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K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214" i="68"/>
  <c r="W17" i="12"/>
  <c r="W164" i="49"/>
  <c r="W161" i="49" s="1"/>
  <c r="W23" i="26"/>
  <c r="W424" i="71"/>
  <c r="W162" i="63"/>
  <c r="W144" i="62"/>
  <c r="W162" i="61"/>
  <c r="W144" i="61"/>
  <c r="W23" i="15"/>
  <c r="W242" i="72"/>
  <c r="W260" i="71"/>
  <c r="W224" i="71"/>
  <c r="W162" i="53"/>
  <c r="W144" i="51"/>
  <c r="W144" i="53"/>
  <c r="W144" i="52"/>
  <c r="W162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162" i="62"/>
  <c r="W406" i="72"/>
  <c r="W442" i="72"/>
  <c r="W406" i="71"/>
  <c r="W442" i="71"/>
  <c r="W144" i="63"/>
  <c r="W12" i="15"/>
  <c r="W224" i="72"/>
  <c r="W260" i="72"/>
  <c r="W162" i="52"/>
  <c r="W242" i="71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26" i="4"/>
  <c r="B44" i="4"/>
  <c r="B27" i="4"/>
  <c r="B39" i="4"/>
  <c r="B34" i="4"/>
  <c r="B25" i="4"/>
  <c r="B59" i="4"/>
  <c r="B36" i="4"/>
  <c r="B9" i="4"/>
  <c r="B77" i="4"/>
  <c r="B20" i="4"/>
  <c r="B35" i="4"/>
  <c r="B14" i="4"/>
  <c r="B10" i="4"/>
  <c r="B41" i="4"/>
  <c r="B46" i="4"/>
  <c r="B84" i="4"/>
  <c r="B22" i="4"/>
  <c r="B17" i="4"/>
  <c r="B12" i="4"/>
  <c r="B8" i="4"/>
  <c r="B78" i="4"/>
  <c r="B38" i="4"/>
  <c r="B71" i="4"/>
  <c r="B76" i="4"/>
  <c r="B40" i="4"/>
  <c r="B29" i="4"/>
  <c r="B58" i="4"/>
  <c r="B70" i="4"/>
  <c r="B33" i="4"/>
  <c r="B11" i="4"/>
  <c r="B49" i="4"/>
  <c r="B47" i="4"/>
  <c r="B23" i="4"/>
  <c r="B64" i="4"/>
  <c r="B37" i="4"/>
  <c r="B16" i="4"/>
  <c r="B72" i="4"/>
  <c r="B15" i="4"/>
  <c r="B80" i="4"/>
  <c r="B30" i="4"/>
  <c r="B56" i="4"/>
  <c r="B52" i="4"/>
  <c r="B69" i="4"/>
  <c r="B82" i="4"/>
  <c r="B57" i="4"/>
  <c r="B55" i="4"/>
  <c r="B73" i="4"/>
  <c r="B67" i="4"/>
  <c r="B79" i="4"/>
  <c r="B61" i="4"/>
  <c r="B81" i="4"/>
  <c r="B45" i="4"/>
  <c r="B7" i="4"/>
  <c r="B66" i="4"/>
  <c r="B48" i="4"/>
  <c r="B83" i="4"/>
  <c r="B4" i="4"/>
  <c r="B53" i="4"/>
  <c r="B24" i="4"/>
  <c r="B21" i="4"/>
  <c r="B13" i="4"/>
  <c r="B54" i="4"/>
  <c r="B28" i="4"/>
  <c r="B65" i="4"/>
  <c r="B60" i="4"/>
  <c r="B68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" i="29" s="1"/>
  <c r="B130" i="29"/>
  <c r="B17" i="36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H3" i="29" l="1"/>
  <c r="I4" i="29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L13" i="29"/>
  <c r="L18" i="36"/>
  <c r="B31" i="12"/>
  <c r="B31" i="15" s="1"/>
  <c r="M11" i="29"/>
  <c r="J133" i="29" l="1"/>
  <c r="M17" i="29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F3" i="10" l="1"/>
  <c r="L3" i="13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<sst xmlns="http://schemas.openxmlformats.org/spreadsheetml/2006/main" count="18216" uniqueCount="4947">
  <si>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</si>
  <si>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</si>
  <si>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</si>
  <si>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</si>
  <si>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</si>
  <si>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</si>
  <si>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</si>
  <si>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</si>
  <si>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</si>
  <si>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</si>
  <si>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</si>
  <si>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</si>
  <si>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</si>
  <si>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</si>
  <si>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</si>
  <si>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</si>
  <si>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</si>
  <si>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</si>
  <si>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</si>
  <si>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</si>
  <si>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</si>
  <si>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</si>
  <si>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</si>
  <si>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</si>
  <si>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</si>
  <si>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</si>
  <si>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</si>
  <si>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</si>
  <si>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</si>
  <si>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</si>
  <si>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</si>
  <si>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</si>
  <si>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</si>
  <si>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</si>
  <si>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</si>
  <si>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</si>
  <si>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</si>
  <si>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</si>
  <si>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</si>
  <si>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</si>
  <si>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</si>
  <si>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</si>
  <si>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</si>
  <si>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</si>
  <si>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</si>
  <si>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</si>
  <si>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</si>
  <si>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</si>
  <si>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</si>
  <si>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</si>
  <si>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</si>
  <si>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</si>
  <si>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</si>
  <si>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</si>
  <si>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</si>
  <si>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</si>
  <si>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</si>
  <si>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</si>
  <si>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</si>
  <si>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</si>
  <si>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</si>
  <si>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</si>
  <si>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</si>
  <si>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</si>
  <si>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</si>
  <si>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</si>
  <si>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</si>
  <si>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</si>
  <si>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</si>
  <si>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</si>
  <si>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</si>
  <si>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</si>
  <si>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</si>
  <si>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</si>
  <si>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</si>
  <si>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</si>
  <si>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</si>
  <si>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</si>
  <si>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</si>
  <si>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</si>
  <si>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</si>
  <si>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</si>
  <si>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</si>
  <si>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</si>
  <si>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</si>
  <si>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</si>
  <si>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</si>
  <si>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</si>
  <si>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</si>
  <si>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</si>
  <si>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</si>
  <si>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</si>
  <si>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</si>
  <si>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</si>
  <si>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</si>
  <si>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</si>
  <si>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</si>
  <si>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</si>
  <si>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</si>
  <si>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</si>
  <si>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</si>
  <si>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</si>
  <si>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</si>
  <si>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</si>
  <si>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</si>
  <si>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</si>
  <si>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</si>
  <si>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</si>
  <si>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</si>
  <si>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</si>
  <si>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</si>
  <si>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</si>
  <si>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</si>
  <si>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</si>
  <si>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</si>
  <si>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</si>
  <si>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</si>
  <si>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</si>
  <si>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</si>
  <si>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</si>
  <si>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</si>
  <si>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</si>
  <si>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</si>
  <si>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</si>
  <si>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</si>
  <si>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</si>
  <si>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</si>
  <si>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</si>
  <si>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</si>
  <si>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</si>
  <si>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</si>
  <si>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</si>
  <si>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</si>
  <si>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</si>
  <si>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</si>
  <si>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</si>
  <si>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</si>
  <si>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</si>
  <si>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</si>
  <si>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</si>
  <si>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</si>
  <si>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</si>
  <si>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</si>
  <si>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</si>
  <si>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</si>
  <si>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</si>
  <si>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</si>
  <si>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</si>
  <si>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</si>
  <si>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</si>
  <si>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</si>
  <si>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</si>
  <si>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</si>
  <si>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</si>
  <si>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</si>
  <si>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</si>
  <si>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</si>
  <si>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</si>
  <si>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</si>
  <si>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</si>
  <si>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</si>
  <si>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</si>
  <si>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</si>
  <si>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</si>
  <si>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</si>
  <si>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</si>
  <si>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</si>
  <si>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</si>
  <si>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</si>
  <si>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</si>
  <si>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</si>
  <si>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</si>
  <si>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</si>
  <si>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</si>
  <si>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</si>
  <si>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</si>
  <si>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</si>
  <si>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</si>
  <si>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</si>
  <si>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</si>
  <si>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</si>
  <si>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</si>
  <si>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</si>
  <si>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</si>
  <si>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</si>
  <si>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</si>
  <si>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</si>
  <si>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</si>
  <si>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</si>
  <si>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</si>
  <si>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</si>
  <si>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</si>
  <si>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</si>
  <si>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</si>
  <si>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</si>
  <si>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</si>
  <si>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</si>
  <si>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</si>
  <si>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</si>
  <si>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</si>
  <si>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</si>
  <si>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</si>
  <si>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</si>
  <si>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</si>
  <si>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</si>
  <si>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</si>
  <si>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</si>
  <si>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</si>
  <si>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</si>
  <si>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</si>
  <si>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</si>
  <si>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</si>
  <si>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</si>
  <si>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</si>
  <si>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</si>
  <si>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</si>
  <si>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</si>
  <si>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</si>
  <si>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SK</t>
  </si>
  <si>
    <t>Slovakia</t>
  </si>
  <si>
    <t>SK - Residential sector summary</t>
  </si>
  <si>
    <t>Macro.Meuro2015.SK.ConsumptionExpenditure</t>
  </si>
  <si>
    <t>Macro.number.SK.Population</t>
  </si>
  <si>
    <t>NUM.number.SK.Res.HH</t>
  </si>
  <si>
    <t>SurfaceArea.ksqm.SK.Res.HH</t>
  </si>
  <si>
    <t>NUM.number.SK.Res.HHnew</t>
  </si>
  <si>
    <t>SurfaceArea.ksqm.SK.Res.HHnew</t>
  </si>
  <si>
    <t>HDD.Celsius.SK.Actual</t>
  </si>
  <si>
    <t>HDD.Celsius.SK.Mean</t>
  </si>
  <si>
    <t>HDD.ratio.SK.Relative</t>
  </si>
  <si>
    <t>FEC.ktoe.SK.ES.Res</t>
  </si>
  <si>
    <t>FEC.ktoe.SK.ES.Res.Solids</t>
  </si>
  <si>
    <t>FEC.ktoe.SK.ES.Res.LPG</t>
  </si>
  <si>
    <t>FEC.ktoe.SK.ES.Res.Oil</t>
  </si>
  <si>
    <t>FEC.ktoe.SK.ES.Res.NG</t>
  </si>
  <si>
    <t>FEC.ktoe.SK.ES.Res.Biomass_Waste</t>
  </si>
  <si>
    <t>FEC.ktoe.SK.ES.Res.Biogas</t>
  </si>
  <si>
    <t>FEC.ktoe.SK.ES.Res.LiqBio</t>
  </si>
  <si>
    <t>FEC.ktoe.SK.ES.Res.Solar</t>
  </si>
  <si>
    <t>FEC.ktoe.SK.ES.Res.Geo</t>
  </si>
  <si>
    <t>FEC.ktoe.SK.ES.Res.Ambient</t>
  </si>
  <si>
    <t>FEC.ktoe.SK.ES.Res.Steam_Distr</t>
  </si>
  <si>
    <t>FEC.ktoe.SK.ES.Res.Elec</t>
  </si>
  <si>
    <t>FEC.ktoe.SK.Res.HH</t>
  </si>
  <si>
    <t>FEC.ktoe.SK.Res.HH.Thermal</t>
  </si>
  <si>
    <t>FEC.ktoe.SK.Res.HH.Thermal.SH</t>
  </si>
  <si>
    <t>FEC.ktoe.SK.Res.HH.Thermal.SC</t>
  </si>
  <si>
    <t>FEC.ktoe.SK.Res.HH.Thermal.WH</t>
  </si>
  <si>
    <t>FEC.ktoe.SK.Res.HH.Thermal.CO</t>
  </si>
  <si>
    <t>FEC.ktoe.SK.Res.HH.Appl</t>
  </si>
  <si>
    <t>EMI.ktCO2.SK.ES.Res</t>
  </si>
  <si>
    <t>EMI.ktCO2.SK.ES.Res.Solids</t>
  </si>
  <si>
    <t>EMI.ktCO2.SK.ES.Res.LPG</t>
  </si>
  <si>
    <t>EMI.ktCO2.SK.ES.Res.Oil</t>
  </si>
  <si>
    <t>EMI.ktCO2.SK.ES.Res.NG</t>
  </si>
  <si>
    <t>EMI.ktCO2.SK.ES.Res.Biomass_Waste</t>
  </si>
  <si>
    <t>EMI.ktCO2.SK.ES.Res.Biogas</t>
  </si>
  <si>
    <t>EMI.ktCO2.SK.ES.Res.LiqBio</t>
  </si>
  <si>
    <t>EMI.ktCO2.SK.ES.Res.Solar</t>
  </si>
  <si>
    <t>EMI.ktCO2.SK.ES.Res.Geo</t>
  </si>
  <si>
    <t>EMI.ktCO2.SK.ES.Res.Ambient</t>
  </si>
  <si>
    <t>EMI.ktCO2.SK.ES.Res.Steam_Distr</t>
  </si>
  <si>
    <t>EMI.ktCO2.SK.ES.Res.Elec</t>
  </si>
  <si>
    <t>EMI.ktCO2.SK.Res.HH</t>
  </si>
  <si>
    <t>EMI.ktCO2.SK.Res.HH.Thermal</t>
  </si>
  <si>
    <t>EMI.ktCO2.SK.Res.HH.Thermal.SH</t>
  </si>
  <si>
    <t>EMI.ktCO2.SK.Res.HH.Thermal.SC</t>
  </si>
  <si>
    <t>EMI.ktCO2.SK.Res.HH.Thermal.WH</t>
  </si>
  <si>
    <t>EMI.ktCO2.SK.Res.HH.Thermal.CO</t>
  </si>
  <si>
    <t>EMI.ktCO2.SK.Res.HH.Appl</t>
  </si>
  <si>
    <t>FEC_per_household.kWh.SK.Res.HH</t>
  </si>
  <si>
    <t>FEC_per_household.kWh.SK.Res.HH.Thermal</t>
  </si>
  <si>
    <t>FEC_per_household.kWh.SK.Res.HH.Thermal.SH</t>
  </si>
  <si>
    <t>FEC_per_household.kWh.SK.Res.HH.Thermal.SC</t>
  </si>
  <si>
    <t>FEC_per_household.kWh.SK.Res.HH.Thermal.WH</t>
  </si>
  <si>
    <t>FEC_per_household.kWh.SK.Res.HH.Thermal.CO</t>
  </si>
  <si>
    <t>FEC_per_household.kWh.SK.Res.HH.Appl</t>
  </si>
  <si>
    <t>TES_per_household.kWh.SK.Res.HH.Thermal</t>
  </si>
  <si>
    <t>TES_per_household.kWh.SK.Res.HH.Thermal.SH</t>
  </si>
  <si>
    <t>TES_per_household.kWh.SK.Res.HH.Thermal.SC</t>
  </si>
  <si>
    <t>TES_per_household.kWh.SK.Res.HH.Thermal.WH</t>
  </si>
  <si>
    <t>TES_per_household.kWh.SK.Res.HH.Thermal.CO</t>
  </si>
  <si>
    <t>EMI_per_household.kgCO2.SK.Res.HH</t>
  </si>
  <si>
    <t>EMI_per_household.kgCO2.SK.Res.HH.Thermal</t>
  </si>
  <si>
    <t>EMI_per_household.kgCO2.SK.Res.HH.Thermal.SH</t>
  </si>
  <si>
    <t>EMI_per_household.kgCO2.SK.Res.HH.Thermal.SC</t>
  </si>
  <si>
    <t>EMI_per_household.kgCO2.SK.Res.HH.Thermal.WH</t>
  </si>
  <si>
    <t>EMI_per_household.kgCO2.SK.Res.HH.Thermal.CO</t>
  </si>
  <si>
    <t>EMI_per_household.kgCO2.SK.Res.HH.Appl</t>
  </si>
  <si>
    <t>Eff.ratio.SK.Res.HH.Thermal</t>
  </si>
  <si>
    <t>Eff.ratio.SK.Res.HH.Thermal.SH</t>
  </si>
  <si>
    <t>Eff.ratio.SK.Res.HH.Thermal.SC</t>
  </si>
  <si>
    <t>Eff.ratio.SK.Res.HH.Thermal.WH</t>
  </si>
  <si>
    <t>Eff.ratio.SK.Res.HH.Thermal.CO</t>
  </si>
  <si>
    <t>FEC_per_sqm.kWh.SK.Res.HH</t>
  </si>
  <si>
    <t>FEC_per_sqm.kWh.SK.Res.HH.Thermal</t>
  </si>
  <si>
    <t>FEC_per_sqm.kWh.SK.Res.HH.Thermal.SH</t>
  </si>
  <si>
    <t>FEC_per_sqm.kWh.SK.Res.HH.Thermal.SC</t>
  </si>
  <si>
    <t>FEC_per_sqm.kWh.SK.Res.HH.Thermal.WH</t>
  </si>
  <si>
    <t>FEC_per_sqm.kWh.SK.Res.HH.Thermal.CO</t>
  </si>
  <si>
    <t>FEC_per_sqm.kWh.SK.Res.HH.Appl</t>
  </si>
  <si>
    <t>TES_per_sqm.kWh.SK.Res.HH.Thermal</t>
  </si>
  <si>
    <t>TES_per_sqm.kWh.SK.Res.HH.Thermal.SH</t>
  </si>
  <si>
    <t>TES_per_sqm.kWh.SK.Res.HH.Thermal.SC</t>
  </si>
  <si>
    <t>TES_per_sqm.kWh.SK.Res.HH.Thermal.WH</t>
  </si>
  <si>
    <t>TES_per_sqm.kWh.SK.Res.HH.Thermal.CO</t>
  </si>
  <si>
    <t>EMI_per_sqm.kgCO2.SK.Res.HH</t>
  </si>
  <si>
    <t>EMI_per_sqm.kgCO2.SK.Res.HH.Thermal</t>
  </si>
  <si>
    <t>EMI_per_sqm.kgCO2.SK.Res.HH.Thermal.SH</t>
  </si>
  <si>
    <t>EMI_per_sqm.kgCO2.SK.Res.HH.Thermal.SC</t>
  </si>
  <si>
    <t>EMI_per_sqm.kgCO2.SK.Res.HH.Thermal.WH</t>
  </si>
  <si>
    <t>EMI_per_sqm.kgCO2.SK.Res.HH.Thermal.CO</t>
  </si>
  <si>
    <t>EMI_per_sqm.kgCO2.SK.Res.HH.Appl</t>
  </si>
  <si>
    <t>FEC_per_capita.kWh.SK.Res.HH</t>
  </si>
  <si>
    <t>FEC_per_capita.kWh.SK.Res.HH.Thermal</t>
  </si>
  <si>
    <t>FEC_per_capita.kWh.SK.Res.HH.Thermal.SH</t>
  </si>
  <si>
    <t>FEC_per_capita.kWh.SK.Res.HH.Thermal.SC</t>
  </si>
  <si>
    <t>FEC_per_capita.kWh.SK.Res.HH.Thermal.WH</t>
  </si>
  <si>
    <t>FEC_per_capita.kWh.SK.Res.HH.Thermal.CO</t>
  </si>
  <si>
    <t>FEC_per_capita.kWh.SK.Res.HH.Appl</t>
  </si>
  <si>
    <t>TES_per_capita.kWh.SK.Res.HH.Thermal</t>
  </si>
  <si>
    <t>TES_per_capita.kWh.SK.Res.HH.Thermal.SH</t>
  </si>
  <si>
    <t>TES_per_capita.kWh.SK.Res.HH.Thermal.SC</t>
  </si>
  <si>
    <t>TES_per_capita.kWh.SK.Res.HH.Thermal.WH</t>
  </si>
  <si>
    <t>TES_per_capita.kWh.SK.Res.HH.Thermal.CO</t>
  </si>
  <si>
    <t>EMI_per_capita.kgCO2.SK.Res.HH</t>
  </si>
  <si>
    <t>EMI_per_capita.kgCO2.SK.Res.HH.Thermal</t>
  </si>
  <si>
    <t>EMI_per_capita.kgCO2.SK.Res.HH.Thermal.SH</t>
  </si>
  <si>
    <t>EMI_per_capita.kgCO2.SK.Res.HH.Thermal.SC</t>
  </si>
  <si>
    <t>EMI_per_capita.kgCO2.SK.Res.HH.Thermal.WH</t>
  </si>
  <si>
    <t>EMI_per_capita.kgCO2.SK.Res.HH.Thermal.CO</t>
  </si>
  <si>
    <t>EMI_per_capita.kgCO2.SK.Res.HH.Appl</t>
  </si>
  <si>
    <t>SK - Number of households</t>
  </si>
  <si>
    <t>NUM.number.SK.Res.HH.Thermal</t>
  </si>
  <si>
    <t>NUM.number.SK.Res.HH.Thermal.SH</t>
  </si>
  <si>
    <t>NUM.number.SK.Res.HH.Thermal.SH.Solids</t>
  </si>
  <si>
    <t>NUM.number.SK.Res.HH.Thermal.SH.LPG</t>
  </si>
  <si>
    <t>NUM.number.SK.Res.HH.Thermal.SH.Oil</t>
  </si>
  <si>
    <t>NUM.number.SK.Res.HH.Thermal.SH.Gas</t>
  </si>
  <si>
    <t>NUM.number.SK.Res.HH.Thermal.SH.Biomass</t>
  </si>
  <si>
    <t>NUM.number.SK.Res.HH.Thermal.SH.Geo</t>
  </si>
  <si>
    <t>NUM.number.SK.Res.HH.Thermal.SH.DistrHeat</t>
  </si>
  <si>
    <t>NUM.number.SK.Res.HH.Thermal.SH.AdvElc</t>
  </si>
  <si>
    <t>NUM.number.SK.Res.HH.Thermal.SH.ConvElc</t>
  </si>
  <si>
    <t>NUM.number.SK.Res.HH.Thermal.SC</t>
  </si>
  <si>
    <t>NUM.number.SK.Res.HH.Thermal.SC.AC</t>
  </si>
  <si>
    <t>NUM.number.SK.Res.HH.Thermal.WH</t>
  </si>
  <si>
    <t>NUM.number.SK.Res.HH.Thermal.WH.Solids</t>
  </si>
  <si>
    <t>NUM.number.SK.Res.HH.Thermal.WH.LPG</t>
  </si>
  <si>
    <t>NUM.number.SK.Res.HH.Thermal.WH.Oil</t>
  </si>
  <si>
    <t>NUM.number.SK.Res.HH.Thermal.WH.Gas</t>
  </si>
  <si>
    <t>NUM.number.SK.Res.HH.Thermal.WH.Biomass</t>
  </si>
  <si>
    <t>NUM.number.SK.Res.HH.Thermal.WH.Geo</t>
  </si>
  <si>
    <t>NUM.number.SK.Res.HH.Thermal.WH.DistrHeat</t>
  </si>
  <si>
    <t>NUM.number.SK.Res.HH.Thermal.WH.Elc</t>
  </si>
  <si>
    <t>NUM.number.SK.Res.HH.Thermal.WH.Solar</t>
  </si>
  <si>
    <t>NUM.number.SK.Res.HH.Thermal.CO</t>
  </si>
  <si>
    <t>NUM.number.SK.Res.HH.Thermal.CO.Solids</t>
  </si>
  <si>
    <t>NUM.number.SK.Res.HH.Thermal.CO.LPG</t>
  </si>
  <si>
    <t>NUM.number.SK.Res.HH.Thermal.CO.Gas</t>
  </si>
  <si>
    <t>NUM.number.SK.Res.HH.Thermal.CO.Biomass</t>
  </si>
  <si>
    <t>NUM.number.SK.Res.HH.Thermal.CO.Elc</t>
  </si>
  <si>
    <t>SK - Final energy consumption</t>
  </si>
  <si>
    <t>FEC.ktoe.SK.Res.HH.Thermal.SH.Solids.Solids</t>
  </si>
  <si>
    <t>FEC.ktoe.SK.Res.HH.Thermal.SH.LPG.LPG</t>
  </si>
  <si>
    <t>FEC.ktoe.SK.Res.HH.Thermal.SH.Oil.Oil_LiqBio</t>
  </si>
  <si>
    <t>FEC.ktoe.SK.Res.HH.Thermal.SH.Gas.NG_Biogas</t>
  </si>
  <si>
    <t>FEC.ktoe.SK.Res.HH.Thermal.SH.Biomass.Biomass_Waste</t>
  </si>
  <si>
    <t>FEC.ktoe.SK.Res.HH.Thermal.SH.Geo.Geo</t>
  </si>
  <si>
    <t>FEC.ktoe.SK.Res.HH.Thermal.SH.DistrHeat.Steam_Distr</t>
  </si>
  <si>
    <t>FEC.ktoe.SK.Res.HH.Thermal.SH.AdvElc.Elec</t>
  </si>
  <si>
    <t>FEC.ktoe.SK.Res.HH.Thermal.SH.ConvElc.Elec</t>
  </si>
  <si>
    <t>FEC.ktoe.SK.Res.HH.Thermal.SH.TotalCirculation.Elec</t>
  </si>
  <si>
    <t>FEC.ktoe.SK.Res.HH.Thermal.SC.AC.Elec</t>
  </si>
  <si>
    <t>FEC.ktoe.SK.Res.HH.Thermal.WH.Solids.Solids</t>
  </si>
  <si>
    <t>FEC.ktoe.SK.Res.HH.Thermal.WH.LPG.LPG</t>
  </si>
  <si>
    <t>FEC.ktoe.SK.Res.HH.Thermal.WH.Oil.Oil_LiqBio</t>
  </si>
  <si>
    <t>FEC.ktoe.SK.Res.HH.Thermal.WH.Gas.NG_Biogas</t>
  </si>
  <si>
    <t>FEC.ktoe.SK.Res.HH.Thermal.WH.Biomass.Biomass_Waste</t>
  </si>
  <si>
    <t>FEC.ktoe.SK.Res.HH.Thermal.WH.Geo.Geo</t>
  </si>
  <si>
    <t>FEC.ktoe.SK.Res.HH.Thermal.WH.DistrHeat.Steam_Distr</t>
  </si>
  <si>
    <t>FEC.ktoe.SK.Res.HH.Thermal.WH.Elc.Elec</t>
  </si>
  <si>
    <t>FEC.ktoe.SK.Res.HH.Thermal.WH.TotalSolar.Solar</t>
  </si>
  <si>
    <t>FEC.ktoe.SK.Res.HH.Thermal.CO.Solids.Solids</t>
  </si>
  <si>
    <t>FEC.ktoe.SK.Res.HH.Thermal.CO.LPG.LPG</t>
  </si>
  <si>
    <t>FEC.ktoe.SK.Res.HH.Thermal.CO.Gas.NG_Biogas</t>
  </si>
  <si>
    <t>FEC.ktoe.SK.Res.HH.Thermal.CO.Biomass.Biomass_Waste</t>
  </si>
  <si>
    <t>FEC.ktoe.SK.Res.HH.Thermal.CO.Elc.Elec</t>
  </si>
  <si>
    <t>SK - Thermal energy service</t>
  </si>
  <si>
    <t>TES.ktoe.SK.Res.HH.Thermal</t>
  </si>
  <si>
    <t>TES.ktoe.SK.Res.HH.Thermal.SH</t>
  </si>
  <si>
    <t>TES.ktoe.SK.Res.HH.Thermal.SH.Solids.Solids</t>
  </si>
  <si>
    <t>TES.ktoe.SK.Res.HH.Thermal.SH.LPG.LPG</t>
  </si>
  <si>
    <t>TES.ktoe.SK.Res.HH.Thermal.SH.Oil.Oil_LiqBio</t>
  </si>
  <si>
    <t>TES.ktoe.SK.Res.HH.Thermal.SH.Gas.NG_Biogas</t>
  </si>
  <si>
    <t>TES.ktoe.SK.Res.HH.Thermal.SH.Biomass.Biomass_Waste</t>
  </si>
  <si>
    <t>TES.ktoe.SK.Res.HH.Thermal.SH.Geo.Geo</t>
  </si>
  <si>
    <t>TES.ktoe.SK.Res.HH.Thermal.SH.DistrHeat.Steam_Distr</t>
  </si>
  <si>
    <t>TES.ktoe.SK.Res.HH.Thermal.SH.AdvElc.Elec</t>
  </si>
  <si>
    <t>TES.ktoe.SK.Res.HH.Thermal.SH.ConvElc.Elec</t>
  </si>
  <si>
    <t>TES.ktoe.SK.Res.HH.Thermal.SH.TotalCirculation.Elec</t>
  </si>
  <si>
    <t>TES.ktoe.SK.Res.HH.Thermal.SC</t>
  </si>
  <si>
    <t>TES.ktoe.SK.Res.HH.Thermal.SC.AC.Elec</t>
  </si>
  <si>
    <t>TES.ktoe.SK.Res.HH.Thermal.WH</t>
  </si>
  <si>
    <t>TES.ktoe.SK.Res.HH.Thermal.WH.Solids.Solids</t>
  </si>
  <si>
    <t>TES.ktoe.SK.Res.HH.Thermal.WH.LPG.LPG</t>
  </si>
  <si>
    <t>TES.ktoe.SK.Res.HH.Thermal.WH.Oil.Oil_LiqBio</t>
  </si>
  <si>
    <t>TES.ktoe.SK.Res.HH.Thermal.WH.Gas.NG_Biogas</t>
  </si>
  <si>
    <t>TES.ktoe.SK.Res.HH.Thermal.WH.Biomass.Biomass_Waste</t>
  </si>
  <si>
    <t>TES.ktoe.SK.Res.HH.Thermal.WH.Geo.Geo</t>
  </si>
  <si>
    <t>TES.ktoe.SK.Res.HH.Thermal.WH.DistrHeat.Steam_Distr</t>
  </si>
  <si>
    <t>TES.ktoe.SK.Res.HH.Thermal.WH.Elc.Elec</t>
  </si>
  <si>
    <t>TES.ktoe.SK.Res.HH.Thermal.WH.TotalSolar.Solar</t>
  </si>
  <si>
    <t>TES.ktoe.SK.Res.HH.Thermal.CO</t>
  </si>
  <si>
    <t>TES.ktoe.SK.Res.HH.Thermal.CO.Solids.Solids</t>
  </si>
  <si>
    <t>TES.ktoe.SK.Res.HH.Thermal.CO.LPG.LPG</t>
  </si>
  <si>
    <t>TES.ktoe.SK.Res.HH.Thermal.CO.Gas.NG_Biogas</t>
  </si>
  <si>
    <t>TES.ktoe.SK.Res.HH.Thermal.CO.Biomass.Biomass_Waste</t>
  </si>
  <si>
    <t>TES.ktoe.SK.Res.HH.Thermal.CO.Elc.Elec</t>
  </si>
  <si>
    <t>SK - System efficiency indicator of total stock</t>
  </si>
  <si>
    <t>Eff.ratio.SK.Res.HH.Thermal.SH.Solids.Solids</t>
  </si>
  <si>
    <t>Eff.ratio.SK.Res.HH.Thermal.SH.LPG.LPG</t>
  </si>
  <si>
    <t>Eff.ratio.SK.Res.HH.Thermal.SH.Oil.Oil_LiqBio</t>
  </si>
  <si>
    <t>Eff.ratio.SK.Res.HH.Thermal.SH.Gas.NG_Biogas</t>
  </si>
  <si>
    <t>Eff.ratio.SK.Res.HH.Thermal.SH.Biomass.Biomass_Waste</t>
  </si>
  <si>
    <t>Eff.ratio.SK.Res.HH.Thermal.SH.Geo.Geo</t>
  </si>
  <si>
    <t>Eff.ratio.SK.Res.HH.Thermal.SH.DistrHeat.Steam_Distr</t>
  </si>
  <si>
    <t>Eff.ratio.SK.Res.HH.Thermal.SH.AdvElc.Elec</t>
  </si>
  <si>
    <t>Eff.ratio.SK.Res.HH.Thermal.SH.ConvElc.Elec</t>
  </si>
  <si>
    <t>Eff.ratio.SK.Res.HH.Thermal.SH.TotalCirculation.Elec</t>
  </si>
  <si>
    <t>Eff.ratio.SK.Res.HH.Thermal.SC.AC.Elec</t>
  </si>
  <si>
    <t>Eff.ratio.SK.Res.HH.Thermal.WH.Solids.Solids</t>
  </si>
  <si>
    <t>Eff.ratio.SK.Res.HH.Thermal.WH.LPG.LPG</t>
  </si>
  <si>
    <t>Eff.ratio.SK.Res.HH.Thermal.WH.Oil.Oil_LiqBio</t>
  </si>
  <si>
    <t>Eff.ratio.SK.Res.HH.Thermal.WH.Gas.NG_Biogas</t>
  </si>
  <si>
    <t>Eff.ratio.SK.Res.HH.Thermal.WH.Biomass.Biomass_Waste</t>
  </si>
  <si>
    <t>Eff.ratio.SK.Res.HH.Thermal.WH.Geo.Geo</t>
  </si>
  <si>
    <t>Eff.ratio.SK.Res.HH.Thermal.WH.DistrHeat.Steam_Distr</t>
  </si>
  <si>
    <t>Eff.ratio.SK.Res.HH.Thermal.WH.Elc.Elec</t>
  </si>
  <si>
    <t>Eff.ratio.SK.Res.HH.Thermal.WH.TotalSolar.Solar</t>
  </si>
  <si>
    <t>Eff.ratio.SK.Res.HH.Thermal.CO.Solids.Solids</t>
  </si>
  <si>
    <t>Eff.ratio.SK.Res.HH.Thermal.CO.LPG.LPG</t>
  </si>
  <si>
    <t>Eff.ratio.SK.Res.HH.Thermal.CO.Gas.NG_Biogas</t>
  </si>
  <si>
    <t>Eff.ratio.SK.Res.HH.Thermal.CO.Biomass.Biomass_Waste</t>
  </si>
  <si>
    <t>Eff.ratio.SK.Res.HH.Thermal.CO.Elc.Elec</t>
  </si>
  <si>
    <t>SK - CO2 emissions</t>
  </si>
  <si>
    <t>EMI.ktCO2.SK.Res.HH.Thermal.SH.Solids.Solids</t>
  </si>
  <si>
    <t>EMI.ktCO2.SK.Res.HH.Thermal.SH.LPG.LPG</t>
  </si>
  <si>
    <t>EMI.ktCO2.SK.Res.HH.Thermal.SH.Oil.Oil_LiqBio</t>
  </si>
  <si>
    <t>EMI.ktCO2.SK.Res.HH.Thermal.SH.Gas.NG_Biogas</t>
  </si>
  <si>
    <t>EMI.ktCO2.SK.Res.HH.Thermal.SH.Biomass.Biomass_Waste</t>
  </si>
  <si>
    <t>EMI.ktCO2.SK.Res.HH.Thermal.SH.Geo.Geo</t>
  </si>
  <si>
    <t>EMI.ktCO2.SK.Res.HH.Thermal.SH.DistrHeat.Steam_Distr</t>
  </si>
  <si>
    <t>EMI.ktCO2.SK.Res.HH.Thermal.SH.AdvElc.Elec</t>
  </si>
  <si>
    <t>EMI.ktCO2.SK.Res.HH.Thermal.SH.ConvElc.Elec</t>
  </si>
  <si>
    <t>EMI.ktCO2.SK.Res.HH.Thermal.SH.TotalCirculation.Elec</t>
  </si>
  <si>
    <t>EMI.ktCO2.SK.Res.HH.Thermal.SC.AC.Elec</t>
  </si>
  <si>
    <t>EMI.ktCO2.SK.Res.HH.Thermal.WH.Solids.Solids</t>
  </si>
  <si>
    <t>EMI.ktCO2.SK.Res.HH.Thermal.WH.LPG.LPG</t>
  </si>
  <si>
    <t>EMI.ktCO2.SK.Res.HH.Thermal.WH.Oil.Oil_LiqBio</t>
  </si>
  <si>
    <t>EMI.ktCO2.SK.Res.HH.Thermal.WH.Gas.NG_Biogas</t>
  </si>
  <si>
    <t>EMI.ktCO2.SK.Res.HH.Thermal.WH.Biomass.Biomass_Waste</t>
  </si>
  <si>
    <t>EMI.ktCO2.SK.Res.HH.Thermal.WH.Geo.Geo</t>
  </si>
  <si>
    <t>EMI.ktCO2.SK.Res.HH.Thermal.WH.DistrHeat.Steam_Distr</t>
  </si>
  <si>
    <t>EMI.ktCO2.SK.Res.HH.Thermal.WH.Elc.Elec</t>
  </si>
  <si>
    <t>EMI.ktCO2.SK.Res.HH.Thermal.WH.TotalSolar.Solar</t>
  </si>
  <si>
    <t>EMI.ktCO2.SK.Res.HH.Thermal.CO.Solids.Solids</t>
  </si>
  <si>
    <t>EMI.ktCO2.SK.Res.HH.Thermal.CO.LPG.LPG</t>
  </si>
  <si>
    <t>EMI.ktCO2.SK.Res.HH.Thermal.CO.Gas.NG_Biogas</t>
  </si>
  <si>
    <t>EMI.ktCO2.SK.Res.HH.Thermal.CO.Biomass.Biomass_Waste</t>
  </si>
  <si>
    <t>EMI.ktCO2.SK.Res.HH.Thermal.CO.Elc.Elec</t>
  </si>
  <si>
    <t>SK - Final energy consumption per household</t>
  </si>
  <si>
    <t>FEC_per_household.kWh.SK.Res.HH.Thermal.SH.Solids.Solids</t>
  </si>
  <si>
    <t>FEC_per_household.kWh.SK.Res.HH.Thermal.SH.LPG.LPG</t>
  </si>
  <si>
    <t>FEC_per_household.kWh.SK.Res.HH.Thermal.SH.Oil.Oil_LiqBio</t>
  </si>
  <si>
    <t>FEC_per_household.kWh.SK.Res.HH.Thermal.SH.Gas.NG_Biogas</t>
  </si>
  <si>
    <t>FEC_per_household.kWh.SK.Res.HH.Thermal.SH.Biomass.Biomass_Waste</t>
  </si>
  <si>
    <t>FEC_per_household.kWh.SK.Res.HH.Thermal.SH.Geo.Geo</t>
  </si>
  <si>
    <t>FEC_per_household.kWh.SK.Res.HH.Thermal.SH.DistrHeat.Steam_Distr</t>
  </si>
  <si>
    <t>FEC_per_household.kWh.SK.Res.HH.Thermal.SH.AdvElc.Elec</t>
  </si>
  <si>
    <t>FEC_per_household.kWh.SK.Res.HH.Thermal.SH.ConvElc.Elec</t>
  </si>
  <si>
    <t>FEC_per_household.kWh.SK.Res.HH.Thermal.SH.TotalCirculation.Elec</t>
  </si>
  <si>
    <t>FEC_per_household.kWh.SK.Res.HH.Thermal.SC.AC.Elec</t>
  </si>
  <si>
    <t>FEC_per_household.kWh.SK.Res.HH.Thermal.WH.Solids.Solids</t>
  </si>
  <si>
    <t>FEC_per_household.kWh.SK.Res.HH.Thermal.WH.LPG.LPG</t>
  </si>
  <si>
    <t>FEC_per_household.kWh.SK.Res.HH.Thermal.WH.Oil.Oil_LiqBio</t>
  </si>
  <si>
    <t>FEC_per_household.kWh.SK.Res.HH.Thermal.WH.Gas.NG_Biogas</t>
  </si>
  <si>
    <t>FEC_per_household.kWh.SK.Res.HH.Thermal.WH.Biomass.Biomass_Waste</t>
  </si>
  <si>
    <t>FEC_per_household.kWh.SK.Res.HH.Thermal.WH.Geo.Geo</t>
  </si>
  <si>
    <t>FEC_per_household.kWh.SK.Res.HH.Thermal.WH.DistrHeat.Steam_Distr</t>
  </si>
  <si>
    <t>FEC_per_household.kWh.SK.Res.HH.Thermal.WH.Elc.Elec</t>
  </si>
  <si>
    <t>FEC_per_household.kWh.SK.Res.HH.Thermal.WH.TotalSolar.Solar</t>
  </si>
  <si>
    <t>FEC_per_household.kWh.SK.Res.HH.Thermal.CO.Solids.Solids</t>
  </si>
  <si>
    <t>FEC_per_household.kWh.SK.Res.HH.Thermal.CO.LPG.LPG</t>
  </si>
  <si>
    <t>FEC_per_household.kWh.SK.Res.HH.Thermal.CO.Gas.NG_Biogas</t>
  </si>
  <si>
    <t>FEC_per_household.kWh.SK.Res.HH.Thermal.CO.Biomass.Biomass_Waste</t>
  </si>
  <si>
    <t>FEC_per_household.kWh.SK.Res.HH.Thermal.CO.Elc.Elec</t>
  </si>
  <si>
    <t>SK - Thermal energy service per household</t>
  </si>
  <si>
    <t>TES_per_household.kWh.SK.Res.HH.Thermal.SH.Solids.Solids</t>
  </si>
  <si>
    <t>TES_per_household.kWh.SK.Res.HH.Thermal.SH.LPG.LPG</t>
  </si>
  <si>
    <t>TES_per_household.kWh.SK.Res.HH.Thermal.SH.Oil.Oil_LiqBio</t>
  </si>
  <si>
    <t>TES_per_household.kWh.SK.Res.HH.Thermal.SH.Gas.NG_Biogas</t>
  </si>
  <si>
    <t>TES_per_household.kWh.SK.Res.HH.Thermal.SH.Biomass.Biomass_Waste</t>
  </si>
  <si>
    <t>TES_per_household.kWh.SK.Res.HH.Thermal.SH.Geo.Geo</t>
  </si>
  <si>
    <t>TES_per_household.kWh.SK.Res.HH.Thermal.SH.DistrHeat.Steam_Distr</t>
  </si>
  <si>
    <t>TES_per_household.kWh.SK.Res.HH.Thermal.SH.AdvElc.Elec</t>
  </si>
  <si>
    <t>TES_per_household.kWh.SK.Res.HH.Thermal.SH.ConvElc.Elec</t>
  </si>
  <si>
    <t>TES_per_household.kWh.SK.Res.HH.Thermal.SH.TotalCirculation.Elec</t>
  </si>
  <si>
    <t>TES_per_household.kWh.SK.Res.HH.Thermal.SC.AC.Elec</t>
  </si>
  <si>
    <t>TES_per_household.kWh.SK.Res.HH.Thermal.WH.Solids.Solids</t>
  </si>
  <si>
    <t>TES_per_household.kWh.SK.Res.HH.Thermal.WH.LPG.LPG</t>
  </si>
  <si>
    <t>TES_per_household.kWh.SK.Res.HH.Thermal.WH.Oil.Oil_LiqBio</t>
  </si>
  <si>
    <t>TES_per_household.kWh.SK.Res.HH.Thermal.WH.Gas.NG_Biogas</t>
  </si>
  <si>
    <t>TES_per_household.kWh.SK.Res.HH.Thermal.WH.Biomass.Biomass_Waste</t>
  </si>
  <si>
    <t>TES_per_household.kWh.SK.Res.HH.Thermal.WH.Geo.Geo</t>
  </si>
  <si>
    <t>TES_per_household.kWh.SK.Res.HH.Thermal.WH.DistrHeat.Steam_Distr</t>
  </si>
  <si>
    <t>TES_per_household.kWh.SK.Res.HH.Thermal.WH.Elc.Elec</t>
  </si>
  <si>
    <t>TES_per_household.kWh.SK.Res.HH.Thermal.WH.TotalSolar.Solar</t>
  </si>
  <si>
    <t>TES_per_household.kWh.SK.Res.HH.Thermal.CO.Solids.Solids</t>
  </si>
  <si>
    <t>TES_per_household.kWh.SK.Res.HH.Thermal.CO.LPG.LPG</t>
  </si>
  <si>
    <t>TES_per_household.kWh.SK.Res.HH.Thermal.CO.Gas.NG_Biogas</t>
  </si>
  <si>
    <t>TES_per_household.kWh.SK.Res.HH.Thermal.CO.Biomass.Biomass_Waste</t>
  </si>
  <si>
    <t>TES_per_household.kWh.SK.Res.HH.Thermal.CO.Elc.Elec</t>
  </si>
  <si>
    <t>SK - CO2 emissions per household</t>
  </si>
  <si>
    <t>EMI_per_household.kgCO2.SK.Res.HH.Thermal.SH.Solids.Solids</t>
  </si>
  <si>
    <t>EMI_per_household.kgCO2.SK.Res.HH.Thermal.SH.LPG.LPG</t>
  </si>
  <si>
    <t>EMI_per_household.kgCO2.SK.Res.HH.Thermal.SH.Oil.Oil_LiqBio</t>
  </si>
  <si>
    <t>EMI_per_household.kgCO2.SK.Res.HH.Thermal.SH.Gas.NG_Biogas</t>
  </si>
  <si>
    <t>EMI_per_household.kgCO2.SK.Res.HH.Thermal.SH.Biomass.Biomass_Waste</t>
  </si>
  <si>
    <t>EMI_per_household.kgCO2.SK.Res.HH.Thermal.SH.Geo.Geo</t>
  </si>
  <si>
    <t>EMI_per_household.kgCO2.SK.Res.HH.Thermal.SH.DistrHeat.Steam_Distr</t>
  </si>
  <si>
    <t>EMI_per_household.kgCO2.SK.Res.HH.Thermal.SH.AdvElc.Elec</t>
  </si>
  <si>
    <t>EMI_per_household.kgCO2.SK.Res.HH.Thermal.SH.ConvElc.Elec</t>
  </si>
  <si>
    <t>EMI_per_household.kgCO2.SK.Res.HH.Thermal.SH.TotalCirculation.Elec</t>
  </si>
  <si>
    <t>EMI_per_household.kgCO2.SK.Res.HH.Thermal.SC.AC.Elec</t>
  </si>
  <si>
    <t>EMI_per_household.kgCO2.SK.Res.HH.Thermal.WH.Solids.Solids</t>
  </si>
  <si>
    <t>EMI_per_household.kgCO2.SK.Res.HH.Thermal.WH.LPG.LPG</t>
  </si>
  <si>
    <t>EMI_per_household.kgCO2.SK.Res.HH.Thermal.WH.Oil.Oil_LiqBio</t>
  </si>
  <si>
    <t>EMI_per_household.kgCO2.SK.Res.HH.Thermal.WH.Gas.NG_Biogas</t>
  </si>
  <si>
    <t>EMI_per_household.kgCO2.SK.Res.HH.Thermal.WH.Biomass.Biomass_Waste</t>
  </si>
  <si>
    <t>EMI_per_household.kgCO2.SK.Res.HH.Thermal.WH.Geo.Geo</t>
  </si>
  <si>
    <t>EMI_per_household.kgCO2.SK.Res.HH.Thermal.WH.DistrHeat.Steam_Distr</t>
  </si>
  <si>
    <t>EMI_per_household.kgCO2.SK.Res.HH.Thermal.WH.Elc.Elec</t>
  </si>
  <si>
    <t>EMI_per_household.kgCO2.SK.Res.HH.Thermal.WH.TotalSolar.Solar</t>
  </si>
  <si>
    <t>EMI_per_household.kgCO2.SK.Res.HH.Thermal.CO.Solids.Solids</t>
  </si>
  <si>
    <t>EMI_per_household.kgCO2.SK.Res.HH.Thermal.CO.LPG.LPG</t>
  </si>
  <si>
    <t>EMI_per_household.kgCO2.SK.Res.HH.Thermal.CO.Gas.NG_Biogas</t>
  </si>
  <si>
    <t>EMI_per_household.kgCO2.SK.Res.HH.Thermal.CO.Biomass.Biomass_Waste</t>
  </si>
  <si>
    <t>EMI_per_household.kgCO2.SK.Res.HH.Thermal.CO.Elc.Elec</t>
  </si>
  <si>
    <t>SK - Final energy consumption per surface area</t>
  </si>
  <si>
    <t>FEC_per_sqm.kWh.SK.Res.HH.Thermal.SH.Solids.Solids</t>
  </si>
  <si>
    <t>FEC_per_sqm.kWh.SK.Res.HH.Thermal.SH.LPG.LPG</t>
  </si>
  <si>
    <t>FEC_per_sqm.kWh.SK.Res.HH.Thermal.SH.Oil.Oil_LiqBio</t>
  </si>
  <si>
    <t>FEC_per_sqm.kWh.SK.Res.HH.Thermal.SH.Gas.NG_Biogas</t>
  </si>
  <si>
    <t>FEC_per_sqm.kWh.SK.Res.HH.Thermal.SH.Biomass.Biomass_Waste</t>
  </si>
  <si>
    <t>FEC_per_sqm.kWh.SK.Res.HH.Thermal.SH.Geo.Geo</t>
  </si>
  <si>
    <t>FEC_per_sqm.kWh.SK.Res.HH.Thermal.SH.DistrHeat.Steam_Distr</t>
  </si>
  <si>
    <t>FEC_per_sqm.kWh.SK.Res.HH.Thermal.SH.AdvElc.Elec</t>
  </si>
  <si>
    <t>FEC_per_sqm.kWh.SK.Res.HH.Thermal.SH.ConvElc.Elec</t>
  </si>
  <si>
    <t>FEC_per_sqm.kWh.SK.Res.HH.Thermal.SH.TotalCirculation.Elec</t>
  </si>
  <si>
    <t>FEC_per_sqm.kWh.SK.Res.HH.Thermal.SC.AC.Elec</t>
  </si>
  <si>
    <t>FEC_per_sqm.kWh.SK.Res.HH.Thermal.WH.Solids.Solids</t>
  </si>
  <si>
    <t>FEC_per_sqm.kWh.SK.Res.HH.Thermal.WH.LPG.LPG</t>
  </si>
  <si>
    <t>FEC_per_sqm.kWh.SK.Res.HH.Thermal.WH.Oil.Oil_LiqBio</t>
  </si>
  <si>
    <t>FEC_per_sqm.kWh.SK.Res.HH.Thermal.WH.Gas.NG_Biogas</t>
  </si>
  <si>
    <t>FEC_per_sqm.kWh.SK.Res.HH.Thermal.WH.Biomass.Biomass_Waste</t>
  </si>
  <si>
    <t>FEC_per_sqm.kWh.SK.Res.HH.Thermal.WH.Geo.Geo</t>
  </si>
  <si>
    <t>FEC_per_sqm.kWh.SK.Res.HH.Thermal.WH.DistrHeat.Steam_Distr</t>
  </si>
  <si>
    <t>FEC_per_sqm.kWh.SK.Res.HH.Thermal.WH.Elc.Elec</t>
  </si>
  <si>
    <t>FEC_per_sqm.kWh.SK.Res.HH.Thermal.WH.TotalSolar.Solar</t>
  </si>
  <si>
    <t>FEC_per_sqm.kWh.SK.Res.HH.Thermal.CO.Solids.Solids</t>
  </si>
  <si>
    <t>FEC_per_sqm.kWh.SK.Res.HH.Thermal.CO.LPG.LPG</t>
  </si>
  <si>
    <t>FEC_per_sqm.kWh.SK.Res.HH.Thermal.CO.Gas.NG_Biogas</t>
  </si>
  <si>
    <t>FEC_per_sqm.kWh.SK.Res.HH.Thermal.CO.Biomass.Biomass_Waste</t>
  </si>
  <si>
    <t>FEC_per_sqm.kWh.SK.Res.HH.Thermal.CO.Elc.Elec</t>
  </si>
  <si>
    <t>SK - Thermal energy service per surface area</t>
  </si>
  <si>
    <t>TES_per_sqm.kWh.SK.Res.HH.Thermal.SH.Solids.Solids</t>
  </si>
  <si>
    <t>TES_per_sqm.kWh.SK.Res.HH.Thermal.SH.LPG.LPG</t>
  </si>
  <si>
    <t>TES_per_sqm.kWh.SK.Res.HH.Thermal.SH.Oil.Oil_LiqBio</t>
  </si>
  <si>
    <t>TES_per_sqm.kWh.SK.Res.HH.Thermal.SH.Gas.NG_Biogas</t>
  </si>
  <si>
    <t>TES_per_sqm.kWh.SK.Res.HH.Thermal.SH.Biomass.Biomass_Waste</t>
  </si>
  <si>
    <t>TES_per_sqm.kWh.SK.Res.HH.Thermal.SH.Geo.Geo</t>
  </si>
  <si>
    <t>TES_per_sqm.kWh.SK.Res.HH.Thermal.SH.DistrHeat.Steam_Distr</t>
  </si>
  <si>
    <t>TES_per_sqm.kWh.SK.Res.HH.Thermal.SH.AdvElc.Elec</t>
  </si>
  <si>
    <t>TES_per_sqm.kWh.SK.Res.HH.Thermal.SH.ConvElc.Elec</t>
  </si>
  <si>
    <t>TES_per_sqm.kWh.SK.Res.HH.Thermal.SH.TotalCirculation.Elec</t>
  </si>
  <si>
    <t>TES_per_sqm.kWh.SK.Res.HH.Thermal.SC.AC.Elec</t>
  </si>
  <si>
    <t>TES_per_sqm.kWh.SK.Res.HH.Thermal.WH.Solids.Solids</t>
  </si>
  <si>
    <t>TES_per_sqm.kWh.SK.Res.HH.Thermal.WH.LPG.LPG</t>
  </si>
  <si>
    <t>TES_per_sqm.kWh.SK.Res.HH.Thermal.WH.Oil.Oil_LiqBio</t>
  </si>
  <si>
    <t>TES_per_sqm.kWh.SK.Res.HH.Thermal.WH.Gas.NG_Biogas</t>
  </si>
  <si>
    <t>TES_per_sqm.kWh.SK.Res.HH.Thermal.WH.Biomass.Biomass_Waste</t>
  </si>
  <si>
    <t>TES_per_sqm.kWh.SK.Res.HH.Thermal.WH.Geo.Geo</t>
  </si>
  <si>
    <t>TES_per_sqm.kWh.SK.Res.HH.Thermal.WH.DistrHeat.Steam_Distr</t>
  </si>
  <si>
    <t>TES_per_sqm.kWh.SK.Res.HH.Thermal.WH.Elc.Elec</t>
  </si>
  <si>
    <t>TES_per_sqm.kWh.SK.Res.HH.Thermal.WH.TotalSolar.Solar</t>
  </si>
  <si>
    <t>TES_per_sqm.kWh.SK.Res.HH.Thermal.CO.Solids.Solids</t>
  </si>
  <si>
    <t>TES_per_sqm.kWh.SK.Res.HH.Thermal.CO.LPG.LPG</t>
  </si>
  <si>
    <t>TES_per_sqm.kWh.SK.Res.HH.Thermal.CO.Gas.NG_Biogas</t>
  </si>
  <si>
    <t>TES_per_sqm.kWh.SK.Res.HH.Thermal.CO.Biomass.Biomass_Waste</t>
  </si>
  <si>
    <t>TES_per_sqm.kWh.SK.Res.HH.Thermal.CO.Elc.Elec</t>
  </si>
  <si>
    <t>SK - CO2 emissions per surface area</t>
  </si>
  <si>
    <t>EMI_per_sqm.kgCO2.SK.Res.HH.Thermal.SH.Solids.Solids</t>
  </si>
  <si>
    <t>EMI_per_sqm.kgCO2.SK.Res.HH.Thermal.SH.LPG.LPG</t>
  </si>
  <si>
    <t>EMI_per_sqm.kgCO2.SK.Res.HH.Thermal.SH.Oil.Oil_LiqBio</t>
  </si>
  <si>
    <t>EMI_per_sqm.kgCO2.SK.Res.HH.Thermal.SH.Gas.NG_Biogas</t>
  </si>
  <si>
    <t>EMI_per_sqm.kgCO2.SK.Res.HH.Thermal.SH.Biomass.Biomass_Waste</t>
  </si>
  <si>
    <t>EMI_per_sqm.kgCO2.SK.Res.HH.Thermal.SH.Geo.Geo</t>
  </si>
  <si>
    <t>EMI_per_sqm.kgCO2.SK.Res.HH.Thermal.SH.DistrHeat.Steam_Distr</t>
  </si>
  <si>
    <t>EMI_per_sqm.kgCO2.SK.Res.HH.Thermal.SH.AdvElc.Elec</t>
  </si>
  <si>
    <t>EMI_per_sqm.kgCO2.SK.Res.HH.Thermal.SH.ConvElc.Elec</t>
  </si>
  <si>
    <t>EMI_per_sqm.kgCO2.SK.Res.HH.Thermal.SH.TotalCirculation.Elec</t>
  </si>
  <si>
    <t>EMI_per_sqm.kgCO2.SK.Res.HH.Thermal.SC.AC.Elec</t>
  </si>
  <si>
    <t>EMI_per_sqm.kgCO2.SK.Res.HH.Thermal.WH.Solids.Solids</t>
  </si>
  <si>
    <t>EMI_per_sqm.kgCO2.SK.Res.HH.Thermal.WH.LPG.LPG</t>
  </si>
  <si>
    <t>EMI_per_sqm.kgCO2.SK.Res.HH.Thermal.WH.Oil.Oil_LiqBio</t>
  </si>
  <si>
    <t>EMI_per_sqm.kgCO2.SK.Res.HH.Thermal.WH.Gas.NG_Biogas</t>
  </si>
  <si>
    <t>EMI_per_sqm.kgCO2.SK.Res.HH.Thermal.WH.Biomass.Biomass_Waste</t>
  </si>
  <si>
    <t>EMI_per_sqm.kgCO2.SK.Res.HH.Thermal.WH.Geo.Geo</t>
  </si>
  <si>
    <t>EMI_per_sqm.kgCO2.SK.Res.HH.Thermal.WH.DistrHeat.Steam_Distr</t>
  </si>
  <si>
    <t>EMI_per_sqm.kgCO2.SK.Res.HH.Thermal.WH.Elc.Elec</t>
  </si>
  <si>
    <t>EMI_per_sqm.kgCO2.SK.Res.HH.Thermal.WH.TotalSolar.Solar</t>
  </si>
  <si>
    <t>EMI_per_sqm.kgCO2.SK.Res.HH.Thermal.CO.Solids.Solids</t>
  </si>
  <si>
    <t>EMI_per_sqm.kgCO2.SK.Res.HH.Thermal.CO.LPG.LPG</t>
  </si>
  <si>
    <t>EMI_per_sqm.kgCO2.SK.Res.HH.Thermal.CO.Gas.NG_Biogas</t>
  </si>
  <si>
    <t>EMI_per_sqm.kgCO2.SK.Res.HH.Thermal.CO.Biomass.Biomass_Waste</t>
  </si>
  <si>
    <t>EMI_per_sqm.kgCO2.SK.Res.HH.Thermal.CO.Elc.Elec</t>
  </si>
  <si>
    <t>SK - Number of new and renovated households</t>
  </si>
  <si>
    <t>NUM.number.SK.Res.HHnew.Thermal</t>
  </si>
  <si>
    <t>NUM.number.SK.Res.HHnew.Thermal.SH</t>
  </si>
  <si>
    <t>NUM.number.SK.Res.HHnew.Thermal.SH.Solids</t>
  </si>
  <si>
    <t>NUM.number.SK.Res.HHnew.Thermal.SH.LPG</t>
  </si>
  <si>
    <t>NUM.number.SK.Res.HHnew.Thermal.SH.Oil</t>
  </si>
  <si>
    <t>NUM.number.SK.Res.HHnew.Thermal.SH.Gas</t>
  </si>
  <si>
    <t>NUM.number.SK.Res.HHnew.Thermal.SH.Biomass</t>
  </si>
  <si>
    <t>NUM.number.SK.Res.HHnew.Thermal.SH.Geo</t>
  </si>
  <si>
    <t>NUM.number.SK.Res.HHnew.Thermal.SH.DistrHeat</t>
  </si>
  <si>
    <t>NUM.number.SK.Res.HHnew.Thermal.SH.AdvElc</t>
  </si>
  <si>
    <t>NUM.number.SK.Res.HHnew.Thermal.SH.ConvElc</t>
  </si>
  <si>
    <t>NUM.number.SK.Res.HHnew.Thermal.SC</t>
  </si>
  <si>
    <t>NUM.number.SK.Res.HHnew.Thermal.SC.AC</t>
  </si>
  <si>
    <t>NUM.number.SK.Res.HHnew.Thermal.WH</t>
  </si>
  <si>
    <t>NUM.number.SK.Res.HHnew.Thermal.WH.Solids</t>
  </si>
  <si>
    <t>NUM.number.SK.Res.HHnew.Thermal.WH.LPG</t>
  </si>
  <si>
    <t>NUM.number.SK.Res.HHnew.Thermal.WH.Oil</t>
  </si>
  <si>
    <t>NUM.number.SK.Res.HHnew.Thermal.WH.Gas</t>
  </si>
  <si>
    <t>NUM.number.SK.Res.HHnew.Thermal.WH.Biomass</t>
  </si>
  <si>
    <t>NUM.number.SK.Res.HHnew.Thermal.WH.Geo</t>
  </si>
  <si>
    <t>NUM.number.SK.Res.HHnew.Thermal.WH.DistrHeat</t>
  </si>
  <si>
    <t>NUM.number.SK.Res.HHnew.Thermal.WH.Elc</t>
  </si>
  <si>
    <t>NUM.number.SK.Res.HHnew.Thermal.WH.Solar</t>
  </si>
  <si>
    <t>NUM.number.SK.Res.HHnew.Thermal.CO</t>
  </si>
  <si>
    <t>NUM.number.SK.Res.HHnew.Thermal.CO.Solids</t>
  </si>
  <si>
    <t>NUM.number.SK.Res.HHnew.Thermal.CO.LPG</t>
  </si>
  <si>
    <t>NUM.number.SK.Res.HHnew.Thermal.CO.Gas</t>
  </si>
  <si>
    <t>NUM.number.SK.Res.HHnew.Thermal.CO.Biomass</t>
  </si>
  <si>
    <t>NUM.number.SK.Res.HHnew.Thermal.CO.Elc</t>
  </si>
  <si>
    <t>SK - Final energy consumption in new and renovated households</t>
  </si>
  <si>
    <t>FEC.ktoe.SK.Res.HHnew.Thermal</t>
  </si>
  <si>
    <t>FEC.ktoe.SK.Res.HHnew.Thermal.SH</t>
  </si>
  <si>
    <t>FEC.ktoe.SK.Res.HHnew.Thermal.SH.Solids.Solids</t>
  </si>
  <si>
    <t>FEC.ktoe.SK.Res.HHnew.Thermal.SH.LPG.LPG</t>
  </si>
  <si>
    <t>FEC.ktoe.SK.Res.HHnew.Thermal.SH.Oil.Oil_LiqBio</t>
  </si>
  <si>
    <t>FEC.ktoe.SK.Res.HHnew.Thermal.SH.Gas.NG_Biogas</t>
  </si>
  <si>
    <t>FEC.ktoe.SK.Res.HHnew.Thermal.SH.Biomass.Biomass_Waste</t>
  </si>
  <si>
    <t>FEC.ktoe.SK.Res.HHnew.Thermal.SH.Geo.Geo</t>
  </si>
  <si>
    <t>FEC.ktoe.SK.Res.HHnew.Thermal.SH.DistrHeat.Steam_Distr</t>
  </si>
  <si>
    <t>FEC.ktoe.SK.Res.HHnew.Thermal.SH.AdvElc.Elec</t>
  </si>
  <si>
    <t>FEC.ktoe.SK.Res.HHnew.Thermal.SH.ConvElc.Elec</t>
  </si>
  <si>
    <t>FEC.ktoe.SK.Res.HHnew.Thermal.SH.TotalCirculation.Elec</t>
  </si>
  <si>
    <t>FEC.ktoe.SK.Res.HHnew.Thermal.SC</t>
  </si>
  <si>
    <t>FEC.ktoe.SK.Res.HHnew.Thermal.SC.AC.Elec</t>
  </si>
  <si>
    <t>FEC.ktoe.SK.Res.HHnew.Thermal.WH</t>
  </si>
  <si>
    <t>FEC.ktoe.SK.Res.HHnew.Thermal.WH.Solids.Solids</t>
  </si>
  <si>
    <t>FEC.ktoe.SK.Res.HHnew.Thermal.WH.LPG.LPG</t>
  </si>
  <si>
    <t>FEC.ktoe.SK.Res.HHnew.Thermal.WH.Oil.Oil_LiqBio</t>
  </si>
  <si>
    <t>FEC.ktoe.SK.Res.HHnew.Thermal.WH.Gas.NG_Biogas</t>
  </si>
  <si>
    <t>FEC.ktoe.SK.Res.HHnew.Thermal.WH.Biomass.Biomass_Waste</t>
  </si>
  <si>
    <t>FEC.ktoe.SK.Res.HHnew.Thermal.WH.Geo.Geo</t>
  </si>
  <si>
    <t>FEC.ktoe.SK.Res.HHnew.Thermal.WH.DistrHeat.Steam_Distr</t>
  </si>
  <si>
    <t>FEC.ktoe.SK.Res.HHnew.Thermal.WH.Elc.Elec</t>
  </si>
  <si>
    <t>FEC.ktoe.SK.Res.HHnew.Thermal.WH.TotalSolar.Solar</t>
  </si>
  <si>
    <t>FEC.ktoe.SK.Res.HHnew.Thermal.CO</t>
  </si>
  <si>
    <t>FEC.ktoe.SK.Res.HHnew.Thermal.CO.Solids.Solids</t>
  </si>
  <si>
    <t>FEC.ktoe.SK.Res.HHnew.Thermal.CO.LPG.LPG</t>
  </si>
  <si>
    <t>FEC.ktoe.SK.Res.HHnew.Thermal.CO.Gas.NG_Biogas</t>
  </si>
  <si>
    <t>FEC.ktoe.SK.Res.HHnew.Thermal.CO.Biomass.Biomass_Waste</t>
  </si>
  <si>
    <t>FEC.ktoe.SK.Res.HHnew.Thermal.CO.Elc.Elec</t>
  </si>
  <si>
    <t>SK - Thermal energy service in new and renovated households</t>
  </si>
  <si>
    <t>TES.ktoe.SK.Res.HHnew.Thermal</t>
  </si>
  <si>
    <t>TES.ktoe.SK.Res.HHnew.Thermal.SH</t>
  </si>
  <si>
    <t>TES.ktoe.SK.Res.HHnew.Thermal.SH.Solids.Solids</t>
  </si>
  <si>
    <t>TES.ktoe.SK.Res.HHnew.Thermal.SH.LPG.LPG</t>
  </si>
  <si>
    <t>TES.ktoe.SK.Res.HHnew.Thermal.SH.Oil.Oil_LiqBio</t>
  </si>
  <si>
    <t>TES.ktoe.SK.Res.HHnew.Thermal.SH.Gas.NG_Biogas</t>
  </si>
  <si>
    <t>TES.ktoe.SK.Res.HHnew.Thermal.SH.Biomass.Biomass_Waste</t>
  </si>
  <si>
    <t>TES.ktoe.SK.Res.HHnew.Thermal.SH.Geo.Geo</t>
  </si>
  <si>
    <t>TES.ktoe.SK.Res.HHnew.Thermal.SH.DistrHeat.Steam_Distr</t>
  </si>
  <si>
    <t>TES.ktoe.SK.Res.HHnew.Thermal.SH.AdvElc.Elec</t>
  </si>
  <si>
    <t>TES.ktoe.SK.Res.HHnew.Thermal.SH.ConvElc.Elec</t>
  </si>
  <si>
    <t>TES.ktoe.SK.Res.HHnew.Thermal.SH.TotalCirculation.Elec</t>
  </si>
  <si>
    <t>TES.ktoe.SK.Res.HHnew.Thermal.SC</t>
  </si>
  <si>
    <t>TES.ktoe.SK.Res.HHnew.Thermal.SC.AC.Elec</t>
  </si>
  <si>
    <t>TES.ktoe.SK.Res.HHnew.Thermal.WH</t>
  </si>
  <si>
    <t>TES.ktoe.SK.Res.HHnew.Thermal.WH.Solids.Solids</t>
  </si>
  <si>
    <t>TES.ktoe.SK.Res.HHnew.Thermal.WH.LPG.LPG</t>
  </si>
  <si>
    <t>TES.ktoe.SK.Res.HHnew.Thermal.WH.Oil.Oil_LiqBio</t>
  </si>
  <si>
    <t>TES.ktoe.SK.Res.HHnew.Thermal.WH.Gas.NG_Biogas</t>
  </si>
  <si>
    <t>TES.ktoe.SK.Res.HHnew.Thermal.WH.Biomass.Biomass_Waste</t>
  </si>
  <si>
    <t>TES.ktoe.SK.Res.HHnew.Thermal.WH.Geo.Geo</t>
  </si>
  <si>
    <t>TES.ktoe.SK.Res.HHnew.Thermal.WH.DistrHeat.Steam_Distr</t>
  </si>
  <si>
    <t>TES.ktoe.SK.Res.HHnew.Thermal.WH.Elc.Elec</t>
  </si>
  <si>
    <t>TES.ktoe.SK.Res.HHnew.Thermal.WH.TotalSolar.Solar</t>
  </si>
  <si>
    <t>TES.ktoe.SK.Res.HHnew.Thermal.CO</t>
  </si>
  <si>
    <t>TES.ktoe.SK.Res.HHnew.Thermal.CO.Solids.Solids</t>
  </si>
  <si>
    <t>TES.ktoe.SK.Res.HHnew.Thermal.CO.LPG.LPG</t>
  </si>
  <si>
    <t>TES.ktoe.SK.Res.HHnew.Thermal.CO.Gas.NG_Biogas</t>
  </si>
  <si>
    <t>TES.ktoe.SK.Res.HHnew.Thermal.CO.Biomass.Biomass_Waste</t>
  </si>
  <si>
    <t>TES.ktoe.SK.Res.HHnew.Thermal.CO.Elc.Elec</t>
  </si>
  <si>
    <t>SK - System efficiency indicator of new and renovated households</t>
  </si>
  <si>
    <t>Eff.ratio.SK.Res.HHnew.Thermal</t>
  </si>
  <si>
    <t>Eff.ratio.SK.Res.HHnew.Thermal.SH</t>
  </si>
  <si>
    <t>Eff.ratio.SK.Res.HHnew.Thermal.SH.Solids.Solids</t>
  </si>
  <si>
    <t>Eff.ratio.SK.Res.HHnew.Thermal.SH.LPG.LPG</t>
  </si>
  <si>
    <t>Eff.ratio.SK.Res.HHnew.Thermal.SH.Oil.Oil_LiqBio</t>
  </si>
  <si>
    <t>Eff.ratio.SK.Res.HHnew.Thermal.SH.Gas.NG_Biogas</t>
  </si>
  <si>
    <t>Eff.ratio.SK.Res.HHnew.Thermal.SH.Biomass.Biomass_Waste</t>
  </si>
  <si>
    <t>Eff.ratio.SK.Res.HHnew.Thermal.SH.Geo.Geo</t>
  </si>
  <si>
    <t>Eff.ratio.SK.Res.HHnew.Thermal.SH.DistrHeat.Steam_Distr</t>
  </si>
  <si>
    <t>Eff.ratio.SK.Res.HHnew.Thermal.SH.AdvElc.Elec</t>
  </si>
  <si>
    <t>Eff.ratio.SK.Res.HHnew.Thermal.SH.ConvElc.Elec</t>
  </si>
  <si>
    <t>Eff.ratio.SK.Res.HHnew.Thermal.SH.TotalCirculation.Elec</t>
  </si>
  <si>
    <t>Eff.ratio.SK.Res.HHnew.Thermal.SC</t>
  </si>
  <si>
    <t>Eff.ratio.SK.Res.HHnew.Thermal.SC.AC.Elec</t>
  </si>
  <si>
    <t>Eff.ratio.SK.Res.HHnew.Thermal.WH</t>
  </si>
  <si>
    <t>Eff.ratio.SK.Res.HHnew.Thermal.WH.Solids.Solids</t>
  </si>
  <si>
    <t>Eff.ratio.SK.Res.HHnew.Thermal.WH.LPG.LPG</t>
  </si>
  <si>
    <t>Eff.ratio.SK.Res.HHnew.Thermal.WH.Oil.Oil_LiqBio</t>
  </si>
  <si>
    <t>Eff.ratio.SK.Res.HHnew.Thermal.WH.Gas.NG_Biogas</t>
  </si>
  <si>
    <t>Eff.ratio.SK.Res.HHnew.Thermal.WH.Biomass.Biomass_Waste</t>
  </si>
  <si>
    <t>Eff.ratio.SK.Res.HHnew.Thermal.WH.Geo.Geo</t>
  </si>
  <si>
    <t>Eff.ratio.SK.Res.HHnew.Thermal.WH.DistrHeat.Steam_Distr</t>
  </si>
  <si>
    <t>Eff.ratio.SK.Res.HHnew.Thermal.WH.Elc.Elec</t>
  </si>
  <si>
    <t>Eff.ratio.SK.Res.HHnew.Thermal.WH.TotalSolar.Solar</t>
  </si>
  <si>
    <t>Eff.ratio.SK.Res.HHnew.Thermal.CO</t>
  </si>
  <si>
    <t>Eff.ratio.SK.Res.HHnew.Thermal.CO.Solids.Solids</t>
  </si>
  <si>
    <t>Eff.ratio.SK.Res.HHnew.Thermal.CO.LPG.LPG</t>
  </si>
  <si>
    <t>Eff.ratio.SK.Res.HHnew.Thermal.CO.Gas.NG_Biogas</t>
  </si>
  <si>
    <t>Eff.ratio.SK.Res.HHnew.Thermal.CO.Biomass.Biomass_Waste</t>
  </si>
  <si>
    <t>Eff.ratio.SK.Res.HHnew.Thermal.CO.Elc.Elec</t>
  </si>
  <si>
    <t>SK - CO2 emissions in new and renovated households</t>
  </si>
  <si>
    <t>EMI.ktCO2.SK.Res.HHnew.Thermal</t>
  </si>
  <si>
    <t>EMI.ktCO2.SK.Res.HHnew.Thermal.SH</t>
  </si>
  <si>
    <t>EMI.ktCO2.SK.Res.HHnew.Thermal.SH.Solids.Solids</t>
  </si>
  <si>
    <t>EMI.ktCO2.SK.Res.HHnew.Thermal.SH.LPG.LPG</t>
  </si>
  <si>
    <t>EMI.ktCO2.SK.Res.HHnew.Thermal.SH.Oil.Oil_LiqBio</t>
  </si>
  <si>
    <t>EMI.ktCO2.SK.Res.HHnew.Thermal.SH.Gas.NG_Biogas</t>
  </si>
  <si>
    <t>EMI.ktCO2.SK.Res.HHnew.Thermal.SH.Biomass.Biomass_Waste</t>
  </si>
  <si>
    <t>EMI.ktCO2.SK.Res.HHnew.Thermal.SH.Geo.Geo</t>
  </si>
  <si>
    <t>EMI.ktCO2.SK.Res.HHnew.Thermal.SH.DistrHeat.Steam_Distr</t>
  </si>
  <si>
    <t>EMI.ktCO2.SK.Res.HHnew.Thermal.SH.AdvElc.Elec</t>
  </si>
  <si>
    <t>EMI.ktCO2.SK.Res.HHnew.Thermal.SH.ConvElc.Elec</t>
  </si>
  <si>
    <t>EMI.ktCO2.SK.Res.HHnew.Thermal.SH.TotalCirculation.Elec</t>
  </si>
  <si>
    <t>EMI.ktCO2.SK.Res.HHnew.Thermal.SC</t>
  </si>
  <si>
    <t>EMI.ktCO2.SK.Res.HHnew.Thermal.SC.AC.Elec</t>
  </si>
  <si>
    <t>EMI.ktCO2.SK.Res.HHnew.Thermal.WH</t>
  </si>
  <si>
    <t>EMI.ktCO2.SK.Res.HHnew.Thermal.WH.Solids.Solids</t>
  </si>
  <si>
    <t>EMI.ktCO2.SK.Res.HHnew.Thermal.WH.LPG.LPG</t>
  </si>
  <si>
    <t>EMI.ktCO2.SK.Res.HHnew.Thermal.WH.Oil.Oil_LiqBio</t>
  </si>
  <si>
    <t>EMI.ktCO2.SK.Res.HHnew.Thermal.WH.Gas.NG_Biogas</t>
  </si>
  <si>
    <t>EMI.ktCO2.SK.Res.HHnew.Thermal.WH.Biomass.Biomass_Waste</t>
  </si>
  <si>
    <t>EMI.ktCO2.SK.Res.HHnew.Thermal.WH.Geo.Geo</t>
  </si>
  <si>
    <t>EMI.ktCO2.SK.Res.HHnew.Thermal.WH.DistrHeat.Steam_Distr</t>
  </si>
  <si>
    <t>EMI.ktCO2.SK.Res.HHnew.Thermal.WH.Elc.Elec</t>
  </si>
  <si>
    <t>EMI.ktCO2.SK.Res.HHnew.Thermal.WH.TotalSolar.Solar</t>
  </si>
  <si>
    <t>EMI.ktCO2.SK.Res.HHnew.Thermal.CO</t>
  </si>
  <si>
    <t>EMI.ktCO2.SK.Res.HHnew.Thermal.CO.Solids.Solids</t>
  </si>
  <si>
    <t>EMI.ktCO2.SK.Res.HHnew.Thermal.CO.LPG.LPG</t>
  </si>
  <si>
    <t>EMI.ktCO2.SK.Res.HHnew.Thermal.CO.Gas.NG_Biogas</t>
  </si>
  <si>
    <t>EMI.ktCO2.SK.Res.HHnew.Thermal.CO.Biomass.Biomass_Waste</t>
  </si>
  <si>
    <t>EMI.ktCO2.SK.Res.HHnew.Thermal.CO.Elc.Elec</t>
  </si>
  <si>
    <t>SK - Final energy consumption of new and renovated households (per household)</t>
  </si>
  <si>
    <t>FEC_per_household.kWh.SK.Res.HHnew.Thermal</t>
  </si>
  <si>
    <t>FEC_per_household.kWh.SK.Res.HHnew.Thermal.SH</t>
  </si>
  <si>
    <t>FEC_per_household.kWh.SK.Res.HHnew.Thermal.SH.Solids.Solids</t>
  </si>
  <si>
    <t>FEC_per_household.kWh.SK.Res.HHnew.Thermal.SH.LPG.LPG</t>
  </si>
  <si>
    <t>FEC_per_household.kWh.SK.Res.HHnew.Thermal.SH.Oil.Oil_LiqBio</t>
  </si>
  <si>
    <t>FEC_per_household.kWh.SK.Res.HHnew.Thermal.SH.Gas.NG_Biogas</t>
  </si>
  <si>
    <t>FEC_per_household.kWh.SK.Res.HHnew.Thermal.SH.Biomass.Biomass_Waste</t>
  </si>
  <si>
    <t>FEC_per_household.kWh.SK.Res.HHnew.Thermal.SH.Geo.Geo</t>
  </si>
  <si>
    <t>FEC_per_household.kWh.SK.Res.HHnew.Thermal.SH.DistrHeat.Steam_Distr</t>
  </si>
  <si>
    <t>FEC_per_household.kWh.SK.Res.HHnew.Thermal.SH.AdvElc.Elec</t>
  </si>
  <si>
    <t>FEC_per_household.kWh.SK.Res.HHnew.Thermal.SH.ConvElc.Elec</t>
  </si>
  <si>
    <t>FEC_per_household.kWh.SK.Res.HHnew.Thermal.SH.TotalCirculation.Elec</t>
  </si>
  <si>
    <t>FEC_per_household.kWh.SK.Res.HHnew.Thermal.SC</t>
  </si>
  <si>
    <t>FEC_per_household.kWh.SK.Res.HHnew.Thermal.SC.AC.Elec</t>
  </si>
  <si>
    <t>FEC_per_household.kWh.SK.Res.HHnew.Thermal.WH</t>
  </si>
  <si>
    <t>FEC_per_household.kWh.SK.Res.HHnew.Thermal.WH.Solids.Solids</t>
  </si>
  <si>
    <t>FEC_per_household.kWh.SK.Res.HHnew.Thermal.WH.LPG.LPG</t>
  </si>
  <si>
    <t>FEC_per_household.kWh.SK.Res.HHnew.Thermal.WH.Oil.Oil_LiqBio</t>
  </si>
  <si>
    <t>FEC_per_household.kWh.SK.Res.HHnew.Thermal.WH.Gas.NG_Biogas</t>
  </si>
  <si>
    <t>FEC_per_household.kWh.SK.Res.HHnew.Thermal.WH.Biomass.Biomass_Waste</t>
  </si>
  <si>
    <t>FEC_per_household.kWh.SK.Res.HHnew.Thermal.WH.Geo.Geo</t>
  </si>
  <si>
    <t>FEC_per_household.kWh.SK.Res.HHnew.Thermal.WH.DistrHeat.Steam_Distr</t>
  </si>
  <si>
    <t>FEC_per_household.kWh.SK.Res.HHnew.Thermal.WH.Elc.Elec</t>
  </si>
  <si>
    <t>FEC_per_household.kWh.SK.Res.HHnew.Thermal.WH.TotalSolar.Solar</t>
  </si>
  <si>
    <t>FEC_per_household.kWh.SK.Res.HHnew.Thermal.CO</t>
  </si>
  <si>
    <t>FEC_per_household.kWh.SK.Res.HHnew.Thermal.CO.Solids.Solids</t>
  </si>
  <si>
    <t>FEC_per_household.kWh.SK.Res.HHnew.Thermal.CO.LPG.LPG</t>
  </si>
  <si>
    <t>FEC_per_household.kWh.SK.Res.HHnew.Thermal.CO.Gas.NG_Biogas</t>
  </si>
  <si>
    <t>FEC_per_household.kWh.SK.Res.HHnew.Thermal.CO.Biomass.Biomass_Waste</t>
  </si>
  <si>
    <t>FEC_per_household.kWh.SK.Res.HHnew.Thermal.CO.Elc.Elec</t>
  </si>
  <si>
    <t>SK - Thermal energy service of new and renovated households (per household)</t>
  </si>
  <si>
    <t>TES_per_household.kWh.SK.Res.HHnew.Thermal</t>
  </si>
  <si>
    <t>TES_per_household.kWh.SK.Res.HHnew.Thermal.SH</t>
  </si>
  <si>
    <t>TES_per_household.kWh.SK.Res.HHnew.Thermal.SH.Solids.Solids</t>
  </si>
  <si>
    <t>TES_per_household.kWh.SK.Res.HHnew.Thermal.SH.LPG.LPG</t>
  </si>
  <si>
    <t>TES_per_household.kWh.SK.Res.HHnew.Thermal.SH.Oil.Oil_LiqBio</t>
  </si>
  <si>
    <t>TES_per_household.kWh.SK.Res.HHnew.Thermal.SH.Gas.NG_Biogas</t>
  </si>
  <si>
    <t>TES_per_household.kWh.SK.Res.HHnew.Thermal.SH.Biomass.Biomass_Waste</t>
  </si>
  <si>
    <t>TES_per_household.kWh.SK.Res.HHnew.Thermal.SH.Geo.Geo</t>
  </si>
  <si>
    <t>TES_per_household.kWh.SK.Res.HHnew.Thermal.SH.DistrHeat.Steam_Distr</t>
  </si>
  <si>
    <t>TES_per_household.kWh.SK.Res.HHnew.Thermal.SH.AdvElc.Elec</t>
  </si>
  <si>
    <t>TES_per_household.kWh.SK.Res.HHnew.Thermal.SH.ConvElc.Elec</t>
  </si>
  <si>
    <t>TES_per_household.kWh.SK.Res.HHnew.Thermal.SH.TotalCirculation.Elec</t>
  </si>
  <si>
    <t>TES_per_household.kWh.SK.Res.HHnew.Thermal.SC</t>
  </si>
  <si>
    <t>TES_per_household.kWh.SK.Res.HHnew.Thermal.SC.AC.Elec</t>
  </si>
  <si>
    <t>TES_per_household.kWh.SK.Res.HHnew.Thermal.WH</t>
  </si>
  <si>
    <t>TES_per_household.kWh.SK.Res.HHnew.Thermal.WH.Solids.Solids</t>
  </si>
  <si>
    <t>TES_per_household.kWh.SK.Res.HHnew.Thermal.WH.LPG.LPG</t>
  </si>
  <si>
    <t>TES_per_household.kWh.SK.Res.HHnew.Thermal.WH.Oil.Oil_LiqBio</t>
  </si>
  <si>
    <t>TES_per_household.kWh.SK.Res.HHnew.Thermal.WH.Gas.NG_Biogas</t>
  </si>
  <si>
    <t>TES_per_household.kWh.SK.Res.HHnew.Thermal.WH.Biomass.Biomass_Waste</t>
  </si>
  <si>
    <t>TES_per_household.kWh.SK.Res.HHnew.Thermal.WH.Geo.Geo</t>
  </si>
  <si>
    <t>TES_per_household.kWh.SK.Res.HHnew.Thermal.WH.DistrHeat.Steam_Distr</t>
  </si>
  <si>
    <t>TES_per_household.kWh.SK.Res.HHnew.Thermal.WH.Elc.Elec</t>
  </si>
  <si>
    <t>TES_per_household.kWh.SK.Res.HHnew.Thermal.WH.TotalSolar.Solar</t>
  </si>
  <si>
    <t>TES_per_household.kWh.SK.Res.HHnew.Thermal.CO</t>
  </si>
  <si>
    <t>TES_per_household.kWh.SK.Res.HHnew.Thermal.CO.Solids.Solids</t>
  </si>
  <si>
    <t>TES_per_household.kWh.SK.Res.HHnew.Thermal.CO.LPG.LPG</t>
  </si>
  <si>
    <t>TES_per_household.kWh.SK.Res.HHnew.Thermal.CO.Gas.NG_Biogas</t>
  </si>
  <si>
    <t>TES_per_household.kWh.SK.Res.HHnew.Thermal.CO.Biomass.Biomass_Waste</t>
  </si>
  <si>
    <t>TES_per_household.kWh.SK.Res.HHnew.Thermal.CO.Elc.Elec</t>
  </si>
  <si>
    <t>SK - CO2 emissions in new and renovated households (per household)</t>
  </si>
  <si>
    <t>EMI_per_household.kgCO2.SK.Res.HHnew.Thermal</t>
  </si>
  <si>
    <t>EMI_per_household.kgCO2.SK.Res.HHnew.Thermal.SH</t>
  </si>
  <si>
    <t>EMI_per_household.kgCO2.SK.Res.HHnew.Thermal.SH.Solids.Solids</t>
  </si>
  <si>
    <t>EMI_per_household.kgCO2.SK.Res.HHnew.Thermal.SH.LPG.LPG</t>
  </si>
  <si>
    <t>EMI_per_household.kgCO2.SK.Res.HHnew.Thermal.SH.Oil.Oil_LiqBio</t>
  </si>
  <si>
    <t>EMI_per_household.kgCO2.SK.Res.HHnew.Thermal.SH.Gas.NG_Biogas</t>
  </si>
  <si>
    <t>EMI_per_household.kgCO2.SK.Res.HHnew.Thermal.SH.Biomass.Biomass_Waste</t>
  </si>
  <si>
    <t>EMI_per_household.kgCO2.SK.Res.HHnew.Thermal.SH.Geo.Geo</t>
  </si>
  <si>
    <t>EMI_per_household.kgCO2.SK.Res.HHnew.Thermal.SH.DistrHeat.Steam_Distr</t>
  </si>
  <si>
    <t>EMI_per_household.kgCO2.SK.Res.HHnew.Thermal.SH.AdvElc.Elec</t>
  </si>
  <si>
    <t>EMI_per_household.kgCO2.SK.Res.HHnew.Thermal.SH.ConvElc.Elec</t>
  </si>
  <si>
    <t>EMI_per_household.kgCO2.SK.Res.HHnew.Thermal.SH.TotalCirculation.Elec</t>
  </si>
  <si>
    <t>EMI_per_household.kgCO2.SK.Res.HHnew.Thermal.SC</t>
  </si>
  <si>
    <t>EMI_per_household.kgCO2.SK.Res.HHnew.Thermal.SC.AC.Elec</t>
  </si>
  <si>
    <t>EMI_per_household.kgCO2.SK.Res.HHnew.Thermal.WH</t>
  </si>
  <si>
    <t>EMI_per_household.kgCO2.SK.Res.HHnew.Thermal.WH.Solids.Solids</t>
  </si>
  <si>
    <t>EMI_per_household.kgCO2.SK.Res.HHnew.Thermal.WH.LPG.LPG</t>
  </si>
  <si>
    <t>EMI_per_household.kgCO2.SK.Res.HHnew.Thermal.WH.Oil.Oil_LiqBio</t>
  </si>
  <si>
    <t>EMI_per_household.kgCO2.SK.Res.HHnew.Thermal.WH.Gas.NG_Biogas</t>
  </si>
  <si>
    <t>EMI_per_household.kgCO2.SK.Res.HHnew.Thermal.WH.Biomass.Biomass_Waste</t>
  </si>
  <si>
    <t>EMI_per_household.kgCO2.SK.Res.HHnew.Thermal.WH.Geo.Geo</t>
  </si>
  <si>
    <t>EMI_per_household.kgCO2.SK.Res.HHnew.Thermal.WH.DistrHeat.Steam_Distr</t>
  </si>
  <si>
    <t>EMI_per_household.kgCO2.SK.Res.HHnew.Thermal.WH.Elc.Elec</t>
  </si>
  <si>
    <t>EMI_per_household.kgCO2.SK.Res.HHnew.Thermal.WH.TotalSolar.Solar</t>
  </si>
  <si>
    <t>EMI_per_household.kgCO2.SK.Res.HHnew.Thermal.CO</t>
  </si>
  <si>
    <t>EMI_per_household.kgCO2.SK.Res.HHnew.Thermal.CO.Solids.Solids</t>
  </si>
  <si>
    <t>EMI_per_household.kgCO2.SK.Res.HHnew.Thermal.CO.LPG.LPG</t>
  </si>
  <si>
    <t>EMI_per_household.kgCO2.SK.Res.HHnew.Thermal.CO.Gas.NG_Biogas</t>
  </si>
  <si>
    <t>EMI_per_household.kgCO2.SK.Res.HHnew.Thermal.CO.Biomass.Biomass_Waste</t>
  </si>
  <si>
    <t>EMI_per_household.kgCO2.SK.Res.HHnew.Thermal.CO.Elc.Elec</t>
  </si>
  <si>
    <t>SK - Final energy consumption in new and renovated households per surface area</t>
  </si>
  <si>
    <t>FEC_per_sqm.kWh.SK.Res.HHnew.Thermal</t>
  </si>
  <si>
    <t>FEC_per_sqm.kWh.SK.Res.HHnew.Thermal.SH</t>
  </si>
  <si>
    <t>FEC_per_sqm.kWh.SK.Res.HHnew.Thermal.SH.Solids.Solids</t>
  </si>
  <si>
    <t>FEC_per_sqm.kWh.SK.Res.HHnew.Thermal.SH.LPG.LPG</t>
  </si>
  <si>
    <t>FEC_per_sqm.kWh.SK.Res.HHnew.Thermal.SH.Oil.Oil_LiqBio</t>
  </si>
  <si>
    <t>FEC_per_sqm.kWh.SK.Res.HHnew.Thermal.SH.Gas.NG_Biogas</t>
  </si>
  <si>
    <t>FEC_per_sqm.kWh.SK.Res.HHnew.Thermal.SH.Biomass.Biomass_Waste</t>
  </si>
  <si>
    <t>FEC_per_sqm.kWh.SK.Res.HHnew.Thermal.SH.Geo.Geo</t>
  </si>
  <si>
    <t>FEC_per_sqm.kWh.SK.Res.HHnew.Thermal.SH.DistrHeat.Steam_Distr</t>
  </si>
  <si>
    <t>FEC_per_sqm.kWh.SK.Res.HHnew.Thermal.SH.AdvElc.Elec</t>
  </si>
  <si>
    <t>FEC_per_sqm.kWh.SK.Res.HHnew.Thermal.SH.ConvElc.Elec</t>
  </si>
  <si>
    <t>FEC_per_sqm.kWh.SK.Res.HHnew.Thermal.SH.TotalCirculation.Elec</t>
  </si>
  <si>
    <t>FEC_per_sqm.kWh.SK.Res.HHnew.Thermal.SC</t>
  </si>
  <si>
    <t>FEC_per_sqm.kWh.SK.Res.HHnew.Thermal.SC.AC.Elec</t>
  </si>
  <si>
    <t>FEC_per_sqm.kWh.SK.Res.HHnew.Thermal.WH</t>
  </si>
  <si>
    <t>FEC_per_sqm.kWh.SK.Res.HHnew.Thermal.WH.Solids.Solids</t>
  </si>
  <si>
    <t>FEC_per_sqm.kWh.SK.Res.HHnew.Thermal.WH.LPG.LPG</t>
  </si>
  <si>
    <t>FEC_per_sqm.kWh.SK.Res.HHnew.Thermal.WH.Oil.Oil_LiqBio</t>
  </si>
  <si>
    <t>FEC_per_sqm.kWh.SK.Res.HHnew.Thermal.WH.Gas.NG_Biogas</t>
  </si>
  <si>
    <t>FEC_per_sqm.kWh.SK.Res.HHnew.Thermal.WH.Biomass.Biomass_Waste</t>
  </si>
  <si>
    <t>FEC_per_sqm.kWh.SK.Res.HHnew.Thermal.WH.Geo.Geo</t>
  </si>
  <si>
    <t>FEC_per_sqm.kWh.SK.Res.HHnew.Thermal.WH.DistrHeat.Steam_Distr</t>
  </si>
  <si>
    <t>FEC_per_sqm.kWh.SK.Res.HHnew.Thermal.WH.Elc.Elec</t>
  </si>
  <si>
    <t>FEC_per_sqm.kWh.SK.Res.HHnew.Thermal.WH.TotalSolar.Solar</t>
  </si>
  <si>
    <t>FEC_per_sqm.kWh.SK.Res.HHnew.Thermal.CO</t>
  </si>
  <si>
    <t>FEC_per_sqm.kWh.SK.Res.HHnew.Thermal.CO.Solids.Solids</t>
  </si>
  <si>
    <t>FEC_per_sqm.kWh.SK.Res.HHnew.Thermal.CO.LPG.LPG</t>
  </si>
  <si>
    <t>FEC_per_sqm.kWh.SK.Res.HHnew.Thermal.CO.Gas.NG_Biogas</t>
  </si>
  <si>
    <t>FEC_per_sqm.kWh.SK.Res.HHnew.Thermal.CO.Biomass.Biomass_Waste</t>
  </si>
  <si>
    <t>FEC_per_sqm.kWh.SK.Res.HHnew.Thermal.CO.Elc.Elec</t>
  </si>
  <si>
    <t>SK - Thermal energy service in new and renovated households per surface area</t>
  </si>
  <si>
    <t>TES_per_sqm.kWh.SK.Res.HHnew.Thermal</t>
  </si>
  <si>
    <t>TES_per_sqm.kWh.SK.Res.HHnew.Thermal.SH</t>
  </si>
  <si>
    <t>TES_per_sqm.kWh.SK.Res.HHnew.Thermal.SH.Solids.Solids</t>
  </si>
  <si>
    <t>TES_per_sqm.kWh.SK.Res.HHnew.Thermal.SH.LPG.LPG</t>
  </si>
  <si>
    <t>TES_per_sqm.kWh.SK.Res.HHnew.Thermal.SH.Oil.Oil_LiqBio</t>
  </si>
  <si>
    <t>TES_per_sqm.kWh.SK.Res.HHnew.Thermal.SH.Gas.NG_Biogas</t>
  </si>
  <si>
    <t>TES_per_sqm.kWh.SK.Res.HHnew.Thermal.SH.Biomass.Biomass_Waste</t>
  </si>
  <si>
    <t>TES_per_sqm.kWh.SK.Res.HHnew.Thermal.SH.Geo.Geo</t>
  </si>
  <si>
    <t>TES_per_sqm.kWh.SK.Res.HHnew.Thermal.SH.DistrHeat.Steam_Distr</t>
  </si>
  <si>
    <t>TES_per_sqm.kWh.SK.Res.HHnew.Thermal.SH.AdvElc.Elec</t>
  </si>
  <si>
    <t>TES_per_sqm.kWh.SK.Res.HHnew.Thermal.SH.ConvElc.Elec</t>
  </si>
  <si>
    <t>TES_per_sqm.kWh.SK.Res.HHnew.Thermal.SH.TotalCirculation.Elec</t>
  </si>
  <si>
    <t>TES_per_sqm.kWh.SK.Res.HHnew.Thermal.SC</t>
  </si>
  <si>
    <t>TES_per_sqm.kWh.SK.Res.HHnew.Thermal.SC.AC.Elec</t>
  </si>
  <si>
    <t>TES_per_sqm.kWh.SK.Res.HHnew.Thermal.WH</t>
  </si>
  <si>
    <t>TES_per_sqm.kWh.SK.Res.HHnew.Thermal.WH.Solids.Solids</t>
  </si>
  <si>
    <t>TES_per_sqm.kWh.SK.Res.HHnew.Thermal.WH.LPG.LPG</t>
  </si>
  <si>
    <t>TES_per_sqm.kWh.SK.Res.HHnew.Thermal.WH.Oil.Oil_LiqBio</t>
  </si>
  <si>
    <t>TES_per_sqm.kWh.SK.Res.HHnew.Thermal.WH.Gas.NG_Biogas</t>
  </si>
  <si>
    <t>TES_per_sqm.kWh.SK.Res.HHnew.Thermal.WH.Biomass.Biomass_Waste</t>
  </si>
  <si>
    <t>TES_per_sqm.kWh.SK.Res.HHnew.Thermal.WH.Geo.Geo</t>
  </si>
  <si>
    <t>TES_per_sqm.kWh.SK.Res.HHnew.Thermal.WH.DistrHeat.Steam_Distr</t>
  </si>
  <si>
    <t>TES_per_sqm.kWh.SK.Res.HHnew.Thermal.WH.Elc.Elec</t>
  </si>
  <si>
    <t>TES_per_sqm.kWh.SK.Res.HHnew.Thermal.WH.TotalSolar.Solar</t>
  </si>
  <si>
    <t>TES_per_sqm.kWh.SK.Res.HHnew.Thermal.CO</t>
  </si>
  <si>
    <t>TES_per_sqm.kWh.SK.Res.HHnew.Thermal.CO.Solids.Solids</t>
  </si>
  <si>
    <t>TES_per_sqm.kWh.SK.Res.HHnew.Thermal.CO.LPG.LPG</t>
  </si>
  <si>
    <t>TES_per_sqm.kWh.SK.Res.HHnew.Thermal.CO.Gas.NG_Biogas</t>
  </si>
  <si>
    <t>TES_per_sqm.kWh.SK.Res.HHnew.Thermal.CO.Biomass.Biomass_Waste</t>
  </si>
  <si>
    <t>TES_per_sqm.kWh.SK.Res.HHnew.Thermal.CO.Elc.Elec</t>
  </si>
  <si>
    <t>SK - CO2 emissions in new and renovated households per surface area</t>
  </si>
  <si>
    <t>EMI_per_sqm.kgCO2.SK.Res.HHnew.Thermal</t>
  </si>
  <si>
    <t>EMI_per_sqm.kgCO2.SK.Res.HHnew.Thermal.SH</t>
  </si>
  <si>
    <t>EMI_per_sqm.kgCO2.SK.Res.HHnew.Thermal.SH.Solids.Solids</t>
  </si>
  <si>
    <t>EMI_per_sqm.kgCO2.SK.Res.HHnew.Thermal.SH.LPG.LPG</t>
  </si>
  <si>
    <t>EMI_per_sqm.kgCO2.SK.Res.HHnew.Thermal.SH.Oil.Oil_LiqBio</t>
  </si>
  <si>
    <t>EMI_per_sqm.kgCO2.SK.Res.HHnew.Thermal.SH.Gas.NG_Biogas</t>
  </si>
  <si>
    <t>EMI_per_sqm.kgCO2.SK.Res.HHnew.Thermal.SH.Biomass.Biomass_Waste</t>
  </si>
  <si>
    <t>EMI_per_sqm.kgCO2.SK.Res.HHnew.Thermal.SH.Geo.Geo</t>
  </si>
  <si>
    <t>EMI_per_sqm.kgCO2.SK.Res.HHnew.Thermal.SH.DistrHeat.Steam_Distr</t>
  </si>
  <si>
    <t>EMI_per_sqm.kgCO2.SK.Res.HHnew.Thermal.SH.AdvElc.Elec</t>
  </si>
  <si>
    <t>EMI_per_sqm.kgCO2.SK.Res.HHnew.Thermal.SH.ConvElc.Elec</t>
  </si>
  <si>
    <t>EMI_per_sqm.kgCO2.SK.Res.HHnew.Thermal.SH.TotalCirculation.Elec</t>
  </si>
  <si>
    <t>EMI_per_sqm.kgCO2.SK.Res.HHnew.Thermal.SC</t>
  </si>
  <si>
    <t>EMI_per_sqm.kgCO2.SK.Res.HHnew.Thermal.SC.AC.Elec</t>
  </si>
  <si>
    <t>EMI_per_sqm.kgCO2.SK.Res.HHnew.Thermal.WH</t>
  </si>
  <si>
    <t>EMI_per_sqm.kgCO2.SK.Res.HHnew.Thermal.WH.Solids.Solids</t>
  </si>
  <si>
    <t>EMI_per_sqm.kgCO2.SK.Res.HHnew.Thermal.WH.LPG.LPG</t>
  </si>
  <si>
    <t>EMI_per_sqm.kgCO2.SK.Res.HHnew.Thermal.WH.Oil.Oil_LiqBio</t>
  </si>
  <si>
    <t>EMI_per_sqm.kgCO2.SK.Res.HHnew.Thermal.WH.Gas.NG_Biogas</t>
  </si>
  <si>
    <t>EMI_per_sqm.kgCO2.SK.Res.HHnew.Thermal.WH.Biomass.Biomass_Waste</t>
  </si>
  <si>
    <t>EMI_per_sqm.kgCO2.SK.Res.HHnew.Thermal.WH.Geo.Geo</t>
  </si>
  <si>
    <t>EMI_per_sqm.kgCO2.SK.Res.HHnew.Thermal.WH.DistrHeat.Steam_Distr</t>
  </si>
  <si>
    <t>EMI_per_sqm.kgCO2.SK.Res.HHnew.Thermal.WH.Elc.Elec</t>
  </si>
  <si>
    <t>EMI_per_sqm.kgCO2.SK.Res.HHnew.Thermal.WH.TotalSolar.Solar</t>
  </si>
  <si>
    <t>EMI_per_sqm.kgCO2.SK.Res.HHnew.Thermal.CO</t>
  </si>
  <si>
    <t>EMI_per_sqm.kgCO2.SK.Res.HHnew.Thermal.CO.Solids.Solids</t>
  </si>
  <si>
    <t>EMI_per_sqm.kgCO2.SK.Res.HHnew.Thermal.CO.LPG.LPG</t>
  </si>
  <si>
    <t>EMI_per_sqm.kgCO2.SK.Res.HHnew.Thermal.CO.Gas.NG_Biogas</t>
  </si>
  <si>
    <t>EMI_per_sqm.kgCO2.SK.Res.HHnew.Thermal.CO.Biomass.Biomass_Waste</t>
  </si>
  <si>
    <t>EMI_per_sqm.kgCO2.SK.Res.HHnew.Thermal.CO.Elc.Elec</t>
  </si>
  <si>
    <t>FEC.ktoe.SK.Res.HH.Appl.RF</t>
  </si>
  <si>
    <t>FEC.ktoe.SK.Res.HH.Appl.WM</t>
  </si>
  <si>
    <t>FEC.ktoe.SK.Res.HH.Appl.DR</t>
  </si>
  <si>
    <t>FEC.ktoe.SK.Res.HH.Appl.DW</t>
  </si>
  <si>
    <t>FEC.ktoe.SK.Res.HH.Appl.TV</t>
  </si>
  <si>
    <t>FEC.ktoe.SK.Res.HH.Appl.IT</t>
  </si>
  <si>
    <t>FEC.ktoe.SK.Res.HH.Appl.LI</t>
  </si>
  <si>
    <t>FEC.ktoe.SK.Res.HH.Appl.OA</t>
  </si>
  <si>
    <t>Size.MW.SK.Res.HH.Appl</t>
  </si>
  <si>
    <t>Size.MW.SK.Res.HH.Appl.RF</t>
  </si>
  <si>
    <t>Size.MW.SK.Res.HH.Appl.WM</t>
  </si>
  <si>
    <t>Size.MW.SK.Res.HH.Appl.DR</t>
  </si>
  <si>
    <t>Size.MW.SK.Res.HH.Appl.DW</t>
  </si>
  <si>
    <t>Size.MW.SK.Res.HH.Appl.TV</t>
  </si>
  <si>
    <t>Size.MW.SK.Res.HH.Appl.IT</t>
  </si>
  <si>
    <t>Size.MW.SK.Res.HH.Appl.LI</t>
  </si>
  <si>
    <t>Size.MW.SK.Res.HH.Appl.OA</t>
  </si>
  <si>
    <t>NUM.number.SK.Res.HH.Appl.RF</t>
  </si>
  <si>
    <t>NUM.number.SK.Res.HH.Appl.WM</t>
  </si>
  <si>
    <t>NUM.number.SK.Res.HH.Appl.DR</t>
  </si>
  <si>
    <t>NUM.number.SK.Res.HH.Appl.DW</t>
  </si>
  <si>
    <t>NUM.number.SK.Res.HH.Appl.TV</t>
  </si>
  <si>
    <t>NUM.number.SK.Res.HH.Appl.IT</t>
  </si>
  <si>
    <t>NUM.number.SK.Res.HH.Appl.LI</t>
  </si>
  <si>
    <t>NUM.number.SK.Res.HH.Appl.OA</t>
  </si>
  <si>
    <t>NUM.number.SK.Res.HH.Applnew.RF</t>
  </si>
  <si>
    <t>NUM.number.SK.Res.HH.Applnew.WM</t>
  </si>
  <si>
    <t>NUM.number.SK.Res.HH.Applnew.DR</t>
  </si>
  <si>
    <t>NUM.number.SK.Res.HH.Applnew.DW</t>
  </si>
  <si>
    <t>NUM.number.SK.Res.HH.Applnew.TV</t>
  </si>
  <si>
    <t>NUM.number.SK.Res.HH.Applnew.IT</t>
  </si>
  <si>
    <t>NUM.number.SK.Res.HH.Applnew.LI</t>
  </si>
  <si>
    <t>NUM.number.SK.Res.HH.Applnew.OA</t>
  </si>
  <si>
    <t>NUM.number.SK.Res.HH.Applrepl.RF</t>
  </si>
  <si>
    <t>NUM.number.SK.Res.HH.Applrepl.WM</t>
  </si>
  <si>
    <t>NUM.number.SK.Res.HH.Applrepl.DR</t>
  </si>
  <si>
    <t>NUM.number.SK.Res.HH.Applrepl.DW</t>
  </si>
  <si>
    <t>NUM.number.SK.Res.HH.Applrepl.TV</t>
  </si>
  <si>
    <t>NUM.number.SK.Res.HH.Applrepl.IT</t>
  </si>
  <si>
    <t>NUM.number.SK.Res.HH.Applrepl.LI</t>
  </si>
  <si>
    <t>NUM.number.SK.Res.HH.Applrepl.OA</t>
  </si>
  <si>
    <t>Op.hours.SK.Res.HH.Appl.RF</t>
  </si>
  <si>
    <t>Op.hours.SK.Res.HH.Appl.WM</t>
  </si>
  <si>
    <t>Op.hours.SK.Res.HH.Appl.DR</t>
  </si>
  <si>
    <t>Op.hours.SK.Res.HH.Appl.DW</t>
  </si>
  <si>
    <t>Op.hours.SK.Res.HH.Appl.TV</t>
  </si>
  <si>
    <t>Op.hours.SK.Res.HH.Appl.IT</t>
  </si>
  <si>
    <t>Op.hours.SK.Res.HH.Appl.LI</t>
  </si>
  <si>
    <t>Op.hours.SK.Res.HH.Appl.OA</t>
  </si>
  <si>
    <t>Size_per_appl.W.SK.Res.HH.Appl.RF</t>
  </si>
  <si>
    <t>Size_per_appl.W.SK.Res.HH.Appl.WM</t>
  </si>
  <si>
    <t>Size_per_appl.W.SK.Res.HH.Appl.DR</t>
  </si>
  <si>
    <t>Size_per_appl.W.SK.Res.HH.Appl.DW</t>
  </si>
  <si>
    <t>Size_per_appl.W.SK.Res.HH.Appl.TV</t>
  </si>
  <si>
    <t>Size_per_appl.W.SK.Res.HH.Appl.IT</t>
  </si>
  <si>
    <t>Size_per_appl.W.SK.Res.HH.Appl.LI</t>
  </si>
  <si>
    <t>Size_per_appl.W.SK.Res.HH.Appl.OA</t>
  </si>
  <si>
    <t>Size_per_appl.W.SK.Res.HH.Applnew.RF</t>
  </si>
  <si>
    <t>Size_per_appl.W.SK.Res.HH.Applnew.WM</t>
  </si>
  <si>
    <t>Size_per_appl.W.SK.Res.HH.Applnew.DR</t>
  </si>
  <si>
    <t>Size_per_appl.W.SK.Res.HH.Applnew.DW</t>
  </si>
  <si>
    <t>Size_per_appl.W.SK.Res.HH.Applnew.TV</t>
  </si>
  <si>
    <t>Size_per_appl.W.SK.Res.HH.Applnew.IT</t>
  </si>
  <si>
    <t>Size_per_appl.W.SK.Res.HH.Applnew.LI</t>
  </si>
  <si>
    <t>Size_per_appl.W.SK.Res.HH.Applnew.OA</t>
  </si>
  <si>
    <t>NUM.number_per_household.SK.Res.HH.Appl.RF</t>
  </si>
  <si>
    <t>NUM.number_per_household.SK.Res.HH.Appl.WM</t>
  </si>
  <si>
    <t>NUM.number_per_household.SK.Res.HH.Appl.DR</t>
  </si>
  <si>
    <t>NUM.number_per_household.SK.Res.HH.Appl.DW</t>
  </si>
  <si>
    <t>NUM.number_per_household.SK.Res.HH.Appl.TV</t>
  </si>
  <si>
    <t>NUM.number_per_household.SK.Res.HH.Appl.IT</t>
  </si>
  <si>
    <t>NUM.number_per_household.SK.Res.HH.Appl.LI</t>
  </si>
  <si>
    <t>NUM.number_per_household.SK.Res.HH.Appl.OA</t>
  </si>
  <si>
    <t>Size_per_household.W.SK.Res.HH.Appl.RF</t>
  </si>
  <si>
    <t>Size_per_household.W.SK.Res.HH.Appl.WM</t>
  </si>
  <si>
    <t>Size_per_household.W.SK.Res.HH.Appl.DR</t>
  </si>
  <si>
    <t>Size_per_household.W.SK.Res.HH.Appl.DW</t>
  </si>
  <si>
    <t>Size_per_household.W.SK.Res.HH.Appl.TV</t>
  </si>
  <si>
    <t>Size_per_household.W.SK.Res.HH.Appl.IT</t>
  </si>
  <si>
    <t>Size_per_household.W.SK.Res.HH.Appl.LI</t>
  </si>
  <si>
    <t>Size_per_household.W.SK.Res.HH.Appl.OA</t>
  </si>
  <si>
    <t>FEC_per_household.kWh.SK.Res.HH.Appl.RF</t>
  </si>
  <si>
    <t>FEC_per_household.kWh.SK.Res.HH.Appl.WM</t>
  </si>
  <si>
    <t>FEC_per_household.kWh.SK.Res.HH.Appl.DR</t>
  </si>
  <si>
    <t>FEC_per_household.kWh.SK.Res.HH.Appl.DW</t>
  </si>
  <si>
    <t>FEC_per_household.kWh.SK.Res.HH.Appl.TV</t>
  </si>
  <si>
    <t>FEC_per_household.kWh.SK.Res.HH.Appl.IT</t>
  </si>
  <si>
    <t>FEC_per_household.kWh.SK.Res.HH.Appl.LI</t>
  </si>
  <si>
    <t>FEC_per_household.kWh.SK.Res.HH.Appl.OA</t>
  </si>
  <si>
    <t>Lumens_per_household.lumen.SK.Res.HH.Appl.LI</t>
  </si>
  <si>
    <t>SK - Number of households (detailed structure)</t>
  </si>
  <si>
    <t>NUM.number.SK.Res.HH.Thermal.SH.Solids.SH</t>
  </si>
  <si>
    <t>NUM.number.SK.Res.HH.Thermal.SH.Solids.SC.AC</t>
  </si>
  <si>
    <t>NUM.number.SK.Res.HH.Thermal.SH.Solids.WH.Solids.NoSolar</t>
  </si>
  <si>
    <t>NUM.number.SK.Res.HH.Thermal.SH.Solids.WH.LPG.NoSolar</t>
  </si>
  <si>
    <t>NUM.number.SK.Res.HH.Thermal.SH.Solids.WH.LPG.Solar</t>
  </si>
  <si>
    <t>NUM.number.SK.Res.HH.Thermal.SH.Solids.WH.Elc.NoSolar</t>
  </si>
  <si>
    <t>NUM.number.SK.Res.HH.Thermal.SH.Solids.WH.Elc.Solar</t>
  </si>
  <si>
    <t>NUM.number.SK.Res.HH.Thermal.SH.Solids.CO.Solids</t>
  </si>
  <si>
    <t>NUM.number.SK.Res.HH.Thermal.SH.Solids.CO.LPG</t>
  </si>
  <si>
    <t>NUM.number.SK.Res.HH.Thermal.SH.Solids.CO.Elc</t>
  </si>
  <si>
    <t>NUM.number.SK.Res.HH.Thermal.SH.LPG.SH</t>
  </si>
  <si>
    <t>NUM.number.SK.Res.HH.Thermal.SH.LPG.SC.AC</t>
  </si>
  <si>
    <t>NUM.number.SK.Res.HH.Thermal.SH.LPG.WH.LPG.NoSolar</t>
  </si>
  <si>
    <t>NUM.number.SK.Res.HH.Thermal.SH.LPG.WH.LPG.Solar</t>
  </si>
  <si>
    <t>NUM.number.SK.Res.HH.Thermal.SH.LPG.WH.Elc.NoSolar</t>
  </si>
  <si>
    <t>NUM.number.SK.Res.HH.Thermal.SH.LPG.WH.Elc.Solar</t>
  </si>
  <si>
    <t>NUM.number.SK.Res.HH.Thermal.SH.LPG.CO.LPG</t>
  </si>
  <si>
    <t>NUM.number.SK.Res.HH.Thermal.SH.LPG.CO.Elc</t>
  </si>
  <si>
    <t>NUM.number.SK.Res.HH.Thermal.SH.Oil.SH</t>
  </si>
  <si>
    <t>NUM.number.SK.Res.HH.Thermal.SH.Oil.SC.AC</t>
  </si>
  <si>
    <t>NUM.number.SK.Res.HH.Thermal.SH.Oil.WH.Oil.NoSolar</t>
  </si>
  <si>
    <t>NUM.number.SK.Res.HH.Thermal.SH.Oil.WH.Oil.Solar</t>
  </si>
  <si>
    <t>NUM.number.SK.Res.HH.Thermal.SH.Oil.WH.Elc.NoSolar</t>
  </si>
  <si>
    <t>NUM.number.SK.Res.HH.Thermal.SH.Oil.WH.Elc.Solar</t>
  </si>
  <si>
    <t>NUM.number.SK.Res.HH.Thermal.SH.Oil.CO.LPG</t>
  </si>
  <si>
    <t>NUM.number.SK.Res.HH.Thermal.SH.Oil.CO.Elc</t>
  </si>
  <si>
    <t>NUM.number.SK.Res.HH.Thermal.SH.Gas.SH</t>
  </si>
  <si>
    <t>NUM.number.SK.Res.HH.Thermal.SH.Gas.SC.AC</t>
  </si>
  <si>
    <t>NUM.number.SK.Res.HH.Thermal.SH.Gas.WH.Gas.NoSolar</t>
  </si>
  <si>
    <t>NUM.number.SK.Res.HH.Thermal.SH.Gas.WH.Gas.Solar</t>
  </si>
  <si>
    <t>NUM.number.SK.Res.HH.Thermal.SH.Gas.WH.Elc.NoSolar</t>
  </si>
  <si>
    <t>NUM.number.SK.Res.HH.Thermal.SH.Gas.WH.Elc.Solar</t>
  </si>
  <si>
    <t>NUM.number.SK.Res.HH.Thermal.SH.Gas.CO.Gas</t>
  </si>
  <si>
    <t>NUM.number.SK.Res.HH.Thermal.SH.Gas.CO.Elc</t>
  </si>
  <si>
    <t>NUM.number.SK.Res.HH.Thermal.SH.Biomass.SH</t>
  </si>
  <si>
    <t>NUM.number.SK.Res.HH.Thermal.SH.Biomass.SC.AC</t>
  </si>
  <si>
    <t>NUM.number.SK.Res.HH.Thermal.SH.Biomass.WH.Biomass.NoSolar</t>
  </si>
  <si>
    <t>NUM.number.SK.Res.HH.Thermal.SH.Biomass.WH.Biomass.Solar</t>
  </si>
  <si>
    <t>NUM.number.SK.Res.HH.Thermal.SH.Biomass.WH.LPG.NoSolar</t>
  </si>
  <si>
    <t>NUM.number.SK.Res.HH.Thermal.SH.Biomass.WH.LPG.Solar</t>
  </si>
  <si>
    <t>NUM.number.SK.Res.HH.Thermal.SH.Biomass.WH.Elc.NoSolar</t>
  </si>
  <si>
    <t>NUM.number.SK.Res.HH.Thermal.SH.Biomass.WH.Elc.Solar</t>
  </si>
  <si>
    <t>NUM.number.SK.Res.HH.Thermal.SH.Biomass.CO.Biomass</t>
  </si>
  <si>
    <t>NUM.number.SK.Res.HH.Thermal.SH.Biomass.CO.LPG</t>
  </si>
  <si>
    <t>NUM.number.SK.Res.HH.Thermal.SH.Biomass.CO.Elc</t>
  </si>
  <si>
    <t>NUM.number.SK.Res.HH.Thermal.SH.Geo.SH</t>
  </si>
  <si>
    <t>NUM.number.SK.Res.HH.Thermal.SH.Geo.SC.AC</t>
  </si>
  <si>
    <t>NUM.number.SK.Res.HH.Thermal.SH.Geo.WH.Geo.NoSolar</t>
  </si>
  <si>
    <t>NUM.number.SK.Res.HH.Thermal.SH.Geo.WH.Geo.Solar</t>
  </si>
  <si>
    <t>NUM.number.SK.Res.HH.Thermal.SH.Geo.WH.Elc.NoSolar</t>
  </si>
  <si>
    <t>NUM.number.SK.Res.HH.Thermal.SH.Geo.WH.Elc.Solar</t>
  </si>
  <si>
    <t>NUM.number.SK.Res.HH.Thermal.SH.Geo.CO.LPG</t>
  </si>
  <si>
    <t>NUM.number.SK.Res.HH.Thermal.SH.Geo.CO.Elc</t>
  </si>
  <si>
    <t>NUM.number.SK.Res.HH.Thermal.SH.DistrHeat.SH</t>
  </si>
  <si>
    <t>NUM.number.SK.Res.HH.Thermal.SH.DistrHeat.SC.AC</t>
  </si>
  <si>
    <t>NUM.number.SK.Res.HH.Thermal.SH.DistrHeat.WH.DistrHeat.NoSolar</t>
  </si>
  <si>
    <t>NUM.number.SK.Res.HH.Thermal.SH.DistrHeat.WH.DistrHeat.Solar</t>
  </si>
  <si>
    <t>NUM.number.SK.Res.HH.Thermal.SH.DistrHeat.WH.Elc.NoSolar</t>
  </si>
  <si>
    <t>NUM.number.SK.Res.HH.Thermal.SH.DistrHeat.WH.Elc.Solar</t>
  </si>
  <si>
    <t>NUM.number.SK.Res.HH.Thermal.SH.DistrHeat.CO.LPG</t>
  </si>
  <si>
    <t>NUM.number.SK.Res.HH.Thermal.SH.DistrHeat.CO.Elc</t>
  </si>
  <si>
    <t>NUM.number.SK.Res.HH.Thermal.SH.AdvElc.SH</t>
  </si>
  <si>
    <t>NUM.number.SK.Res.HH.Thermal.SH.AdvElc.SC.AC</t>
  </si>
  <si>
    <t>NUM.number.SK.Res.HH.Thermal.SH.AdvElc.WH.LPG.NoSolar</t>
  </si>
  <si>
    <t>NUM.number.SK.Res.HH.Thermal.SH.AdvElc.WH.LPG.Solar</t>
  </si>
  <si>
    <t>NUM.number.SK.Res.HH.Thermal.SH.AdvElc.WH.Elc.NoSolar</t>
  </si>
  <si>
    <t>NUM.number.SK.Res.HH.Thermal.SH.AdvElc.WH.Elc.Solar</t>
  </si>
  <si>
    <t>NUM.number.SK.Res.HH.Thermal.SH.AdvElc.CO.LPG</t>
  </si>
  <si>
    <t>NUM.number.SK.Res.HH.Thermal.SH.AdvElc.CO.Elc</t>
  </si>
  <si>
    <t>NUM.number.SK.Res.HH.Thermal.SH.ConvElc.SH</t>
  </si>
  <si>
    <t>NUM.number.SK.Res.HH.Thermal.SH.ConvElc.SC.AC</t>
  </si>
  <si>
    <t>NUM.number.SK.Res.HH.Thermal.SH.ConvElc.WH.LPG.NoSolar</t>
  </si>
  <si>
    <t>NUM.number.SK.Res.HH.Thermal.SH.ConvElc.WH.LPG.Solar</t>
  </si>
  <si>
    <t>NUM.number.SK.Res.HH.Thermal.SH.ConvElc.WH.Elc.NoSolar</t>
  </si>
  <si>
    <t>NUM.number.SK.Res.HH.Thermal.SH.ConvElc.WH.Elc.Solar</t>
  </si>
  <si>
    <t>NUM.number.SK.Res.HH.Thermal.SH.ConvElc.CO.LPG</t>
  </si>
  <si>
    <t>NUM.number.SK.Res.HH.Thermal.SH.ConvElc.CO.Elc</t>
  </si>
  <si>
    <t>SK - Retired equipment (detailed structure)</t>
  </si>
  <si>
    <t>NUM.number.SK.Res.HH.ThermalOut.SH.Solids</t>
  </si>
  <si>
    <t>NUM.number.SK.Res.HH.ThermalOut.SH.Solids.SH</t>
  </si>
  <si>
    <t>NUM.number.SK.Res.HH.ThermalOut.SH.Solids.SC.AC</t>
  </si>
  <si>
    <t>NUM.number.SK.Res.HH.ThermalOut.SH.Solids.WH.Solids.NoSolar</t>
  </si>
  <si>
    <t>NUM.number.SK.Res.HH.ThermalOut.SH.Solids.WH.LPG.NoSolar</t>
  </si>
  <si>
    <t>NUM.number.SK.Res.HH.ThermalOut.SH.Solids.WH.LPG.Solar</t>
  </si>
  <si>
    <t>NUM.number.SK.Res.HH.ThermalOut.SH.Solids.WH.Elc.NoSolar</t>
  </si>
  <si>
    <t>NUM.number.SK.Res.HH.ThermalOut.SH.Solids.WH.Elc.Solar</t>
  </si>
  <si>
    <t>NUM.number.SK.Res.HH.ThermalOut.SH.Solids.CO.Solids</t>
  </si>
  <si>
    <t>NUM.number.SK.Res.HH.ThermalOut.SH.Solids.CO.LPG</t>
  </si>
  <si>
    <t>NUM.number.SK.Res.HH.ThermalOut.SH.Solids.CO.Elc</t>
  </si>
  <si>
    <t>NUM.number.SK.Res.HH.ThermalOut.SH.LPG</t>
  </si>
  <si>
    <t>NUM.number.SK.Res.HH.ThermalOut.SH.LPG.SH</t>
  </si>
  <si>
    <t>NUM.number.SK.Res.HH.ThermalOut.SH.LPG.SC.AC</t>
  </si>
  <si>
    <t>NUM.number.SK.Res.HH.ThermalOut.SH.LPG.WH.LPG.NoSolar</t>
  </si>
  <si>
    <t>NUM.number.SK.Res.HH.ThermalOut.SH.LPG.WH.LPG.Solar</t>
  </si>
  <si>
    <t>NUM.number.SK.Res.HH.ThermalOut.SH.LPG.WH.Elc.NoSolar</t>
  </si>
  <si>
    <t>NUM.number.SK.Res.HH.ThermalOut.SH.LPG.WH.Elc.Solar</t>
  </si>
  <si>
    <t>NUM.number.SK.Res.HH.ThermalOut.SH.LPG.CO.LPG</t>
  </si>
  <si>
    <t>NUM.number.SK.Res.HH.ThermalOut.SH.LPG.CO.Elc</t>
  </si>
  <si>
    <t>NUM.number.SK.Res.HH.ThermalOut.SH.Oil</t>
  </si>
  <si>
    <t>NUM.number.SK.Res.HH.ThermalOut.SH.Oil.SH</t>
  </si>
  <si>
    <t>NUM.number.SK.Res.HH.ThermalOut.SH.Oil.SC.AC</t>
  </si>
  <si>
    <t>NUM.number.SK.Res.HH.ThermalOut.SH.Oil.WH.Oil.NoSolar</t>
  </si>
  <si>
    <t>NUM.number.SK.Res.HH.ThermalOut.SH.Oil.WH.Oil.Solar</t>
  </si>
  <si>
    <t>NUM.number.SK.Res.HH.ThermalOut.SH.Oil.WH.Elc.NoSolar</t>
  </si>
  <si>
    <t>NUM.number.SK.Res.HH.ThermalOut.SH.Oil.WH.Elc.Solar</t>
  </si>
  <si>
    <t>NUM.number.SK.Res.HH.ThermalOut.SH.Oil.CO.LPG</t>
  </si>
  <si>
    <t>NUM.number.SK.Res.HH.ThermalOut.SH.Oil.CO.Elc</t>
  </si>
  <si>
    <t>NUM.number.SK.Res.HH.ThermalOut.SH.Gas</t>
  </si>
  <si>
    <t>NUM.number.SK.Res.HH.ThermalOut.SH.Gas.SH</t>
  </si>
  <si>
    <t>NUM.number.SK.Res.HH.ThermalOut.SH.Gas.SC.AC</t>
  </si>
  <si>
    <t>NUM.number.SK.Res.HH.ThermalOut.SH.Gas.WH.Gas.NoSolar</t>
  </si>
  <si>
    <t>NUM.number.SK.Res.HH.ThermalOut.SH.Gas.WH.Gas.Solar</t>
  </si>
  <si>
    <t>NUM.number.SK.Res.HH.ThermalOut.SH.Gas.WH.Elc.NoSolar</t>
  </si>
  <si>
    <t>NUM.number.SK.Res.HH.ThermalOut.SH.Gas.WH.Elc.Solar</t>
  </si>
  <si>
    <t>NUM.number.SK.Res.HH.ThermalOut.SH.Gas.CO.Gas</t>
  </si>
  <si>
    <t>NUM.number.SK.Res.HH.ThermalOut.SH.Gas.CO.Elc</t>
  </si>
  <si>
    <t>NUM.number.SK.Res.HH.ThermalOut.SH.Biomass</t>
  </si>
  <si>
    <t>NUM.number.SK.Res.HH.ThermalOut.SH.Biomass.SH</t>
  </si>
  <si>
    <t>NUM.number.SK.Res.HH.ThermalOut.SH.Biomass.SC.AC</t>
  </si>
  <si>
    <t>NUM.number.SK.Res.HH.ThermalOut.SH.Biomass.WH.Biomass.NoSolar</t>
  </si>
  <si>
    <t>NUM.number.SK.Res.HH.ThermalOut.SH.Biomass.WH.Biomass.Solar</t>
  </si>
  <si>
    <t>NUM.number.SK.Res.HH.ThermalOut.SH.Biomass.WH.LPG.NoSolar</t>
  </si>
  <si>
    <t>NUM.number.SK.Res.HH.ThermalOut.SH.Biomass.WH.LPG.Solar</t>
  </si>
  <si>
    <t>NUM.number.SK.Res.HH.ThermalOut.SH.Biomass.WH.Elc.NoSolar</t>
  </si>
  <si>
    <t>NUM.number.SK.Res.HH.ThermalOut.SH.Biomass.WH.Elc.Solar</t>
  </si>
  <si>
    <t>NUM.number.SK.Res.HH.ThermalOut.SH.Biomass.CO.Biomass</t>
  </si>
  <si>
    <t>NUM.number.SK.Res.HH.ThermalOut.SH.Biomass.CO.LPG</t>
  </si>
  <si>
    <t>NUM.number.SK.Res.HH.ThermalOut.SH.Biomass.CO.Elc</t>
  </si>
  <si>
    <t>NUM.number.SK.Res.HH.ThermalOut.SH.Geo</t>
  </si>
  <si>
    <t>NUM.number.SK.Res.HH.ThermalOut.SH.Geo.SH</t>
  </si>
  <si>
    <t>NUM.number.SK.Res.HH.ThermalOut.SH.Geo.SC.AC</t>
  </si>
  <si>
    <t>NUM.number.SK.Res.HH.ThermalOut.SH.Geo.WH.Geo.NoSolar</t>
  </si>
  <si>
    <t>NUM.number.SK.Res.HH.ThermalOut.SH.Geo.WH.Geo.Solar</t>
  </si>
  <si>
    <t>NUM.number.SK.Res.HH.ThermalOut.SH.Geo.WH.Elc.NoSolar</t>
  </si>
  <si>
    <t>NUM.number.SK.Res.HH.ThermalOut.SH.Geo.WH.Elc.Solar</t>
  </si>
  <si>
    <t>NUM.number.SK.Res.HH.ThermalOut.SH.Geo.CO.LPG</t>
  </si>
  <si>
    <t>NUM.number.SK.Res.HH.ThermalOut.SH.Geo.CO.Elc</t>
  </si>
  <si>
    <t>NUM.number.SK.Res.HH.ThermalOut.SH.DistrHeat</t>
  </si>
  <si>
    <t>NUM.number.SK.Res.HH.ThermalOut.SH.DistrHeat.SH</t>
  </si>
  <si>
    <t>NUM.number.SK.Res.HH.ThermalOut.SH.DistrHeat.SC.AC</t>
  </si>
  <si>
    <t>NUM.number.SK.Res.HH.ThermalOut.SH.DistrHeat.WH.DistrHeat.NoSolar</t>
  </si>
  <si>
    <t>NUM.number.SK.Res.HH.ThermalOut.SH.DistrHeat.WH.DistrHeat.Solar</t>
  </si>
  <si>
    <t>NUM.number.SK.Res.HH.ThermalOut.SH.DistrHeat.WH.Elc.NoSolar</t>
  </si>
  <si>
    <t>NUM.number.SK.Res.HH.ThermalOut.SH.DistrHeat.WH.Elc.Solar</t>
  </si>
  <si>
    <t>NUM.number.SK.Res.HH.ThermalOut.SH.DistrHeat.CO.LPG</t>
  </si>
  <si>
    <t>NUM.number.SK.Res.HH.ThermalOut.SH.DistrHeat.CO.Elc</t>
  </si>
  <si>
    <t>NUM.number.SK.Res.HH.ThermalOut.SH.AdvElc</t>
  </si>
  <si>
    <t>NUM.number.SK.Res.HH.ThermalOut.SH.AdvElc.SH</t>
  </si>
  <si>
    <t>NUM.number.SK.Res.HH.ThermalOut.SH.AdvElc.SC.AC</t>
  </si>
  <si>
    <t>NUM.number.SK.Res.HH.ThermalOut.SH.AdvElc.WH.LPG.NoSolar</t>
  </si>
  <si>
    <t>NUM.number.SK.Res.HH.ThermalOut.SH.AdvElc.WH.LPG.Solar</t>
  </si>
  <si>
    <t>NUM.number.SK.Res.HH.ThermalOut.SH.AdvElc.WH.Elc.NoSolar</t>
  </si>
  <si>
    <t>NUM.number.SK.Res.HH.ThermalOut.SH.AdvElc.WH.Elc.Solar</t>
  </si>
  <si>
    <t>NUM.number.SK.Res.HH.ThermalOut.SH.AdvElc.CO.LPG</t>
  </si>
  <si>
    <t>NUM.number.SK.Res.HH.ThermalOut.SH.AdvElc.CO.Elc</t>
  </si>
  <si>
    <t>NUM.number.SK.Res.HH.ThermalOut.SH.ConvElc</t>
  </si>
  <si>
    <t>NUM.number.SK.Res.HH.ThermalOut.SH.ConvElc.SH</t>
  </si>
  <si>
    <t>NUM.number.SK.Res.HH.ThermalOut.SH.ConvElc.SC.AC</t>
  </si>
  <si>
    <t>NUM.number.SK.Res.HH.ThermalOut.SH.ConvElc.WH.LPG.NoSolar</t>
  </si>
  <si>
    <t>NUM.number.SK.Res.HH.ThermalOut.SH.ConvElc.WH.LPG.Solar</t>
  </si>
  <si>
    <t>NUM.number.SK.Res.HH.ThermalOut.SH.ConvElc.WH.Elc.NoSolar</t>
  </si>
  <si>
    <t>NUM.number.SK.Res.HH.ThermalOut.SH.ConvElc.WH.Elc.Solar</t>
  </si>
  <si>
    <t>NUM.number.SK.Res.HH.ThermalOut.SH.ConvElc.CO.LPG</t>
  </si>
  <si>
    <t>NUM.number.SK.Res.HH.ThermalOut.SH.ConvElc.CO.Elc</t>
  </si>
  <si>
    <t>SK - New equipment installations (detailed structure)</t>
  </si>
  <si>
    <t>NUM.number.SK.Res.HH.ThermalNew.SH.Solids</t>
  </si>
  <si>
    <t>NUM.number.SK.Res.HH.ThermalNew.SH.Solids.SH</t>
  </si>
  <si>
    <t>NUM.number.SK.Res.HH.ThermalNew.SH.Solids.SC.AC</t>
  </si>
  <si>
    <t>NUM.number.SK.Res.HH.ThermalNew.SH.Solids.WH.Solids.NoSolar</t>
  </si>
  <si>
    <t>NUM.number.SK.Res.HH.ThermalNew.SH.Solids.WH.LPG.NoSolar</t>
  </si>
  <si>
    <t>NUM.number.SK.Res.HH.ThermalNew.SH.Solids.WH.LPG.Solar</t>
  </si>
  <si>
    <t>NUM.number.SK.Res.HH.ThermalNew.SH.Solids.WH.Elc.NoSolar</t>
  </si>
  <si>
    <t>NUM.number.SK.Res.HH.ThermalNew.SH.Solids.WH.Elc.Solar</t>
  </si>
  <si>
    <t>NUM.number.SK.Res.HH.ThermalNew.SH.Solids.CO.Solids</t>
  </si>
  <si>
    <t>NUM.number.SK.Res.HH.ThermalNew.SH.Solids.CO.LPG</t>
  </si>
  <si>
    <t>NUM.number.SK.Res.HH.ThermalNew.SH.Solids.CO.Elc</t>
  </si>
  <si>
    <t>NUM.number.SK.Res.HH.ThermalNew.SH.LPG</t>
  </si>
  <si>
    <t>NUM.number.SK.Res.HH.ThermalNew.SH.LPG.SH</t>
  </si>
  <si>
    <t>NUM.number.SK.Res.HH.ThermalNew.SH.LPG.SC.AC</t>
  </si>
  <si>
    <t>NUM.number.SK.Res.HH.ThermalNew.SH.LPG.WH.LPG.NoSolar</t>
  </si>
  <si>
    <t>NUM.number.SK.Res.HH.ThermalNew.SH.LPG.WH.LPG.Solar</t>
  </si>
  <si>
    <t>NUM.number.SK.Res.HH.ThermalNew.SH.LPG.WH.Elc.NoSolar</t>
  </si>
  <si>
    <t>NUM.number.SK.Res.HH.ThermalNew.SH.LPG.WH.Elc.Solar</t>
  </si>
  <si>
    <t>NUM.number.SK.Res.HH.ThermalNew.SH.LPG.CO.LPG</t>
  </si>
  <si>
    <t>NUM.number.SK.Res.HH.ThermalNew.SH.LPG.CO.Elc</t>
  </si>
  <si>
    <t>NUM.number.SK.Res.HH.ThermalNew.SH.Oil</t>
  </si>
  <si>
    <t>NUM.number.SK.Res.HH.ThermalNew.SH.Oil.SH</t>
  </si>
  <si>
    <t>NUM.number.SK.Res.HH.ThermalNew.SH.Oil.SC.AC</t>
  </si>
  <si>
    <t>NUM.number.SK.Res.HH.ThermalNew.SH.Oil.WH.Oil.NoSolar</t>
  </si>
  <si>
    <t>NUM.number.SK.Res.HH.ThermalNew.SH.Oil.WH.Oil.Solar</t>
  </si>
  <si>
    <t>NUM.number.SK.Res.HH.ThermalNew.SH.Oil.WH.Elc.NoSolar</t>
  </si>
  <si>
    <t>NUM.number.SK.Res.HH.ThermalNew.SH.Oil.WH.Elc.Solar</t>
  </si>
  <si>
    <t>NUM.number.SK.Res.HH.ThermalNew.SH.Oil.CO.LPG</t>
  </si>
  <si>
    <t>NUM.number.SK.Res.HH.ThermalNew.SH.Oil.CO.Elc</t>
  </si>
  <si>
    <t>NUM.number.SK.Res.HH.ThermalNew.SH.Gas</t>
  </si>
  <si>
    <t>NUM.number.SK.Res.HH.ThermalNew.SH.Gas.SH</t>
  </si>
  <si>
    <t>NUM.number.SK.Res.HH.ThermalNew.SH.Gas.SC.AC</t>
  </si>
  <si>
    <t>NUM.number.SK.Res.HH.ThermalNew.SH.Gas.WH.Gas.NoSolar</t>
  </si>
  <si>
    <t>NUM.number.SK.Res.HH.ThermalNew.SH.Gas.WH.Gas.Solar</t>
  </si>
  <si>
    <t>NUM.number.SK.Res.HH.ThermalNew.SH.Gas.WH.Elc.NoSolar</t>
  </si>
  <si>
    <t>NUM.number.SK.Res.HH.ThermalNew.SH.Gas.WH.Elc.Solar</t>
  </si>
  <si>
    <t>NUM.number.SK.Res.HH.ThermalNew.SH.Gas.CO.Gas</t>
  </si>
  <si>
    <t>NUM.number.SK.Res.HH.ThermalNew.SH.Gas.CO.Elc</t>
  </si>
  <si>
    <t>NUM.number.SK.Res.HH.ThermalNew.SH.Biomass</t>
  </si>
  <si>
    <t>NUM.number.SK.Res.HH.ThermalNew.SH.Biomass.SH</t>
  </si>
  <si>
    <t>NUM.number.SK.Res.HH.ThermalNew.SH.Biomass.SC.AC</t>
  </si>
  <si>
    <t>NUM.number.SK.Res.HH.ThermalNew.SH.Biomass.WH.Biomass.NoSolar</t>
  </si>
  <si>
    <t>NUM.number.SK.Res.HH.ThermalNew.SH.Biomass.WH.Biomass.Solar</t>
  </si>
  <si>
    <t>NUM.number.SK.Res.HH.ThermalNew.SH.Biomass.WH.LPG.NoSolar</t>
  </si>
  <si>
    <t>NUM.number.SK.Res.HH.ThermalNew.SH.Biomass.WH.LPG.Solar</t>
  </si>
  <si>
    <t>NUM.number.SK.Res.HH.ThermalNew.SH.Biomass.WH.Elc.NoSolar</t>
  </si>
  <si>
    <t>NUM.number.SK.Res.HH.ThermalNew.SH.Biomass.WH.Elc.Solar</t>
  </si>
  <si>
    <t>NUM.number.SK.Res.HH.ThermalNew.SH.Biomass.CO.Biomass</t>
  </si>
  <si>
    <t>NUM.number.SK.Res.HH.ThermalNew.SH.Biomass.CO.LPG</t>
  </si>
  <si>
    <t>NUM.number.SK.Res.HH.ThermalNew.SH.Biomass.CO.Elc</t>
  </si>
  <si>
    <t>NUM.number.SK.Res.HH.ThermalNew.SH.Geo</t>
  </si>
  <si>
    <t>NUM.number.SK.Res.HH.ThermalNew.SH.Geo.SH</t>
  </si>
  <si>
    <t>NUM.number.SK.Res.HH.ThermalNew.SH.Geo.SC.AC</t>
  </si>
  <si>
    <t>NUM.number.SK.Res.HH.ThermalNew.SH.Geo.WH.Geo.NoSolar</t>
  </si>
  <si>
    <t>NUM.number.SK.Res.HH.ThermalNew.SH.Geo.WH.Geo.Solar</t>
  </si>
  <si>
    <t>NUM.number.SK.Res.HH.ThermalNew.SH.Geo.WH.Elc.NoSolar</t>
  </si>
  <si>
    <t>NUM.number.SK.Res.HH.ThermalNew.SH.Geo.WH.Elc.Solar</t>
  </si>
  <si>
    <t>NUM.number.SK.Res.HH.ThermalNew.SH.Geo.CO.LPG</t>
  </si>
  <si>
    <t>NUM.number.SK.Res.HH.ThermalNew.SH.Geo.CO.Elc</t>
  </si>
  <si>
    <t>NUM.number.SK.Res.HH.ThermalNew.SH.DistrHeat</t>
  </si>
  <si>
    <t>NUM.number.SK.Res.HH.ThermalNew.SH.DistrHeat.SH</t>
  </si>
  <si>
    <t>NUM.number.SK.Res.HH.ThermalNew.SH.DistrHeat.SC.AC</t>
  </si>
  <si>
    <t>NUM.number.SK.Res.HH.ThermalNew.SH.DistrHeat.WH.DistrHeat.NoSolar</t>
  </si>
  <si>
    <t>NUM.number.SK.Res.HH.ThermalNew.SH.DistrHeat.WH.DistrHeat.Solar</t>
  </si>
  <si>
    <t>NUM.number.SK.Res.HH.ThermalNew.SH.DistrHeat.WH.Elc.NoSolar</t>
  </si>
  <si>
    <t>NUM.number.SK.Res.HH.ThermalNew.SH.DistrHeat.WH.Elc.Solar</t>
  </si>
  <si>
    <t>NUM.number.SK.Res.HH.ThermalNew.SH.DistrHeat.CO.LPG</t>
  </si>
  <si>
    <t>NUM.number.SK.Res.HH.ThermalNew.SH.DistrHeat.CO.Elc</t>
  </si>
  <si>
    <t>NUM.number.SK.Res.HH.ThermalNew.SH.AdvElc</t>
  </si>
  <si>
    <t>NUM.number.SK.Res.HH.ThermalNew.SH.AdvElc.SH</t>
  </si>
  <si>
    <t>NUM.number.SK.Res.HH.ThermalNew.SH.AdvElc.SC.AC</t>
  </si>
  <si>
    <t>NUM.number.SK.Res.HH.ThermalNew.SH.AdvElc.WH.LPG.NoSolar</t>
  </si>
  <si>
    <t>NUM.number.SK.Res.HH.ThermalNew.SH.AdvElc.WH.LPG.Solar</t>
  </si>
  <si>
    <t>NUM.number.SK.Res.HH.ThermalNew.SH.AdvElc.WH.Elc.NoSolar</t>
  </si>
  <si>
    <t>NUM.number.SK.Res.HH.ThermalNew.SH.AdvElc.WH.Elc.Solar</t>
  </si>
  <si>
    <t>NUM.number.SK.Res.HH.ThermalNew.SH.AdvElc.CO.LPG</t>
  </si>
  <si>
    <t>NUM.number.SK.Res.HH.ThermalNew.SH.AdvElc.CO.Elc</t>
  </si>
  <si>
    <t>NUM.number.SK.Res.HH.ThermalNew.SH.ConvElc</t>
  </si>
  <si>
    <t>NUM.number.SK.Res.HH.ThermalNew.SH.ConvElc.SH</t>
  </si>
  <si>
    <t>NUM.number.SK.Res.HH.ThermalNew.SH.ConvElc.SC.AC</t>
  </si>
  <si>
    <t>NUM.number.SK.Res.HH.ThermalNew.SH.ConvElc.WH.LPG.NoSolar</t>
  </si>
  <si>
    <t>NUM.number.SK.Res.HH.ThermalNew.SH.ConvElc.WH.LPG.Solar</t>
  </si>
  <si>
    <t>NUM.number.SK.Res.HH.ThermalNew.SH.ConvElc.WH.Elc.NoSolar</t>
  </si>
  <si>
    <t>NUM.number.SK.Res.HH.ThermalNew.SH.ConvElc.WH.Elc.Solar</t>
  </si>
  <si>
    <t>NUM.number.SK.Res.HH.ThermalNew.SH.ConvElc.CO.LPG</t>
  </si>
  <si>
    <t>NUM.number.SK.Res.HH.ThermalNew.SH.ConvElc.CO.Elc</t>
  </si>
  <si>
    <t>SK - New equipment installations in new and renovated households (detailed structure)</t>
  </si>
  <si>
    <t>NUM.number.SK.Res.HHnew.ThermalNew.SH.Solids</t>
  </si>
  <si>
    <t>NUM.number.SK.Res.HHnew.ThermalNew.SH.Solids.SH</t>
  </si>
  <si>
    <t>NUM.number.SK.Res.HHnew.ThermalNew.SH.Solids.SC.AC</t>
  </si>
  <si>
    <t>NUM.number.SK.Res.HHnew.ThermalNew.SH.Solids.WH.Solids.NoSolar</t>
  </si>
  <si>
    <t>NUM.number.SK.Res.HHnew.ThermalNew.SH.Solids.WH.LPG.NoSolar</t>
  </si>
  <si>
    <t>NUM.number.SK.Res.HHnew.ThermalNew.SH.Solids.WH.LPG.Solar</t>
  </si>
  <si>
    <t>NUM.number.SK.Res.HHnew.ThermalNew.SH.Solids.WH.Elc.NoSolar</t>
  </si>
  <si>
    <t>NUM.number.SK.Res.HHnew.ThermalNew.SH.Solids.WH.Elc.Solar</t>
  </si>
  <si>
    <t>NUM.number.SK.Res.HHnew.ThermalNew.SH.Solids.CO.Solids</t>
  </si>
  <si>
    <t>NUM.number.SK.Res.HHnew.ThermalNew.SH.Solids.CO.LPG</t>
  </si>
  <si>
    <t>NUM.number.SK.Res.HHnew.ThermalNew.SH.Solids.CO.Elc</t>
  </si>
  <si>
    <t>NUM.number.SK.Res.HHnew.ThermalNew.SH.LPG</t>
  </si>
  <si>
    <t>NUM.number.SK.Res.HHnew.ThermalNew.SH.LPG.SH</t>
  </si>
  <si>
    <t>NUM.number.SK.Res.HHnew.ThermalNew.SH.LPG.SC.AC</t>
  </si>
  <si>
    <t>NUM.number.SK.Res.HHnew.ThermalNew.SH.LPG.WH.LPG.NoSolar</t>
  </si>
  <si>
    <t>NUM.number.SK.Res.HHnew.ThermalNew.SH.LPG.WH.LPG.Solar</t>
  </si>
  <si>
    <t>NUM.number.SK.Res.HHnew.ThermalNew.SH.LPG.WH.Elc.NoSolar</t>
  </si>
  <si>
    <t>NUM.number.SK.Res.HHnew.ThermalNew.SH.LPG.WH.Elc.Solar</t>
  </si>
  <si>
    <t>NUM.number.SK.Res.HHnew.ThermalNew.SH.LPG.CO.LPG</t>
  </si>
  <si>
    <t>NUM.number.SK.Res.HHnew.ThermalNew.SH.LPG.CO.Elc</t>
  </si>
  <si>
    <t>NUM.number.SK.Res.HHnew.ThermalNew.SH.Oil</t>
  </si>
  <si>
    <t>NUM.number.SK.Res.HHnew.ThermalNew.SH.Oil.SH</t>
  </si>
  <si>
    <t>NUM.number.SK.Res.HHnew.ThermalNew.SH.Oil.SC.AC</t>
  </si>
  <si>
    <t>NUM.number.SK.Res.HHnew.ThermalNew.SH.Oil.WH.Oil.NoSolar</t>
  </si>
  <si>
    <t>NUM.number.SK.Res.HHnew.ThermalNew.SH.Oil.WH.Oil.Solar</t>
  </si>
  <si>
    <t>NUM.number.SK.Res.HHnew.ThermalNew.SH.Oil.WH.Elc.NoSolar</t>
  </si>
  <si>
    <t>NUM.number.SK.Res.HHnew.ThermalNew.SH.Oil.WH.Elc.Solar</t>
  </si>
  <si>
    <t>NUM.number.SK.Res.HHnew.ThermalNew.SH.Oil.CO.LPG</t>
  </si>
  <si>
    <t>NUM.number.SK.Res.HHnew.ThermalNew.SH.Oil.CO.Elc</t>
  </si>
  <si>
    <t>NUM.number.SK.Res.HHnew.ThermalNew.SH.Gas</t>
  </si>
  <si>
    <t>NUM.number.SK.Res.HHnew.ThermalNew.SH.Gas.SH</t>
  </si>
  <si>
    <t>NUM.number.SK.Res.HHnew.ThermalNew.SH.Gas.SC.AC</t>
  </si>
  <si>
    <t>NUM.number.SK.Res.HHnew.ThermalNew.SH.Gas.WH.Gas.NoSolar</t>
  </si>
  <si>
    <t>NUM.number.SK.Res.HHnew.ThermalNew.SH.Gas.WH.Gas.Solar</t>
  </si>
  <si>
    <t>NUM.number.SK.Res.HHnew.ThermalNew.SH.Gas.WH.Elc.NoSolar</t>
  </si>
  <si>
    <t>NUM.number.SK.Res.HHnew.ThermalNew.SH.Gas.WH.Elc.Solar</t>
  </si>
  <si>
    <t>NUM.number.SK.Res.HHnew.ThermalNew.SH.Gas.CO.Gas</t>
  </si>
  <si>
    <t>NUM.number.SK.Res.HHnew.ThermalNew.SH.Gas.CO.Elc</t>
  </si>
  <si>
    <t>NUM.number.SK.Res.HHnew.ThermalNew.SH.Biomass</t>
  </si>
  <si>
    <t>NUM.number.SK.Res.HHnew.ThermalNew.SH.Biomass.SH</t>
  </si>
  <si>
    <t>NUM.number.SK.Res.HHnew.ThermalNew.SH.Biomass.SC.AC</t>
  </si>
  <si>
    <t>NUM.number.SK.Res.HHnew.ThermalNew.SH.Biomass.WH.Biomass.NoSolar</t>
  </si>
  <si>
    <t>NUM.number.SK.Res.HHnew.ThermalNew.SH.Biomass.WH.Biomass.Solar</t>
  </si>
  <si>
    <t>NUM.number.SK.Res.HHnew.ThermalNew.SH.Biomass.WH.LPG.NoSolar</t>
  </si>
  <si>
    <t>NUM.number.SK.Res.HHnew.ThermalNew.SH.Biomass.WH.LPG.Solar</t>
  </si>
  <si>
    <t>NUM.number.SK.Res.HHnew.ThermalNew.SH.Biomass.WH.Elc.NoSolar</t>
  </si>
  <si>
    <t>NUM.number.SK.Res.HHnew.ThermalNew.SH.Biomass.WH.Elc.Solar</t>
  </si>
  <si>
    <t>NUM.number.SK.Res.HHnew.ThermalNew.SH.Biomass.CO.Biomass</t>
  </si>
  <si>
    <t>NUM.number.SK.Res.HHnew.ThermalNew.SH.Biomass.CO.LPG</t>
  </si>
  <si>
    <t>NUM.number.SK.Res.HHnew.ThermalNew.SH.Biomass.CO.Elc</t>
  </si>
  <si>
    <t>NUM.number.SK.Res.HHnew.ThermalNew.SH.Geo</t>
  </si>
  <si>
    <t>NUM.number.SK.Res.HHnew.ThermalNew.SH.Geo.SH</t>
  </si>
  <si>
    <t>NUM.number.SK.Res.HHnew.ThermalNew.SH.Geo.SC.AC</t>
  </si>
  <si>
    <t>NUM.number.SK.Res.HHnew.ThermalNew.SH.Geo.WH.Geo.NoSolar</t>
  </si>
  <si>
    <t>NUM.number.SK.Res.HHnew.ThermalNew.SH.Geo.WH.Geo.Solar</t>
  </si>
  <si>
    <t>NUM.number.SK.Res.HHnew.ThermalNew.SH.Geo.WH.Elc.NoSolar</t>
  </si>
  <si>
    <t>NUM.number.SK.Res.HHnew.ThermalNew.SH.Geo.WH.Elc.Solar</t>
  </si>
  <si>
    <t>NUM.number.SK.Res.HHnew.ThermalNew.SH.Geo.CO.LPG</t>
  </si>
  <si>
    <t>NUM.number.SK.Res.HHnew.ThermalNew.SH.Geo.CO.Elc</t>
  </si>
  <si>
    <t>NUM.number.SK.Res.HHnew.ThermalNew.SH.DistrHeat</t>
  </si>
  <si>
    <t>NUM.number.SK.Res.HHnew.ThermalNew.SH.DistrHeat.SH</t>
  </si>
  <si>
    <t>NUM.number.SK.Res.HHnew.ThermalNew.SH.DistrHeat.SC.AC</t>
  </si>
  <si>
    <t>NUM.number.SK.Res.HHnew.ThermalNew.SH.DistrHeat.WH.DistrHeat.NoSolar</t>
  </si>
  <si>
    <t>NUM.number.SK.Res.HHnew.ThermalNew.SH.DistrHeat.WH.DistrHeat.Solar</t>
  </si>
  <si>
    <t>NUM.number.SK.Res.HHnew.ThermalNew.SH.DistrHeat.WH.Elc.NoSolar</t>
  </si>
  <si>
    <t>NUM.number.SK.Res.HHnew.ThermalNew.SH.DistrHeat.WH.Elc.Solar</t>
  </si>
  <si>
    <t>NUM.number.SK.Res.HHnew.ThermalNew.SH.DistrHeat.CO.LPG</t>
  </si>
  <si>
    <t>NUM.number.SK.Res.HHnew.ThermalNew.SH.DistrHeat.CO.Elc</t>
  </si>
  <si>
    <t>NUM.number.SK.Res.HHnew.ThermalNew.SH.AdvElc</t>
  </si>
  <si>
    <t>NUM.number.SK.Res.HHnew.ThermalNew.SH.AdvElc.SH</t>
  </si>
  <si>
    <t>NUM.number.SK.Res.HHnew.ThermalNew.SH.AdvElc.SC.AC</t>
  </si>
  <si>
    <t>NUM.number.SK.Res.HHnew.ThermalNew.SH.AdvElc.WH.LPG.NoSolar</t>
  </si>
  <si>
    <t>NUM.number.SK.Res.HHnew.ThermalNew.SH.AdvElc.WH.LPG.Solar</t>
  </si>
  <si>
    <t>NUM.number.SK.Res.HHnew.ThermalNew.SH.AdvElc.WH.Elc.NoSolar</t>
  </si>
  <si>
    <t>NUM.number.SK.Res.HHnew.ThermalNew.SH.AdvElc.WH.Elc.Solar</t>
  </si>
  <si>
    <t>NUM.number.SK.Res.HHnew.ThermalNew.SH.AdvElc.CO.LPG</t>
  </si>
  <si>
    <t>NUM.number.SK.Res.HHnew.ThermalNew.SH.AdvElc.CO.Elc</t>
  </si>
  <si>
    <t>NUM.number.SK.Res.HHnew.ThermalNew.SH.ConvElc</t>
  </si>
  <si>
    <t>NUM.number.SK.Res.HHnew.ThermalNew.SH.ConvElc.SH</t>
  </si>
  <si>
    <t>NUM.number.SK.Res.HHnew.ThermalNew.SH.ConvElc.SC.AC</t>
  </si>
  <si>
    <t>NUM.number.SK.Res.HHnew.ThermalNew.SH.ConvElc.WH.LPG.NoSolar</t>
  </si>
  <si>
    <t>NUM.number.SK.Res.HHnew.ThermalNew.SH.ConvElc.WH.LPG.Solar</t>
  </si>
  <si>
    <t>NUM.number.SK.Res.HHnew.ThermalNew.SH.ConvElc.WH.Elc.NoSolar</t>
  </si>
  <si>
    <t>NUM.number.SK.Res.HHnew.ThermalNew.SH.ConvElc.WH.Elc.Solar</t>
  </si>
  <si>
    <t>NUM.number.SK.Res.HHnew.ThermalNew.SH.ConvElc.CO.LPG</t>
  </si>
  <si>
    <t>NUM.number.SK.Res.HHnew.ThermalNew.SH.ConvElc.CO.Elc</t>
  </si>
  <si>
    <t>SK - New equipment installations via replacement (detailed structure)</t>
  </si>
  <si>
    <t>NUM.number.SK.Res.HH.ThermalRepl.SH.Solids</t>
  </si>
  <si>
    <t>NUM.number.SK.Res.HH.ThermalRepl.SH.Solids.SH</t>
  </si>
  <si>
    <t>NUM.number.SK.Res.HH.ThermalRepl.SH.Solids.SC.AC</t>
  </si>
  <si>
    <t>NUM.number.SK.Res.HH.ThermalRepl.SH.Solids.WH.Solids.NoSolar</t>
  </si>
  <si>
    <t>NUM.number.SK.Res.HH.ThermalRepl.SH.Solids.WH.LPG.NoSolar</t>
  </si>
  <si>
    <t>NUM.number.SK.Res.HH.ThermalRepl.SH.Solids.WH.LPG.Solar</t>
  </si>
  <si>
    <t>NUM.number.SK.Res.HH.ThermalRepl.SH.Solids.WH.Elc.NoSolar</t>
  </si>
  <si>
    <t>NUM.number.SK.Res.HH.ThermalRepl.SH.Solids.WH.Elc.Solar</t>
  </si>
  <si>
    <t>NUM.number.SK.Res.HH.ThermalRepl.SH.Solids.CO.Solids</t>
  </si>
  <si>
    <t>NUM.number.SK.Res.HH.ThermalRepl.SH.Solids.CO.LPG</t>
  </si>
  <si>
    <t>NUM.number.SK.Res.HH.ThermalRepl.SH.Solids.CO.Elc</t>
  </si>
  <si>
    <t>NUM.number.SK.Res.HH.ThermalRepl.SH.LPG</t>
  </si>
  <si>
    <t>NUM.number.SK.Res.HH.ThermalRepl.SH.LPG.SH</t>
  </si>
  <si>
    <t>NUM.number.SK.Res.HH.ThermalRepl.SH.LPG.SC.AC</t>
  </si>
  <si>
    <t>NUM.number.SK.Res.HH.ThermalRepl.SH.LPG.WH.LPG.NoSolar</t>
  </si>
  <si>
    <t>NUM.number.SK.Res.HH.ThermalRepl.SH.LPG.WH.LPG.Solar</t>
  </si>
  <si>
    <t>NUM.number.SK.Res.HH.ThermalRepl.SH.LPG.WH.Elc.NoSolar</t>
  </si>
  <si>
    <t>NUM.number.SK.Res.HH.ThermalRepl.SH.LPG.WH.Elc.Solar</t>
  </si>
  <si>
    <t>NUM.number.SK.Res.HH.ThermalRepl.SH.LPG.CO.LPG</t>
  </si>
  <si>
    <t>NUM.number.SK.Res.HH.ThermalRepl.SH.LPG.CO.Elc</t>
  </si>
  <si>
    <t>NUM.number.SK.Res.HH.ThermalRepl.SH.Oil</t>
  </si>
  <si>
    <t>NUM.number.SK.Res.HH.ThermalRepl.SH.Oil.SH</t>
  </si>
  <si>
    <t>NUM.number.SK.Res.HH.ThermalRepl.SH.Oil.SC.AC</t>
  </si>
  <si>
    <t>NUM.number.SK.Res.HH.ThermalRepl.SH.Oil.WH.Oil.NoSolar</t>
  </si>
  <si>
    <t>NUM.number.SK.Res.HH.ThermalRepl.SH.Oil.WH.Oil.Solar</t>
  </si>
  <si>
    <t>NUM.number.SK.Res.HH.ThermalRepl.SH.Oil.WH.Elc.NoSolar</t>
  </si>
  <si>
    <t>NUM.number.SK.Res.HH.ThermalRepl.SH.Oil.WH.Elc.Solar</t>
  </si>
  <si>
    <t>NUM.number.SK.Res.HH.ThermalRepl.SH.Oil.CO.LPG</t>
  </si>
  <si>
    <t>NUM.number.SK.Res.HH.ThermalRepl.SH.Oil.CO.Elc</t>
  </si>
  <si>
    <t>NUM.number.SK.Res.HH.ThermalRepl.SH.Gas</t>
  </si>
  <si>
    <t>NUM.number.SK.Res.HH.ThermalRepl.SH.Gas.SH</t>
  </si>
  <si>
    <t>NUM.number.SK.Res.HH.ThermalRepl.SH.Gas.SC.AC</t>
  </si>
  <si>
    <t>NUM.number.SK.Res.HH.ThermalRepl.SH.Gas.WH.Gas.NoSolar</t>
  </si>
  <si>
    <t>NUM.number.SK.Res.HH.ThermalRepl.SH.Gas.WH.Gas.Solar</t>
  </si>
  <si>
    <t>NUM.number.SK.Res.HH.ThermalRepl.SH.Gas.WH.Elc.NoSolar</t>
  </si>
  <si>
    <t>NUM.number.SK.Res.HH.ThermalRepl.SH.Gas.WH.Elc.Solar</t>
  </si>
  <si>
    <t>NUM.number.SK.Res.HH.ThermalRepl.SH.Gas.CO.Gas</t>
  </si>
  <si>
    <t>NUM.number.SK.Res.HH.ThermalRepl.SH.Gas.CO.Elc</t>
  </si>
  <si>
    <t>NUM.number.SK.Res.HH.ThermalRepl.SH.Biomass</t>
  </si>
  <si>
    <t>NUM.number.SK.Res.HH.ThermalRepl.SH.Biomass.SH</t>
  </si>
  <si>
    <t>NUM.number.SK.Res.HH.ThermalRepl.SH.Biomass.SC.AC</t>
  </si>
  <si>
    <t>NUM.number.SK.Res.HH.ThermalRepl.SH.Biomass.WH.Biomass.NoSolar</t>
  </si>
  <si>
    <t>NUM.number.SK.Res.HH.ThermalRepl.SH.Biomass.WH.Biomass.Solar</t>
  </si>
  <si>
    <t>NUM.number.SK.Res.HH.ThermalRepl.SH.Biomass.WH.LPG.NoSolar</t>
  </si>
  <si>
    <t>NUM.number.SK.Res.HH.ThermalRepl.SH.Biomass.WH.LPG.Solar</t>
  </si>
  <si>
    <t>NUM.number.SK.Res.HH.ThermalRepl.SH.Biomass.WH.Elc.NoSolar</t>
  </si>
  <si>
    <t>NUM.number.SK.Res.HH.ThermalRepl.SH.Biomass.WH.Elc.Solar</t>
  </si>
  <si>
    <t>NUM.number.SK.Res.HH.ThermalRepl.SH.Biomass.CO.Biomass</t>
  </si>
  <si>
    <t>NUM.number.SK.Res.HH.ThermalRepl.SH.Biomass.CO.LPG</t>
  </si>
  <si>
    <t>NUM.number.SK.Res.HH.ThermalRepl.SH.Biomass.CO.Elc</t>
  </si>
  <si>
    <t>NUM.number.SK.Res.HH.ThermalRepl.SH.Geo</t>
  </si>
  <si>
    <t>NUM.number.SK.Res.HH.ThermalRepl.SH.Geo.SH</t>
  </si>
  <si>
    <t>NUM.number.SK.Res.HH.ThermalRepl.SH.Geo.SC.AC</t>
  </si>
  <si>
    <t>NUM.number.SK.Res.HH.ThermalRepl.SH.Geo.WH.Geo.NoSolar</t>
  </si>
  <si>
    <t>NUM.number.SK.Res.HH.ThermalRepl.SH.Geo.WH.Geo.Solar</t>
  </si>
  <si>
    <t>NUM.number.SK.Res.HH.ThermalRepl.SH.Geo.WH.Elc.NoSolar</t>
  </si>
  <si>
    <t>NUM.number.SK.Res.HH.ThermalRepl.SH.Geo.WH.Elc.Solar</t>
  </si>
  <si>
    <t>NUM.number.SK.Res.HH.ThermalRepl.SH.Geo.CO.LPG</t>
  </si>
  <si>
    <t>NUM.number.SK.Res.HH.ThermalRepl.SH.Geo.CO.Elc</t>
  </si>
  <si>
    <t>NUM.number.SK.Res.HH.ThermalRepl.SH.DistrHeat</t>
  </si>
  <si>
    <t>NUM.number.SK.Res.HH.ThermalRepl.SH.DistrHeat.SH</t>
  </si>
  <si>
    <t>NUM.number.SK.Res.HH.ThermalRepl.SH.DistrHeat.SC.AC</t>
  </si>
  <si>
    <t>NUM.number.SK.Res.HH.ThermalRepl.SH.DistrHeat.WH.DistrHeat.NoSolar</t>
  </si>
  <si>
    <t>NUM.number.SK.Res.HH.ThermalRepl.SH.DistrHeat.WH.DistrHeat.Solar</t>
  </si>
  <si>
    <t>NUM.number.SK.Res.HH.ThermalRepl.SH.DistrHeat.WH.Elc.NoSolar</t>
  </si>
  <si>
    <t>NUM.number.SK.Res.HH.ThermalRepl.SH.DistrHeat.WH.Elc.Solar</t>
  </si>
  <si>
    <t>NUM.number.SK.Res.HH.ThermalRepl.SH.DistrHeat.CO.LPG</t>
  </si>
  <si>
    <t>NUM.number.SK.Res.HH.ThermalRepl.SH.DistrHeat.CO.Elc</t>
  </si>
  <si>
    <t>NUM.number.SK.Res.HH.ThermalRepl.SH.AdvElc</t>
  </si>
  <si>
    <t>NUM.number.SK.Res.HH.ThermalRepl.SH.AdvElc.SH</t>
  </si>
  <si>
    <t>NUM.number.SK.Res.HH.ThermalRepl.SH.AdvElc.SC.AC</t>
  </si>
  <si>
    <t>NUM.number.SK.Res.HH.ThermalRepl.SH.AdvElc.WH.LPG.NoSolar</t>
  </si>
  <si>
    <t>NUM.number.SK.Res.HH.ThermalRepl.SH.AdvElc.WH.LPG.Solar</t>
  </si>
  <si>
    <t>NUM.number.SK.Res.HH.ThermalRepl.SH.AdvElc.WH.Elc.NoSolar</t>
  </si>
  <si>
    <t>NUM.number.SK.Res.HH.ThermalRepl.SH.AdvElc.WH.Elc.Solar</t>
  </si>
  <si>
    <t>NUM.number.SK.Res.HH.ThermalRepl.SH.AdvElc.CO.LPG</t>
  </si>
  <si>
    <t>NUM.number.SK.Res.HH.ThermalRepl.SH.AdvElc.CO.Elc</t>
  </si>
  <si>
    <t>NUM.number.SK.Res.HH.ThermalRepl.SH.ConvElc</t>
  </si>
  <si>
    <t>NUM.number.SK.Res.HH.ThermalRepl.SH.ConvElc.SH</t>
  </si>
  <si>
    <t>NUM.number.SK.Res.HH.ThermalRepl.SH.ConvElc.SC.AC</t>
  </si>
  <si>
    <t>NUM.number.SK.Res.HH.ThermalRepl.SH.ConvElc.WH.LPG.NoSolar</t>
  </si>
  <si>
    <t>NUM.number.SK.Res.HH.ThermalRepl.SH.ConvElc.WH.LPG.Solar</t>
  </si>
  <si>
    <t>NUM.number.SK.Res.HH.ThermalRepl.SH.ConvElc.WH.Elc.NoSolar</t>
  </si>
  <si>
    <t>NUM.number.SK.Res.HH.ThermalRepl.SH.ConvElc.WH.Elc.Solar</t>
  </si>
  <si>
    <t>NUM.number.SK.Res.HH.ThermalRepl.SH.ConvElc.CO.LPG</t>
  </si>
  <si>
    <t>NUM.number.SK.Res.HH.ThermalRepl.SH.ConvElc.CO.Elc</t>
  </si>
  <si>
    <t>SK - Equipment installations in 2021 - vintage structure</t>
  </si>
  <si>
    <t>VIN.number.SK.Res.HH.Thermal.SH.Solids</t>
  </si>
  <si>
    <t>VIN.number.SK.Res.HH.Thermal.SH.Solids.SH</t>
  </si>
  <si>
    <t>VIN.number.SK.Res.HH.Thermal.SH.Solids.SC.AC</t>
  </si>
  <si>
    <t>VIN.number.SK.Res.HH.Thermal.SH.Solids.WH.Solids.NoSolar</t>
  </si>
  <si>
    <t>VIN.number.SK.Res.HH.Thermal.SH.Solids.WH.LPG.NoSolar</t>
  </si>
  <si>
    <t>VIN.number.SK.Res.HH.Thermal.SH.Solids.WH.LPG.Solar</t>
  </si>
  <si>
    <t>VIN.number.SK.Res.HH.Thermal.SH.Solids.WH.Elc.NoSolar</t>
  </si>
  <si>
    <t>VIN.number.SK.Res.HH.Thermal.SH.Solids.WH.Elc.Solar</t>
  </si>
  <si>
    <t>VIN.number.SK.Res.HH.Thermal.SH.Solids.CO.Solids</t>
  </si>
  <si>
    <t>VIN.number.SK.Res.HH.Thermal.SH.Solids.CO.LPG</t>
  </si>
  <si>
    <t>VIN.number.SK.Res.HH.Thermal.SH.Solids.CO.Elc</t>
  </si>
  <si>
    <t>VIN.number.SK.Res.HH.Thermal.SH.LPG</t>
  </si>
  <si>
    <t>VIN.number.SK.Res.HH.Thermal.SH.LPG.SH</t>
  </si>
  <si>
    <t>VIN.number.SK.Res.HH.Thermal.SH.LPG.SC.AC</t>
  </si>
  <si>
    <t>VIN.number.SK.Res.HH.Thermal.SH.LPG.WH.LPG.NoSolar</t>
  </si>
  <si>
    <t>VIN.number.SK.Res.HH.Thermal.SH.LPG.WH.LPG.Solar</t>
  </si>
  <si>
    <t>VIN.number.SK.Res.HH.Thermal.SH.LPG.WH.Elc.NoSolar</t>
  </si>
  <si>
    <t>VIN.number.SK.Res.HH.Thermal.SH.LPG.WH.Elc.Solar</t>
  </si>
  <si>
    <t>VIN.number.SK.Res.HH.Thermal.SH.LPG.CO.LPG</t>
  </si>
  <si>
    <t>VIN.number.SK.Res.HH.Thermal.SH.LPG.CO.Elc</t>
  </si>
  <si>
    <t>VIN.number.SK.Res.HH.Thermal.SH.Oil</t>
  </si>
  <si>
    <t>VIN.number.SK.Res.HH.Thermal.SH.Oil.SH</t>
  </si>
  <si>
    <t>VIN.number.SK.Res.HH.Thermal.SH.Oil.SC.AC</t>
  </si>
  <si>
    <t>VIN.number.SK.Res.HH.Thermal.SH.Oil.WH.Oil.NoSolar</t>
  </si>
  <si>
    <t>VIN.number.SK.Res.HH.Thermal.SH.Oil.WH.Oil.Solar</t>
  </si>
  <si>
    <t>VIN.number.SK.Res.HH.Thermal.SH.Oil.WH.Elc.NoSolar</t>
  </si>
  <si>
    <t>VIN.number.SK.Res.HH.Thermal.SH.Oil.WH.Elc.Solar</t>
  </si>
  <si>
    <t>VIN.number.SK.Res.HH.Thermal.SH.Oil.CO.LPG</t>
  </si>
  <si>
    <t>VIN.number.SK.Res.HH.Thermal.SH.Oil.CO.Elc</t>
  </si>
  <si>
    <t>VIN.number.SK.Res.HH.Thermal.SH.Gas</t>
  </si>
  <si>
    <t>VIN.number.SK.Res.HH.Thermal.SH.Gas.SH</t>
  </si>
  <si>
    <t>VIN.number.SK.Res.HH.Thermal.SH.Gas.SC.AC</t>
  </si>
  <si>
    <t>VIN.number.SK.Res.HH.Thermal.SH.Gas.WH.Gas.NoSolar</t>
  </si>
  <si>
    <t>VIN.number.SK.Res.HH.Thermal.SH.Gas.WH.Gas.Solar</t>
  </si>
  <si>
    <t>VIN.number.SK.Res.HH.Thermal.SH.Gas.WH.Elc.NoSolar</t>
  </si>
  <si>
    <t>VIN.number.SK.Res.HH.Thermal.SH.Gas.WH.Elc.Solar</t>
  </si>
  <si>
    <t>VIN.number.SK.Res.HH.Thermal.SH.Gas.CO.Gas</t>
  </si>
  <si>
    <t>VIN.number.SK.Res.HH.Thermal.SH.Gas.CO.Elc</t>
  </si>
  <si>
    <t>VIN.number.SK.Res.HH.Thermal.SH.Biomass</t>
  </si>
  <si>
    <t>VIN.number.SK.Res.HH.Thermal.SH.Biomass.SH</t>
  </si>
  <si>
    <t>VIN.number.SK.Res.HH.Thermal.SH.Biomass.SC.AC</t>
  </si>
  <si>
    <t>VIN.number.SK.Res.HH.Thermal.SH.Biomass.WH.Biomass.NoSolar</t>
  </si>
  <si>
    <t>VIN.number.SK.Res.HH.Thermal.SH.Biomass.WH.Biomass.Solar</t>
  </si>
  <si>
    <t>VIN.number.SK.Res.HH.Thermal.SH.Biomass.WH.LPG.NoSolar</t>
  </si>
  <si>
    <t>VIN.number.SK.Res.HH.Thermal.SH.Biomass.WH.LPG.Solar</t>
  </si>
  <si>
    <t>VIN.number.SK.Res.HH.Thermal.SH.Biomass.WH.Elc.NoSolar</t>
  </si>
  <si>
    <t>VIN.number.SK.Res.HH.Thermal.SH.Biomass.WH.Elc.Solar</t>
  </si>
  <si>
    <t>VIN.number.SK.Res.HH.Thermal.SH.Biomass.CO.Biomass</t>
  </si>
  <si>
    <t>VIN.number.SK.Res.HH.Thermal.SH.Biomass.CO.LPG</t>
  </si>
  <si>
    <t>VIN.number.SK.Res.HH.Thermal.SH.Biomass.CO.Elc</t>
  </si>
  <si>
    <t>VIN.number.SK.Res.HH.Thermal.SH.Geo</t>
  </si>
  <si>
    <t>VIN.number.SK.Res.HH.Thermal.SH.Geo.SH</t>
  </si>
  <si>
    <t>VIN.number.SK.Res.HH.Thermal.SH.Geo.SC.AC</t>
  </si>
  <si>
    <t>VIN.number.SK.Res.HH.Thermal.SH.Geo.WH.Geo.NoSolar</t>
  </si>
  <si>
    <t>VIN.number.SK.Res.HH.Thermal.SH.Geo.WH.Geo.Solar</t>
  </si>
  <si>
    <t>VIN.number.SK.Res.HH.Thermal.SH.Geo.WH.Elc.NoSolar</t>
  </si>
  <si>
    <t>VIN.number.SK.Res.HH.Thermal.SH.Geo.WH.Elc.Solar</t>
  </si>
  <si>
    <t>VIN.number.SK.Res.HH.Thermal.SH.Geo.CO.LPG</t>
  </si>
  <si>
    <t>VIN.number.SK.Res.HH.Thermal.SH.Geo.CO.Elc</t>
  </si>
  <si>
    <t>VIN.number.SK.Res.HH.Thermal.SH.DistrHeat</t>
  </si>
  <si>
    <t>VIN.number.SK.Res.HH.Thermal.SH.DistrHeat.SH</t>
  </si>
  <si>
    <t>VIN.number.SK.Res.HH.Thermal.SH.DistrHeat.SC.AC</t>
  </si>
  <si>
    <t>VIN.number.SK.Res.HH.Thermal.SH.DistrHeat.WH.DistrHeat.NoSolar</t>
  </si>
  <si>
    <t>VIN.number.SK.Res.HH.Thermal.SH.DistrHeat.WH.DistrHeat.Solar</t>
  </si>
  <si>
    <t>VIN.number.SK.Res.HH.Thermal.SH.DistrHeat.WH.Elc.NoSolar</t>
  </si>
  <si>
    <t>VIN.number.SK.Res.HH.Thermal.SH.DistrHeat.WH.Elc.Solar</t>
  </si>
  <si>
    <t>VIN.number.SK.Res.HH.Thermal.SH.DistrHeat.CO.LPG</t>
  </si>
  <si>
    <t>VIN.number.SK.Res.HH.Thermal.SH.DistrHeat.CO.Elc</t>
  </si>
  <si>
    <t>VIN.number.SK.Res.HH.Thermal.SH.AdvElc</t>
  </si>
  <si>
    <t>VIN.number.SK.Res.HH.Thermal.SH.AdvElc.SH</t>
  </si>
  <si>
    <t>VIN.number.SK.Res.HH.Thermal.SH.AdvElc.SC.AC</t>
  </si>
  <si>
    <t>VIN.number.SK.Res.HH.Thermal.SH.AdvElc.WH.LPG.NoSolar</t>
  </si>
  <si>
    <t>VIN.number.SK.Res.HH.Thermal.SH.AdvElc.WH.LPG.Solar</t>
  </si>
  <si>
    <t>VIN.number.SK.Res.HH.Thermal.SH.AdvElc.WH.Elc.NoSolar</t>
  </si>
  <si>
    <t>VIN.number.SK.Res.HH.Thermal.SH.AdvElc.WH.Elc.Solar</t>
  </si>
  <si>
    <t>VIN.number.SK.Res.HH.Thermal.SH.AdvElc.CO.LPG</t>
  </si>
  <si>
    <t>VIN.number.SK.Res.HH.Thermal.SH.AdvElc.CO.Elc</t>
  </si>
  <si>
    <t>VIN.number.SK.Res.HH.Thermal.SH.ConvElc</t>
  </si>
  <si>
    <t>VIN.number.SK.Res.HH.Thermal.SH.ConvElc.SH</t>
  </si>
  <si>
    <t>VIN.number.SK.Res.HH.Thermal.SH.ConvElc.SC.AC</t>
  </si>
  <si>
    <t>VIN.number.SK.Res.HH.Thermal.SH.ConvElc.WH.LPG.NoSolar</t>
  </si>
  <si>
    <t>VIN.number.SK.Res.HH.Thermal.SH.ConvElc.WH.LPG.Solar</t>
  </si>
  <si>
    <t>VIN.number.SK.Res.HH.Thermal.SH.ConvElc.WH.Elc.NoSolar</t>
  </si>
  <si>
    <t>VIN.number.SK.Res.HH.Thermal.SH.ConvElc.WH.Elc.Solar</t>
  </si>
  <si>
    <t>VIN.number.SK.Res.HH.Thermal.SH.ConvElc.CO.LPG</t>
  </si>
  <si>
    <t>VIN.number.SK.Res.HH.Thermal.SH.ConvElc.CO.Elc</t>
  </si>
  <si>
    <t>SK - Final energy consumption (detailed structure)</t>
  </si>
  <si>
    <t>FEC.ktoe.SK.Res.HH.Thermal.SH.Solids</t>
  </si>
  <si>
    <t>FEC.ktoe.SK.Res.HH.Thermal.SH.Solids.SH</t>
  </si>
  <si>
    <t>FEC.ktoe.SK.Res.HH.Thermal.SH.Solids.SH.Solids</t>
  </si>
  <si>
    <t>FEC.ktoe.SK.Res.HH.Thermal.SH.Solids.SH.Elec</t>
  </si>
  <si>
    <t>FEC.ktoe.SK.Res.HH.Thermal.SH.Solids.SC</t>
  </si>
  <si>
    <t>FEC.ktoe.SK.Res.HH.Thermal.SH.Solids.SC.AC.Elec</t>
  </si>
  <si>
    <t>FEC.ktoe.SK.Res.HH.Thermal.SH.Solids.WH</t>
  </si>
  <si>
    <t>FEC.ktoe.SK.Res.HH.Thermal.SH.Solids.WH.Solids.NoSolar.Solids</t>
  </si>
  <si>
    <t>FEC.ktoe.SK.Res.HH.Thermal.SH.Solids.WH.LPG.NoSolar.LPG</t>
  </si>
  <si>
    <t>FEC.ktoe.SK.Res.HH.Thermal.SH.Solids.WH.LPG.Solar</t>
  </si>
  <si>
    <t>FEC.ktoe.SK.Res.HH.Thermal.SH.Solids.WH.LPG.Solar.LPG</t>
  </si>
  <si>
    <t>FEC.ktoe.SK.Res.HH.Thermal.SH.Solids.WH.LPG.Solar.Solar</t>
  </si>
  <si>
    <t>FEC.ktoe.SK.Res.HH.Thermal.SH.Solids.WH.Elc.NoSolar.Elec</t>
  </si>
  <si>
    <t>FEC.ktoe.SK.Res.HH.Thermal.SH.Solids.WH.Elc.Solar</t>
  </si>
  <si>
    <t>FEC.ktoe.SK.Res.HH.Thermal.SH.Solids.WH.Elc.Solar.Elec</t>
  </si>
  <si>
    <t>FEC.ktoe.SK.Res.HH.Thermal.SH.Solids.WH.Elc.Solar.Solar</t>
  </si>
  <si>
    <t>FEC.ktoe.SK.Res.HH.Thermal.SH.Solids.CO</t>
  </si>
  <si>
    <t>FEC.ktoe.SK.Res.HH.Thermal.SH.Solids.CO.Solids.Solids</t>
  </si>
  <si>
    <t>FEC.ktoe.SK.Res.HH.Thermal.SH.Solids.CO.LPG.LPG</t>
  </si>
  <si>
    <t>FEC.ktoe.SK.Res.HH.Thermal.SH.Solids.CO.Elc.Elec</t>
  </si>
  <si>
    <t>FEC.ktoe.SK.Res.HH.Thermal.SH.LPG</t>
  </si>
  <si>
    <t>FEC.ktoe.SK.Res.HH.Thermal.SH.LPG.SH</t>
  </si>
  <si>
    <t>FEC.ktoe.SK.Res.HH.Thermal.SH.LPG.SH.LPG</t>
  </si>
  <si>
    <t>FEC.ktoe.SK.Res.HH.Thermal.SH.LPG.SH.Elec</t>
  </si>
  <si>
    <t>FEC.ktoe.SK.Res.HH.Thermal.SH.LPG.SC</t>
  </si>
  <si>
    <t>FEC.ktoe.SK.Res.HH.Thermal.SH.LPG.SC.AC.Elec</t>
  </si>
  <si>
    <t>FEC.ktoe.SK.Res.HH.Thermal.SH.LPG.WH</t>
  </si>
  <si>
    <t>FEC.ktoe.SK.Res.HH.Thermal.SH.LPG.WH.LPG.NoSolar.LPG</t>
  </si>
  <si>
    <t>FEC.ktoe.SK.Res.HH.Thermal.SH.LPG.WH.LPG.Solar</t>
  </si>
  <si>
    <t>FEC.ktoe.SK.Res.HH.Thermal.SH.LPG.WH.LPG.Solar.LPG</t>
  </si>
  <si>
    <t>FEC.ktoe.SK.Res.HH.Thermal.SH.LPG.WH.LPG.Solar.Solar</t>
  </si>
  <si>
    <t>FEC.ktoe.SK.Res.HH.Thermal.SH.LPG.WH.Elc.NoSolar.Elec</t>
  </si>
  <si>
    <t>FEC.ktoe.SK.Res.HH.Thermal.SH.LPG.WH.Elc.Solar</t>
  </si>
  <si>
    <t>FEC.ktoe.SK.Res.HH.Thermal.SH.LPG.WH.Elc.Solar.Elec</t>
  </si>
  <si>
    <t>FEC.ktoe.SK.Res.HH.Thermal.SH.LPG.WH.Elc.Solar.Solar</t>
  </si>
  <si>
    <t>FEC.ktoe.SK.Res.HH.Thermal.SH.LPG.CO</t>
  </si>
  <si>
    <t>FEC.ktoe.SK.Res.HH.Thermal.SH.LPG.CO.LPG.LPG</t>
  </si>
  <si>
    <t>FEC.ktoe.SK.Res.HH.Thermal.SH.LPG.CO.Elc.Elec</t>
  </si>
  <si>
    <t>FEC.ktoe.SK.Res.HH.Thermal.SH.Oil</t>
  </si>
  <si>
    <t>FEC.ktoe.SK.Res.HH.Thermal.SH.Oil.SH</t>
  </si>
  <si>
    <t>FEC.ktoe.SK.Res.HH.Thermal.SH.Oil.SH.Oil</t>
  </si>
  <si>
    <t>FEC.ktoe.SK.Res.HH.Thermal.SH.Oil.SH.Elec</t>
  </si>
  <si>
    <t>FEC.ktoe.SK.Res.HH.Thermal.SH.Oil.SC</t>
  </si>
  <si>
    <t>FEC.ktoe.SK.Res.HH.Thermal.SH.Oil.SC.AC.Elec</t>
  </si>
  <si>
    <t>FEC.ktoe.SK.Res.HH.Thermal.SH.Oil.WH</t>
  </si>
  <si>
    <t>FEC.ktoe.SK.Res.HH.Thermal.SH.Oil.WH.Oil.NoSolar.Oil</t>
  </si>
  <si>
    <t>FEC.ktoe.SK.Res.HH.Thermal.SH.Oil.WH.Oil.Solar</t>
  </si>
  <si>
    <t>FEC.ktoe.SK.Res.HH.Thermal.SH.Oil.WH.Oil.Solar.Oil</t>
  </si>
  <si>
    <t>FEC.ktoe.SK.Res.HH.Thermal.SH.Oil.WH.Oil.Solar.Solar</t>
  </si>
  <si>
    <t>FEC.ktoe.SK.Res.HH.Thermal.SH.Oil.WH.Elc.NoSolar.Elec</t>
  </si>
  <si>
    <t>FEC.ktoe.SK.Res.HH.Thermal.SH.Oil.WH.Elc.Solar</t>
  </si>
  <si>
    <t>FEC.ktoe.SK.Res.HH.Thermal.SH.Oil.WH.Elc.Solar.Elec</t>
  </si>
  <si>
    <t>FEC.ktoe.SK.Res.HH.Thermal.SH.Oil.WH.Elc.Solar.Solar</t>
  </si>
  <si>
    <t>FEC.ktoe.SK.Res.HH.Thermal.SH.Oil.CO</t>
  </si>
  <si>
    <t>FEC.ktoe.SK.Res.HH.Thermal.SH.Oil.CO.LPG.LPG</t>
  </si>
  <si>
    <t>FEC.ktoe.SK.Res.HH.Thermal.SH.Oil.CO.Elc.Elec</t>
  </si>
  <si>
    <t>FEC.ktoe.SK.Res.HH.Thermal.SH.Gas</t>
  </si>
  <si>
    <t>FEC.ktoe.SK.Res.HH.Thermal.SH.Gas.SH</t>
  </si>
  <si>
    <t>FEC.ktoe.SK.Res.HH.Thermal.SH.Gas.SH.Gas</t>
  </si>
  <si>
    <t>FEC.ktoe.SK.Res.HH.Thermal.SH.Gas.SH.Elec</t>
  </si>
  <si>
    <t>FEC.ktoe.SK.Res.HH.Thermal.SH.Gas.SC</t>
  </si>
  <si>
    <t>FEC.ktoe.SK.Res.HH.Thermal.SH.Gas.SC.AC.Elec</t>
  </si>
  <si>
    <t>FEC.ktoe.SK.Res.HH.Thermal.SH.Gas.WH</t>
  </si>
  <si>
    <t>FEC.ktoe.SK.Res.HH.Thermal.SH.Gas.WH.Gas.NoSolar.Gas</t>
  </si>
  <si>
    <t>FEC.ktoe.SK.Res.HH.Thermal.SH.Gas.WH.Gas.Solar</t>
  </si>
  <si>
    <t>FEC.ktoe.SK.Res.HH.Thermal.SH.Gas.WH.Gas.Solar.Gas</t>
  </si>
  <si>
    <t>FEC.ktoe.SK.Res.HH.Thermal.SH.Gas.WH.Gas.Solar.Solar</t>
  </si>
  <si>
    <t>FEC.ktoe.SK.Res.HH.Thermal.SH.Gas.WH.Elc.NoSolar.Elec</t>
  </si>
  <si>
    <t>FEC.ktoe.SK.Res.HH.Thermal.SH.Gas.WH.Elc.Solar</t>
  </si>
  <si>
    <t>FEC.ktoe.SK.Res.HH.Thermal.SH.Gas.WH.Elc.Solar.Elec</t>
  </si>
  <si>
    <t>FEC.ktoe.SK.Res.HH.Thermal.SH.Gas.WH.Elc.Solar.Solar</t>
  </si>
  <si>
    <t>FEC.ktoe.SK.Res.HH.Thermal.SH.Gas.CO</t>
  </si>
  <si>
    <t>FEC.ktoe.SK.Res.HH.Thermal.SH.Gas.CO.Gas.Gas</t>
  </si>
  <si>
    <t>FEC.ktoe.SK.Res.HH.Thermal.SH.Gas.CO.Elc.Elec</t>
  </si>
  <si>
    <t>FEC.ktoe.SK.Res.HH.Thermal.SH.Biomass</t>
  </si>
  <si>
    <t>FEC.ktoe.SK.Res.HH.Thermal.SH.Biomass.SH</t>
  </si>
  <si>
    <t>FEC.ktoe.SK.Res.HH.Thermal.SH.Biomass.SH.Biomass</t>
  </si>
  <si>
    <t>FEC.ktoe.SK.Res.HH.Thermal.SH.Biomass.SH.Elec</t>
  </si>
  <si>
    <t>FEC.ktoe.SK.Res.HH.Thermal.SH.Biomass.SC</t>
  </si>
  <si>
    <t>FEC.ktoe.SK.Res.HH.Thermal.SH.Biomass.SC.AC.Elec</t>
  </si>
  <si>
    <t>FEC.ktoe.SK.Res.HH.Thermal.SH.Biomass.WH</t>
  </si>
  <si>
    <t>FEC.ktoe.SK.Res.HH.Thermal.SH.Biomass.WH.Biomass.NoSolar.Biomass</t>
  </si>
  <si>
    <t>FEC.ktoe.SK.Res.HH.Thermal.SH.Biomass.WH.Biomass.Solar</t>
  </si>
  <si>
    <t>FEC.ktoe.SK.Res.HH.Thermal.SH.Biomass.WH.Biomass.Solar.Biomass</t>
  </si>
  <si>
    <t>FEC.ktoe.SK.Res.HH.Thermal.SH.Biomass.WH.Biomass.Solar.Solar</t>
  </si>
  <si>
    <t>FEC.ktoe.SK.Res.HH.Thermal.SH.Biomass.WH.LPG.NoSolar.LPG</t>
  </si>
  <si>
    <t>FEC.ktoe.SK.Res.HH.Thermal.SH.Biomass.WH.LPG.Solar</t>
  </si>
  <si>
    <t>FEC.ktoe.SK.Res.HH.Thermal.SH.Biomass.WH.LPG.Solar.LPG</t>
  </si>
  <si>
    <t>FEC.ktoe.SK.Res.HH.Thermal.SH.Biomass.WH.LPG.Solar.Solar</t>
  </si>
  <si>
    <t>FEC.ktoe.SK.Res.HH.Thermal.SH.Biomass.WH.Elc.NoSolar.Elec</t>
  </si>
  <si>
    <t>FEC.ktoe.SK.Res.HH.Thermal.SH.Biomass.WH.Elc.Solar</t>
  </si>
  <si>
    <t>FEC.ktoe.SK.Res.HH.Thermal.SH.Biomass.WH.Elc.Solar.Elec</t>
  </si>
  <si>
    <t>FEC.ktoe.SK.Res.HH.Thermal.SH.Biomass.WH.Elc.Solar.Solar</t>
  </si>
  <si>
    <t>FEC.ktoe.SK.Res.HH.Thermal.SH.Biomass.CO</t>
  </si>
  <si>
    <t>FEC.ktoe.SK.Res.HH.Thermal.SH.Biomass.CO.Biomass.Biomass</t>
  </si>
  <si>
    <t>FEC.ktoe.SK.Res.HH.Thermal.SH.Biomass.CO.LPG.LPG</t>
  </si>
  <si>
    <t>FEC.ktoe.SK.Res.HH.Thermal.SH.Biomass.CO.Elc.Elec</t>
  </si>
  <si>
    <t>FEC.ktoe.SK.Res.HH.Thermal.SH.Geo</t>
  </si>
  <si>
    <t>FEC.ktoe.SK.Res.HH.Thermal.SH.Geo.SH</t>
  </si>
  <si>
    <t>FEC.ktoe.SK.Res.HH.Thermal.SH.Geo.SH.Geo</t>
  </si>
  <si>
    <t>FEC.ktoe.SK.Res.HH.Thermal.SH.Geo.SH.Elec</t>
  </si>
  <si>
    <t>FEC.ktoe.SK.Res.HH.Thermal.SH.Geo.SC</t>
  </si>
  <si>
    <t>FEC.ktoe.SK.Res.HH.Thermal.SH.Geo.SC.AC.Elec</t>
  </si>
  <si>
    <t>FEC.ktoe.SK.Res.HH.Thermal.SH.Geo.WH</t>
  </si>
  <si>
    <t>FEC.ktoe.SK.Res.HH.Thermal.SH.Geo.WH.Geo.NoSolar.Geo</t>
  </si>
  <si>
    <t>FEC.ktoe.SK.Res.HH.Thermal.SH.Geo.WH.Geo.Solar</t>
  </si>
  <si>
    <t>FEC.ktoe.SK.Res.HH.Thermal.SH.Geo.WH.Geo.Solar.Geo</t>
  </si>
  <si>
    <t>FEC.ktoe.SK.Res.HH.Thermal.SH.Geo.WH.Geo.Solar.Solar</t>
  </si>
  <si>
    <t>FEC.ktoe.SK.Res.HH.Thermal.SH.Geo.WH.Elc.NoSolar.Elec</t>
  </si>
  <si>
    <t>FEC.ktoe.SK.Res.HH.Thermal.SH.Geo.WH.Elc.Solar</t>
  </si>
  <si>
    <t>FEC.ktoe.SK.Res.HH.Thermal.SH.Geo.WH.Elc.Solar.Elec</t>
  </si>
  <si>
    <t>FEC.ktoe.SK.Res.HH.Thermal.SH.Geo.WH.Elc.Solar.Solar</t>
  </si>
  <si>
    <t>FEC.ktoe.SK.Res.HH.Thermal.SH.Geo.CO</t>
  </si>
  <si>
    <t>FEC.ktoe.SK.Res.HH.Thermal.SH.Geo.CO.LPG.LPG</t>
  </si>
  <si>
    <t>FEC.ktoe.SK.Res.HH.Thermal.SH.Geo.CO.Elc.Elec</t>
  </si>
  <si>
    <t>FEC.ktoe.SK.Res.HH.Thermal.SH.DistrHeat</t>
  </si>
  <si>
    <t>FEC.ktoe.SK.Res.HH.Thermal.SH.DistrHeat.SH</t>
  </si>
  <si>
    <t>FEC.ktoe.SK.Res.HH.Thermal.SH.DistrHeat.SH.Steam_Distr</t>
  </si>
  <si>
    <t>FEC.ktoe.SK.Res.HH.Thermal.SH.DistrHeat.SH.Elec</t>
  </si>
  <si>
    <t>FEC.ktoe.SK.Res.HH.Thermal.SH.DistrHeat.SC</t>
  </si>
  <si>
    <t>FEC.ktoe.SK.Res.HH.Thermal.SH.DistrHeat.SC.AC.Elec</t>
  </si>
  <si>
    <t>FEC.ktoe.SK.Res.HH.Thermal.SH.DistrHeat.WH</t>
  </si>
  <si>
    <t>FEC.ktoe.SK.Res.HH.Thermal.SH.DistrHeat.WH.DistrHeat.NoSolar.Steam_Distr</t>
  </si>
  <si>
    <t>FEC.ktoe.SK.Res.HH.Thermal.SH.DistrHeat.WH.DistrHeat.Solar</t>
  </si>
  <si>
    <t>FEC.ktoe.SK.Res.HH.Thermal.SH.DistrHeat.WH.DistrHeat.Solar.Steam_Distr</t>
  </si>
  <si>
    <t>FEC.ktoe.SK.Res.HH.Thermal.SH.DistrHeat.WH.DistrHeat.Solar.Solar</t>
  </si>
  <si>
    <t>FEC.ktoe.SK.Res.HH.Thermal.SH.DistrHeat.WH.Elc.NoSolar.Elec</t>
  </si>
  <si>
    <t>FEC.ktoe.SK.Res.HH.Thermal.SH.DistrHeat.WH.Elc.Solar</t>
  </si>
  <si>
    <t>FEC.ktoe.SK.Res.HH.Thermal.SH.DistrHeat.WH.Elc.Solar.Elec</t>
  </si>
  <si>
    <t>FEC.ktoe.SK.Res.HH.Thermal.SH.DistrHeat.WH.Elc.Solar.Solar</t>
  </si>
  <si>
    <t>FEC.ktoe.SK.Res.HH.Thermal.SH.DistrHeat.CO</t>
  </si>
  <si>
    <t>FEC.ktoe.SK.Res.HH.Thermal.SH.DistrHeat.CO.LPG.LPG</t>
  </si>
  <si>
    <t>FEC.ktoe.SK.Res.HH.Thermal.SH.DistrHeat.CO.Elc.Elec</t>
  </si>
  <si>
    <t>FEC.ktoe.SK.Res.HH.Thermal.SH.AdvElc</t>
  </si>
  <si>
    <t>FEC.ktoe.SK.Res.HH.Thermal.SH.AdvElc.SH</t>
  </si>
  <si>
    <t>FEC.ktoe.SK.Res.HH.Thermal.SH.AdvElc.SH.Elec</t>
  </si>
  <si>
    <t>FEC.ktoe.SK.Res.HH.Thermal.SH.AdvElc.SC</t>
  </si>
  <si>
    <t>FEC.ktoe.SK.Res.HH.Thermal.SH.AdvElc.SC.AC.Elec</t>
  </si>
  <si>
    <t>FEC.ktoe.SK.Res.HH.Thermal.SH.AdvElc.WH</t>
  </si>
  <si>
    <t>FEC.ktoe.SK.Res.HH.Thermal.SH.AdvElc.WH.LPG.NoSolar.LPG</t>
  </si>
  <si>
    <t>FEC.ktoe.SK.Res.HH.Thermal.SH.AdvElc.WH.LPG.Solar</t>
  </si>
  <si>
    <t>FEC.ktoe.SK.Res.HH.Thermal.SH.AdvElc.WH.LPG.Solar.LPG</t>
  </si>
  <si>
    <t>FEC.ktoe.SK.Res.HH.Thermal.SH.AdvElc.WH.LPG.Solar.Solar</t>
  </si>
  <si>
    <t>FEC.ktoe.SK.Res.HH.Thermal.SH.AdvElc.WH.Elc.NoSolar.Elec</t>
  </si>
  <si>
    <t>FEC.ktoe.SK.Res.HH.Thermal.SH.AdvElc.WH.Elc.Solar</t>
  </si>
  <si>
    <t>FEC.ktoe.SK.Res.HH.Thermal.SH.AdvElc.WH.Elc.Solar.Elec</t>
  </si>
  <si>
    <t>FEC.ktoe.SK.Res.HH.Thermal.SH.AdvElc.WH.Elc.Solar.Solar</t>
  </si>
  <si>
    <t>FEC.ktoe.SK.Res.HH.Thermal.SH.AdvElc.CO</t>
  </si>
  <si>
    <t>FEC.ktoe.SK.Res.HH.Thermal.SH.AdvElc.CO.LPG.LPG</t>
  </si>
  <si>
    <t>FEC.ktoe.SK.Res.HH.Thermal.SH.AdvElc.CO.Elc.Elec</t>
  </si>
  <si>
    <t>FEC.ktoe.SK.Res.HH.Thermal.SH.ConvElc</t>
  </si>
  <si>
    <t>FEC.ktoe.SK.Res.HH.Thermal.SH.ConvElc.SH</t>
  </si>
  <si>
    <t>FEC.ktoe.SK.Res.HH.Thermal.SH.ConvElc.SH.Elec</t>
  </si>
  <si>
    <t>FEC.ktoe.SK.Res.HH.Thermal.SH.ConvElc.SC</t>
  </si>
  <si>
    <t>FEC.ktoe.SK.Res.HH.Thermal.SH.ConvElc.SC.AC.Elec</t>
  </si>
  <si>
    <t>FEC.ktoe.SK.Res.HH.Thermal.SH.ConvElc.WH</t>
  </si>
  <si>
    <t>FEC.ktoe.SK.Res.HH.Thermal.SH.ConvElc.WH.LPG.NoSolar.LPG</t>
  </si>
  <si>
    <t>FEC.ktoe.SK.Res.HH.Thermal.SH.ConvElc.WH.LPG.Solar</t>
  </si>
  <si>
    <t>FEC.ktoe.SK.Res.HH.Thermal.SH.ConvElc.WH.LPG.Solar.LPG</t>
  </si>
  <si>
    <t>FEC.ktoe.SK.Res.HH.Thermal.SH.ConvElc.WH.LPG.Solar.Solar</t>
  </si>
  <si>
    <t>FEC.ktoe.SK.Res.HH.Thermal.SH.ConvElc.WH.Elc.NoSolar.Elec</t>
  </si>
  <si>
    <t>FEC.ktoe.SK.Res.HH.Thermal.SH.ConvElc.WH.Elc.Solar</t>
  </si>
  <si>
    <t>FEC.ktoe.SK.Res.HH.Thermal.SH.ConvElc.WH.Elc.Solar.Elec</t>
  </si>
  <si>
    <t>FEC.ktoe.SK.Res.HH.Thermal.SH.ConvElc.WH.Elc.Solar.Solar</t>
  </si>
  <si>
    <t>FEC.ktoe.SK.Res.HH.Thermal.SH.ConvElc.CO</t>
  </si>
  <si>
    <t>FEC.ktoe.SK.Res.HH.Thermal.SH.ConvElc.CO.LPG.LPG</t>
  </si>
  <si>
    <t>FEC.ktoe.SK.Res.HH.Thermal.SH.ConvElc.CO.Elc.Elec</t>
  </si>
  <si>
    <t>SK - Thermal energy service (detailed structure)</t>
  </si>
  <si>
    <t>TES.ktoe.SK.Res.HH.Thermal.SH.Solids</t>
  </si>
  <si>
    <t>TES.ktoe.SK.Res.HH.Thermal.SH.Solids.SH</t>
  </si>
  <si>
    <t>TES.ktoe.SK.Res.HH.Thermal.SH.Solids.SH.Solids</t>
  </si>
  <si>
    <t>TES.ktoe.SK.Res.HH.Thermal.SH.Solids.SH.Elec</t>
  </si>
  <si>
    <t>TES.ktoe.SK.Res.HH.Thermal.SH.Solids.SC</t>
  </si>
  <si>
    <t>TES.ktoe.SK.Res.HH.Thermal.SH.Solids.SC.AC.Elec</t>
  </si>
  <si>
    <t>TES.ktoe.SK.Res.HH.Thermal.SH.Solids.WH</t>
  </si>
  <si>
    <t>TES.ktoe.SK.Res.HH.Thermal.SH.Solids.WH.Solids.NoSolar.Solids</t>
  </si>
  <si>
    <t>TES.ktoe.SK.Res.HH.Thermal.SH.Solids.WH.LPG.NoSolar.LPG</t>
  </si>
  <si>
    <t>TES.ktoe.SK.Res.HH.Thermal.SH.Solids.WH.LPG.Solar</t>
  </si>
  <si>
    <t>TES.ktoe.SK.Res.HH.Thermal.SH.Solids.WH.LPG.Solar.LPG</t>
  </si>
  <si>
    <t>TES.ktoe.SK.Res.HH.Thermal.SH.Solids.WH.LPG.Solar.Solar</t>
  </si>
  <si>
    <t>TES.ktoe.SK.Res.HH.Thermal.SH.Solids.WH.Elc.NoSolar.Elec</t>
  </si>
  <si>
    <t>TES.ktoe.SK.Res.HH.Thermal.SH.Solids.WH.Elc.Solar</t>
  </si>
  <si>
    <t>TES.ktoe.SK.Res.HH.Thermal.SH.Solids.WH.Elc.Solar.Elec</t>
  </si>
  <si>
    <t>TES.ktoe.SK.Res.HH.Thermal.SH.Solids.WH.Elc.Solar.Solar</t>
  </si>
  <si>
    <t>TES.ktoe.SK.Res.HH.Thermal.SH.Solids.CO</t>
  </si>
  <si>
    <t>TES.ktoe.SK.Res.HH.Thermal.SH.Solids.CO.Solids.Solids</t>
  </si>
  <si>
    <t>TES.ktoe.SK.Res.HH.Thermal.SH.Solids.CO.LPG.LPG</t>
  </si>
  <si>
    <t>TES.ktoe.SK.Res.HH.Thermal.SH.Solids.CO.Elc.Elec</t>
  </si>
  <si>
    <t>TES.ktoe.SK.Res.HH.Thermal.SH.LPG</t>
  </si>
  <si>
    <t>TES.ktoe.SK.Res.HH.Thermal.SH.LPG.SH</t>
  </si>
  <si>
    <t>TES.ktoe.SK.Res.HH.Thermal.SH.LPG.SH.LPG</t>
  </si>
  <si>
    <t>TES.ktoe.SK.Res.HH.Thermal.SH.LPG.SH.Elec</t>
  </si>
  <si>
    <t>TES.ktoe.SK.Res.HH.Thermal.SH.LPG.SC</t>
  </si>
  <si>
    <t>TES.ktoe.SK.Res.HH.Thermal.SH.LPG.SC.AC.Elec</t>
  </si>
  <si>
    <t>TES.ktoe.SK.Res.HH.Thermal.SH.LPG.WH</t>
  </si>
  <si>
    <t>TES.ktoe.SK.Res.HH.Thermal.SH.LPG.WH.LPG.NoSolar.LPG</t>
  </si>
  <si>
    <t>TES.ktoe.SK.Res.HH.Thermal.SH.LPG.WH.LPG.Solar</t>
  </si>
  <si>
    <t>TES.ktoe.SK.Res.HH.Thermal.SH.LPG.WH.LPG.Solar.LPG</t>
  </si>
  <si>
    <t>TES.ktoe.SK.Res.HH.Thermal.SH.LPG.WH.LPG.Solar.Solar</t>
  </si>
  <si>
    <t>TES.ktoe.SK.Res.HH.Thermal.SH.LPG.WH.Elc.NoSolar.Elec</t>
  </si>
  <si>
    <t>TES.ktoe.SK.Res.HH.Thermal.SH.LPG.WH.Elc.Solar</t>
  </si>
  <si>
    <t>TES.ktoe.SK.Res.HH.Thermal.SH.LPG.WH.Elc.Solar.Elec</t>
  </si>
  <si>
    <t>TES.ktoe.SK.Res.HH.Thermal.SH.LPG.WH.Elc.Solar.Solar</t>
  </si>
  <si>
    <t>TES.ktoe.SK.Res.HH.Thermal.SH.LPG.CO</t>
  </si>
  <si>
    <t>TES.ktoe.SK.Res.HH.Thermal.SH.LPG.CO.LPG.LPG</t>
  </si>
  <si>
    <t>TES.ktoe.SK.Res.HH.Thermal.SH.LPG.CO.Elc.Elec</t>
  </si>
  <si>
    <t>TES.ktoe.SK.Res.HH.Thermal.SH.Oil</t>
  </si>
  <si>
    <t>TES.ktoe.SK.Res.HH.Thermal.SH.Oil.SH</t>
  </si>
  <si>
    <t>TES.ktoe.SK.Res.HH.Thermal.SH.Oil.SH.Oil</t>
  </si>
  <si>
    <t>TES.ktoe.SK.Res.HH.Thermal.SH.Oil.SH.Elec</t>
  </si>
  <si>
    <t>TES.ktoe.SK.Res.HH.Thermal.SH.Oil.SC</t>
  </si>
  <si>
    <t>TES.ktoe.SK.Res.HH.Thermal.SH.Oil.SC.AC.Elec</t>
  </si>
  <si>
    <t>TES.ktoe.SK.Res.HH.Thermal.SH.Oil.WH</t>
  </si>
  <si>
    <t>TES.ktoe.SK.Res.HH.Thermal.SH.Oil.WH.Oil.NoSolar.Oil</t>
  </si>
  <si>
    <t>TES.ktoe.SK.Res.HH.Thermal.SH.Oil.WH.Oil.Solar</t>
  </si>
  <si>
    <t>TES.ktoe.SK.Res.HH.Thermal.SH.Oil.WH.Oil.Solar.Oil</t>
  </si>
  <si>
    <t>TES.ktoe.SK.Res.HH.Thermal.SH.Oil.WH.Oil.Solar.Solar</t>
  </si>
  <si>
    <t>TES.ktoe.SK.Res.HH.Thermal.SH.Oil.WH.Elc.NoSolar.Elec</t>
  </si>
  <si>
    <t>TES.ktoe.SK.Res.HH.Thermal.SH.Oil.WH.Elc.Solar</t>
  </si>
  <si>
    <t>TES.ktoe.SK.Res.HH.Thermal.SH.Oil.WH.Elc.Solar.Elec</t>
  </si>
  <si>
    <t>TES.ktoe.SK.Res.HH.Thermal.SH.Oil.WH.Elc.Solar.Solar</t>
  </si>
  <si>
    <t>TES.ktoe.SK.Res.HH.Thermal.SH.Oil.CO</t>
  </si>
  <si>
    <t>TES.ktoe.SK.Res.HH.Thermal.SH.Oil.CO.LPG.LPG</t>
  </si>
  <si>
    <t>TES.ktoe.SK.Res.HH.Thermal.SH.Oil.CO.Elc.Elec</t>
  </si>
  <si>
    <t>TES.ktoe.SK.Res.HH.Thermal.SH.Gas</t>
  </si>
  <si>
    <t>TES.ktoe.SK.Res.HH.Thermal.SH.Gas.SH</t>
  </si>
  <si>
    <t>TES.ktoe.SK.Res.HH.Thermal.SH.Gas.SH.Gas</t>
  </si>
  <si>
    <t>TES.ktoe.SK.Res.HH.Thermal.SH.Gas.SH.Elec</t>
  </si>
  <si>
    <t>TES.ktoe.SK.Res.HH.Thermal.SH.Gas.SC</t>
  </si>
  <si>
    <t>TES.ktoe.SK.Res.HH.Thermal.SH.Gas.SC.AC.Elec</t>
  </si>
  <si>
    <t>TES.ktoe.SK.Res.HH.Thermal.SH.Gas.WH</t>
  </si>
  <si>
    <t>TES.ktoe.SK.Res.HH.Thermal.SH.Gas.WH.Gas.NoSolar.Gas</t>
  </si>
  <si>
    <t>TES.ktoe.SK.Res.HH.Thermal.SH.Gas.WH.Gas.Solar</t>
  </si>
  <si>
    <t>TES.ktoe.SK.Res.HH.Thermal.SH.Gas.WH.Gas.Solar.Gas</t>
  </si>
  <si>
    <t>TES.ktoe.SK.Res.HH.Thermal.SH.Gas.WH.Gas.Solar.Solar</t>
  </si>
  <si>
    <t>TES.ktoe.SK.Res.HH.Thermal.SH.Gas.WH.Elc.NoSolar.Elec</t>
  </si>
  <si>
    <t>TES.ktoe.SK.Res.HH.Thermal.SH.Gas.WH.Elc.Solar</t>
  </si>
  <si>
    <t>TES.ktoe.SK.Res.HH.Thermal.SH.Gas.WH.Elc.Solar.Elec</t>
  </si>
  <si>
    <t>TES.ktoe.SK.Res.HH.Thermal.SH.Gas.WH.Elc.Solar.Solar</t>
  </si>
  <si>
    <t>TES.ktoe.SK.Res.HH.Thermal.SH.Gas.CO</t>
  </si>
  <si>
    <t>TES.ktoe.SK.Res.HH.Thermal.SH.Gas.CO.Gas.Gas</t>
  </si>
  <si>
    <t>TES.ktoe.SK.Res.HH.Thermal.SH.Gas.CO.Elc.Elec</t>
  </si>
  <si>
    <t>TES.ktoe.SK.Res.HH.Thermal.SH.Biomass</t>
  </si>
  <si>
    <t>TES.ktoe.SK.Res.HH.Thermal.SH.Biomass.SH</t>
  </si>
  <si>
    <t>TES.ktoe.SK.Res.HH.Thermal.SH.Biomass.SH.Biomass</t>
  </si>
  <si>
    <t>TES.ktoe.SK.Res.HH.Thermal.SH.Biomass.SH.Elec</t>
  </si>
  <si>
    <t>TES.ktoe.SK.Res.HH.Thermal.SH.Biomass.SC</t>
  </si>
  <si>
    <t>TES.ktoe.SK.Res.HH.Thermal.SH.Biomass.SC.AC.Elec</t>
  </si>
  <si>
    <t>TES.ktoe.SK.Res.HH.Thermal.SH.Biomass.WH</t>
  </si>
  <si>
    <t>TES.ktoe.SK.Res.HH.Thermal.SH.Biomass.WH.Biomass.NoSolar.Biomass</t>
  </si>
  <si>
    <t>TES.ktoe.SK.Res.HH.Thermal.SH.Biomass.WH.Biomass.Solar</t>
  </si>
  <si>
    <t>TES.ktoe.SK.Res.HH.Thermal.SH.Biomass.WH.Biomass.Solar.Biomass</t>
  </si>
  <si>
    <t>TES.ktoe.SK.Res.HH.Thermal.SH.Biomass.WH.Biomass.Solar.Solar</t>
  </si>
  <si>
    <t>TES.ktoe.SK.Res.HH.Thermal.SH.Biomass.WH.LPG.NoSolar.LPG</t>
  </si>
  <si>
    <t>TES.ktoe.SK.Res.HH.Thermal.SH.Biomass.WH.LPG.Solar</t>
  </si>
  <si>
    <t>TES.ktoe.SK.Res.HH.Thermal.SH.Biomass.WH.LPG.Solar.LPG</t>
  </si>
  <si>
    <t>TES.ktoe.SK.Res.HH.Thermal.SH.Biomass.WH.LPG.Solar.Solar</t>
  </si>
  <si>
    <t>TES.ktoe.SK.Res.HH.Thermal.SH.Biomass.WH.Elc.NoSolar.Elec</t>
  </si>
  <si>
    <t>TES.ktoe.SK.Res.HH.Thermal.SH.Biomass.WH.Elc.Solar</t>
  </si>
  <si>
    <t>TES.ktoe.SK.Res.HH.Thermal.SH.Biomass.WH.Elc.Solar.Elec</t>
  </si>
  <si>
    <t>TES.ktoe.SK.Res.HH.Thermal.SH.Biomass.WH.Elc.Solar.Solar</t>
  </si>
  <si>
    <t>TES.ktoe.SK.Res.HH.Thermal.SH.Biomass.CO</t>
  </si>
  <si>
    <t>TES.ktoe.SK.Res.HH.Thermal.SH.Biomass.CO.Biomass.Biomass</t>
  </si>
  <si>
    <t>TES.ktoe.SK.Res.HH.Thermal.SH.Biomass.CO.LPG.LPG</t>
  </si>
  <si>
    <t>TES.ktoe.SK.Res.HH.Thermal.SH.Biomass.CO.Elc.Elec</t>
  </si>
  <si>
    <t>TES.ktoe.SK.Res.HH.Thermal.SH.Geo</t>
  </si>
  <si>
    <t>TES.ktoe.SK.Res.HH.Thermal.SH.Geo.SH</t>
  </si>
  <si>
    <t>TES.ktoe.SK.Res.HH.Thermal.SH.Geo.SH.Geo</t>
  </si>
  <si>
    <t>TES.ktoe.SK.Res.HH.Thermal.SH.Geo.SH.Elec</t>
  </si>
  <si>
    <t>TES.ktoe.SK.Res.HH.Thermal.SH.Geo.SC</t>
  </si>
  <si>
    <t>TES.ktoe.SK.Res.HH.Thermal.SH.Geo.SC.AC.Elec</t>
  </si>
  <si>
    <t>TES.ktoe.SK.Res.HH.Thermal.SH.Geo.WH</t>
  </si>
  <si>
    <t>TES.ktoe.SK.Res.HH.Thermal.SH.Geo.WH.Geo.NoSolar.Geo</t>
  </si>
  <si>
    <t>TES.ktoe.SK.Res.HH.Thermal.SH.Geo.WH.Geo.Solar</t>
  </si>
  <si>
    <t>TES.ktoe.SK.Res.HH.Thermal.SH.Geo.WH.Geo.Solar.Geo</t>
  </si>
  <si>
    <t>TES.ktoe.SK.Res.HH.Thermal.SH.Geo.WH.Geo.Solar.Solar</t>
  </si>
  <si>
    <t>TES.ktoe.SK.Res.HH.Thermal.SH.Geo.WH.Elc.NoSolar.Elec</t>
  </si>
  <si>
    <t>TES.ktoe.SK.Res.HH.Thermal.SH.Geo.WH.Elc.Solar</t>
  </si>
  <si>
    <t>TES.ktoe.SK.Res.HH.Thermal.SH.Geo.WH.Elc.Solar.Elec</t>
  </si>
  <si>
    <t>TES.ktoe.SK.Res.HH.Thermal.SH.Geo.WH.Elc.Solar.Solar</t>
  </si>
  <si>
    <t>TES.ktoe.SK.Res.HH.Thermal.SH.Geo.CO</t>
  </si>
  <si>
    <t>TES.ktoe.SK.Res.HH.Thermal.SH.Geo.CO.LPG.LPG</t>
  </si>
  <si>
    <t>TES.ktoe.SK.Res.HH.Thermal.SH.Geo.CO.Elc.Elec</t>
  </si>
  <si>
    <t>TES.ktoe.SK.Res.HH.Thermal.SH.DistrHeat</t>
  </si>
  <si>
    <t>TES.ktoe.SK.Res.HH.Thermal.SH.DistrHeat.SH</t>
  </si>
  <si>
    <t>TES.ktoe.SK.Res.HH.Thermal.SH.DistrHeat.SH.Steam_Distr</t>
  </si>
  <si>
    <t>TES.ktoe.SK.Res.HH.Thermal.SH.DistrHeat.SH.Elec</t>
  </si>
  <si>
    <t>TES.ktoe.SK.Res.HH.Thermal.SH.DistrHeat.SC</t>
  </si>
  <si>
    <t>TES.ktoe.SK.Res.HH.Thermal.SH.DistrHeat.SC.AC.Elec</t>
  </si>
  <si>
    <t>TES.ktoe.SK.Res.HH.Thermal.SH.DistrHeat.WH</t>
  </si>
  <si>
    <t>TES.ktoe.SK.Res.HH.Thermal.SH.DistrHeat.WH.DistrHeat.NoSolar.Steam_Distr</t>
  </si>
  <si>
    <t>TES.ktoe.SK.Res.HH.Thermal.SH.DistrHeat.WH.DistrHeat.Solar</t>
  </si>
  <si>
    <t>TES.ktoe.SK.Res.HH.Thermal.SH.DistrHeat.WH.DistrHeat.Solar.Steam_Distr</t>
  </si>
  <si>
    <t>TES.ktoe.SK.Res.HH.Thermal.SH.DistrHeat.WH.DistrHeat.Solar.Solar</t>
  </si>
  <si>
    <t>TES.ktoe.SK.Res.HH.Thermal.SH.DistrHeat.WH.Elc.NoSolar.Elec</t>
  </si>
  <si>
    <t>TES.ktoe.SK.Res.HH.Thermal.SH.DistrHeat.WH.Elc.Solar</t>
  </si>
  <si>
    <t>TES.ktoe.SK.Res.HH.Thermal.SH.DistrHeat.WH.Elc.Solar.Elec</t>
  </si>
  <si>
    <t>TES.ktoe.SK.Res.HH.Thermal.SH.DistrHeat.WH.Elc.Solar.Solar</t>
  </si>
  <si>
    <t>TES.ktoe.SK.Res.HH.Thermal.SH.DistrHeat.CO</t>
  </si>
  <si>
    <t>TES.ktoe.SK.Res.HH.Thermal.SH.DistrHeat.CO.LPG.LPG</t>
  </si>
  <si>
    <t>TES.ktoe.SK.Res.HH.Thermal.SH.DistrHeat.CO.Elc.Elec</t>
  </si>
  <si>
    <t>TES.ktoe.SK.Res.HH.Thermal.SH.AdvElc</t>
  </si>
  <si>
    <t>TES.ktoe.SK.Res.HH.Thermal.SH.AdvElc.SH</t>
  </si>
  <si>
    <t>TES.ktoe.SK.Res.HH.Thermal.SH.AdvElc.SH.Elec</t>
  </si>
  <si>
    <t>TES.ktoe.SK.Res.HH.Thermal.SH.AdvElc.SC</t>
  </si>
  <si>
    <t>TES.ktoe.SK.Res.HH.Thermal.SH.AdvElc.SC.AC.Elec</t>
  </si>
  <si>
    <t>TES.ktoe.SK.Res.HH.Thermal.SH.AdvElc.WH</t>
  </si>
  <si>
    <t>TES.ktoe.SK.Res.HH.Thermal.SH.AdvElc.WH.LPG.NoSolar.LPG</t>
  </si>
  <si>
    <t>TES.ktoe.SK.Res.HH.Thermal.SH.AdvElc.WH.LPG.Solar</t>
  </si>
  <si>
    <t>TES.ktoe.SK.Res.HH.Thermal.SH.AdvElc.WH.LPG.Solar.LPG</t>
  </si>
  <si>
    <t>TES.ktoe.SK.Res.HH.Thermal.SH.AdvElc.WH.LPG.Solar.Solar</t>
  </si>
  <si>
    <t>TES.ktoe.SK.Res.HH.Thermal.SH.AdvElc.WH.Elc.NoSolar.Elec</t>
  </si>
  <si>
    <t>TES.ktoe.SK.Res.HH.Thermal.SH.AdvElc.WH.Elc.Solar</t>
  </si>
  <si>
    <t>TES.ktoe.SK.Res.HH.Thermal.SH.AdvElc.WH.Elc.Solar.Elec</t>
  </si>
  <si>
    <t>TES.ktoe.SK.Res.HH.Thermal.SH.AdvElc.WH.Elc.Solar.Solar</t>
  </si>
  <si>
    <t>TES.ktoe.SK.Res.HH.Thermal.SH.AdvElc.CO</t>
  </si>
  <si>
    <t>TES.ktoe.SK.Res.HH.Thermal.SH.AdvElc.CO.LPG.LPG</t>
  </si>
  <si>
    <t>TES.ktoe.SK.Res.HH.Thermal.SH.AdvElc.CO.Elc.Elec</t>
  </si>
  <si>
    <t>TES.ktoe.SK.Res.HH.Thermal.SH.ConvElc</t>
  </si>
  <si>
    <t>TES.ktoe.SK.Res.HH.Thermal.SH.ConvElc.SH</t>
  </si>
  <si>
    <t>TES.ktoe.SK.Res.HH.Thermal.SH.ConvElc.SH.Elec</t>
  </si>
  <si>
    <t>TES.ktoe.SK.Res.HH.Thermal.SH.ConvElc.SC</t>
  </si>
  <si>
    <t>TES.ktoe.SK.Res.HH.Thermal.SH.ConvElc.SC.AC.Elec</t>
  </si>
  <si>
    <t>TES.ktoe.SK.Res.HH.Thermal.SH.ConvElc.WH</t>
  </si>
  <si>
    <t>TES.ktoe.SK.Res.HH.Thermal.SH.ConvElc.WH.LPG.NoSolar.LPG</t>
  </si>
  <si>
    <t>TES.ktoe.SK.Res.HH.Thermal.SH.ConvElc.WH.LPG.Solar</t>
  </si>
  <si>
    <t>TES.ktoe.SK.Res.HH.Thermal.SH.ConvElc.WH.LPG.Solar.LPG</t>
  </si>
  <si>
    <t>TES.ktoe.SK.Res.HH.Thermal.SH.ConvElc.WH.LPG.Solar.Solar</t>
  </si>
  <si>
    <t>TES.ktoe.SK.Res.HH.Thermal.SH.ConvElc.WH.Elc.NoSolar.Elec</t>
  </si>
  <si>
    <t>TES.ktoe.SK.Res.HH.Thermal.SH.ConvElc.WH.Elc.Solar</t>
  </si>
  <si>
    <t>TES.ktoe.SK.Res.HH.Thermal.SH.ConvElc.WH.Elc.Solar.Elec</t>
  </si>
  <si>
    <t>TES.ktoe.SK.Res.HH.Thermal.SH.ConvElc.WH.Elc.Solar.Solar</t>
  </si>
  <si>
    <t>TES.ktoe.SK.Res.HH.Thermal.SH.ConvElc.CO</t>
  </si>
  <si>
    <t>TES.ktoe.SK.Res.HH.Thermal.SH.ConvElc.CO.LPG.LPG</t>
  </si>
  <si>
    <t>TES.ktoe.SK.Res.HH.Thermal.SH.ConvElc.CO.Elc.Elec</t>
  </si>
  <si>
    <t>SK - System efficiency indicator (detailed structure)</t>
  </si>
  <si>
    <t>Eff.ratio.SK.Res.HH.Thermal.SH.Solids</t>
  </si>
  <si>
    <t>Eff.ratio.SK.Res.HH.Thermal.SH.Solids.SH</t>
  </si>
  <si>
    <t>Eff.ratio.SK.Res.HH.Thermal.SH.Solids.SH.Solids</t>
  </si>
  <si>
    <t>Eff.ratio.SK.Res.HH.Thermal.SH.Solids.SH.Elec</t>
  </si>
  <si>
    <t>Eff.ratio.SK.Res.HH.Thermal.SH.Solids.SC</t>
  </si>
  <si>
    <t>Eff.ratio.SK.Res.HH.Thermal.SH.Solids.SC.AC.Elec</t>
  </si>
  <si>
    <t>Eff.ratio.SK.Res.HH.Thermal.SH.Solids.WH</t>
  </si>
  <si>
    <t>Eff.ratio.SK.Res.HH.Thermal.SH.Solids.WH.Solids.NoSolar.Solids</t>
  </si>
  <si>
    <t>Eff.ratio.SK.Res.HH.Thermal.SH.Solids.WH.LPG.NoSolar.LPG</t>
  </si>
  <si>
    <t>Eff.ratio.SK.Res.HH.Thermal.SH.Solids.WH.LPG.Solar</t>
  </si>
  <si>
    <t>Eff.ratio.SK.Res.HH.Thermal.SH.Solids.WH.LPG.Solar.LPG</t>
  </si>
  <si>
    <t>Eff.ratio.SK.Res.HH.Thermal.SH.Solids.WH.LPG.Solar.Solar</t>
  </si>
  <si>
    <t>Eff.ratio.SK.Res.HH.Thermal.SH.Solids.WH.Elc.NoSolar.Elec</t>
  </si>
  <si>
    <t>Eff.ratio.SK.Res.HH.Thermal.SH.Solids.WH.Elc.Solar</t>
  </si>
  <si>
    <t>Eff.ratio.SK.Res.HH.Thermal.SH.Solids.WH.Elc.Solar.Elec</t>
  </si>
  <si>
    <t>Eff.ratio.SK.Res.HH.Thermal.SH.Solids.WH.Elc.Solar.Solar</t>
  </si>
  <si>
    <t>Eff.ratio.SK.Res.HH.Thermal.SH.Solids.CO</t>
  </si>
  <si>
    <t>Eff.ratio.SK.Res.HH.Thermal.SH.Solids.CO.Solids.Solids</t>
  </si>
  <si>
    <t>Eff.ratio.SK.Res.HH.Thermal.SH.Solids.CO.LPG.LPG</t>
  </si>
  <si>
    <t>Eff.ratio.SK.Res.HH.Thermal.SH.Solids.CO.Elc.Elec</t>
  </si>
  <si>
    <t>Eff.ratio.SK.Res.HH.Thermal.SH.LPG</t>
  </si>
  <si>
    <t>Eff.ratio.SK.Res.HH.Thermal.SH.LPG.SH</t>
  </si>
  <si>
    <t>Eff.ratio.SK.Res.HH.Thermal.SH.LPG.SH.LPG</t>
  </si>
  <si>
    <t>Eff.ratio.SK.Res.HH.Thermal.SH.LPG.SH.Elec</t>
  </si>
  <si>
    <t>Eff.ratio.SK.Res.HH.Thermal.SH.LPG.SC</t>
  </si>
  <si>
    <t>Eff.ratio.SK.Res.HH.Thermal.SH.LPG.SC.AC.Elec</t>
  </si>
  <si>
    <t>Eff.ratio.SK.Res.HH.Thermal.SH.LPG.WH</t>
  </si>
  <si>
    <t>Eff.ratio.SK.Res.HH.Thermal.SH.LPG.WH.LPG.NoSolar.LPG</t>
  </si>
  <si>
    <t>Eff.ratio.SK.Res.HH.Thermal.SH.LPG.WH.LPG.Solar</t>
  </si>
  <si>
    <t>Eff.ratio.SK.Res.HH.Thermal.SH.LPG.WH.LPG.Solar.LPG</t>
  </si>
  <si>
    <t>Eff.ratio.SK.Res.HH.Thermal.SH.LPG.WH.LPG.Solar.Solar</t>
  </si>
  <si>
    <t>Eff.ratio.SK.Res.HH.Thermal.SH.LPG.WH.Elc.NoSolar.Elec</t>
  </si>
  <si>
    <t>Eff.ratio.SK.Res.HH.Thermal.SH.LPG.WH.Elc.Solar</t>
  </si>
  <si>
    <t>Eff.ratio.SK.Res.HH.Thermal.SH.LPG.WH.Elc.Solar.Elec</t>
  </si>
  <si>
    <t>Eff.ratio.SK.Res.HH.Thermal.SH.LPG.WH.Elc.Solar.Solar</t>
  </si>
  <si>
    <t>Eff.ratio.SK.Res.HH.Thermal.SH.LPG.CO</t>
  </si>
  <si>
    <t>Eff.ratio.SK.Res.HH.Thermal.SH.LPG.CO.LPG.LPG</t>
  </si>
  <si>
    <t>Eff.ratio.SK.Res.HH.Thermal.SH.LPG.CO.Elc.Elec</t>
  </si>
  <si>
    <t>Eff.ratio.SK.Res.HH.Thermal.SH.Oil</t>
  </si>
  <si>
    <t>Eff.ratio.SK.Res.HH.Thermal.SH.Oil.SH</t>
  </si>
  <si>
    <t>Eff.ratio.SK.Res.HH.Thermal.SH.Oil.SH.Oil</t>
  </si>
  <si>
    <t>Eff.ratio.SK.Res.HH.Thermal.SH.Oil.SH.Elec</t>
  </si>
  <si>
    <t>Eff.ratio.SK.Res.HH.Thermal.SH.Oil.SC</t>
  </si>
  <si>
    <t>Eff.ratio.SK.Res.HH.Thermal.SH.Oil.SC.AC.Elec</t>
  </si>
  <si>
    <t>Eff.ratio.SK.Res.HH.Thermal.SH.Oil.WH</t>
  </si>
  <si>
    <t>Eff.ratio.SK.Res.HH.Thermal.SH.Oil.WH.Oil.NoSolar.Oil</t>
  </si>
  <si>
    <t>Eff.ratio.SK.Res.HH.Thermal.SH.Oil.WH.Oil.Solar</t>
  </si>
  <si>
    <t>Eff.ratio.SK.Res.HH.Thermal.SH.Oil.WH.Oil.Solar.Oil</t>
  </si>
  <si>
    <t>Eff.ratio.SK.Res.HH.Thermal.SH.Oil.WH.Oil.Solar.Solar</t>
  </si>
  <si>
    <t>Eff.ratio.SK.Res.HH.Thermal.SH.Oil.WH.Elc.NoSolar.Elec</t>
  </si>
  <si>
    <t>Eff.ratio.SK.Res.HH.Thermal.SH.Oil.WH.Elc.Solar</t>
  </si>
  <si>
    <t>Eff.ratio.SK.Res.HH.Thermal.SH.Oil.WH.Elc.Solar.Elec</t>
  </si>
  <si>
    <t>Eff.ratio.SK.Res.HH.Thermal.SH.Oil.WH.Elc.Solar.Solar</t>
  </si>
  <si>
    <t>Eff.ratio.SK.Res.HH.Thermal.SH.Oil.CO</t>
  </si>
  <si>
    <t>Eff.ratio.SK.Res.HH.Thermal.SH.Oil.CO.LPG.LPG</t>
  </si>
  <si>
    <t>Eff.ratio.SK.Res.HH.Thermal.SH.Oil.CO.Elc.Elec</t>
  </si>
  <si>
    <t>Eff.ratio.SK.Res.HH.Thermal.SH.Gas</t>
  </si>
  <si>
    <t>Eff.ratio.SK.Res.HH.Thermal.SH.Gas.SH</t>
  </si>
  <si>
    <t>Eff.ratio.SK.Res.HH.Thermal.SH.Gas.SH.Gas</t>
  </si>
  <si>
    <t>Eff.ratio.SK.Res.HH.Thermal.SH.Gas.SH.Elec</t>
  </si>
  <si>
    <t>Eff.ratio.SK.Res.HH.Thermal.SH.Gas.SC</t>
  </si>
  <si>
    <t>Eff.ratio.SK.Res.HH.Thermal.SH.Gas.SC.AC.Elec</t>
  </si>
  <si>
    <t>Eff.ratio.SK.Res.HH.Thermal.SH.Gas.WH</t>
  </si>
  <si>
    <t>Eff.ratio.SK.Res.HH.Thermal.SH.Gas.WH.Gas.NoSolar.Gas</t>
  </si>
  <si>
    <t>Eff.ratio.SK.Res.HH.Thermal.SH.Gas.WH.Gas.Solar</t>
  </si>
  <si>
    <t>Eff.ratio.SK.Res.HH.Thermal.SH.Gas.WH.Gas.Solar.Gas</t>
  </si>
  <si>
    <t>Eff.ratio.SK.Res.HH.Thermal.SH.Gas.WH.Gas.Solar.Solar</t>
  </si>
  <si>
    <t>Eff.ratio.SK.Res.HH.Thermal.SH.Gas.WH.Elc.NoSolar.Elec</t>
  </si>
  <si>
    <t>Eff.ratio.SK.Res.HH.Thermal.SH.Gas.WH.Elc.Solar</t>
  </si>
  <si>
    <t>Eff.ratio.SK.Res.HH.Thermal.SH.Gas.WH.Elc.Solar.Elec</t>
  </si>
  <si>
    <t>Eff.ratio.SK.Res.HH.Thermal.SH.Gas.WH.Elc.Solar.Solar</t>
  </si>
  <si>
    <t>Eff.ratio.SK.Res.HH.Thermal.SH.Gas.CO</t>
  </si>
  <si>
    <t>Eff.ratio.SK.Res.HH.Thermal.SH.Gas.CO.Gas.Gas</t>
  </si>
  <si>
    <t>Eff.ratio.SK.Res.HH.Thermal.SH.Gas.CO.Elc.Elec</t>
  </si>
  <si>
    <t>Eff.ratio.SK.Res.HH.Thermal.SH.Biomass</t>
  </si>
  <si>
    <t>Eff.ratio.SK.Res.HH.Thermal.SH.Biomass.SH</t>
  </si>
  <si>
    <t>Eff.ratio.SK.Res.HH.Thermal.SH.Biomass.SH.Biomass</t>
  </si>
  <si>
    <t>Eff.ratio.SK.Res.HH.Thermal.SH.Biomass.SH.Elec</t>
  </si>
  <si>
    <t>Eff.ratio.SK.Res.HH.Thermal.SH.Biomass.SC</t>
  </si>
  <si>
    <t>Eff.ratio.SK.Res.HH.Thermal.SH.Biomass.SC.AC.Elec</t>
  </si>
  <si>
    <t>Eff.ratio.SK.Res.HH.Thermal.SH.Biomass.WH</t>
  </si>
  <si>
    <t>Eff.ratio.SK.Res.HH.Thermal.SH.Biomass.WH.Biomass.NoSolar.Biomass</t>
  </si>
  <si>
    <t>Eff.ratio.SK.Res.HH.Thermal.SH.Biomass.WH.Biomass.Solar</t>
  </si>
  <si>
    <t>Eff.ratio.SK.Res.HH.Thermal.SH.Biomass.WH.Biomass.Solar.Biomass</t>
  </si>
  <si>
    <t>Eff.ratio.SK.Res.HH.Thermal.SH.Biomass.WH.Biomass.Solar.Solar</t>
  </si>
  <si>
    <t>Eff.ratio.SK.Res.HH.Thermal.SH.Biomass.WH.LPG.NoSolar.LPG</t>
  </si>
  <si>
    <t>Eff.ratio.SK.Res.HH.Thermal.SH.Biomass.WH.LPG.Solar</t>
  </si>
  <si>
    <t>Eff.ratio.SK.Res.HH.Thermal.SH.Biomass.WH.LPG.Solar.LPG</t>
  </si>
  <si>
    <t>Eff.ratio.SK.Res.HH.Thermal.SH.Biomass.WH.LPG.Solar.Solar</t>
  </si>
  <si>
    <t>Eff.ratio.SK.Res.HH.Thermal.SH.Biomass.WH.Elc.NoSolar.Elec</t>
  </si>
  <si>
    <t>Eff.ratio.SK.Res.HH.Thermal.SH.Biomass.WH.Elc.Solar</t>
  </si>
  <si>
    <t>Eff.ratio.SK.Res.HH.Thermal.SH.Biomass.WH.Elc.Solar.Elec</t>
  </si>
  <si>
    <t>Eff.ratio.SK.Res.HH.Thermal.SH.Biomass.WH.Elc.Solar.Solar</t>
  </si>
  <si>
    <t>Eff.ratio.SK.Res.HH.Thermal.SH.Biomass.CO</t>
  </si>
  <si>
    <t>Eff.ratio.SK.Res.HH.Thermal.SH.Biomass.CO.Biomass.Biomass</t>
  </si>
  <si>
    <t>Eff.ratio.SK.Res.HH.Thermal.SH.Biomass.CO.LPG.LPG</t>
  </si>
  <si>
    <t>Eff.ratio.SK.Res.HH.Thermal.SH.Biomass.CO.Elc.Elec</t>
  </si>
  <si>
    <t>Eff.ratio.SK.Res.HH.Thermal.SH.Geo</t>
  </si>
  <si>
    <t>Eff.ratio.SK.Res.HH.Thermal.SH.Geo.SH</t>
  </si>
  <si>
    <t>Eff.ratio.SK.Res.HH.Thermal.SH.Geo.SH.Geo</t>
  </si>
  <si>
    <t>Eff.ratio.SK.Res.HH.Thermal.SH.Geo.SH.Elec</t>
  </si>
  <si>
    <t>Eff.ratio.SK.Res.HH.Thermal.SH.Geo.SC</t>
  </si>
  <si>
    <t>Eff.ratio.SK.Res.HH.Thermal.SH.Geo.SC.AC.Elec</t>
  </si>
  <si>
    <t>Eff.ratio.SK.Res.HH.Thermal.SH.Geo.WH</t>
  </si>
  <si>
    <t>Eff.ratio.SK.Res.HH.Thermal.SH.Geo.WH.Geo.NoSolar.Geo</t>
  </si>
  <si>
    <t>Eff.ratio.SK.Res.HH.Thermal.SH.Geo.WH.Geo.Solar</t>
  </si>
  <si>
    <t>Eff.ratio.SK.Res.HH.Thermal.SH.Geo.WH.Geo.Solar.Geo</t>
  </si>
  <si>
    <t>Eff.ratio.SK.Res.HH.Thermal.SH.Geo.WH.Geo.Solar.Solar</t>
  </si>
  <si>
    <t>Eff.ratio.SK.Res.HH.Thermal.SH.Geo.WH.Elc.NoSolar.Elec</t>
  </si>
  <si>
    <t>Eff.ratio.SK.Res.HH.Thermal.SH.Geo.WH.Elc.Solar</t>
  </si>
  <si>
    <t>Eff.ratio.SK.Res.HH.Thermal.SH.Geo.WH.Elc.Solar.Elec</t>
  </si>
  <si>
    <t>Eff.ratio.SK.Res.HH.Thermal.SH.Geo.WH.Elc.Solar.Solar</t>
  </si>
  <si>
    <t>Eff.ratio.SK.Res.HH.Thermal.SH.Geo.CO</t>
  </si>
  <si>
    <t>Eff.ratio.SK.Res.HH.Thermal.SH.Geo.CO.LPG.LPG</t>
  </si>
  <si>
    <t>Eff.ratio.SK.Res.HH.Thermal.SH.Geo.CO.Elc.Elec</t>
  </si>
  <si>
    <t>Eff.ratio.SK.Res.HH.Thermal.SH.DistrHeat</t>
  </si>
  <si>
    <t>Eff.ratio.SK.Res.HH.Thermal.SH.DistrHeat.SH</t>
  </si>
  <si>
    <t>Eff.ratio.SK.Res.HH.Thermal.SH.DistrHeat.SH.Steam_Distr</t>
  </si>
  <si>
    <t>Eff.ratio.SK.Res.HH.Thermal.SH.DistrHeat.SH.Elec</t>
  </si>
  <si>
    <t>Eff.ratio.SK.Res.HH.Thermal.SH.DistrHeat.SC</t>
  </si>
  <si>
    <t>Eff.ratio.SK.Res.HH.Thermal.SH.DistrHeat.SC.AC.Elec</t>
  </si>
  <si>
    <t>Eff.ratio.SK.Res.HH.Thermal.SH.DistrHeat.WH</t>
  </si>
  <si>
    <t>Eff.ratio.SK.Res.HH.Thermal.SH.DistrHeat.WH.DistrHeat.NoSolar.Steam_Distr</t>
  </si>
  <si>
    <t>Eff.ratio.SK.Res.HH.Thermal.SH.DistrHeat.WH.DistrHeat.Solar</t>
  </si>
  <si>
    <t>Eff.ratio.SK.Res.HH.Thermal.SH.DistrHeat.WH.DistrHeat.Solar.Steam_Distr</t>
  </si>
  <si>
    <t>Eff.ratio.SK.Res.HH.Thermal.SH.DistrHeat.WH.DistrHeat.Solar.Solar</t>
  </si>
  <si>
    <t>Eff.ratio.SK.Res.HH.Thermal.SH.DistrHeat.WH.Elc.NoSolar.Elec</t>
  </si>
  <si>
    <t>Eff.ratio.SK.Res.HH.Thermal.SH.DistrHeat.WH.Elc.Solar</t>
  </si>
  <si>
    <t>Eff.ratio.SK.Res.HH.Thermal.SH.DistrHeat.WH.Elc.Solar.Elec</t>
  </si>
  <si>
    <t>Eff.ratio.SK.Res.HH.Thermal.SH.DistrHeat.WH.Elc.Solar.Solar</t>
  </si>
  <si>
    <t>Eff.ratio.SK.Res.HH.Thermal.SH.DistrHeat.CO</t>
  </si>
  <si>
    <t>Eff.ratio.SK.Res.HH.Thermal.SH.DistrHeat.CO.LPG.LPG</t>
  </si>
  <si>
    <t>Eff.ratio.SK.Res.HH.Thermal.SH.DistrHeat.CO.Elc.Elec</t>
  </si>
  <si>
    <t>Eff.ratio.SK.Res.HH.Thermal.SH.AdvElc</t>
  </si>
  <si>
    <t>Eff.ratio.SK.Res.HH.Thermal.SH.AdvElc.SH</t>
  </si>
  <si>
    <t>Eff.ratio.SK.Res.HH.Thermal.SH.AdvElc.SH.Elec</t>
  </si>
  <si>
    <t>Eff.ratio.SK.Res.HH.Thermal.SH.AdvElc.SC</t>
  </si>
  <si>
    <t>Eff.ratio.SK.Res.HH.Thermal.SH.AdvElc.SC.AC.Elec</t>
  </si>
  <si>
    <t>Eff.ratio.SK.Res.HH.Thermal.SH.AdvElc.WH</t>
  </si>
  <si>
    <t>Eff.ratio.SK.Res.HH.Thermal.SH.AdvElc.WH.LPG.NoSolar.LPG</t>
  </si>
  <si>
    <t>Eff.ratio.SK.Res.HH.Thermal.SH.AdvElc.WH.LPG.Solar</t>
  </si>
  <si>
    <t>Eff.ratio.SK.Res.HH.Thermal.SH.AdvElc.WH.LPG.Solar.LPG</t>
  </si>
  <si>
    <t>Eff.ratio.SK.Res.HH.Thermal.SH.AdvElc.WH.LPG.Solar.Solar</t>
  </si>
  <si>
    <t>Eff.ratio.SK.Res.HH.Thermal.SH.AdvElc.WH.Elc.NoSolar.Elec</t>
  </si>
  <si>
    <t>Eff.ratio.SK.Res.HH.Thermal.SH.AdvElc.WH.Elc.Solar</t>
  </si>
  <si>
    <t>Eff.ratio.SK.Res.HH.Thermal.SH.AdvElc.WH.Elc.Solar.Elec</t>
  </si>
  <si>
    <t>Eff.ratio.SK.Res.HH.Thermal.SH.AdvElc.WH.Elc.Solar.Solar</t>
  </si>
  <si>
    <t>Eff.ratio.SK.Res.HH.Thermal.SH.AdvElc.CO</t>
  </si>
  <si>
    <t>Eff.ratio.SK.Res.HH.Thermal.SH.AdvElc.CO.LPG.LPG</t>
  </si>
  <si>
    <t>Eff.ratio.SK.Res.HH.Thermal.SH.AdvElc.CO.Elc.Elec</t>
  </si>
  <si>
    <t>Eff.ratio.SK.Res.HH.Thermal.SH.ConvElc</t>
  </si>
  <si>
    <t>Eff.ratio.SK.Res.HH.Thermal.SH.ConvElc.SH</t>
  </si>
  <si>
    <t>Eff.ratio.SK.Res.HH.Thermal.SH.ConvElc.SH.Elec</t>
  </si>
  <si>
    <t>Eff.ratio.SK.Res.HH.Thermal.SH.ConvElc.SC</t>
  </si>
  <si>
    <t>Eff.ratio.SK.Res.HH.Thermal.SH.ConvElc.SC.AC.Elec</t>
  </si>
  <si>
    <t>Eff.ratio.SK.Res.HH.Thermal.SH.ConvElc.WH</t>
  </si>
  <si>
    <t>Eff.ratio.SK.Res.HH.Thermal.SH.ConvElc.WH.LPG.NoSolar.LPG</t>
  </si>
  <si>
    <t>Eff.ratio.SK.Res.HH.Thermal.SH.ConvElc.WH.LPG.Solar</t>
  </si>
  <si>
    <t>Eff.ratio.SK.Res.HH.Thermal.SH.ConvElc.WH.LPG.Solar.LPG</t>
  </si>
  <si>
    <t>Eff.ratio.SK.Res.HH.Thermal.SH.ConvElc.WH.LPG.Solar.Solar</t>
  </si>
  <si>
    <t>Eff.ratio.SK.Res.HH.Thermal.SH.ConvElc.WH.Elc.NoSolar.Elec</t>
  </si>
  <si>
    <t>Eff.ratio.SK.Res.HH.Thermal.SH.ConvElc.WH.Elc.Solar</t>
  </si>
  <si>
    <t>Eff.ratio.SK.Res.HH.Thermal.SH.ConvElc.WH.Elc.Solar.Elec</t>
  </si>
  <si>
    <t>Eff.ratio.SK.Res.HH.Thermal.SH.ConvElc.WH.Elc.Solar.Solar</t>
  </si>
  <si>
    <t>Eff.ratio.SK.Res.HH.Thermal.SH.ConvElc.CO</t>
  </si>
  <si>
    <t>Eff.ratio.SK.Res.HH.Thermal.SH.ConvElc.CO.LPG.LPG</t>
  </si>
  <si>
    <t>Eff.ratio.SK.Res.HH.Thermal.SH.ConvElc.CO.Elc.Elec</t>
  </si>
  <si>
    <t>SK - CO2 emissions (detailed structure)</t>
  </si>
  <si>
    <t>EMI.ktCO2.SK.Res.HH.Thermal.SH.Solids</t>
  </si>
  <si>
    <t>EMI.ktCO2.SK.Res.HH.Thermal.SH.Solids.SH</t>
  </si>
  <si>
    <t>EMI.ktCO2.SK.Res.HH.Thermal.SH.Solids.SH.Solids</t>
  </si>
  <si>
    <t>EMI.ktCO2.SK.Res.HH.Thermal.SH.Solids.SH.Elec</t>
  </si>
  <si>
    <t>EMI.ktCO2.SK.Res.HH.Thermal.SH.Solids.SC</t>
  </si>
  <si>
    <t>EMI.ktCO2.SK.Res.HH.Thermal.SH.Solids.SC.AC.Elec</t>
  </si>
  <si>
    <t>EMI.ktCO2.SK.Res.HH.Thermal.SH.Solids.WH</t>
  </si>
  <si>
    <t>EMI.ktCO2.SK.Res.HH.Thermal.SH.Solids.WH.Solids.NoSolar.Solids</t>
  </si>
  <si>
    <t>EMI.ktCO2.SK.Res.HH.Thermal.SH.Solids.WH.LPG.NoSolar.LPG</t>
  </si>
  <si>
    <t>EMI.ktCO2.SK.Res.HH.Thermal.SH.Solids.WH.LPG.Solar</t>
  </si>
  <si>
    <t>EMI.ktCO2.SK.Res.HH.Thermal.SH.Solids.WH.LPG.Solar.LPG</t>
  </si>
  <si>
    <t>EMI.ktCO2.SK.Res.HH.Thermal.SH.Solids.WH.LPG.Solar.Solar</t>
  </si>
  <si>
    <t>EMI.ktCO2.SK.Res.HH.Thermal.SH.Solids.WH.Elc.NoSolar.Elec</t>
  </si>
  <si>
    <t>EMI.ktCO2.SK.Res.HH.Thermal.SH.Solids.WH.Elc.Solar</t>
  </si>
  <si>
    <t>EMI.ktCO2.SK.Res.HH.Thermal.SH.Solids.WH.Elc.Solar.Elec</t>
  </si>
  <si>
    <t>EMI.ktCO2.SK.Res.HH.Thermal.SH.Solids.WH.Elc.Solar.Solar</t>
  </si>
  <si>
    <t>EMI.ktCO2.SK.Res.HH.Thermal.SH.Solids.CO</t>
  </si>
  <si>
    <t>EMI.ktCO2.SK.Res.HH.Thermal.SH.Solids.CO.Solids.Solids</t>
  </si>
  <si>
    <t>EMI.ktCO2.SK.Res.HH.Thermal.SH.Solids.CO.LPG.LPG</t>
  </si>
  <si>
    <t>EMI.ktCO2.SK.Res.HH.Thermal.SH.Solids.CO.Elc.Elec</t>
  </si>
  <si>
    <t>EMI.ktCO2.SK.Res.HH.Thermal.SH.LPG</t>
  </si>
  <si>
    <t>EMI.ktCO2.SK.Res.HH.Thermal.SH.LPG.SH</t>
  </si>
  <si>
    <t>EMI.ktCO2.SK.Res.HH.Thermal.SH.LPG.SH.LPG</t>
  </si>
  <si>
    <t>EMI.ktCO2.SK.Res.HH.Thermal.SH.LPG.SH.Elec</t>
  </si>
  <si>
    <t>EMI.ktCO2.SK.Res.HH.Thermal.SH.LPG.SC</t>
  </si>
  <si>
    <t>EMI.ktCO2.SK.Res.HH.Thermal.SH.LPG.SC.AC.Elec</t>
  </si>
  <si>
    <t>EMI.ktCO2.SK.Res.HH.Thermal.SH.LPG.WH</t>
  </si>
  <si>
    <t>EMI.ktCO2.SK.Res.HH.Thermal.SH.LPG.WH.LPG.NoSolar.LPG</t>
  </si>
  <si>
    <t>EMI.ktCO2.SK.Res.HH.Thermal.SH.LPG.WH.LPG.Solar</t>
  </si>
  <si>
    <t>EMI.ktCO2.SK.Res.HH.Thermal.SH.LPG.WH.LPG.Solar.LPG</t>
  </si>
  <si>
    <t>EMI.ktCO2.SK.Res.HH.Thermal.SH.LPG.WH.LPG.Solar.Solar</t>
  </si>
  <si>
    <t>EMI.ktCO2.SK.Res.HH.Thermal.SH.LPG.WH.Elc.NoSolar.Elec</t>
  </si>
  <si>
    <t>EMI.ktCO2.SK.Res.HH.Thermal.SH.LPG.WH.Elc.Solar</t>
  </si>
  <si>
    <t>EMI.ktCO2.SK.Res.HH.Thermal.SH.LPG.WH.Elc.Solar.Elec</t>
  </si>
  <si>
    <t>EMI.ktCO2.SK.Res.HH.Thermal.SH.LPG.WH.Elc.Solar.Solar</t>
  </si>
  <si>
    <t>EMI.ktCO2.SK.Res.HH.Thermal.SH.LPG.CO</t>
  </si>
  <si>
    <t>EMI.ktCO2.SK.Res.HH.Thermal.SH.LPG.CO.LPG.LPG</t>
  </si>
  <si>
    <t>EMI.ktCO2.SK.Res.HH.Thermal.SH.LPG.CO.Elc.Elec</t>
  </si>
  <si>
    <t>EMI.ktCO2.SK.Res.HH.Thermal.SH.Oil</t>
  </si>
  <si>
    <t>EMI.ktCO2.SK.Res.HH.Thermal.SH.Oil.SH</t>
  </si>
  <si>
    <t>EMI.ktCO2.SK.Res.HH.Thermal.SH.Oil.SH.Oil</t>
  </si>
  <si>
    <t>EMI.ktCO2.SK.Res.HH.Thermal.SH.Oil.SH.Elec</t>
  </si>
  <si>
    <t>EMI.ktCO2.SK.Res.HH.Thermal.SH.Oil.SC</t>
  </si>
  <si>
    <t>EMI.ktCO2.SK.Res.HH.Thermal.SH.Oil.SC.AC.Elec</t>
  </si>
  <si>
    <t>EMI.ktCO2.SK.Res.HH.Thermal.SH.Oil.WH</t>
  </si>
  <si>
    <t>EMI.ktCO2.SK.Res.HH.Thermal.SH.Oil.WH.Oil.NoSolar.Oil</t>
  </si>
  <si>
    <t>EMI.ktCO2.SK.Res.HH.Thermal.SH.Oil.WH.Oil.Solar</t>
  </si>
  <si>
    <t>EMI.ktCO2.SK.Res.HH.Thermal.SH.Oil.WH.Oil.Solar.Oil</t>
  </si>
  <si>
    <t>EMI.ktCO2.SK.Res.HH.Thermal.SH.Oil.WH.Oil.Solar.Solar</t>
  </si>
  <si>
    <t>EMI.ktCO2.SK.Res.HH.Thermal.SH.Oil.WH.Elc.NoSolar.Elec</t>
  </si>
  <si>
    <t>EMI.ktCO2.SK.Res.HH.Thermal.SH.Oil.WH.Elc.Solar</t>
  </si>
  <si>
    <t>EMI.ktCO2.SK.Res.HH.Thermal.SH.Oil.WH.Elc.Solar.Elec</t>
  </si>
  <si>
    <t>EMI.ktCO2.SK.Res.HH.Thermal.SH.Oil.WH.Elc.Solar.Solar</t>
  </si>
  <si>
    <t>EMI.ktCO2.SK.Res.HH.Thermal.SH.Oil.CO</t>
  </si>
  <si>
    <t>EMI.ktCO2.SK.Res.HH.Thermal.SH.Oil.CO.LPG.LPG</t>
  </si>
  <si>
    <t>EMI.ktCO2.SK.Res.HH.Thermal.SH.Oil.CO.Elc.Elec</t>
  </si>
  <si>
    <t>EMI.ktCO2.SK.Res.HH.Thermal.SH.Gas</t>
  </si>
  <si>
    <t>EMI.ktCO2.SK.Res.HH.Thermal.SH.Gas.SH</t>
  </si>
  <si>
    <t>EMI.ktCO2.SK.Res.HH.Thermal.SH.Gas.SH.Gas</t>
  </si>
  <si>
    <t>EMI.ktCO2.SK.Res.HH.Thermal.SH.Gas.SH.Elec</t>
  </si>
  <si>
    <t>EMI.ktCO2.SK.Res.HH.Thermal.SH.Gas.SC</t>
  </si>
  <si>
    <t>EMI.ktCO2.SK.Res.HH.Thermal.SH.Gas.SC.AC.Elec</t>
  </si>
  <si>
    <t>EMI.ktCO2.SK.Res.HH.Thermal.SH.Gas.WH</t>
  </si>
  <si>
    <t>EMI.ktCO2.SK.Res.HH.Thermal.SH.Gas.WH.Gas.NoSolar.Gas</t>
  </si>
  <si>
    <t>EMI.ktCO2.SK.Res.HH.Thermal.SH.Gas.WH.Gas.Solar</t>
  </si>
  <si>
    <t>EMI.ktCO2.SK.Res.HH.Thermal.SH.Gas.WH.Gas.Solar.Gas</t>
  </si>
  <si>
    <t>EMI.ktCO2.SK.Res.HH.Thermal.SH.Gas.WH.Gas.Solar.Solar</t>
  </si>
  <si>
    <t>EMI.ktCO2.SK.Res.HH.Thermal.SH.Gas.WH.Elc.NoSolar.Elec</t>
  </si>
  <si>
    <t>EMI.ktCO2.SK.Res.HH.Thermal.SH.Gas.WH.Elc.Solar</t>
  </si>
  <si>
    <t>EMI.ktCO2.SK.Res.HH.Thermal.SH.Gas.WH.Elc.Solar.Elec</t>
  </si>
  <si>
    <t>EMI.ktCO2.SK.Res.HH.Thermal.SH.Gas.WH.Elc.Solar.Solar</t>
  </si>
  <si>
    <t>EMI.ktCO2.SK.Res.HH.Thermal.SH.Gas.CO</t>
  </si>
  <si>
    <t>EMI.ktCO2.SK.Res.HH.Thermal.SH.Gas.CO.Gas.Gas</t>
  </si>
  <si>
    <t>EMI.ktCO2.SK.Res.HH.Thermal.SH.Gas.CO.Elc.Elec</t>
  </si>
  <si>
    <t>EMI.ktCO2.SK.Res.HH.Thermal.SH.Biomass</t>
  </si>
  <si>
    <t>EMI.ktCO2.SK.Res.HH.Thermal.SH.Biomass.SH</t>
  </si>
  <si>
    <t>EMI.ktCO2.SK.Res.HH.Thermal.SH.Biomass.SH.Biomass</t>
  </si>
  <si>
    <t>EMI.ktCO2.SK.Res.HH.Thermal.SH.Biomass.SH.Elec</t>
  </si>
  <si>
    <t>EMI.ktCO2.SK.Res.HH.Thermal.SH.Biomass.SC</t>
  </si>
  <si>
    <t>EMI.ktCO2.SK.Res.HH.Thermal.SH.Biomass.SC.AC.Elec</t>
  </si>
  <si>
    <t>EMI.ktCO2.SK.Res.HH.Thermal.SH.Biomass.WH</t>
  </si>
  <si>
    <t>EMI.ktCO2.SK.Res.HH.Thermal.SH.Biomass.WH.Biomass.NoSolar.Biomass</t>
  </si>
  <si>
    <t>EMI.ktCO2.SK.Res.HH.Thermal.SH.Biomass.WH.Biomass.Solar</t>
  </si>
  <si>
    <t>EMI.ktCO2.SK.Res.HH.Thermal.SH.Biomass.WH.Biomass.Solar.Biomass</t>
  </si>
  <si>
    <t>EMI.ktCO2.SK.Res.HH.Thermal.SH.Biomass.WH.Biomass.Solar.Solar</t>
  </si>
  <si>
    <t>EMI.ktCO2.SK.Res.HH.Thermal.SH.Biomass.WH.LPG.NoSolar.LPG</t>
  </si>
  <si>
    <t>EMI.ktCO2.SK.Res.HH.Thermal.SH.Biomass.WH.LPG.Solar</t>
  </si>
  <si>
    <t>EMI.ktCO2.SK.Res.HH.Thermal.SH.Biomass.WH.LPG.Solar.LPG</t>
  </si>
  <si>
    <t>EMI.ktCO2.SK.Res.HH.Thermal.SH.Biomass.WH.LPG.Solar.Solar</t>
  </si>
  <si>
    <t>EMI.ktCO2.SK.Res.HH.Thermal.SH.Biomass.WH.Elc.NoSolar.Elec</t>
  </si>
  <si>
    <t>EMI.ktCO2.SK.Res.HH.Thermal.SH.Biomass.WH.Elc.Solar</t>
  </si>
  <si>
    <t>EMI.ktCO2.SK.Res.HH.Thermal.SH.Biomass.WH.Elc.Solar.Elec</t>
  </si>
  <si>
    <t>EMI.ktCO2.SK.Res.HH.Thermal.SH.Biomass.WH.Elc.Solar.Solar</t>
  </si>
  <si>
    <t>EMI.ktCO2.SK.Res.HH.Thermal.SH.Biomass.CO</t>
  </si>
  <si>
    <t>EMI.ktCO2.SK.Res.HH.Thermal.SH.Biomass.CO.Biomass.Biomass</t>
  </si>
  <si>
    <t>EMI.ktCO2.SK.Res.HH.Thermal.SH.Biomass.CO.LPG.LPG</t>
  </si>
  <si>
    <t>EMI.ktCO2.SK.Res.HH.Thermal.SH.Biomass.CO.Elc.Elec</t>
  </si>
  <si>
    <t>EMI.ktCO2.SK.Res.HH.Thermal.SH.Geo</t>
  </si>
  <si>
    <t>EMI.ktCO2.SK.Res.HH.Thermal.SH.Geo.SH</t>
  </si>
  <si>
    <t>EMI.ktCO2.SK.Res.HH.Thermal.SH.Geo.SH.Geo</t>
  </si>
  <si>
    <t>EMI.ktCO2.SK.Res.HH.Thermal.SH.Geo.SH.Elec</t>
  </si>
  <si>
    <t>EMI.ktCO2.SK.Res.HH.Thermal.SH.Geo.SC</t>
  </si>
  <si>
    <t>EMI.ktCO2.SK.Res.HH.Thermal.SH.Geo.SC.AC.Elec</t>
  </si>
  <si>
    <t>EMI.ktCO2.SK.Res.HH.Thermal.SH.Geo.WH</t>
  </si>
  <si>
    <t>EMI.ktCO2.SK.Res.HH.Thermal.SH.Geo.WH.Geo.NoSolar.Geo</t>
  </si>
  <si>
    <t>EMI.ktCO2.SK.Res.HH.Thermal.SH.Geo.WH.Geo.Solar</t>
  </si>
  <si>
    <t>EMI.ktCO2.SK.Res.HH.Thermal.SH.Geo.WH.Geo.Solar.Geo</t>
  </si>
  <si>
    <t>EMI.ktCO2.SK.Res.HH.Thermal.SH.Geo.WH.Geo.Solar.Solar</t>
  </si>
  <si>
    <t>EMI.ktCO2.SK.Res.HH.Thermal.SH.Geo.WH.Elc.NoSolar.Elec</t>
  </si>
  <si>
    <t>EMI.ktCO2.SK.Res.HH.Thermal.SH.Geo.WH.Elc.Solar</t>
  </si>
  <si>
    <t>EMI.ktCO2.SK.Res.HH.Thermal.SH.Geo.WH.Elc.Solar.Elec</t>
  </si>
  <si>
    <t>EMI.ktCO2.SK.Res.HH.Thermal.SH.Geo.WH.Elc.Solar.Solar</t>
  </si>
  <si>
    <t>EMI.ktCO2.SK.Res.HH.Thermal.SH.Geo.CO</t>
  </si>
  <si>
    <t>EMI.ktCO2.SK.Res.HH.Thermal.SH.Geo.CO.LPG.LPG</t>
  </si>
  <si>
    <t>EMI.ktCO2.SK.Res.HH.Thermal.SH.Geo.CO.Elc.Elec</t>
  </si>
  <si>
    <t>EMI.ktCO2.SK.Res.HH.Thermal.SH.DistrHeat</t>
  </si>
  <si>
    <t>EMI.ktCO2.SK.Res.HH.Thermal.SH.DistrHeat.SH</t>
  </si>
  <si>
    <t>EMI.ktCO2.SK.Res.HH.Thermal.SH.DistrHeat.SH.Steam_Distr</t>
  </si>
  <si>
    <t>EMI.ktCO2.SK.Res.HH.Thermal.SH.DistrHeat.SH.Elec</t>
  </si>
  <si>
    <t>EMI.ktCO2.SK.Res.HH.Thermal.SH.DistrHeat.SC</t>
  </si>
  <si>
    <t>EMI.ktCO2.SK.Res.HH.Thermal.SH.DistrHeat.SC.AC.Elec</t>
  </si>
  <si>
    <t>EMI.ktCO2.SK.Res.HH.Thermal.SH.DistrHeat.WH</t>
  </si>
  <si>
    <t>EMI.ktCO2.SK.Res.HH.Thermal.SH.DistrHeat.WH.DistrHeat.NoSolar.Steam_Distr</t>
  </si>
  <si>
    <t>EMI.ktCO2.SK.Res.HH.Thermal.SH.DistrHeat.WH.DistrHeat.Solar</t>
  </si>
  <si>
    <t>EMI.ktCO2.SK.Res.HH.Thermal.SH.DistrHeat.WH.DistrHeat.Solar.Steam_Distr</t>
  </si>
  <si>
    <t>EMI.ktCO2.SK.Res.HH.Thermal.SH.DistrHeat.WH.DistrHeat.Solar.Solar</t>
  </si>
  <si>
    <t>EMI.ktCO2.SK.Res.HH.Thermal.SH.DistrHeat.WH.Elc.NoSolar.Elec</t>
  </si>
  <si>
    <t>EMI.ktCO2.SK.Res.HH.Thermal.SH.DistrHeat.WH.Elc.Solar</t>
  </si>
  <si>
    <t>EMI.ktCO2.SK.Res.HH.Thermal.SH.DistrHeat.WH.Elc.Solar.Elec</t>
  </si>
  <si>
    <t>EMI.ktCO2.SK.Res.HH.Thermal.SH.DistrHeat.WH.Elc.Solar.Solar</t>
  </si>
  <si>
    <t>EMI.ktCO2.SK.Res.HH.Thermal.SH.DistrHeat.CO</t>
  </si>
  <si>
    <t>EMI.ktCO2.SK.Res.HH.Thermal.SH.DistrHeat.CO.LPG.LPG</t>
  </si>
  <si>
    <t>EMI.ktCO2.SK.Res.HH.Thermal.SH.DistrHeat.CO.Elc.Elec</t>
  </si>
  <si>
    <t>EMI.ktCO2.SK.Res.HH.Thermal.SH.AdvElc</t>
  </si>
  <si>
    <t>EMI.ktCO2.SK.Res.HH.Thermal.SH.AdvElc.SH</t>
  </si>
  <si>
    <t>EMI.ktCO2.SK.Res.HH.Thermal.SH.AdvElc.SH.Elec</t>
  </si>
  <si>
    <t>EMI.ktCO2.SK.Res.HH.Thermal.SH.AdvElc.SC</t>
  </si>
  <si>
    <t>EMI.ktCO2.SK.Res.HH.Thermal.SH.AdvElc.SC.AC.Elec</t>
  </si>
  <si>
    <t>EMI.ktCO2.SK.Res.HH.Thermal.SH.AdvElc.WH</t>
  </si>
  <si>
    <t>EMI.ktCO2.SK.Res.HH.Thermal.SH.AdvElc.WH.LPG.NoSolar.LPG</t>
  </si>
  <si>
    <t>EMI.ktCO2.SK.Res.HH.Thermal.SH.AdvElc.WH.LPG.Solar</t>
  </si>
  <si>
    <t>EMI.ktCO2.SK.Res.HH.Thermal.SH.AdvElc.WH.LPG.Solar.LPG</t>
  </si>
  <si>
    <t>EMI.ktCO2.SK.Res.HH.Thermal.SH.AdvElc.WH.LPG.Solar.Solar</t>
  </si>
  <si>
    <t>EMI.ktCO2.SK.Res.HH.Thermal.SH.AdvElc.WH.Elc.NoSolar.Elec</t>
  </si>
  <si>
    <t>EMI.ktCO2.SK.Res.HH.Thermal.SH.AdvElc.WH.Elc.Solar</t>
  </si>
  <si>
    <t>EMI.ktCO2.SK.Res.HH.Thermal.SH.AdvElc.WH.Elc.Solar.Elec</t>
  </si>
  <si>
    <t>EMI.ktCO2.SK.Res.HH.Thermal.SH.AdvElc.WH.Elc.Solar.Solar</t>
  </si>
  <si>
    <t>EMI.ktCO2.SK.Res.HH.Thermal.SH.AdvElc.CO</t>
  </si>
  <si>
    <t>EMI.ktCO2.SK.Res.HH.Thermal.SH.AdvElc.CO.LPG.LPG</t>
  </si>
  <si>
    <t>EMI.ktCO2.SK.Res.HH.Thermal.SH.AdvElc.CO.Elc.Elec</t>
  </si>
  <si>
    <t>EMI.ktCO2.SK.Res.HH.Thermal.SH.ConvElc</t>
  </si>
  <si>
    <t>EMI.ktCO2.SK.Res.HH.Thermal.SH.ConvElc.SH</t>
  </si>
  <si>
    <t>EMI.ktCO2.SK.Res.HH.Thermal.SH.ConvElc.SH.Elec</t>
  </si>
  <si>
    <t>EMI.ktCO2.SK.Res.HH.Thermal.SH.ConvElc.SC</t>
  </si>
  <si>
    <t>EMI.ktCO2.SK.Res.HH.Thermal.SH.ConvElc.SC.AC.Elec</t>
  </si>
  <si>
    <t>EMI.ktCO2.SK.Res.HH.Thermal.SH.ConvElc.WH</t>
  </si>
  <si>
    <t>EMI.ktCO2.SK.Res.HH.Thermal.SH.ConvElc.WH.LPG.NoSolar.LPG</t>
  </si>
  <si>
    <t>EMI.ktCO2.SK.Res.HH.Thermal.SH.ConvElc.WH.LPG.Solar</t>
  </si>
  <si>
    <t>EMI.ktCO2.SK.Res.HH.Thermal.SH.ConvElc.WH.LPG.Solar.LPG</t>
  </si>
  <si>
    <t>EMI.ktCO2.SK.Res.HH.Thermal.SH.ConvElc.WH.LPG.Solar.Solar</t>
  </si>
  <si>
    <t>EMI.ktCO2.SK.Res.HH.Thermal.SH.ConvElc.WH.Elc.NoSolar.Elec</t>
  </si>
  <si>
    <t>EMI.ktCO2.SK.Res.HH.Thermal.SH.ConvElc.WH.Elc.Solar</t>
  </si>
  <si>
    <t>EMI.ktCO2.SK.Res.HH.Thermal.SH.ConvElc.WH.Elc.Solar.Elec</t>
  </si>
  <si>
    <t>EMI.ktCO2.SK.Res.HH.Thermal.SH.ConvElc.WH.Elc.Solar.Solar</t>
  </si>
  <si>
    <t>EMI.ktCO2.SK.Res.HH.Thermal.SH.ConvElc.CO</t>
  </si>
  <si>
    <t>EMI.ktCO2.SK.Res.HH.Thermal.SH.ConvElc.CO.LPG.LPG</t>
  </si>
  <si>
    <t>EMI.ktCO2.SK.Res.HH.Thermal.SH.ConvElc.CO.Elc.Elec</t>
  </si>
  <si>
    <t>SK - Final energy consumption per household (detailed structure)</t>
  </si>
  <si>
    <t>FEC_per_household.kWh.SK.Res.HH.Thermal.SH.Solids</t>
  </si>
  <si>
    <t>FEC_per_household.kWh.SK.Res.HH.Thermal.SH.Solids.SH</t>
  </si>
  <si>
    <t>FEC_per_household.kWh.SK.Res.HH.Thermal.SH.Solids.SH.Solids</t>
  </si>
  <si>
    <t>FEC_per_household.kWh.SK.Res.HH.Thermal.SH.Solids.SH.Elec</t>
  </si>
  <si>
    <t>FEC_per_household.kWh.SK.Res.HH.Thermal.SH.Solids.SC</t>
  </si>
  <si>
    <t>FEC_per_household.kWh.SK.Res.HH.Thermal.SH.Solids.SC.AC.Elec</t>
  </si>
  <si>
    <t>FEC_per_household.kWh.SK.Res.HH.Thermal.SH.Solids.WH</t>
  </si>
  <si>
    <t>FEC_per_household.kWh.SK.Res.HH.Thermal.SH.Solids.WH.Solids.NoSolar.Solids</t>
  </si>
  <si>
    <t>FEC_per_household.kWh.SK.Res.HH.Thermal.SH.Solids.WH.LPG.NoSolar.LPG</t>
  </si>
  <si>
    <t>FEC_per_household.kWh.SK.Res.HH.Thermal.SH.Solids.WH.LPG.Solar</t>
  </si>
  <si>
    <t>FEC_per_household.kWh.SK.Res.HH.Thermal.SH.Solids.WH.LPG.Solar.LPG</t>
  </si>
  <si>
    <t>FEC_per_household.kWh.SK.Res.HH.Thermal.SH.Solids.WH.LPG.Solar.Solar</t>
  </si>
  <si>
    <t>FEC_per_household.kWh.SK.Res.HH.Thermal.SH.Solids.WH.Elc.NoSolar.Elec</t>
  </si>
  <si>
    <t>FEC_per_household.kWh.SK.Res.HH.Thermal.SH.Solids.WH.Elc.Solar</t>
  </si>
  <si>
    <t>FEC_per_household.kWh.SK.Res.HH.Thermal.SH.Solids.WH.Elc.Solar.Elec</t>
  </si>
  <si>
    <t>FEC_per_household.kWh.SK.Res.HH.Thermal.SH.Solids.WH.Elc.Solar.Solar</t>
  </si>
  <si>
    <t>FEC_per_household.kWh.SK.Res.HH.Thermal.SH.Solids.CO</t>
  </si>
  <si>
    <t>FEC_per_household.kWh.SK.Res.HH.Thermal.SH.Solids.CO.Solids.Solids</t>
  </si>
  <si>
    <t>FEC_per_household.kWh.SK.Res.HH.Thermal.SH.Solids.CO.LPG.LPG</t>
  </si>
  <si>
    <t>FEC_per_household.kWh.SK.Res.HH.Thermal.SH.Solids.CO.Elc.Elec</t>
  </si>
  <si>
    <t>FEC_per_household.kWh.SK.Res.HH.Thermal.SH.LPG</t>
  </si>
  <si>
    <t>FEC_per_household.kWh.SK.Res.HH.Thermal.SH.LPG.SH</t>
  </si>
  <si>
    <t>FEC_per_household.kWh.SK.Res.HH.Thermal.SH.LPG.SH.LPG</t>
  </si>
  <si>
    <t>FEC_per_household.kWh.SK.Res.HH.Thermal.SH.LPG.SH.Elec</t>
  </si>
  <si>
    <t>FEC_per_household.kWh.SK.Res.HH.Thermal.SH.LPG.SC</t>
  </si>
  <si>
    <t>FEC_per_household.kWh.SK.Res.HH.Thermal.SH.LPG.SC.AC.Elec</t>
  </si>
  <si>
    <t>FEC_per_household.kWh.SK.Res.HH.Thermal.SH.LPG.WH</t>
  </si>
  <si>
    <t>FEC_per_household.kWh.SK.Res.HH.Thermal.SH.LPG.WH.LPG.NoSolar.LPG</t>
  </si>
  <si>
    <t>FEC_per_household.kWh.SK.Res.HH.Thermal.SH.LPG.WH.LPG.Solar</t>
  </si>
  <si>
    <t>FEC_per_household.kWh.SK.Res.HH.Thermal.SH.LPG.WH.LPG.Solar.LPG</t>
  </si>
  <si>
    <t>FEC_per_household.kWh.SK.Res.HH.Thermal.SH.LPG.WH.LPG.Solar.Solar</t>
  </si>
  <si>
    <t>FEC_per_household.kWh.SK.Res.HH.Thermal.SH.LPG.WH.Elc.NoSolar.Elec</t>
  </si>
  <si>
    <t>FEC_per_household.kWh.SK.Res.HH.Thermal.SH.LPG.WH.Elc.Solar</t>
  </si>
  <si>
    <t>FEC_per_household.kWh.SK.Res.HH.Thermal.SH.LPG.WH.Elc.Solar.Elec</t>
  </si>
  <si>
    <t>FEC_per_household.kWh.SK.Res.HH.Thermal.SH.LPG.WH.Elc.Solar.Solar</t>
  </si>
  <si>
    <t>FEC_per_household.kWh.SK.Res.HH.Thermal.SH.LPG.CO</t>
  </si>
  <si>
    <t>FEC_per_household.kWh.SK.Res.HH.Thermal.SH.LPG.CO.LPG.LPG</t>
  </si>
  <si>
    <t>FEC_per_household.kWh.SK.Res.HH.Thermal.SH.LPG.CO.Elc.Elec</t>
  </si>
  <si>
    <t>FEC_per_household.kWh.SK.Res.HH.Thermal.SH.Oil</t>
  </si>
  <si>
    <t>FEC_per_household.kWh.SK.Res.HH.Thermal.SH.Oil.SH</t>
  </si>
  <si>
    <t>FEC_per_household.kWh.SK.Res.HH.Thermal.SH.Oil.SH.Oil</t>
  </si>
  <si>
    <t>FEC_per_household.kWh.SK.Res.HH.Thermal.SH.Oil.SH.Elec</t>
  </si>
  <si>
    <t>FEC_per_household.kWh.SK.Res.HH.Thermal.SH.Oil.SC</t>
  </si>
  <si>
    <t>FEC_per_household.kWh.SK.Res.HH.Thermal.SH.Oil.SC.AC.Elec</t>
  </si>
  <si>
    <t>FEC_per_household.kWh.SK.Res.HH.Thermal.SH.Oil.WH</t>
  </si>
  <si>
    <t>FEC_per_household.kWh.SK.Res.HH.Thermal.SH.Oil.WH.Oil.NoSolar.Oil</t>
  </si>
  <si>
    <t>FEC_per_household.kWh.SK.Res.HH.Thermal.SH.Oil.WH.Oil.Solar</t>
  </si>
  <si>
    <t>FEC_per_household.kWh.SK.Res.HH.Thermal.SH.Oil.WH.Oil.Solar.Oil</t>
  </si>
  <si>
    <t>FEC_per_household.kWh.SK.Res.HH.Thermal.SH.Oil.WH.Oil.Solar.Solar</t>
  </si>
  <si>
    <t>FEC_per_household.kWh.SK.Res.HH.Thermal.SH.Oil.WH.Elc.NoSolar.Elec</t>
  </si>
  <si>
    <t>FEC_per_household.kWh.SK.Res.HH.Thermal.SH.Oil.WH.Elc.Solar</t>
  </si>
  <si>
    <t>FEC_per_household.kWh.SK.Res.HH.Thermal.SH.Oil.WH.Elc.Solar.Elec</t>
  </si>
  <si>
    <t>FEC_per_household.kWh.SK.Res.HH.Thermal.SH.Oil.WH.Elc.Solar.Solar</t>
  </si>
  <si>
    <t>FEC_per_household.kWh.SK.Res.HH.Thermal.SH.Oil.CO</t>
  </si>
  <si>
    <t>FEC_per_household.kWh.SK.Res.HH.Thermal.SH.Oil.CO.LPG.LPG</t>
  </si>
  <si>
    <t>FEC_per_household.kWh.SK.Res.HH.Thermal.SH.Oil.CO.Elc.Elec</t>
  </si>
  <si>
    <t>FEC_per_household.kWh.SK.Res.HH.Thermal.SH.Gas</t>
  </si>
  <si>
    <t>FEC_per_household.kWh.SK.Res.HH.Thermal.SH.Gas.SH</t>
  </si>
  <si>
    <t>FEC_per_household.kWh.SK.Res.HH.Thermal.SH.Gas.SH.Gas</t>
  </si>
  <si>
    <t>FEC_per_household.kWh.SK.Res.HH.Thermal.SH.Gas.SH.Elec</t>
  </si>
  <si>
    <t>FEC_per_household.kWh.SK.Res.HH.Thermal.SH.Gas.SC</t>
  </si>
  <si>
    <t>FEC_per_household.kWh.SK.Res.HH.Thermal.SH.Gas.SC.AC.Elec</t>
  </si>
  <si>
    <t>FEC_per_household.kWh.SK.Res.HH.Thermal.SH.Gas.WH</t>
  </si>
  <si>
    <t>FEC_per_household.kWh.SK.Res.HH.Thermal.SH.Gas.WH.Gas.NoSolar.Gas</t>
  </si>
  <si>
    <t>FEC_per_household.kWh.SK.Res.HH.Thermal.SH.Gas.WH.Gas.Solar</t>
  </si>
  <si>
    <t>FEC_per_household.kWh.SK.Res.HH.Thermal.SH.Gas.WH.Gas.Solar.Gas</t>
  </si>
  <si>
    <t>FEC_per_household.kWh.SK.Res.HH.Thermal.SH.Gas.WH.Gas.Solar.Solar</t>
  </si>
  <si>
    <t>FEC_per_household.kWh.SK.Res.HH.Thermal.SH.Gas.WH.Elc.NoSolar.Elec</t>
  </si>
  <si>
    <t>FEC_per_household.kWh.SK.Res.HH.Thermal.SH.Gas.WH.Elc.Solar</t>
  </si>
  <si>
    <t>FEC_per_household.kWh.SK.Res.HH.Thermal.SH.Gas.WH.Elc.Solar.Elec</t>
  </si>
  <si>
    <t>FEC_per_household.kWh.SK.Res.HH.Thermal.SH.Gas.WH.Elc.Solar.Solar</t>
  </si>
  <si>
    <t>FEC_per_household.kWh.SK.Res.HH.Thermal.SH.Gas.CO</t>
  </si>
  <si>
    <t>FEC_per_household.kWh.SK.Res.HH.Thermal.SH.Gas.CO.Gas.Gas</t>
  </si>
  <si>
    <t>FEC_per_household.kWh.SK.Res.HH.Thermal.SH.Gas.CO.Elc.Elec</t>
  </si>
  <si>
    <t>FEC_per_household.kWh.SK.Res.HH.Thermal.SH.Biomass</t>
  </si>
  <si>
    <t>FEC_per_household.kWh.SK.Res.HH.Thermal.SH.Biomass.SH</t>
  </si>
  <si>
    <t>FEC_per_household.kWh.SK.Res.HH.Thermal.SH.Biomass.SH.Biomass</t>
  </si>
  <si>
    <t>FEC_per_household.kWh.SK.Res.HH.Thermal.SH.Biomass.SH.Elec</t>
  </si>
  <si>
    <t>FEC_per_household.kWh.SK.Res.HH.Thermal.SH.Biomass.SC</t>
  </si>
  <si>
    <t>FEC_per_household.kWh.SK.Res.HH.Thermal.SH.Biomass.SC.AC.Elec</t>
  </si>
  <si>
    <t>FEC_per_household.kWh.SK.Res.HH.Thermal.SH.Biomass.WH</t>
  </si>
  <si>
    <t>FEC_per_household.kWh.SK.Res.HH.Thermal.SH.Biomass.WH.Biomass.NoSolar.Biomass</t>
  </si>
  <si>
    <t>FEC_per_household.kWh.SK.Res.HH.Thermal.SH.Biomass.WH.Biomass.Solar</t>
  </si>
  <si>
    <t>FEC_per_household.kWh.SK.Res.HH.Thermal.SH.Biomass.WH.Biomass.Solar.Biomass</t>
  </si>
  <si>
    <t>FEC_per_household.kWh.SK.Res.HH.Thermal.SH.Biomass.WH.Biomass.Solar.Solar</t>
  </si>
  <si>
    <t>FEC_per_household.kWh.SK.Res.HH.Thermal.SH.Biomass.WH.LPG.NoSolar.LPG</t>
  </si>
  <si>
    <t>FEC_per_household.kWh.SK.Res.HH.Thermal.SH.Biomass.WH.LPG.Solar</t>
  </si>
  <si>
    <t>FEC_per_household.kWh.SK.Res.HH.Thermal.SH.Biomass.WH.LPG.Solar.LPG</t>
  </si>
  <si>
    <t>FEC_per_household.kWh.SK.Res.HH.Thermal.SH.Biomass.WH.LPG.Solar.Solar</t>
  </si>
  <si>
    <t>FEC_per_household.kWh.SK.Res.HH.Thermal.SH.Biomass.WH.Elc.NoSolar.Elec</t>
  </si>
  <si>
    <t>FEC_per_household.kWh.SK.Res.HH.Thermal.SH.Biomass.WH.Elc.Solar</t>
  </si>
  <si>
    <t>FEC_per_household.kWh.SK.Res.HH.Thermal.SH.Biomass.WH.Elc.Solar.Elec</t>
  </si>
  <si>
    <t>FEC_per_household.kWh.SK.Res.HH.Thermal.SH.Biomass.WH.Elc.Solar.Solar</t>
  </si>
  <si>
    <t>FEC_per_household.kWh.SK.Res.HH.Thermal.SH.Biomass.CO</t>
  </si>
  <si>
    <t>FEC_per_household.kWh.SK.Res.HH.Thermal.SH.Biomass.CO.Biomass.Biomass</t>
  </si>
  <si>
    <t>FEC_per_household.kWh.SK.Res.HH.Thermal.SH.Biomass.CO.LPG.LPG</t>
  </si>
  <si>
    <t>FEC_per_household.kWh.SK.Res.HH.Thermal.SH.Biomass.CO.Elc.Elec</t>
  </si>
  <si>
    <t>FEC_per_household.kWh.SK.Res.HH.Thermal.SH.Geo</t>
  </si>
  <si>
    <t>FEC_per_household.kWh.SK.Res.HH.Thermal.SH.Geo.SH</t>
  </si>
  <si>
    <t>FEC_per_household.kWh.SK.Res.HH.Thermal.SH.Geo.SH.Geo</t>
  </si>
  <si>
    <t>FEC_per_household.kWh.SK.Res.HH.Thermal.SH.Geo.SH.Elec</t>
  </si>
  <si>
    <t>FEC_per_household.kWh.SK.Res.HH.Thermal.SH.Geo.SC</t>
  </si>
  <si>
    <t>FEC_per_household.kWh.SK.Res.HH.Thermal.SH.Geo.SC.AC.Elec</t>
  </si>
  <si>
    <t>FEC_per_household.kWh.SK.Res.HH.Thermal.SH.Geo.WH</t>
  </si>
  <si>
    <t>FEC_per_household.kWh.SK.Res.HH.Thermal.SH.Geo.WH.Geo.NoSolar.Geo</t>
  </si>
  <si>
    <t>FEC_per_household.kWh.SK.Res.HH.Thermal.SH.Geo.WH.Geo.Solar</t>
  </si>
  <si>
    <t>FEC_per_household.kWh.SK.Res.HH.Thermal.SH.Geo.WH.Geo.Solar.Geo</t>
  </si>
  <si>
    <t>FEC_per_household.kWh.SK.Res.HH.Thermal.SH.Geo.WH.Geo.Solar.Solar</t>
  </si>
  <si>
    <t>FEC_per_household.kWh.SK.Res.HH.Thermal.SH.Geo.WH.Elc.NoSolar.Elec</t>
  </si>
  <si>
    <t>FEC_per_household.kWh.SK.Res.HH.Thermal.SH.Geo.WH.Elc.Solar</t>
  </si>
  <si>
    <t>FEC_per_household.kWh.SK.Res.HH.Thermal.SH.Geo.WH.Elc.Solar.Elec</t>
  </si>
  <si>
    <t>FEC_per_household.kWh.SK.Res.HH.Thermal.SH.Geo.WH.Elc.Solar.Solar</t>
  </si>
  <si>
    <t>FEC_per_household.kWh.SK.Res.HH.Thermal.SH.Geo.CO</t>
  </si>
  <si>
    <t>FEC_per_household.kWh.SK.Res.HH.Thermal.SH.Geo.CO.LPG.LPG</t>
  </si>
  <si>
    <t>FEC_per_household.kWh.SK.Res.HH.Thermal.SH.Geo.CO.Elc.Elec</t>
  </si>
  <si>
    <t>FEC_per_household.kWh.SK.Res.HH.Thermal.SH.DistrHeat</t>
  </si>
  <si>
    <t>FEC_per_household.kWh.SK.Res.HH.Thermal.SH.DistrHeat.SH</t>
  </si>
  <si>
    <t>FEC_per_household.kWh.SK.Res.HH.Thermal.SH.DistrHeat.SH.Steam_Distr</t>
  </si>
  <si>
    <t>FEC_per_household.kWh.SK.Res.HH.Thermal.SH.DistrHeat.SH.Elec</t>
  </si>
  <si>
    <t>FEC_per_household.kWh.SK.Res.HH.Thermal.SH.DistrHeat.SC</t>
  </si>
  <si>
    <t>FEC_per_household.kWh.SK.Res.HH.Thermal.SH.DistrHeat.SC.AC.Elec</t>
  </si>
  <si>
    <t>FEC_per_household.kWh.SK.Res.HH.Thermal.SH.DistrHeat.WH</t>
  </si>
  <si>
    <t>FEC_per_household.kWh.SK.Res.HH.Thermal.SH.DistrHeat.WH.DistrHeat.NoSolar.Steam_Distr</t>
  </si>
  <si>
    <t>FEC_per_household.kWh.SK.Res.HH.Thermal.SH.DistrHeat.WH.DistrHeat.Solar</t>
  </si>
  <si>
    <t>FEC_per_household.kWh.SK.Res.HH.Thermal.SH.DistrHeat.WH.DistrHeat.Solar.Steam_Distr</t>
  </si>
  <si>
    <t>FEC_per_household.kWh.SK.Res.HH.Thermal.SH.DistrHeat.WH.DistrHeat.Solar.Solar</t>
  </si>
  <si>
    <t>FEC_per_household.kWh.SK.Res.HH.Thermal.SH.DistrHeat.WH.Elc.NoSolar.Elec</t>
  </si>
  <si>
    <t>FEC_per_household.kWh.SK.Res.HH.Thermal.SH.DistrHeat.WH.Elc.Solar</t>
  </si>
  <si>
    <t>FEC_per_household.kWh.SK.Res.HH.Thermal.SH.DistrHeat.WH.Elc.Solar.Elec</t>
  </si>
  <si>
    <t>FEC_per_household.kWh.SK.Res.HH.Thermal.SH.DistrHeat.WH.Elc.Solar.Solar</t>
  </si>
  <si>
    <t>FEC_per_household.kWh.SK.Res.HH.Thermal.SH.DistrHeat.CO</t>
  </si>
  <si>
    <t>FEC_per_household.kWh.SK.Res.HH.Thermal.SH.DistrHeat.CO.LPG.LPG</t>
  </si>
  <si>
    <t>FEC_per_household.kWh.SK.Res.HH.Thermal.SH.DistrHeat.CO.Elc.Elec</t>
  </si>
  <si>
    <t>FEC_per_household.kWh.SK.Res.HH.Thermal.SH.AdvElc</t>
  </si>
  <si>
    <t>FEC_per_household.kWh.SK.Res.HH.Thermal.SH.AdvElc.SH</t>
  </si>
  <si>
    <t>FEC_per_household.kWh.SK.Res.HH.Thermal.SH.AdvElc.SH.Elec</t>
  </si>
  <si>
    <t>FEC_per_household.kWh.SK.Res.HH.Thermal.SH.AdvElc.SC</t>
  </si>
  <si>
    <t>FEC_per_household.kWh.SK.Res.HH.Thermal.SH.AdvElc.SC.AC.Elec</t>
  </si>
  <si>
    <t>FEC_per_household.kWh.SK.Res.HH.Thermal.SH.AdvElc.WH</t>
  </si>
  <si>
    <t>FEC_per_household.kWh.SK.Res.HH.Thermal.SH.AdvElc.WH.LPG.NoSolar.LPG</t>
  </si>
  <si>
    <t>FEC_per_household.kWh.SK.Res.HH.Thermal.SH.AdvElc.WH.LPG.Solar</t>
  </si>
  <si>
    <t>FEC_per_household.kWh.SK.Res.HH.Thermal.SH.AdvElc.WH.LPG.Solar.LPG</t>
  </si>
  <si>
    <t>FEC_per_household.kWh.SK.Res.HH.Thermal.SH.AdvElc.WH.LPG.Solar.Solar</t>
  </si>
  <si>
    <t>FEC_per_household.kWh.SK.Res.HH.Thermal.SH.AdvElc.WH.Elc.NoSolar.Elec</t>
  </si>
  <si>
    <t>FEC_per_household.kWh.SK.Res.HH.Thermal.SH.AdvElc.WH.Elc.Solar</t>
  </si>
  <si>
    <t>FEC_per_household.kWh.SK.Res.HH.Thermal.SH.AdvElc.WH.Elc.Solar.Elec</t>
  </si>
  <si>
    <t>FEC_per_household.kWh.SK.Res.HH.Thermal.SH.AdvElc.WH.Elc.Solar.Solar</t>
  </si>
  <si>
    <t>FEC_per_household.kWh.SK.Res.HH.Thermal.SH.AdvElc.CO</t>
  </si>
  <si>
    <t>FEC_per_household.kWh.SK.Res.HH.Thermal.SH.AdvElc.CO.LPG.LPG</t>
  </si>
  <si>
    <t>FEC_per_household.kWh.SK.Res.HH.Thermal.SH.AdvElc.CO.Elc.Elec</t>
  </si>
  <si>
    <t>FEC_per_household.kWh.SK.Res.HH.Thermal.SH.ConvElc</t>
  </si>
  <si>
    <t>FEC_per_household.kWh.SK.Res.HH.Thermal.SH.ConvElc.SH</t>
  </si>
  <si>
    <t>FEC_per_household.kWh.SK.Res.HH.Thermal.SH.ConvElc.SH.Elec</t>
  </si>
  <si>
    <t>FEC_per_household.kWh.SK.Res.HH.Thermal.SH.ConvElc.SC</t>
  </si>
  <si>
    <t>FEC_per_household.kWh.SK.Res.HH.Thermal.SH.ConvElc.SC.AC.Elec</t>
  </si>
  <si>
    <t>FEC_per_household.kWh.SK.Res.HH.Thermal.SH.ConvElc.WH</t>
  </si>
  <si>
    <t>FEC_per_household.kWh.SK.Res.HH.Thermal.SH.ConvElc.WH.LPG.NoSolar.LPG</t>
  </si>
  <si>
    <t>FEC_per_household.kWh.SK.Res.HH.Thermal.SH.ConvElc.WH.LPG.Solar</t>
  </si>
  <si>
    <t>FEC_per_household.kWh.SK.Res.HH.Thermal.SH.ConvElc.WH.LPG.Solar.LPG</t>
  </si>
  <si>
    <t>FEC_per_household.kWh.SK.Res.HH.Thermal.SH.ConvElc.WH.LPG.Solar.Solar</t>
  </si>
  <si>
    <t>FEC_per_household.kWh.SK.Res.HH.Thermal.SH.ConvElc.WH.Elc.NoSolar.Elec</t>
  </si>
  <si>
    <t>FEC_per_household.kWh.SK.Res.HH.Thermal.SH.ConvElc.WH.Elc.Solar</t>
  </si>
  <si>
    <t>FEC_per_household.kWh.SK.Res.HH.Thermal.SH.ConvElc.WH.Elc.Solar.Elec</t>
  </si>
  <si>
    <t>FEC_per_household.kWh.SK.Res.HH.Thermal.SH.ConvElc.WH.Elc.Solar.Solar</t>
  </si>
  <si>
    <t>FEC_per_household.kWh.SK.Res.HH.Thermal.SH.ConvElc.CO</t>
  </si>
  <si>
    <t>FEC_per_household.kWh.SK.Res.HH.Thermal.SH.ConvElc.CO.LPG.LPG</t>
  </si>
  <si>
    <t>FEC_per_household.kWh.SK.Res.HH.Thermal.SH.ConvElc.CO.Elc.Elec</t>
  </si>
  <si>
    <t>SK - Thermal energy service per household (detailed structure)</t>
  </si>
  <si>
    <t>TES_per_household.kWh.SK.Res.HH.Thermal.SH.Solids</t>
  </si>
  <si>
    <t>TES_per_household.kWh.SK.Res.HH.Thermal.SH.Solids.SH</t>
  </si>
  <si>
    <t>TES_per_household.kWh.SK.Res.HH.Thermal.SH.Solids.SH.Solids</t>
  </si>
  <si>
    <t>TES_per_household.kWh.SK.Res.HH.Thermal.SH.Solids.SH.Elec</t>
  </si>
  <si>
    <t>TES_per_household.kWh.SK.Res.HH.Thermal.SH.Solids.SC</t>
  </si>
  <si>
    <t>TES_per_household.kWh.SK.Res.HH.Thermal.SH.Solids.SC.AC.Elec</t>
  </si>
  <si>
    <t>TES_per_household.kWh.SK.Res.HH.Thermal.SH.Solids.WH</t>
  </si>
  <si>
    <t>TES_per_household.kWh.SK.Res.HH.Thermal.SH.Solids.WH.Solids.NoSolar.Solids</t>
  </si>
  <si>
    <t>TES_per_household.kWh.SK.Res.HH.Thermal.SH.Solids.WH.LPG.NoSolar.LPG</t>
  </si>
  <si>
    <t>TES_per_household.kWh.SK.Res.HH.Thermal.SH.Solids.WH.LPG.Solar</t>
  </si>
  <si>
    <t>TES_per_household.kWh.SK.Res.HH.Thermal.SH.Solids.WH.LPG.Solar.LPG</t>
  </si>
  <si>
    <t>TES_per_household.kWh.SK.Res.HH.Thermal.SH.Solids.WH.LPG.Solar.Solar</t>
  </si>
  <si>
    <t>TES_per_household.kWh.SK.Res.HH.Thermal.SH.Solids.WH.Elc.NoSolar.Elec</t>
  </si>
  <si>
    <t>TES_per_household.kWh.SK.Res.HH.Thermal.SH.Solids.WH.Elc.Solar</t>
  </si>
  <si>
    <t>TES_per_household.kWh.SK.Res.HH.Thermal.SH.Solids.WH.Elc.Solar.Elec</t>
  </si>
  <si>
    <t>TES_per_household.kWh.SK.Res.HH.Thermal.SH.Solids.WH.Elc.Solar.Solar</t>
  </si>
  <si>
    <t>TES_per_household.kWh.SK.Res.HH.Thermal.SH.Solids.CO</t>
  </si>
  <si>
    <t>TES_per_household.kWh.SK.Res.HH.Thermal.SH.Solids.CO.Solids.Solids</t>
  </si>
  <si>
    <t>TES_per_household.kWh.SK.Res.HH.Thermal.SH.Solids.CO.LPG.LPG</t>
  </si>
  <si>
    <t>TES_per_household.kWh.SK.Res.HH.Thermal.SH.Solids.CO.Elc.Elec</t>
  </si>
  <si>
    <t>TES_per_household.kWh.SK.Res.HH.Thermal.SH.LPG</t>
  </si>
  <si>
    <t>TES_per_household.kWh.SK.Res.HH.Thermal.SH.LPG.SH</t>
  </si>
  <si>
    <t>TES_per_household.kWh.SK.Res.HH.Thermal.SH.LPG.SH.LPG</t>
  </si>
  <si>
    <t>TES_per_household.kWh.SK.Res.HH.Thermal.SH.LPG.SH.Elec</t>
  </si>
  <si>
    <t>TES_per_household.kWh.SK.Res.HH.Thermal.SH.LPG.SC</t>
  </si>
  <si>
    <t>TES_per_household.kWh.SK.Res.HH.Thermal.SH.LPG.SC.AC.Elec</t>
  </si>
  <si>
    <t>TES_per_household.kWh.SK.Res.HH.Thermal.SH.LPG.WH</t>
  </si>
  <si>
    <t>TES_per_household.kWh.SK.Res.HH.Thermal.SH.LPG.WH.LPG.NoSolar.LPG</t>
  </si>
  <si>
    <t>TES_per_household.kWh.SK.Res.HH.Thermal.SH.LPG.WH.LPG.Solar</t>
  </si>
  <si>
    <t>TES_per_household.kWh.SK.Res.HH.Thermal.SH.LPG.WH.LPG.Solar.LPG</t>
  </si>
  <si>
    <t>TES_per_household.kWh.SK.Res.HH.Thermal.SH.LPG.WH.LPG.Solar.Solar</t>
  </si>
  <si>
    <t>TES_per_household.kWh.SK.Res.HH.Thermal.SH.LPG.WH.Elc.NoSolar.Elec</t>
  </si>
  <si>
    <t>TES_per_household.kWh.SK.Res.HH.Thermal.SH.LPG.WH.Elc.Solar</t>
  </si>
  <si>
    <t>TES_per_household.kWh.SK.Res.HH.Thermal.SH.LPG.WH.Elc.Solar.Elec</t>
  </si>
  <si>
    <t>TES_per_household.kWh.SK.Res.HH.Thermal.SH.LPG.WH.Elc.Solar.Solar</t>
  </si>
  <si>
    <t>TES_per_household.kWh.SK.Res.HH.Thermal.SH.LPG.CO</t>
  </si>
  <si>
    <t>TES_per_household.kWh.SK.Res.HH.Thermal.SH.LPG.CO.LPG.LPG</t>
  </si>
  <si>
    <t>TES_per_household.kWh.SK.Res.HH.Thermal.SH.LPG.CO.Elc.Elec</t>
  </si>
  <si>
    <t>TES_per_household.kWh.SK.Res.HH.Thermal.SH.Oil</t>
  </si>
  <si>
    <t>TES_per_household.kWh.SK.Res.HH.Thermal.SH.Oil.SH</t>
  </si>
  <si>
    <t>TES_per_household.kWh.SK.Res.HH.Thermal.SH.Oil.SH.Oil</t>
  </si>
  <si>
    <t>TES_per_household.kWh.SK.Res.HH.Thermal.SH.Oil.SH.Elec</t>
  </si>
  <si>
    <t>TES_per_household.kWh.SK.Res.HH.Thermal.SH.Oil.SC</t>
  </si>
  <si>
    <t>TES_per_household.kWh.SK.Res.HH.Thermal.SH.Oil.SC.AC.Elec</t>
  </si>
  <si>
    <t>TES_per_household.kWh.SK.Res.HH.Thermal.SH.Oil.WH</t>
  </si>
  <si>
    <t>TES_per_household.kWh.SK.Res.HH.Thermal.SH.Oil.WH.Oil.NoSolar.Oil</t>
  </si>
  <si>
    <t>TES_per_household.kWh.SK.Res.HH.Thermal.SH.Oil.WH.Oil.Solar</t>
  </si>
  <si>
    <t>TES_per_household.kWh.SK.Res.HH.Thermal.SH.Oil.WH.Oil.Solar.Oil</t>
  </si>
  <si>
    <t>TES_per_household.kWh.SK.Res.HH.Thermal.SH.Oil.WH.Oil.Solar.Solar</t>
  </si>
  <si>
    <t>TES_per_household.kWh.SK.Res.HH.Thermal.SH.Oil.WH.Elc.NoSolar.Elec</t>
  </si>
  <si>
    <t>TES_per_household.kWh.SK.Res.HH.Thermal.SH.Oil.WH.Elc.Solar</t>
  </si>
  <si>
    <t>TES_per_household.kWh.SK.Res.HH.Thermal.SH.Oil.WH.Elc.Solar.Elec</t>
  </si>
  <si>
    <t>TES_per_household.kWh.SK.Res.HH.Thermal.SH.Oil.WH.Elc.Solar.Solar</t>
  </si>
  <si>
    <t>TES_per_household.kWh.SK.Res.HH.Thermal.SH.Oil.CO</t>
  </si>
  <si>
    <t>TES_per_household.kWh.SK.Res.HH.Thermal.SH.Oil.CO.LPG.LPG</t>
  </si>
  <si>
    <t>TES_per_household.kWh.SK.Res.HH.Thermal.SH.Oil.CO.Elc.Elec</t>
  </si>
  <si>
    <t>TES_per_household.kWh.SK.Res.HH.Thermal.SH.Gas</t>
  </si>
  <si>
    <t>TES_per_household.kWh.SK.Res.HH.Thermal.SH.Gas.SH</t>
  </si>
  <si>
    <t>TES_per_household.kWh.SK.Res.HH.Thermal.SH.Gas.SH.Gas</t>
  </si>
  <si>
    <t>TES_per_household.kWh.SK.Res.HH.Thermal.SH.Gas.SH.Elec</t>
  </si>
  <si>
    <t>TES_per_household.kWh.SK.Res.HH.Thermal.SH.Gas.SC</t>
  </si>
  <si>
    <t>TES_per_household.kWh.SK.Res.HH.Thermal.SH.Gas.SC.AC.Elec</t>
  </si>
  <si>
    <t>TES_per_household.kWh.SK.Res.HH.Thermal.SH.Gas.WH</t>
  </si>
  <si>
    <t>TES_per_household.kWh.SK.Res.HH.Thermal.SH.Gas.WH.Gas.NoSolar.Gas</t>
  </si>
  <si>
    <t>TES_per_household.kWh.SK.Res.HH.Thermal.SH.Gas.WH.Gas.Solar</t>
  </si>
  <si>
    <t>TES_per_household.kWh.SK.Res.HH.Thermal.SH.Gas.WH.Gas.Solar.Gas</t>
  </si>
  <si>
    <t>TES_per_household.kWh.SK.Res.HH.Thermal.SH.Gas.WH.Gas.Solar.Solar</t>
  </si>
  <si>
    <t>TES_per_household.kWh.SK.Res.HH.Thermal.SH.Gas.WH.Elc.NoSolar.Elec</t>
  </si>
  <si>
    <t>TES_per_household.kWh.SK.Res.HH.Thermal.SH.Gas.WH.Elc.Solar</t>
  </si>
  <si>
    <t>TES_per_household.kWh.SK.Res.HH.Thermal.SH.Gas.WH.Elc.Solar.Elec</t>
  </si>
  <si>
    <t>TES_per_household.kWh.SK.Res.HH.Thermal.SH.Gas.WH.Elc.Solar.Solar</t>
  </si>
  <si>
    <t>TES_per_household.kWh.SK.Res.HH.Thermal.SH.Gas.CO</t>
  </si>
  <si>
    <t>TES_per_household.kWh.SK.Res.HH.Thermal.SH.Gas.CO.Gas.Gas</t>
  </si>
  <si>
    <t>TES_per_household.kWh.SK.Res.HH.Thermal.SH.Gas.CO.Elc.Elec</t>
  </si>
  <si>
    <t>TES_per_household.kWh.SK.Res.HH.Thermal.SH.Biomass</t>
  </si>
  <si>
    <t>TES_per_household.kWh.SK.Res.HH.Thermal.SH.Biomass.SH</t>
  </si>
  <si>
    <t>TES_per_household.kWh.SK.Res.HH.Thermal.SH.Biomass.SH.Biomass</t>
  </si>
  <si>
    <t>TES_per_household.kWh.SK.Res.HH.Thermal.SH.Biomass.SH.Elec</t>
  </si>
  <si>
    <t>TES_per_household.kWh.SK.Res.HH.Thermal.SH.Biomass.SC</t>
  </si>
  <si>
    <t>TES_per_household.kWh.SK.Res.HH.Thermal.SH.Biomass.SC.AC.Elec</t>
  </si>
  <si>
    <t>TES_per_household.kWh.SK.Res.HH.Thermal.SH.Biomass.WH</t>
  </si>
  <si>
    <t>TES_per_household.kWh.SK.Res.HH.Thermal.SH.Biomass.WH.Biomass.NoSolar.Biomass</t>
  </si>
  <si>
    <t>TES_per_household.kWh.SK.Res.HH.Thermal.SH.Biomass.WH.Biomass.Solar</t>
  </si>
  <si>
    <t>TES_per_household.kWh.SK.Res.HH.Thermal.SH.Biomass.WH.Biomass.Solar.Biomass</t>
  </si>
  <si>
    <t>TES_per_household.kWh.SK.Res.HH.Thermal.SH.Biomass.WH.Biomass.Solar.Solar</t>
  </si>
  <si>
    <t>TES_per_household.kWh.SK.Res.HH.Thermal.SH.Biomass.WH.LPG.NoSolar.LPG</t>
  </si>
  <si>
    <t>TES_per_household.kWh.SK.Res.HH.Thermal.SH.Biomass.WH.LPG.Solar</t>
  </si>
  <si>
    <t>TES_per_household.kWh.SK.Res.HH.Thermal.SH.Biomass.WH.LPG.Solar.LPG</t>
  </si>
  <si>
    <t>TES_per_household.kWh.SK.Res.HH.Thermal.SH.Biomass.WH.LPG.Solar.Solar</t>
  </si>
  <si>
    <t>TES_per_household.kWh.SK.Res.HH.Thermal.SH.Biomass.WH.Elc.NoSolar.Elec</t>
  </si>
  <si>
    <t>TES_per_household.kWh.SK.Res.HH.Thermal.SH.Biomass.WH.Elc.Solar</t>
  </si>
  <si>
    <t>TES_per_household.kWh.SK.Res.HH.Thermal.SH.Biomass.WH.Elc.Solar.Elec</t>
  </si>
  <si>
    <t>TES_per_household.kWh.SK.Res.HH.Thermal.SH.Biomass.WH.Elc.Solar.Solar</t>
  </si>
  <si>
    <t>TES_per_household.kWh.SK.Res.HH.Thermal.SH.Biomass.CO</t>
  </si>
  <si>
    <t>TES_per_household.kWh.SK.Res.HH.Thermal.SH.Biomass.CO.Biomass.Biomass</t>
  </si>
  <si>
    <t>TES_per_household.kWh.SK.Res.HH.Thermal.SH.Biomass.CO.LPG.LPG</t>
  </si>
  <si>
    <t>TES_per_household.kWh.SK.Res.HH.Thermal.SH.Biomass.CO.Elc.Elec</t>
  </si>
  <si>
    <t>TES_per_household.kWh.SK.Res.HH.Thermal.SH.Geo</t>
  </si>
  <si>
    <t>TES_per_household.kWh.SK.Res.HH.Thermal.SH.Geo.SH</t>
  </si>
  <si>
    <t>TES_per_household.kWh.SK.Res.HH.Thermal.SH.Geo.SH.Geo</t>
  </si>
  <si>
    <t>TES_per_household.kWh.SK.Res.HH.Thermal.SH.Geo.SH.Elec</t>
  </si>
  <si>
    <t>TES_per_household.kWh.SK.Res.HH.Thermal.SH.Geo.SC</t>
  </si>
  <si>
    <t>TES_per_household.kWh.SK.Res.HH.Thermal.SH.Geo.SC.AC.Elec</t>
  </si>
  <si>
    <t>TES_per_household.kWh.SK.Res.HH.Thermal.SH.Geo.WH</t>
  </si>
  <si>
    <t>TES_per_household.kWh.SK.Res.HH.Thermal.SH.Geo.WH.Geo.NoSolar.Geo</t>
  </si>
  <si>
    <t>TES_per_household.kWh.SK.Res.HH.Thermal.SH.Geo.WH.Geo.Solar</t>
  </si>
  <si>
    <t>TES_per_household.kWh.SK.Res.HH.Thermal.SH.Geo.WH.Geo.Solar.Geo</t>
  </si>
  <si>
    <t>TES_per_household.kWh.SK.Res.HH.Thermal.SH.Geo.WH.Geo.Solar.Solar</t>
  </si>
  <si>
    <t>TES_per_household.kWh.SK.Res.HH.Thermal.SH.Geo.WH.Elc.NoSolar.Elec</t>
  </si>
  <si>
    <t>TES_per_household.kWh.SK.Res.HH.Thermal.SH.Geo.WH.Elc.Solar</t>
  </si>
  <si>
    <t>TES_per_household.kWh.SK.Res.HH.Thermal.SH.Geo.WH.Elc.Solar.Elec</t>
  </si>
  <si>
    <t>TES_per_household.kWh.SK.Res.HH.Thermal.SH.Geo.WH.Elc.Solar.Solar</t>
  </si>
  <si>
    <t>TES_per_household.kWh.SK.Res.HH.Thermal.SH.Geo.CO</t>
  </si>
  <si>
    <t>TES_per_household.kWh.SK.Res.HH.Thermal.SH.Geo.CO.LPG.LPG</t>
  </si>
  <si>
    <t>TES_per_household.kWh.SK.Res.HH.Thermal.SH.Geo.CO.Elc.Elec</t>
  </si>
  <si>
    <t>TES_per_household.kWh.SK.Res.HH.Thermal.SH.DistrHeat</t>
  </si>
  <si>
    <t>TES_per_household.kWh.SK.Res.HH.Thermal.SH.DistrHeat.SH</t>
  </si>
  <si>
    <t>TES_per_household.kWh.SK.Res.HH.Thermal.SH.DistrHeat.SH.Steam_Distr</t>
  </si>
  <si>
    <t>TES_per_household.kWh.SK.Res.HH.Thermal.SH.DistrHeat.SH.Elec</t>
  </si>
  <si>
    <t>TES_per_household.kWh.SK.Res.HH.Thermal.SH.DistrHeat.SC</t>
  </si>
  <si>
    <t>TES_per_household.kWh.SK.Res.HH.Thermal.SH.DistrHeat.SC.AC.Elec</t>
  </si>
  <si>
    <t>TES_per_household.kWh.SK.Res.HH.Thermal.SH.DistrHeat.WH</t>
  </si>
  <si>
    <t>TES_per_household.kWh.SK.Res.HH.Thermal.SH.DistrHeat.WH.DistrHeat.NoSolar.Steam_Distr</t>
  </si>
  <si>
    <t>TES_per_household.kWh.SK.Res.HH.Thermal.SH.DistrHeat.WH.DistrHeat.Solar</t>
  </si>
  <si>
    <t>TES_per_household.kWh.SK.Res.HH.Thermal.SH.DistrHeat.WH.DistrHeat.Solar.Steam_Distr</t>
  </si>
  <si>
    <t>TES_per_household.kWh.SK.Res.HH.Thermal.SH.DistrHeat.WH.DistrHeat.Solar.Solar</t>
  </si>
  <si>
    <t>TES_per_household.kWh.SK.Res.HH.Thermal.SH.DistrHeat.WH.Elc.NoSolar.Elec</t>
  </si>
  <si>
    <t>TES_per_household.kWh.SK.Res.HH.Thermal.SH.DistrHeat.WH.Elc.Solar</t>
  </si>
  <si>
    <t>TES_per_household.kWh.SK.Res.HH.Thermal.SH.DistrHeat.WH.Elc.Solar.Elec</t>
  </si>
  <si>
    <t>TES_per_household.kWh.SK.Res.HH.Thermal.SH.DistrHeat.WH.Elc.Solar.Solar</t>
  </si>
  <si>
    <t>TES_per_household.kWh.SK.Res.HH.Thermal.SH.DistrHeat.CO</t>
  </si>
  <si>
    <t>TES_per_household.kWh.SK.Res.HH.Thermal.SH.DistrHeat.CO.LPG.LPG</t>
  </si>
  <si>
    <t>TES_per_household.kWh.SK.Res.HH.Thermal.SH.DistrHeat.CO.Elc.Elec</t>
  </si>
  <si>
    <t>TES_per_household.kWh.SK.Res.HH.Thermal.SH.AdvElc</t>
  </si>
  <si>
    <t>TES_per_household.kWh.SK.Res.HH.Thermal.SH.AdvElc.SH</t>
  </si>
  <si>
    <t>TES_per_household.kWh.SK.Res.HH.Thermal.SH.AdvElc.SH.Elec</t>
  </si>
  <si>
    <t>TES_per_household.kWh.SK.Res.HH.Thermal.SH.AdvElc.SC</t>
  </si>
  <si>
    <t>TES_per_household.kWh.SK.Res.HH.Thermal.SH.AdvElc.SC.AC.Elec</t>
  </si>
  <si>
    <t>TES_per_household.kWh.SK.Res.HH.Thermal.SH.AdvElc.WH</t>
  </si>
  <si>
    <t>TES_per_household.kWh.SK.Res.HH.Thermal.SH.AdvElc.WH.LPG.NoSolar.LPG</t>
  </si>
  <si>
    <t>TES_per_household.kWh.SK.Res.HH.Thermal.SH.AdvElc.WH.LPG.Solar</t>
  </si>
  <si>
    <t>TES_per_household.kWh.SK.Res.HH.Thermal.SH.AdvElc.WH.LPG.Solar.LPG</t>
  </si>
  <si>
    <t>TES_per_household.kWh.SK.Res.HH.Thermal.SH.AdvElc.WH.LPG.Solar.Solar</t>
  </si>
  <si>
    <t>TES_per_household.kWh.SK.Res.HH.Thermal.SH.AdvElc.WH.Elc.NoSolar.Elec</t>
  </si>
  <si>
    <t>TES_per_household.kWh.SK.Res.HH.Thermal.SH.AdvElc.WH.Elc.Solar</t>
  </si>
  <si>
    <t>TES_per_household.kWh.SK.Res.HH.Thermal.SH.AdvElc.WH.Elc.Solar.Elec</t>
  </si>
  <si>
    <t>TES_per_household.kWh.SK.Res.HH.Thermal.SH.AdvElc.WH.Elc.Solar.Solar</t>
  </si>
  <si>
    <t>TES_per_household.kWh.SK.Res.HH.Thermal.SH.AdvElc.CO</t>
  </si>
  <si>
    <t>TES_per_household.kWh.SK.Res.HH.Thermal.SH.AdvElc.CO.LPG.LPG</t>
  </si>
  <si>
    <t>TES_per_household.kWh.SK.Res.HH.Thermal.SH.AdvElc.CO.Elc.Elec</t>
  </si>
  <si>
    <t>TES_per_household.kWh.SK.Res.HH.Thermal.SH.ConvElc</t>
  </si>
  <si>
    <t>TES_per_household.kWh.SK.Res.HH.Thermal.SH.ConvElc.SH</t>
  </si>
  <si>
    <t>TES_per_household.kWh.SK.Res.HH.Thermal.SH.ConvElc.SH.Elec</t>
  </si>
  <si>
    <t>TES_per_household.kWh.SK.Res.HH.Thermal.SH.ConvElc.SC</t>
  </si>
  <si>
    <t>TES_per_household.kWh.SK.Res.HH.Thermal.SH.ConvElc.SC.AC.Elec</t>
  </si>
  <si>
    <t>TES_per_household.kWh.SK.Res.HH.Thermal.SH.ConvElc.WH</t>
  </si>
  <si>
    <t>TES_per_household.kWh.SK.Res.HH.Thermal.SH.ConvElc.WH.LPG.NoSolar.LPG</t>
  </si>
  <si>
    <t>TES_per_household.kWh.SK.Res.HH.Thermal.SH.ConvElc.WH.LPG.Solar</t>
  </si>
  <si>
    <t>TES_per_household.kWh.SK.Res.HH.Thermal.SH.ConvElc.WH.LPG.Solar.LPG</t>
  </si>
  <si>
    <t>TES_per_household.kWh.SK.Res.HH.Thermal.SH.ConvElc.WH.LPG.Solar.Solar</t>
  </si>
  <si>
    <t>TES_per_household.kWh.SK.Res.HH.Thermal.SH.ConvElc.WH.Elc.NoSolar.Elec</t>
  </si>
  <si>
    <t>TES_per_household.kWh.SK.Res.HH.Thermal.SH.ConvElc.WH.Elc.Solar</t>
  </si>
  <si>
    <t>TES_per_household.kWh.SK.Res.HH.Thermal.SH.ConvElc.WH.Elc.Solar.Elec</t>
  </si>
  <si>
    <t>TES_per_household.kWh.SK.Res.HH.Thermal.SH.ConvElc.WH.Elc.Solar.Solar</t>
  </si>
  <si>
    <t>TES_per_household.kWh.SK.Res.HH.Thermal.SH.ConvElc.CO</t>
  </si>
  <si>
    <t>TES_per_household.kWh.SK.Res.HH.Thermal.SH.ConvElc.CO.LPG.LPG</t>
  </si>
  <si>
    <t>TES_per_household.kWh.SK.Res.HH.Thermal.SH.ConvElc.CO.Elc.Elec</t>
  </si>
  <si>
    <t>SK - CO2 emissions per household (detailed structure)</t>
  </si>
  <si>
    <t>EMI_per_household.kgCO2.SK.Res.HH.Thermal.SH.Solids</t>
  </si>
  <si>
    <t>EMI_per_household.kgCO2.SK.Res.HH.Thermal.SH.Solids.SH</t>
  </si>
  <si>
    <t>EMI_per_household.kgCO2.SK.Res.HH.Thermal.SH.Solids.SH.Solids</t>
  </si>
  <si>
    <t>EMI_per_household.kgCO2.SK.Res.HH.Thermal.SH.Solids.SH.Elec</t>
  </si>
  <si>
    <t>EMI_per_household.kgCO2.SK.Res.HH.Thermal.SH.Solids.SC</t>
  </si>
  <si>
    <t>EMI_per_household.kgCO2.SK.Res.HH.Thermal.SH.Solids.SC.AC.Elec</t>
  </si>
  <si>
    <t>EMI_per_household.kgCO2.SK.Res.HH.Thermal.SH.Solids.WH</t>
  </si>
  <si>
    <t>EMI_per_household.kgCO2.SK.Res.HH.Thermal.SH.Solids.WH.Solids.NoSolar.Solids</t>
  </si>
  <si>
    <t>EMI_per_household.kgCO2.SK.Res.HH.Thermal.SH.Solids.WH.LPG.NoSolar.LPG</t>
  </si>
  <si>
    <t>EMI_per_household.kgCO2.SK.Res.HH.Thermal.SH.Solids.WH.LPG.Solar</t>
  </si>
  <si>
    <t>EMI_per_household.kgCO2.SK.Res.HH.Thermal.SH.Solids.WH.LPG.Solar.LPG</t>
  </si>
  <si>
    <t>EMI_per_household.kgCO2.SK.Res.HH.Thermal.SH.Solids.WH.LPG.Solar.Solar</t>
  </si>
  <si>
    <t>EMI_per_household.kgCO2.SK.Res.HH.Thermal.SH.Solids.WH.Elc.NoSolar.Elec</t>
  </si>
  <si>
    <t>EMI_per_household.kgCO2.SK.Res.HH.Thermal.SH.Solids.WH.Elc.Solar</t>
  </si>
  <si>
    <t>EMI_per_household.kgCO2.SK.Res.HH.Thermal.SH.Solids.WH.Elc.Solar.Elec</t>
  </si>
  <si>
    <t>EMI_per_household.kgCO2.SK.Res.HH.Thermal.SH.Solids.WH.Elc.Solar.Solar</t>
  </si>
  <si>
    <t>EMI_per_household.kgCO2.SK.Res.HH.Thermal.SH.Solids.CO</t>
  </si>
  <si>
    <t>EMI_per_household.kgCO2.SK.Res.HH.Thermal.SH.Solids.CO.Solids.Solids</t>
  </si>
  <si>
    <t>EMI_per_household.kgCO2.SK.Res.HH.Thermal.SH.Solids.CO.LPG.LPG</t>
  </si>
  <si>
    <t>EMI_per_household.kgCO2.SK.Res.HH.Thermal.SH.Solids.CO.Elc.Elec</t>
  </si>
  <si>
    <t>EMI_per_household.kgCO2.SK.Res.HH.Thermal.SH.LPG</t>
  </si>
  <si>
    <t>EMI_per_household.kgCO2.SK.Res.HH.Thermal.SH.LPG.SH</t>
  </si>
  <si>
    <t>EMI_per_household.kgCO2.SK.Res.HH.Thermal.SH.LPG.SH.LPG</t>
  </si>
  <si>
    <t>EMI_per_household.kgCO2.SK.Res.HH.Thermal.SH.LPG.SH.Elec</t>
  </si>
  <si>
    <t>EMI_per_household.kgCO2.SK.Res.HH.Thermal.SH.LPG.SC</t>
  </si>
  <si>
    <t>EMI_per_household.kgCO2.SK.Res.HH.Thermal.SH.LPG.SC.AC.Elec</t>
  </si>
  <si>
    <t>EMI_per_household.kgCO2.SK.Res.HH.Thermal.SH.LPG.WH</t>
  </si>
  <si>
    <t>EMI_per_household.kgCO2.SK.Res.HH.Thermal.SH.LPG.WH.LPG.NoSolar.LPG</t>
  </si>
  <si>
    <t>EMI_per_household.kgCO2.SK.Res.HH.Thermal.SH.LPG.WH.LPG.Solar</t>
  </si>
  <si>
    <t>EMI_per_household.kgCO2.SK.Res.HH.Thermal.SH.LPG.WH.LPG.Solar.LPG</t>
  </si>
  <si>
    <t>EMI_per_household.kgCO2.SK.Res.HH.Thermal.SH.LPG.WH.LPG.Solar.Solar</t>
  </si>
  <si>
    <t>EMI_per_household.kgCO2.SK.Res.HH.Thermal.SH.LPG.WH.Elc.NoSolar.Elec</t>
  </si>
  <si>
    <t>EMI_per_household.kgCO2.SK.Res.HH.Thermal.SH.LPG.WH.Elc.Solar</t>
  </si>
  <si>
    <t>EMI_per_household.kgCO2.SK.Res.HH.Thermal.SH.LPG.WH.Elc.Solar.Elec</t>
  </si>
  <si>
    <t>EMI_per_household.kgCO2.SK.Res.HH.Thermal.SH.LPG.WH.Elc.Solar.Solar</t>
  </si>
  <si>
    <t>EMI_per_household.kgCO2.SK.Res.HH.Thermal.SH.LPG.CO</t>
  </si>
  <si>
    <t>EMI_per_household.kgCO2.SK.Res.HH.Thermal.SH.LPG.CO.LPG.LPG</t>
  </si>
  <si>
    <t>EMI_per_household.kgCO2.SK.Res.HH.Thermal.SH.LPG.CO.Elc.Elec</t>
  </si>
  <si>
    <t>EMI_per_household.kgCO2.SK.Res.HH.Thermal.SH.Oil</t>
  </si>
  <si>
    <t>EMI_per_household.kgCO2.SK.Res.HH.Thermal.SH.Oil.SH</t>
  </si>
  <si>
    <t>EMI_per_household.kgCO2.SK.Res.HH.Thermal.SH.Oil.SH.Oil</t>
  </si>
  <si>
    <t>EMI_per_household.kgCO2.SK.Res.HH.Thermal.SH.Oil.SH.Elec</t>
  </si>
  <si>
    <t>EMI_per_household.kgCO2.SK.Res.HH.Thermal.SH.Oil.SC</t>
  </si>
  <si>
    <t>EMI_per_household.kgCO2.SK.Res.HH.Thermal.SH.Oil.SC.AC.Elec</t>
  </si>
  <si>
    <t>EMI_per_household.kgCO2.SK.Res.HH.Thermal.SH.Oil.WH</t>
  </si>
  <si>
    <t>EMI_per_household.kgCO2.SK.Res.HH.Thermal.SH.Oil.WH.Oil.NoSolar.Oil</t>
  </si>
  <si>
    <t>EMI_per_household.kgCO2.SK.Res.HH.Thermal.SH.Oil.WH.Oil.Solar</t>
  </si>
  <si>
    <t>EMI_per_household.kgCO2.SK.Res.HH.Thermal.SH.Oil.WH.Oil.Solar.Oil</t>
  </si>
  <si>
    <t>EMI_per_household.kgCO2.SK.Res.HH.Thermal.SH.Oil.WH.Oil.Solar.Solar</t>
  </si>
  <si>
    <t>EMI_per_household.kgCO2.SK.Res.HH.Thermal.SH.Oil.WH.Elc.NoSolar.Elec</t>
  </si>
  <si>
    <t>EMI_per_household.kgCO2.SK.Res.HH.Thermal.SH.Oil.WH.Elc.Solar</t>
  </si>
  <si>
    <t>EMI_per_household.kgCO2.SK.Res.HH.Thermal.SH.Oil.WH.Elc.Solar.Elec</t>
  </si>
  <si>
    <t>EMI_per_household.kgCO2.SK.Res.HH.Thermal.SH.Oil.WH.Elc.Solar.Solar</t>
  </si>
  <si>
    <t>EMI_per_household.kgCO2.SK.Res.HH.Thermal.SH.Oil.CO</t>
  </si>
  <si>
    <t>EMI_per_household.kgCO2.SK.Res.HH.Thermal.SH.Oil.CO.LPG.LPG</t>
  </si>
  <si>
    <t>EMI_per_household.kgCO2.SK.Res.HH.Thermal.SH.Oil.CO.Elc.Elec</t>
  </si>
  <si>
    <t>EMI_per_household.kgCO2.SK.Res.HH.Thermal.SH.Gas</t>
  </si>
  <si>
    <t>EMI_per_household.kgCO2.SK.Res.HH.Thermal.SH.Gas.SH</t>
  </si>
  <si>
    <t>EMI_per_household.kgCO2.SK.Res.HH.Thermal.SH.Gas.SH.Gas</t>
  </si>
  <si>
    <t>EMI_per_household.kgCO2.SK.Res.HH.Thermal.SH.Gas.SH.Elec</t>
  </si>
  <si>
    <t>EMI_per_household.kgCO2.SK.Res.HH.Thermal.SH.Gas.SC</t>
  </si>
  <si>
    <t>EMI_per_household.kgCO2.SK.Res.HH.Thermal.SH.Gas.SC.AC.Elec</t>
  </si>
  <si>
    <t>EMI_per_household.kgCO2.SK.Res.HH.Thermal.SH.Gas.WH</t>
  </si>
  <si>
    <t>EMI_per_household.kgCO2.SK.Res.HH.Thermal.SH.Gas.WH.Gas.NoSolar.Gas</t>
  </si>
  <si>
    <t>EMI_per_household.kgCO2.SK.Res.HH.Thermal.SH.Gas.WH.Gas.Solar</t>
  </si>
  <si>
    <t>EMI_per_household.kgCO2.SK.Res.HH.Thermal.SH.Gas.WH.Gas.Solar.Gas</t>
  </si>
  <si>
    <t>EMI_per_household.kgCO2.SK.Res.HH.Thermal.SH.Gas.WH.Gas.Solar.Solar</t>
  </si>
  <si>
    <t>EMI_per_household.kgCO2.SK.Res.HH.Thermal.SH.Gas.WH.Elc.NoSolar.Elec</t>
  </si>
  <si>
    <t>EMI_per_household.kgCO2.SK.Res.HH.Thermal.SH.Gas.WH.Elc.Solar</t>
  </si>
  <si>
    <t>EMI_per_household.kgCO2.SK.Res.HH.Thermal.SH.Gas.WH.Elc.Solar.Elec</t>
  </si>
  <si>
    <t>EMI_per_household.kgCO2.SK.Res.HH.Thermal.SH.Gas.WH.Elc.Solar.Solar</t>
  </si>
  <si>
    <t>EMI_per_household.kgCO2.SK.Res.HH.Thermal.SH.Gas.CO</t>
  </si>
  <si>
    <t>EMI_per_household.kgCO2.SK.Res.HH.Thermal.SH.Gas.CO.Gas.Gas</t>
  </si>
  <si>
    <t>EMI_per_household.kgCO2.SK.Res.HH.Thermal.SH.Gas.CO.Elc.Elec</t>
  </si>
  <si>
    <t>EMI_per_household.kgCO2.SK.Res.HH.Thermal.SH.Biomass</t>
  </si>
  <si>
    <t>EMI_per_household.kgCO2.SK.Res.HH.Thermal.SH.Biomass.SH</t>
  </si>
  <si>
    <t>EMI_per_household.kgCO2.SK.Res.HH.Thermal.SH.Biomass.SH.Biomass</t>
  </si>
  <si>
    <t>EMI_per_household.kgCO2.SK.Res.HH.Thermal.SH.Biomass.SH.Elec</t>
  </si>
  <si>
    <t>EMI_per_household.kgCO2.SK.Res.HH.Thermal.SH.Biomass.SC</t>
  </si>
  <si>
    <t>EMI_per_household.kgCO2.SK.Res.HH.Thermal.SH.Biomass.SC.AC.Elec</t>
  </si>
  <si>
    <t>EMI_per_household.kgCO2.SK.Res.HH.Thermal.SH.Biomass.WH</t>
  </si>
  <si>
    <t>EMI_per_household.kgCO2.SK.Res.HH.Thermal.SH.Biomass.WH.Biomass.NoSolar.Biomass</t>
  </si>
  <si>
    <t>EMI_per_household.kgCO2.SK.Res.HH.Thermal.SH.Biomass.WH.Biomass.Solar</t>
  </si>
  <si>
    <t>EMI_per_household.kgCO2.SK.Res.HH.Thermal.SH.Biomass.WH.Biomass.Solar.Biomass</t>
  </si>
  <si>
    <t>EMI_per_household.kgCO2.SK.Res.HH.Thermal.SH.Biomass.WH.Biomass.Solar.Solar</t>
  </si>
  <si>
    <t>EMI_per_household.kgCO2.SK.Res.HH.Thermal.SH.Biomass.WH.LPG.NoSolar.LPG</t>
  </si>
  <si>
    <t>EMI_per_household.kgCO2.SK.Res.HH.Thermal.SH.Biomass.WH.LPG.Solar</t>
  </si>
  <si>
    <t>EMI_per_household.kgCO2.SK.Res.HH.Thermal.SH.Biomass.WH.LPG.Solar.LPG</t>
  </si>
  <si>
    <t>EMI_per_household.kgCO2.SK.Res.HH.Thermal.SH.Biomass.WH.LPG.Solar.Solar</t>
  </si>
  <si>
    <t>EMI_per_household.kgCO2.SK.Res.HH.Thermal.SH.Biomass.WH.Elc.NoSolar.Elec</t>
  </si>
  <si>
    <t>EMI_per_household.kgCO2.SK.Res.HH.Thermal.SH.Biomass.WH.Elc.Solar</t>
  </si>
  <si>
    <t>EMI_per_household.kgCO2.SK.Res.HH.Thermal.SH.Biomass.WH.Elc.Solar.Elec</t>
  </si>
  <si>
    <t>EMI_per_household.kgCO2.SK.Res.HH.Thermal.SH.Biomass.WH.Elc.Solar.Solar</t>
  </si>
  <si>
    <t>EMI_per_household.kgCO2.SK.Res.HH.Thermal.SH.Biomass.CO</t>
  </si>
  <si>
    <t>EMI_per_household.kgCO2.SK.Res.HH.Thermal.SH.Biomass.CO.Biomass.Biomass</t>
  </si>
  <si>
    <t>EMI_per_household.kgCO2.SK.Res.HH.Thermal.SH.Biomass.CO.LPG.LPG</t>
  </si>
  <si>
    <t>EMI_per_household.kgCO2.SK.Res.HH.Thermal.SH.Biomass.CO.Elc.Elec</t>
  </si>
  <si>
    <t>EMI_per_household.kgCO2.SK.Res.HH.Thermal.SH.Geo</t>
  </si>
  <si>
    <t>EMI_per_household.kgCO2.SK.Res.HH.Thermal.SH.Geo.SH</t>
  </si>
  <si>
    <t>EMI_per_household.kgCO2.SK.Res.HH.Thermal.SH.Geo.SH.Geo</t>
  </si>
  <si>
    <t>EMI_per_household.kgCO2.SK.Res.HH.Thermal.SH.Geo.SH.Elec</t>
  </si>
  <si>
    <t>EMI_per_household.kgCO2.SK.Res.HH.Thermal.SH.Geo.SC</t>
  </si>
  <si>
    <t>EMI_per_household.kgCO2.SK.Res.HH.Thermal.SH.Geo.SC.AC.Elec</t>
  </si>
  <si>
    <t>EMI_per_household.kgCO2.SK.Res.HH.Thermal.SH.Geo.WH</t>
  </si>
  <si>
    <t>EMI_per_household.kgCO2.SK.Res.HH.Thermal.SH.Geo.WH.Geo.NoSolar.Geo</t>
  </si>
  <si>
    <t>EMI_per_household.kgCO2.SK.Res.HH.Thermal.SH.Geo.WH.Geo.Solar</t>
  </si>
  <si>
    <t>EMI_per_household.kgCO2.SK.Res.HH.Thermal.SH.Geo.WH.Geo.Solar.Geo</t>
  </si>
  <si>
    <t>EMI_per_household.kgCO2.SK.Res.HH.Thermal.SH.Geo.WH.Geo.Solar.Solar</t>
  </si>
  <si>
    <t>EMI_per_household.kgCO2.SK.Res.HH.Thermal.SH.Geo.WH.Elc.NoSolar.Elec</t>
  </si>
  <si>
    <t>EMI_per_household.kgCO2.SK.Res.HH.Thermal.SH.Geo.WH.Elc.Solar</t>
  </si>
  <si>
    <t>EMI_per_household.kgCO2.SK.Res.HH.Thermal.SH.Geo.WH.Elc.Solar.Elec</t>
  </si>
  <si>
    <t>EMI_per_household.kgCO2.SK.Res.HH.Thermal.SH.Geo.WH.Elc.Solar.Solar</t>
  </si>
  <si>
    <t>EMI_per_household.kgCO2.SK.Res.HH.Thermal.SH.Geo.CO</t>
  </si>
  <si>
    <t>EMI_per_household.kgCO2.SK.Res.HH.Thermal.SH.Geo.CO.LPG.LPG</t>
  </si>
  <si>
    <t>EMI_per_household.kgCO2.SK.Res.HH.Thermal.SH.Geo.CO.Elc.Elec</t>
  </si>
  <si>
    <t>EMI_per_household.kgCO2.SK.Res.HH.Thermal.SH.DistrHeat</t>
  </si>
  <si>
    <t>EMI_per_household.kgCO2.SK.Res.HH.Thermal.SH.DistrHeat.SH</t>
  </si>
  <si>
    <t>EMI_per_household.kgCO2.SK.Res.HH.Thermal.SH.DistrHeat.SH.Steam_Distr</t>
  </si>
  <si>
    <t>EMI_per_household.kgCO2.SK.Res.HH.Thermal.SH.DistrHeat.SH.Elec</t>
  </si>
  <si>
    <t>EMI_per_household.kgCO2.SK.Res.HH.Thermal.SH.DistrHeat.SC</t>
  </si>
  <si>
    <t>EMI_per_household.kgCO2.SK.Res.HH.Thermal.SH.DistrHeat.SC.AC.Elec</t>
  </si>
  <si>
    <t>EMI_per_household.kgCO2.SK.Res.HH.Thermal.SH.DistrHeat.WH</t>
  </si>
  <si>
    <t>EMI_per_household.kgCO2.SK.Res.HH.Thermal.SH.DistrHeat.WH.DistrHeat.NoSolar.Steam_Distr</t>
  </si>
  <si>
    <t>EMI_per_household.kgCO2.SK.Res.HH.Thermal.SH.DistrHeat.WH.DistrHeat.Solar</t>
  </si>
  <si>
    <t>EMI_per_household.kgCO2.SK.Res.HH.Thermal.SH.DistrHeat.WH.DistrHeat.Solar.Steam_Distr</t>
  </si>
  <si>
    <t>EMI_per_household.kgCO2.SK.Res.HH.Thermal.SH.DistrHeat.WH.DistrHeat.Solar.Solar</t>
  </si>
  <si>
    <t>EMI_per_household.kgCO2.SK.Res.HH.Thermal.SH.DistrHeat.WH.Elc.NoSolar.Elec</t>
  </si>
  <si>
    <t>EMI_per_household.kgCO2.SK.Res.HH.Thermal.SH.DistrHeat.WH.Elc.Solar</t>
  </si>
  <si>
    <t>EMI_per_household.kgCO2.SK.Res.HH.Thermal.SH.DistrHeat.WH.Elc.Solar.Elec</t>
  </si>
  <si>
    <t>EMI_per_household.kgCO2.SK.Res.HH.Thermal.SH.DistrHeat.WH.Elc.Solar.Solar</t>
  </si>
  <si>
    <t>EMI_per_household.kgCO2.SK.Res.HH.Thermal.SH.DistrHeat.CO</t>
  </si>
  <si>
    <t>EMI_per_household.kgCO2.SK.Res.HH.Thermal.SH.DistrHeat.CO.LPG.LPG</t>
  </si>
  <si>
    <t>EMI_per_household.kgCO2.SK.Res.HH.Thermal.SH.DistrHeat.CO.Elc.Elec</t>
  </si>
  <si>
    <t>EMI_per_household.kgCO2.SK.Res.HH.Thermal.SH.AdvElc</t>
  </si>
  <si>
    <t>EMI_per_household.kgCO2.SK.Res.HH.Thermal.SH.AdvElc.SH</t>
  </si>
  <si>
    <t>EMI_per_household.kgCO2.SK.Res.HH.Thermal.SH.AdvElc.SH.Elec</t>
  </si>
  <si>
    <t>EMI_per_household.kgCO2.SK.Res.HH.Thermal.SH.AdvElc.SC</t>
  </si>
  <si>
    <t>EMI_per_household.kgCO2.SK.Res.HH.Thermal.SH.AdvElc.SC.AC.Elec</t>
  </si>
  <si>
    <t>EMI_per_household.kgCO2.SK.Res.HH.Thermal.SH.AdvElc.WH</t>
  </si>
  <si>
    <t>EMI_per_household.kgCO2.SK.Res.HH.Thermal.SH.AdvElc.WH.LPG.NoSolar.LPG</t>
  </si>
  <si>
    <t>EMI_per_household.kgCO2.SK.Res.HH.Thermal.SH.AdvElc.WH.LPG.Solar</t>
  </si>
  <si>
    <t>EMI_per_household.kgCO2.SK.Res.HH.Thermal.SH.AdvElc.WH.LPG.Solar.LPG</t>
  </si>
  <si>
    <t>EMI_per_household.kgCO2.SK.Res.HH.Thermal.SH.AdvElc.WH.LPG.Solar.Solar</t>
  </si>
  <si>
    <t>EMI_per_household.kgCO2.SK.Res.HH.Thermal.SH.AdvElc.WH.Elc.NoSolar.Elec</t>
  </si>
  <si>
    <t>EMI_per_household.kgCO2.SK.Res.HH.Thermal.SH.AdvElc.WH.Elc.Solar</t>
  </si>
  <si>
    <t>EMI_per_household.kgCO2.SK.Res.HH.Thermal.SH.AdvElc.WH.Elc.Solar.Elec</t>
  </si>
  <si>
    <t>EMI_per_household.kgCO2.SK.Res.HH.Thermal.SH.AdvElc.WH.Elc.Solar.Solar</t>
  </si>
  <si>
    <t>EMI_per_household.kgCO2.SK.Res.HH.Thermal.SH.AdvElc.CO</t>
  </si>
  <si>
    <t>EMI_per_household.kgCO2.SK.Res.HH.Thermal.SH.AdvElc.CO.LPG.LPG</t>
  </si>
  <si>
    <t>EMI_per_household.kgCO2.SK.Res.HH.Thermal.SH.AdvElc.CO.Elc.Elec</t>
  </si>
  <si>
    <t>EMI_per_household.kgCO2.SK.Res.HH.Thermal.SH.ConvElc</t>
  </si>
  <si>
    <t>EMI_per_household.kgCO2.SK.Res.HH.Thermal.SH.ConvElc.SH</t>
  </si>
  <si>
    <t>EMI_per_household.kgCO2.SK.Res.HH.Thermal.SH.ConvElc.SH.Elec</t>
  </si>
  <si>
    <t>EMI_per_household.kgCO2.SK.Res.HH.Thermal.SH.ConvElc.SC</t>
  </si>
  <si>
    <t>EMI_per_household.kgCO2.SK.Res.HH.Thermal.SH.ConvElc.SC.AC.Elec</t>
  </si>
  <si>
    <t>EMI_per_household.kgCO2.SK.Res.HH.Thermal.SH.ConvElc.WH</t>
  </si>
  <si>
    <t>EMI_per_household.kgCO2.SK.Res.HH.Thermal.SH.ConvElc.WH.LPG.NoSolar.LPG</t>
  </si>
  <si>
    <t>EMI_per_household.kgCO2.SK.Res.HH.Thermal.SH.ConvElc.WH.LPG.Solar</t>
  </si>
  <si>
    <t>EMI_per_household.kgCO2.SK.Res.HH.Thermal.SH.ConvElc.WH.LPG.Solar.LPG</t>
  </si>
  <si>
    <t>EMI_per_household.kgCO2.SK.Res.HH.Thermal.SH.ConvElc.WH.LPG.Solar.Solar</t>
  </si>
  <si>
    <t>EMI_per_household.kgCO2.SK.Res.HH.Thermal.SH.ConvElc.WH.Elc.NoSolar.Elec</t>
  </si>
  <si>
    <t>EMI_per_household.kgCO2.SK.Res.HH.Thermal.SH.ConvElc.WH.Elc.Solar</t>
  </si>
  <si>
    <t>EMI_per_household.kgCO2.SK.Res.HH.Thermal.SH.ConvElc.WH.Elc.Solar.Elec</t>
  </si>
  <si>
    <t>EMI_per_household.kgCO2.SK.Res.HH.Thermal.SH.ConvElc.WH.Elc.Solar.Solar</t>
  </si>
  <si>
    <t>EMI_per_household.kgCO2.SK.Res.HH.Thermal.SH.ConvElc.CO</t>
  </si>
  <si>
    <t>EMI_per_household.kgCO2.SK.Res.HH.Thermal.SH.ConvElc.CO.LPG.LPG</t>
  </si>
  <si>
    <t>EMI_per_household.kgCO2.SK.Res.HH.Thermal.SH.ConvElc.CO.Elc.Elec</t>
  </si>
  <si>
    <t>SK - Final energy consumption per surface area (detailed structure)</t>
  </si>
  <si>
    <t>FEC_per_sqm.kWh.SK.Res.HH.Thermal.SH.Solids</t>
  </si>
  <si>
    <t>FEC_per_sqm.kWh.SK.Res.HH.Thermal.SH.Solids.SH</t>
  </si>
  <si>
    <t>FEC_per_sqm.kWh.SK.Res.HH.Thermal.SH.Solids.SH.Solids</t>
  </si>
  <si>
    <t>FEC_per_sqm.kWh.SK.Res.HH.Thermal.SH.Solids.SH.Elec</t>
  </si>
  <si>
    <t>FEC_per_sqm.kWh.SK.Res.HH.Thermal.SH.Solids.SC</t>
  </si>
  <si>
    <t>FEC_per_sqm.kWh.SK.Res.HH.Thermal.SH.Solids.SC.AC.Elec</t>
  </si>
  <si>
    <t>FEC_per_sqm.kWh.SK.Res.HH.Thermal.SH.Solids.WH</t>
  </si>
  <si>
    <t>FEC_per_sqm.kWh.SK.Res.HH.Thermal.SH.Solids.WH.Solids.NoSolar.Solids</t>
  </si>
  <si>
    <t>FEC_per_sqm.kWh.SK.Res.HH.Thermal.SH.Solids.WH.LPG.NoSolar.LPG</t>
  </si>
  <si>
    <t>FEC_per_sqm.kWh.SK.Res.HH.Thermal.SH.Solids.WH.LPG.Solar</t>
  </si>
  <si>
    <t>FEC_per_sqm.kWh.SK.Res.HH.Thermal.SH.Solids.WH.LPG.Solar.LPG</t>
  </si>
  <si>
    <t>FEC_per_sqm.kWh.SK.Res.HH.Thermal.SH.Solids.WH.LPG.Solar.Solar</t>
  </si>
  <si>
    <t>FEC_per_sqm.kWh.SK.Res.HH.Thermal.SH.Solids.WH.Elc.NoSolar.Elec</t>
  </si>
  <si>
    <t>FEC_per_sqm.kWh.SK.Res.HH.Thermal.SH.Solids.WH.Elc.Solar</t>
  </si>
  <si>
    <t>FEC_per_sqm.kWh.SK.Res.HH.Thermal.SH.Solids.WH.Elc.Solar.Elec</t>
  </si>
  <si>
    <t>FEC_per_sqm.kWh.SK.Res.HH.Thermal.SH.Solids.WH.Elc.Solar.Solar</t>
  </si>
  <si>
    <t>FEC_per_sqm.kWh.SK.Res.HH.Thermal.SH.Solids.CO</t>
  </si>
  <si>
    <t>FEC_per_sqm.kWh.SK.Res.HH.Thermal.SH.Solids.CO.Solids.Solids</t>
  </si>
  <si>
    <t>FEC_per_sqm.kWh.SK.Res.HH.Thermal.SH.Solids.CO.LPG.LPG</t>
  </si>
  <si>
    <t>FEC_per_sqm.kWh.SK.Res.HH.Thermal.SH.Solids.CO.Elc.Elec</t>
  </si>
  <si>
    <t>FEC_per_sqm.kWh.SK.Res.HH.Thermal.SH.LPG</t>
  </si>
  <si>
    <t>FEC_per_sqm.kWh.SK.Res.HH.Thermal.SH.LPG.SH</t>
  </si>
  <si>
    <t>FEC_per_sqm.kWh.SK.Res.HH.Thermal.SH.LPG.SH.LPG</t>
  </si>
  <si>
    <t>FEC_per_sqm.kWh.SK.Res.HH.Thermal.SH.LPG.SH.Elec</t>
  </si>
  <si>
    <t>FEC_per_sqm.kWh.SK.Res.HH.Thermal.SH.LPG.SC</t>
  </si>
  <si>
    <t>FEC_per_sqm.kWh.SK.Res.HH.Thermal.SH.LPG.SC.AC.Elec</t>
  </si>
  <si>
    <t>FEC_per_sqm.kWh.SK.Res.HH.Thermal.SH.LPG.WH</t>
  </si>
  <si>
    <t>FEC_per_sqm.kWh.SK.Res.HH.Thermal.SH.LPG.WH.LPG.NoSolar.LPG</t>
  </si>
  <si>
    <t>FEC_per_sqm.kWh.SK.Res.HH.Thermal.SH.LPG.WH.LPG.Solar</t>
  </si>
  <si>
    <t>FEC_per_sqm.kWh.SK.Res.HH.Thermal.SH.LPG.WH.LPG.Solar.LPG</t>
  </si>
  <si>
    <t>FEC_per_sqm.kWh.SK.Res.HH.Thermal.SH.LPG.WH.LPG.Solar.Solar</t>
  </si>
  <si>
    <t>FEC_per_sqm.kWh.SK.Res.HH.Thermal.SH.LPG.WH.Elc.NoSolar.Elec</t>
  </si>
  <si>
    <t>FEC_per_sqm.kWh.SK.Res.HH.Thermal.SH.LPG.WH.Elc.Solar</t>
  </si>
  <si>
    <t>FEC_per_sqm.kWh.SK.Res.HH.Thermal.SH.LPG.WH.Elc.Solar.Elec</t>
  </si>
  <si>
    <t>FEC_per_sqm.kWh.SK.Res.HH.Thermal.SH.LPG.WH.Elc.Solar.Solar</t>
  </si>
  <si>
    <t>FEC_per_sqm.kWh.SK.Res.HH.Thermal.SH.LPG.CO</t>
  </si>
  <si>
    <t>FEC_per_sqm.kWh.SK.Res.HH.Thermal.SH.LPG.CO.LPG.LPG</t>
  </si>
  <si>
    <t>FEC_per_sqm.kWh.SK.Res.HH.Thermal.SH.LPG.CO.Elc.Elec</t>
  </si>
  <si>
    <t>FEC_per_sqm.kWh.SK.Res.HH.Thermal.SH.Oil</t>
  </si>
  <si>
    <t>FEC_per_sqm.kWh.SK.Res.HH.Thermal.SH.Oil.SH</t>
  </si>
  <si>
    <t>FEC_per_sqm.kWh.SK.Res.HH.Thermal.SH.Oil.SH.Oil</t>
  </si>
  <si>
    <t>FEC_per_sqm.kWh.SK.Res.HH.Thermal.SH.Oil.SH.Elec</t>
  </si>
  <si>
    <t>FEC_per_sqm.kWh.SK.Res.HH.Thermal.SH.Oil.SC</t>
  </si>
  <si>
    <t>FEC_per_sqm.kWh.SK.Res.HH.Thermal.SH.Oil.SC.AC.Elec</t>
  </si>
  <si>
    <t>FEC_per_sqm.kWh.SK.Res.HH.Thermal.SH.Oil.WH</t>
  </si>
  <si>
    <t>FEC_per_sqm.kWh.SK.Res.HH.Thermal.SH.Oil.WH.Oil.NoSolar.Oil</t>
  </si>
  <si>
    <t>FEC_per_sqm.kWh.SK.Res.HH.Thermal.SH.Oil.WH.Oil.Solar</t>
  </si>
  <si>
    <t>FEC_per_sqm.kWh.SK.Res.HH.Thermal.SH.Oil.WH.Oil.Solar.Oil</t>
  </si>
  <si>
    <t>FEC_per_sqm.kWh.SK.Res.HH.Thermal.SH.Oil.WH.Oil.Solar.Solar</t>
  </si>
  <si>
    <t>FEC_per_sqm.kWh.SK.Res.HH.Thermal.SH.Oil.WH.Elc.NoSolar.Elec</t>
  </si>
  <si>
    <t>FEC_per_sqm.kWh.SK.Res.HH.Thermal.SH.Oil.WH.Elc.Solar</t>
  </si>
  <si>
    <t>FEC_per_sqm.kWh.SK.Res.HH.Thermal.SH.Oil.WH.Elc.Solar.Elec</t>
  </si>
  <si>
    <t>FEC_per_sqm.kWh.SK.Res.HH.Thermal.SH.Oil.WH.Elc.Solar.Solar</t>
  </si>
  <si>
    <t>FEC_per_sqm.kWh.SK.Res.HH.Thermal.SH.Oil.CO</t>
  </si>
  <si>
    <t>FEC_per_sqm.kWh.SK.Res.HH.Thermal.SH.Oil.CO.LPG.LPG</t>
  </si>
  <si>
    <t>FEC_per_sqm.kWh.SK.Res.HH.Thermal.SH.Oil.CO.Elc.Elec</t>
  </si>
  <si>
    <t>FEC_per_sqm.kWh.SK.Res.HH.Thermal.SH.Gas</t>
  </si>
  <si>
    <t>FEC_per_sqm.kWh.SK.Res.HH.Thermal.SH.Gas.SH</t>
  </si>
  <si>
    <t>FEC_per_sqm.kWh.SK.Res.HH.Thermal.SH.Gas.SH.Gas</t>
  </si>
  <si>
    <t>FEC_per_sqm.kWh.SK.Res.HH.Thermal.SH.Gas.SH.Elec</t>
  </si>
  <si>
    <t>FEC_per_sqm.kWh.SK.Res.HH.Thermal.SH.Gas.SC</t>
  </si>
  <si>
    <t>FEC_per_sqm.kWh.SK.Res.HH.Thermal.SH.Gas.SC.AC.Elec</t>
  </si>
  <si>
    <t>FEC_per_sqm.kWh.SK.Res.HH.Thermal.SH.Gas.WH</t>
  </si>
  <si>
    <t>FEC_per_sqm.kWh.SK.Res.HH.Thermal.SH.Gas.WH.Gas.NoSolar.Gas</t>
  </si>
  <si>
    <t>FEC_per_sqm.kWh.SK.Res.HH.Thermal.SH.Gas.WH.Gas.Solar</t>
  </si>
  <si>
    <t>FEC_per_sqm.kWh.SK.Res.HH.Thermal.SH.Gas.WH.Gas.Solar.Gas</t>
  </si>
  <si>
    <t>FEC_per_sqm.kWh.SK.Res.HH.Thermal.SH.Gas.WH.Gas.Solar.Solar</t>
  </si>
  <si>
    <t>FEC_per_sqm.kWh.SK.Res.HH.Thermal.SH.Gas.WH.Elc.NoSolar.Elec</t>
  </si>
  <si>
    <t>FEC_per_sqm.kWh.SK.Res.HH.Thermal.SH.Gas.WH.Elc.Solar</t>
  </si>
  <si>
    <t>FEC_per_sqm.kWh.SK.Res.HH.Thermal.SH.Gas.WH.Elc.Solar.Elec</t>
  </si>
  <si>
    <t>FEC_per_sqm.kWh.SK.Res.HH.Thermal.SH.Gas.WH.Elc.Solar.Solar</t>
  </si>
  <si>
    <t>FEC_per_sqm.kWh.SK.Res.HH.Thermal.SH.Gas.CO</t>
  </si>
  <si>
    <t>FEC_per_sqm.kWh.SK.Res.HH.Thermal.SH.Gas.CO.Gas.Gas</t>
  </si>
  <si>
    <t>FEC_per_sqm.kWh.SK.Res.HH.Thermal.SH.Gas.CO.Elc.Elec</t>
  </si>
  <si>
    <t>FEC_per_sqm.kWh.SK.Res.HH.Thermal.SH.Biomass</t>
  </si>
  <si>
    <t>FEC_per_sqm.kWh.SK.Res.HH.Thermal.SH.Biomass.SH</t>
  </si>
  <si>
    <t>FEC_per_sqm.kWh.SK.Res.HH.Thermal.SH.Biomass.SH.Biomass</t>
  </si>
  <si>
    <t>FEC_per_sqm.kWh.SK.Res.HH.Thermal.SH.Biomass.SH.Elec</t>
  </si>
  <si>
    <t>FEC_per_sqm.kWh.SK.Res.HH.Thermal.SH.Biomass.SC</t>
  </si>
  <si>
    <t>FEC_per_sqm.kWh.SK.Res.HH.Thermal.SH.Biomass.SC.AC.Elec</t>
  </si>
  <si>
    <t>FEC_per_sqm.kWh.SK.Res.HH.Thermal.SH.Biomass.WH</t>
  </si>
  <si>
    <t>FEC_per_sqm.kWh.SK.Res.HH.Thermal.SH.Biomass.WH.Biomass.NoSolar.Biomass</t>
  </si>
  <si>
    <t>FEC_per_sqm.kWh.SK.Res.HH.Thermal.SH.Biomass.WH.Biomass.Solar</t>
  </si>
  <si>
    <t>FEC_per_sqm.kWh.SK.Res.HH.Thermal.SH.Biomass.WH.Biomass.Solar.Biomass</t>
  </si>
  <si>
    <t>FEC_per_sqm.kWh.SK.Res.HH.Thermal.SH.Biomass.WH.Biomass.Solar.Solar</t>
  </si>
  <si>
    <t>FEC_per_sqm.kWh.SK.Res.HH.Thermal.SH.Biomass.WH.LPG.NoSolar.LPG</t>
  </si>
  <si>
    <t>FEC_per_sqm.kWh.SK.Res.HH.Thermal.SH.Biomass.WH.LPG.Solar</t>
  </si>
  <si>
    <t>FEC_per_sqm.kWh.SK.Res.HH.Thermal.SH.Biomass.WH.LPG.Solar.LPG</t>
  </si>
  <si>
    <t>FEC_per_sqm.kWh.SK.Res.HH.Thermal.SH.Biomass.WH.LPG.Solar.Solar</t>
  </si>
  <si>
    <t>FEC_per_sqm.kWh.SK.Res.HH.Thermal.SH.Biomass.WH.Elc.NoSolar.Elec</t>
  </si>
  <si>
    <t>FEC_per_sqm.kWh.SK.Res.HH.Thermal.SH.Biomass.WH.Elc.Solar</t>
  </si>
  <si>
    <t>FEC_per_sqm.kWh.SK.Res.HH.Thermal.SH.Biomass.WH.Elc.Solar.Elec</t>
  </si>
  <si>
    <t>FEC_per_sqm.kWh.SK.Res.HH.Thermal.SH.Biomass.WH.Elc.Solar.Solar</t>
  </si>
  <si>
    <t>FEC_per_sqm.kWh.SK.Res.HH.Thermal.SH.Biomass.CO</t>
  </si>
  <si>
    <t>FEC_per_sqm.kWh.SK.Res.HH.Thermal.SH.Biomass.CO.Biomass.Biomass</t>
  </si>
  <si>
    <t>FEC_per_sqm.kWh.SK.Res.HH.Thermal.SH.Biomass.CO.LPG.LPG</t>
  </si>
  <si>
    <t>FEC_per_sqm.kWh.SK.Res.HH.Thermal.SH.Biomass.CO.Elc.Elec</t>
  </si>
  <si>
    <t>FEC_per_sqm.kWh.SK.Res.HH.Thermal.SH.Geo</t>
  </si>
  <si>
    <t>FEC_per_sqm.kWh.SK.Res.HH.Thermal.SH.Geo.SH</t>
  </si>
  <si>
    <t>FEC_per_sqm.kWh.SK.Res.HH.Thermal.SH.Geo.SH.Geo</t>
  </si>
  <si>
    <t>FEC_per_sqm.kWh.SK.Res.HH.Thermal.SH.Geo.SH.Elec</t>
  </si>
  <si>
    <t>FEC_per_sqm.kWh.SK.Res.HH.Thermal.SH.Geo.SC</t>
  </si>
  <si>
    <t>FEC_per_sqm.kWh.SK.Res.HH.Thermal.SH.Geo.SC.AC.Elec</t>
  </si>
  <si>
    <t>FEC_per_sqm.kWh.SK.Res.HH.Thermal.SH.Geo.WH</t>
  </si>
  <si>
    <t>FEC_per_sqm.kWh.SK.Res.HH.Thermal.SH.Geo.WH.Geo.NoSolar.Geo</t>
  </si>
  <si>
    <t>FEC_per_sqm.kWh.SK.Res.HH.Thermal.SH.Geo.WH.Geo.Solar</t>
  </si>
  <si>
    <t>FEC_per_sqm.kWh.SK.Res.HH.Thermal.SH.Geo.WH.Geo.Solar.Geo</t>
  </si>
  <si>
    <t>FEC_per_sqm.kWh.SK.Res.HH.Thermal.SH.Geo.WH.Geo.Solar.Solar</t>
  </si>
  <si>
    <t>FEC_per_sqm.kWh.SK.Res.HH.Thermal.SH.Geo.WH.Elc.NoSolar.Elec</t>
  </si>
  <si>
    <t>FEC_per_sqm.kWh.SK.Res.HH.Thermal.SH.Geo.WH.Elc.Solar</t>
  </si>
  <si>
    <t>FEC_per_sqm.kWh.SK.Res.HH.Thermal.SH.Geo.WH.Elc.Solar.Elec</t>
  </si>
  <si>
    <t>FEC_per_sqm.kWh.SK.Res.HH.Thermal.SH.Geo.WH.Elc.Solar.Solar</t>
  </si>
  <si>
    <t>FEC_per_sqm.kWh.SK.Res.HH.Thermal.SH.Geo.CO</t>
  </si>
  <si>
    <t>FEC_per_sqm.kWh.SK.Res.HH.Thermal.SH.Geo.CO.LPG.LPG</t>
  </si>
  <si>
    <t>FEC_per_sqm.kWh.SK.Res.HH.Thermal.SH.Geo.CO.Elc.Elec</t>
  </si>
  <si>
    <t>FEC_per_sqm.kWh.SK.Res.HH.Thermal.SH.DistrHeat</t>
  </si>
  <si>
    <t>FEC_per_sqm.kWh.SK.Res.HH.Thermal.SH.DistrHeat.SH</t>
  </si>
  <si>
    <t>FEC_per_sqm.kWh.SK.Res.HH.Thermal.SH.DistrHeat.SH.Steam_Distr</t>
  </si>
  <si>
    <t>FEC_per_sqm.kWh.SK.Res.HH.Thermal.SH.DistrHeat.SH.Elec</t>
  </si>
  <si>
    <t>FEC_per_sqm.kWh.SK.Res.HH.Thermal.SH.DistrHeat.SC</t>
  </si>
  <si>
    <t>FEC_per_sqm.kWh.SK.Res.HH.Thermal.SH.DistrHeat.SC.AC.Elec</t>
  </si>
  <si>
    <t>FEC_per_sqm.kWh.SK.Res.HH.Thermal.SH.DistrHeat.WH</t>
  </si>
  <si>
    <t>FEC_per_sqm.kWh.SK.Res.HH.Thermal.SH.DistrHeat.WH.DistrHeat.NoSolar.Steam_Distr</t>
  </si>
  <si>
    <t>FEC_per_sqm.kWh.SK.Res.HH.Thermal.SH.DistrHeat.WH.DistrHeat.Solar</t>
  </si>
  <si>
    <t>FEC_per_sqm.kWh.SK.Res.HH.Thermal.SH.DistrHeat.WH.DistrHeat.Solar.Steam_Distr</t>
  </si>
  <si>
    <t>FEC_per_sqm.kWh.SK.Res.HH.Thermal.SH.DistrHeat.WH.DistrHeat.Solar.Solar</t>
  </si>
  <si>
    <t>FEC_per_sqm.kWh.SK.Res.HH.Thermal.SH.DistrHeat.WH.Elc.NoSolar.Elec</t>
  </si>
  <si>
    <t>FEC_per_sqm.kWh.SK.Res.HH.Thermal.SH.DistrHeat.WH.Elc.Solar</t>
  </si>
  <si>
    <t>FEC_per_sqm.kWh.SK.Res.HH.Thermal.SH.DistrHeat.WH.Elc.Solar.Elec</t>
  </si>
  <si>
    <t>FEC_per_sqm.kWh.SK.Res.HH.Thermal.SH.DistrHeat.WH.Elc.Solar.Solar</t>
  </si>
  <si>
    <t>FEC_per_sqm.kWh.SK.Res.HH.Thermal.SH.DistrHeat.CO</t>
  </si>
  <si>
    <t>FEC_per_sqm.kWh.SK.Res.HH.Thermal.SH.DistrHeat.CO.LPG.LPG</t>
  </si>
  <si>
    <t>FEC_per_sqm.kWh.SK.Res.HH.Thermal.SH.DistrHeat.CO.Elc.Elec</t>
  </si>
  <si>
    <t>FEC_per_sqm.kWh.SK.Res.HH.Thermal.SH.AdvElc</t>
  </si>
  <si>
    <t>FEC_per_sqm.kWh.SK.Res.HH.Thermal.SH.AdvElc.SH</t>
  </si>
  <si>
    <t>FEC_per_sqm.kWh.SK.Res.HH.Thermal.SH.AdvElc.SH.Elec</t>
  </si>
  <si>
    <t>FEC_per_sqm.kWh.SK.Res.HH.Thermal.SH.AdvElc.SC</t>
  </si>
  <si>
    <t>FEC_per_sqm.kWh.SK.Res.HH.Thermal.SH.AdvElc.SC.AC.Elec</t>
  </si>
  <si>
    <t>FEC_per_sqm.kWh.SK.Res.HH.Thermal.SH.AdvElc.WH</t>
  </si>
  <si>
    <t>FEC_per_sqm.kWh.SK.Res.HH.Thermal.SH.AdvElc.WH.LPG.NoSolar.LPG</t>
  </si>
  <si>
    <t>FEC_per_sqm.kWh.SK.Res.HH.Thermal.SH.AdvElc.WH.LPG.Solar</t>
  </si>
  <si>
    <t>FEC_per_sqm.kWh.SK.Res.HH.Thermal.SH.AdvElc.WH.LPG.Solar.LPG</t>
  </si>
  <si>
    <t>FEC_per_sqm.kWh.SK.Res.HH.Thermal.SH.AdvElc.WH.LPG.Solar.Solar</t>
  </si>
  <si>
    <t>FEC_per_sqm.kWh.SK.Res.HH.Thermal.SH.AdvElc.WH.Elc.NoSolar.Elec</t>
  </si>
  <si>
    <t>FEC_per_sqm.kWh.SK.Res.HH.Thermal.SH.AdvElc.WH.Elc.Solar</t>
  </si>
  <si>
    <t>FEC_per_sqm.kWh.SK.Res.HH.Thermal.SH.AdvElc.WH.Elc.Solar.Elec</t>
  </si>
  <si>
    <t>FEC_per_sqm.kWh.SK.Res.HH.Thermal.SH.AdvElc.WH.Elc.Solar.Solar</t>
  </si>
  <si>
    <t>FEC_per_sqm.kWh.SK.Res.HH.Thermal.SH.AdvElc.CO</t>
  </si>
  <si>
    <t>FEC_per_sqm.kWh.SK.Res.HH.Thermal.SH.AdvElc.CO.LPG.LPG</t>
  </si>
  <si>
    <t>FEC_per_sqm.kWh.SK.Res.HH.Thermal.SH.AdvElc.CO.Elc.Elec</t>
  </si>
  <si>
    <t>FEC_per_sqm.kWh.SK.Res.HH.Thermal.SH.ConvElc</t>
  </si>
  <si>
    <t>FEC_per_sqm.kWh.SK.Res.HH.Thermal.SH.ConvElc.SH</t>
  </si>
  <si>
    <t>FEC_per_sqm.kWh.SK.Res.HH.Thermal.SH.ConvElc.SH.Elec</t>
  </si>
  <si>
    <t>FEC_per_sqm.kWh.SK.Res.HH.Thermal.SH.ConvElc.SC</t>
  </si>
  <si>
    <t>FEC_per_sqm.kWh.SK.Res.HH.Thermal.SH.ConvElc.SC.AC.Elec</t>
  </si>
  <si>
    <t>FEC_per_sqm.kWh.SK.Res.HH.Thermal.SH.ConvElc.WH</t>
  </si>
  <si>
    <t>FEC_per_sqm.kWh.SK.Res.HH.Thermal.SH.ConvElc.WH.LPG.NoSolar.LPG</t>
  </si>
  <si>
    <t>FEC_per_sqm.kWh.SK.Res.HH.Thermal.SH.ConvElc.WH.LPG.Solar</t>
  </si>
  <si>
    <t>FEC_per_sqm.kWh.SK.Res.HH.Thermal.SH.ConvElc.WH.LPG.Solar.LPG</t>
  </si>
  <si>
    <t>FEC_per_sqm.kWh.SK.Res.HH.Thermal.SH.ConvElc.WH.LPG.Solar.Solar</t>
  </si>
  <si>
    <t>FEC_per_sqm.kWh.SK.Res.HH.Thermal.SH.ConvElc.WH.Elc.NoSolar.Elec</t>
  </si>
  <si>
    <t>FEC_per_sqm.kWh.SK.Res.HH.Thermal.SH.ConvElc.WH.Elc.Solar</t>
  </si>
  <si>
    <t>FEC_per_sqm.kWh.SK.Res.HH.Thermal.SH.ConvElc.WH.Elc.Solar.Elec</t>
  </si>
  <si>
    <t>FEC_per_sqm.kWh.SK.Res.HH.Thermal.SH.ConvElc.WH.Elc.Solar.Solar</t>
  </si>
  <si>
    <t>FEC_per_sqm.kWh.SK.Res.HH.Thermal.SH.ConvElc.CO</t>
  </si>
  <si>
    <t>FEC_per_sqm.kWh.SK.Res.HH.Thermal.SH.ConvElc.CO.LPG.LPG</t>
  </si>
  <si>
    <t>FEC_per_sqm.kWh.SK.Res.HH.Thermal.SH.ConvElc.CO.Elc.Elec</t>
  </si>
  <si>
    <t>SK - Thermal energy service per surface area (detailed structure)</t>
  </si>
  <si>
    <t>TES_per_sqm.kWh.SK.Res.HH.Thermal.SH.Solids</t>
  </si>
  <si>
    <t>TES_per_sqm.kWh.SK.Res.HH.Thermal.SH.Solids.SH</t>
  </si>
  <si>
    <t>TES_per_sqm.kWh.SK.Res.HH.Thermal.SH.Solids.SH.Solids</t>
  </si>
  <si>
    <t>TES_per_sqm.kWh.SK.Res.HH.Thermal.SH.Solids.SH.Elec</t>
  </si>
  <si>
    <t>TES_per_sqm.kWh.SK.Res.HH.Thermal.SH.Solids.SC</t>
  </si>
  <si>
    <t>TES_per_sqm.kWh.SK.Res.HH.Thermal.SH.Solids.SC.AC.Elec</t>
  </si>
  <si>
    <t>TES_per_sqm.kWh.SK.Res.HH.Thermal.SH.Solids.WH</t>
  </si>
  <si>
    <t>TES_per_sqm.kWh.SK.Res.HH.Thermal.SH.Solids.WH.Solids.NoSolar.Solids</t>
  </si>
  <si>
    <t>TES_per_sqm.kWh.SK.Res.HH.Thermal.SH.Solids.WH.LPG.NoSolar.LPG</t>
  </si>
  <si>
    <t>TES_per_sqm.kWh.SK.Res.HH.Thermal.SH.Solids.WH.LPG.Solar</t>
  </si>
  <si>
    <t>TES_per_sqm.kWh.SK.Res.HH.Thermal.SH.Solids.WH.LPG.Solar.LPG</t>
  </si>
  <si>
    <t>TES_per_sqm.kWh.SK.Res.HH.Thermal.SH.Solids.WH.LPG.Solar.Solar</t>
  </si>
  <si>
    <t>TES_per_sqm.kWh.SK.Res.HH.Thermal.SH.Solids.WH.Elc.NoSolar.Elec</t>
  </si>
  <si>
    <t>TES_per_sqm.kWh.SK.Res.HH.Thermal.SH.Solids.WH.Elc.Solar</t>
  </si>
  <si>
    <t>TES_per_sqm.kWh.SK.Res.HH.Thermal.SH.Solids.WH.Elc.Solar.Elec</t>
  </si>
  <si>
    <t>TES_per_sqm.kWh.SK.Res.HH.Thermal.SH.Solids.WH.Elc.Solar.Solar</t>
  </si>
  <si>
    <t>TES_per_sqm.kWh.SK.Res.HH.Thermal.SH.Solids.CO</t>
  </si>
  <si>
    <t>TES_per_sqm.kWh.SK.Res.HH.Thermal.SH.Solids.CO.Solids.Solids</t>
  </si>
  <si>
    <t>TES_per_sqm.kWh.SK.Res.HH.Thermal.SH.Solids.CO.LPG.LPG</t>
  </si>
  <si>
    <t>TES_per_sqm.kWh.SK.Res.HH.Thermal.SH.Solids.CO.Elc.Elec</t>
  </si>
  <si>
    <t>TES_per_sqm.kWh.SK.Res.HH.Thermal.SH.LPG</t>
  </si>
  <si>
    <t>TES_per_sqm.kWh.SK.Res.HH.Thermal.SH.LPG.SH</t>
  </si>
  <si>
    <t>TES_per_sqm.kWh.SK.Res.HH.Thermal.SH.LPG.SH.LPG</t>
  </si>
  <si>
    <t>TES_per_sqm.kWh.SK.Res.HH.Thermal.SH.LPG.SH.Elec</t>
  </si>
  <si>
    <t>TES_per_sqm.kWh.SK.Res.HH.Thermal.SH.LPG.SC</t>
  </si>
  <si>
    <t>TES_per_sqm.kWh.SK.Res.HH.Thermal.SH.LPG.SC.AC.Elec</t>
  </si>
  <si>
    <t>TES_per_sqm.kWh.SK.Res.HH.Thermal.SH.LPG.WH</t>
  </si>
  <si>
    <t>TES_per_sqm.kWh.SK.Res.HH.Thermal.SH.LPG.WH.LPG.NoSolar.LPG</t>
  </si>
  <si>
    <t>TES_per_sqm.kWh.SK.Res.HH.Thermal.SH.LPG.WH.LPG.Solar</t>
  </si>
  <si>
    <t>TES_per_sqm.kWh.SK.Res.HH.Thermal.SH.LPG.WH.LPG.Solar.LPG</t>
  </si>
  <si>
    <t>TES_per_sqm.kWh.SK.Res.HH.Thermal.SH.LPG.WH.LPG.Solar.Solar</t>
  </si>
  <si>
    <t>TES_per_sqm.kWh.SK.Res.HH.Thermal.SH.LPG.WH.Elc.NoSolar.Elec</t>
  </si>
  <si>
    <t>TES_per_sqm.kWh.SK.Res.HH.Thermal.SH.LPG.WH.Elc.Solar</t>
  </si>
  <si>
    <t>TES_per_sqm.kWh.SK.Res.HH.Thermal.SH.LPG.WH.Elc.Solar.Elec</t>
  </si>
  <si>
    <t>TES_per_sqm.kWh.SK.Res.HH.Thermal.SH.LPG.WH.Elc.Solar.Solar</t>
  </si>
  <si>
    <t>TES_per_sqm.kWh.SK.Res.HH.Thermal.SH.LPG.CO</t>
  </si>
  <si>
    <t>TES_per_sqm.kWh.SK.Res.HH.Thermal.SH.LPG.CO.LPG.LPG</t>
  </si>
  <si>
    <t>TES_per_sqm.kWh.SK.Res.HH.Thermal.SH.LPG.CO.Elc.Elec</t>
  </si>
  <si>
    <t>TES_per_sqm.kWh.SK.Res.HH.Thermal.SH.Oil</t>
  </si>
  <si>
    <t>TES_per_sqm.kWh.SK.Res.HH.Thermal.SH.Oil.SH</t>
  </si>
  <si>
    <t>TES_per_sqm.kWh.SK.Res.HH.Thermal.SH.Oil.SH.Oil</t>
  </si>
  <si>
    <t>TES_per_sqm.kWh.SK.Res.HH.Thermal.SH.Oil.SH.Elec</t>
  </si>
  <si>
    <t>TES_per_sqm.kWh.SK.Res.HH.Thermal.SH.Oil.SC</t>
  </si>
  <si>
    <t>TES_per_sqm.kWh.SK.Res.HH.Thermal.SH.Oil.SC.AC.Elec</t>
  </si>
  <si>
    <t>TES_per_sqm.kWh.SK.Res.HH.Thermal.SH.Oil.WH</t>
  </si>
  <si>
    <t>TES_per_sqm.kWh.SK.Res.HH.Thermal.SH.Oil.WH.Oil.NoSolar.Oil</t>
  </si>
  <si>
    <t>TES_per_sqm.kWh.SK.Res.HH.Thermal.SH.Oil.WH.Oil.Solar</t>
  </si>
  <si>
    <t>TES_per_sqm.kWh.SK.Res.HH.Thermal.SH.Oil.WH.Oil.Solar.Oil</t>
  </si>
  <si>
    <t>TES_per_sqm.kWh.SK.Res.HH.Thermal.SH.Oil.WH.Oil.Solar.Solar</t>
  </si>
  <si>
    <t>TES_per_sqm.kWh.SK.Res.HH.Thermal.SH.Oil.WH.Elc.NoSolar.Elec</t>
  </si>
  <si>
    <t>TES_per_sqm.kWh.SK.Res.HH.Thermal.SH.Oil.WH.Elc.Solar</t>
  </si>
  <si>
    <t>TES_per_sqm.kWh.SK.Res.HH.Thermal.SH.Oil.WH.Elc.Solar.Elec</t>
  </si>
  <si>
    <t>TES_per_sqm.kWh.SK.Res.HH.Thermal.SH.Oil.WH.Elc.Solar.Solar</t>
  </si>
  <si>
    <t>TES_per_sqm.kWh.SK.Res.HH.Thermal.SH.Oil.CO</t>
  </si>
  <si>
    <t>TES_per_sqm.kWh.SK.Res.HH.Thermal.SH.Oil.CO.LPG.LPG</t>
  </si>
  <si>
    <t>TES_per_sqm.kWh.SK.Res.HH.Thermal.SH.Oil.CO.Elc.Elec</t>
  </si>
  <si>
    <t>TES_per_sqm.kWh.SK.Res.HH.Thermal.SH.Gas</t>
  </si>
  <si>
    <t>TES_per_sqm.kWh.SK.Res.HH.Thermal.SH.Gas.SH</t>
  </si>
  <si>
    <t>TES_per_sqm.kWh.SK.Res.HH.Thermal.SH.Gas.SH.Gas</t>
  </si>
  <si>
    <t>TES_per_sqm.kWh.SK.Res.HH.Thermal.SH.Gas.SH.Elec</t>
  </si>
  <si>
    <t>TES_per_sqm.kWh.SK.Res.HH.Thermal.SH.Gas.SC</t>
  </si>
  <si>
    <t>TES_per_sqm.kWh.SK.Res.HH.Thermal.SH.Gas.SC.AC.Elec</t>
  </si>
  <si>
    <t>TES_per_sqm.kWh.SK.Res.HH.Thermal.SH.Gas.WH</t>
  </si>
  <si>
    <t>TES_per_sqm.kWh.SK.Res.HH.Thermal.SH.Gas.WH.Gas.NoSolar.Gas</t>
  </si>
  <si>
    <t>TES_per_sqm.kWh.SK.Res.HH.Thermal.SH.Gas.WH.Gas.Solar</t>
  </si>
  <si>
    <t>TES_per_sqm.kWh.SK.Res.HH.Thermal.SH.Gas.WH.Gas.Solar.Gas</t>
  </si>
  <si>
    <t>TES_per_sqm.kWh.SK.Res.HH.Thermal.SH.Gas.WH.Gas.Solar.Solar</t>
  </si>
  <si>
    <t>TES_per_sqm.kWh.SK.Res.HH.Thermal.SH.Gas.WH.Elc.NoSolar.Elec</t>
  </si>
  <si>
    <t>TES_per_sqm.kWh.SK.Res.HH.Thermal.SH.Gas.WH.Elc.Solar</t>
  </si>
  <si>
    <t>TES_per_sqm.kWh.SK.Res.HH.Thermal.SH.Gas.WH.Elc.Solar.Elec</t>
  </si>
  <si>
    <t>TES_per_sqm.kWh.SK.Res.HH.Thermal.SH.Gas.WH.Elc.Solar.Solar</t>
  </si>
  <si>
    <t>TES_per_sqm.kWh.SK.Res.HH.Thermal.SH.Gas.CO</t>
  </si>
  <si>
    <t>TES_per_sqm.kWh.SK.Res.HH.Thermal.SH.Gas.CO.Gas.Gas</t>
  </si>
  <si>
    <t>TES_per_sqm.kWh.SK.Res.HH.Thermal.SH.Gas.CO.Elc.Elec</t>
  </si>
  <si>
    <t>TES_per_sqm.kWh.SK.Res.HH.Thermal.SH.Biomass</t>
  </si>
  <si>
    <t>TES_per_sqm.kWh.SK.Res.HH.Thermal.SH.Biomass.SH</t>
  </si>
  <si>
    <t>TES_per_sqm.kWh.SK.Res.HH.Thermal.SH.Biomass.SH.Biomass</t>
  </si>
  <si>
    <t>TES_per_sqm.kWh.SK.Res.HH.Thermal.SH.Biomass.SH.Elec</t>
  </si>
  <si>
    <t>TES_per_sqm.kWh.SK.Res.HH.Thermal.SH.Biomass.SC</t>
  </si>
  <si>
    <t>TES_per_sqm.kWh.SK.Res.HH.Thermal.SH.Biomass.SC.AC.Elec</t>
  </si>
  <si>
    <t>TES_per_sqm.kWh.SK.Res.HH.Thermal.SH.Biomass.WH</t>
  </si>
  <si>
    <t>TES_per_sqm.kWh.SK.Res.HH.Thermal.SH.Biomass.WH.Biomass.NoSolar.Biomass</t>
  </si>
  <si>
    <t>TES_per_sqm.kWh.SK.Res.HH.Thermal.SH.Biomass.WH.Biomass.Solar</t>
  </si>
  <si>
    <t>TES_per_sqm.kWh.SK.Res.HH.Thermal.SH.Biomass.WH.Biomass.Solar.Biomass</t>
  </si>
  <si>
    <t>TES_per_sqm.kWh.SK.Res.HH.Thermal.SH.Biomass.WH.Biomass.Solar.Solar</t>
  </si>
  <si>
    <t>TES_per_sqm.kWh.SK.Res.HH.Thermal.SH.Biomass.WH.LPG.NoSolar.LPG</t>
  </si>
  <si>
    <t>TES_per_sqm.kWh.SK.Res.HH.Thermal.SH.Biomass.WH.LPG.Solar</t>
  </si>
  <si>
    <t>TES_per_sqm.kWh.SK.Res.HH.Thermal.SH.Biomass.WH.LPG.Solar.LPG</t>
  </si>
  <si>
    <t>TES_per_sqm.kWh.SK.Res.HH.Thermal.SH.Biomass.WH.LPG.Solar.Solar</t>
  </si>
  <si>
    <t>TES_per_sqm.kWh.SK.Res.HH.Thermal.SH.Biomass.WH.Elc.NoSolar.Elec</t>
  </si>
  <si>
    <t>TES_per_sqm.kWh.SK.Res.HH.Thermal.SH.Biomass.WH.Elc.Solar</t>
  </si>
  <si>
    <t>TES_per_sqm.kWh.SK.Res.HH.Thermal.SH.Biomass.WH.Elc.Solar.Elec</t>
  </si>
  <si>
    <t>TES_per_sqm.kWh.SK.Res.HH.Thermal.SH.Biomass.WH.Elc.Solar.Solar</t>
  </si>
  <si>
    <t>TES_per_sqm.kWh.SK.Res.HH.Thermal.SH.Biomass.CO</t>
  </si>
  <si>
    <t>TES_per_sqm.kWh.SK.Res.HH.Thermal.SH.Biomass.CO.Biomass.Biomass</t>
  </si>
  <si>
    <t>TES_per_sqm.kWh.SK.Res.HH.Thermal.SH.Biomass.CO.LPG.LPG</t>
  </si>
  <si>
    <t>TES_per_sqm.kWh.SK.Res.HH.Thermal.SH.Biomass.CO.Elc.Elec</t>
  </si>
  <si>
    <t>TES_per_sqm.kWh.SK.Res.HH.Thermal.SH.Geo</t>
  </si>
  <si>
    <t>TES_per_sqm.kWh.SK.Res.HH.Thermal.SH.Geo.SH</t>
  </si>
  <si>
    <t>TES_per_sqm.kWh.SK.Res.HH.Thermal.SH.Geo.SH.Geo</t>
  </si>
  <si>
    <t>TES_per_sqm.kWh.SK.Res.HH.Thermal.SH.Geo.SH.Elec</t>
  </si>
  <si>
    <t>TES_per_sqm.kWh.SK.Res.HH.Thermal.SH.Geo.SC</t>
  </si>
  <si>
    <t>TES_per_sqm.kWh.SK.Res.HH.Thermal.SH.Geo.SC.AC.Elec</t>
  </si>
  <si>
    <t>TES_per_sqm.kWh.SK.Res.HH.Thermal.SH.Geo.WH</t>
  </si>
  <si>
    <t>TES_per_sqm.kWh.SK.Res.HH.Thermal.SH.Geo.WH.Geo.NoSolar.Geo</t>
  </si>
  <si>
    <t>TES_per_sqm.kWh.SK.Res.HH.Thermal.SH.Geo.WH.Geo.Solar</t>
  </si>
  <si>
    <t>TES_per_sqm.kWh.SK.Res.HH.Thermal.SH.Geo.WH.Geo.Solar.Geo</t>
  </si>
  <si>
    <t>TES_per_sqm.kWh.SK.Res.HH.Thermal.SH.Geo.WH.Geo.Solar.Solar</t>
  </si>
  <si>
    <t>TES_per_sqm.kWh.SK.Res.HH.Thermal.SH.Geo.WH.Elc.NoSolar.Elec</t>
  </si>
  <si>
    <t>TES_per_sqm.kWh.SK.Res.HH.Thermal.SH.Geo.WH.Elc.Solar</t>
  </si>
  <si>
    <t>TES_per_sqm.kWh.SK.Res.HH.Thermal.SH.Geo.WH.Elc.Solar.Elec</t>
  </si>
  <si>
    <t>TES_per_sqm.kWh.SK.Res.HH.Thermal.SH.Geo.WH.Elc.Solar.Solar</t>
  </si>
  <si>
    <t>TES_per_sqm.kWh.SK.Res.HH.Thermal.SH.Geo.CO</t>
  </si>
  <si>
    <t>TES_per_sqm.kWh.SK.Res.HH.Thermal.SH.Geo.CO.LPG.LPG</t>
  </si>
  <si>
    <t>TES_per_sqm.kWh.SK.Res.HH.Thermal.SH.Geo.CO.Elc.Elec</t>
  </si>
  <si>
    <t>TES_per_sqm.kWh.SK.Res.HH.Thermal.SH.DistrHeat</t>
  </si>
  <si>
    <t>TES_per_sqm.kWh.SK.Res.HH.Thermal.SH.DistrHeat.SH</t>
  </si>
  <si>
    <t>TES_per_sqm.kWh.SK.Res.HH.Thermal.SH.DistrHeat.SH.Steam_Distr</t>
  </si>
  <si>
    <t>TES_per_sqm.kWh.SK.Res.HH.Thermal.SH.DistrHeat.SH.Elec</t>
  </si>
  <si>
    <t>TES_per_sqm.kWh.SK.Res.HH.Thermal.SH.DistrHeat.SC</t>
  </si>
  <si>
    <t>TES_per_sqm.kWh.SK.Res.HH.Thermal.SH.DistrHeat.SC.AC.Elec</t>
  </si>
  <si>
    <t>TES_per_sqm.kWh.SK.Res.HH.Thermal.SH.DistrHeat.WH</t>
  </si>
  <si>
    <t>TES_per_sqm.kWh.SK.Res.HH.Thermal.SH.DistrHeat.WH.DistrHeat.NoSolar.Steam_Distr</t>
  </si>
  <si>
    <t>TES_per_sqm.kWh.SK.Res.HH.Thermal.SH.DistrHeat.WH.DistrHeat.Solar</t>
  </si>
  <si>
    <t>TES_per_sqm.kWh.SK.Res.HH.Thermal.SH.DistrHeat.WH.DistrHeat.Solar.Steam_Distr</t>
  </si>
  <si>
    <t>TES_per_sqm.kWh.SK.Res.HH.Thermal.SH.DistrHeat.WH.DistrHeat.Solar.Solar</t>
  </si>
  <si>
    <t>TES_per_sqm.kWh.SK.Res.HH.Thermal.SH.DistrHeat.WH.Elc.NoSolar.Elec</t>
  </si>
  <si>
    <t>TES_per_sqm.kWh.SK.Res.HH.Thermal.SH.DistrHeat.WH.Elc.Solar</t>
  </si>
  <si>
    <t>TES_per_sqm.kWh.SK.Res.HH.Thermal.SH.DistrHeat.WH.Elc.Solar.Elec</t>
  </si>
  <si>
    <t>TES_per_sqm.kWh.SK.Res.HH.Thermal.SH.DistrHeat.WH.Elc.Solar.Solar</t>
  </si>
  <si>
    <t>TES_per_sqm.kWh.SK.Res.HH.Thermal.SH.DistrHeat.CO</t>
  </si>
  <si>
    <t>TES_per_sqm.kWh.SK.Res.HH.Thermal.SH.DistrHeat.CO.LPG.LPG</t>
  </si>
  <si>
    <t>TES_per_sqm.kWh.SK.Res.HH.Thermal.SH.DistrHeat.CO.Elc.Elec</t>
  </si>
  <si>
    <t>TES_per_sqm.kWh.SK.Res.HH.Thermal.SH.AdvElc</t>
  </si>
  <si>
    <t>TES_per_sqm.kWh.SK.Res.HH.Thermal.SH.AdvElc.SH</t>
  </si>
  <si>
    <t>TES_per_sqm.kWh.SK.Res.HH.Thermal.SH.AdvElc.SH.Elec</t>
  </si>
  <si>
    <t>TES_per_sqm.kWh.SK.Res.HH.Thermal.SH.AdvElc.SC</t>
  </si>
  <si>
    <t>TES_per_sqm.kWh.SK.Res.HH.Thermal.SH.AdvElc.SC.AC.Elec</t>
  </si>
  <si>
    <t>TES_per_sqm.kWh.SK.Res.HH.Thermal.SH.AdvElc.WH</t>
  </si>
  <si>
    <t>TES_per_sqm.kWh.SK.Res.HH.Thermal.SH.AdvElc.WH.LPG.NoSolar.LPG</t>
  </si>
  <si>
    <t>TES_per_sqm.kWh.SK.Res.HH.Thermal.SH.AdvElc.WH.LPG.Solar</t>
  </si>
  <si>
    <t>TES_per_sqm.kWh.SK.Res.HH.Thermal.SH.AdvElc.WH.LPG.Solar.LPG</t>
  </si>
  <si>
    <t>TES_per_sqm.kWh.SK.Res.HH.Thermal.SH.AdvElc.WH.LPG.Solar.Solar</t>
  </si>
  <si>
    <t>TES_per_sqm.kWh.SK.Res.HH.Thermal.SH.AdvElc.WH.Elc.NoSolar.Elec</t>
  </si>
  <si>
    <t>TES_per_sqm.kWh.SK.Res.HH.Thermal.SH.AdvElc.WH.Elc.Solar</t>
  </si>
  <si>
    <t>TES_per_sqm.kWh.SK.Res.HH.Thermal.SH.AdvElc.WH.Elc.Solar.Elec</t>
  </si>
  <si>
    <t>TES_per_sqm.kWh.SK.Res.HH.Thermal.SH.AdvElc.WH.Elc.Solar.Solar</t>
  </si>
  <si>
    <t>TES_per_sqm.kWh.SK.Res.HH.Thermal.SH.AdvElc.CO</t>
  </si>
  <si>
    <t>TES_per_sqm.kWh.SK.Res.HH.Thermal.SH.AdvElc.CO.LPG.LPG</t>
  </si>
  <si>
    <t>TES_per_sqm.kWh.SK.Res.HH.Thermal.SH.AdvElc.CO.Elc.Elec</t>
  </si>
  <si>
    <t>TES_per_sqm.kWh.SK.Res.HH.Thermal.SH.ConvElc</t>
  </si>
  <si>
    <t>TES_per_sqm.kWh.SK.Res.HH.Thermal.SH.ConvElc.SH</t>
  </si>
  <si>
    <t>TES_per_sqm.kWh.SK.Res.HH.Thermal.SH.ConvElc.SH.Elec</t>
  </si>
  <si>
    <t>TES_per_sqm.kWh.SK.Res.HH.Thermal.SH.ConvElc.SC</t>
  </si>
  <si>
    <t>TES_per_sqm.kWh.SK.Res.HH.Thermal.SH.ConvElc.SC.AC.Elec</t>
  </si>
  <si>
    <t>TES_per_sqm.kWh.SK.Res.HH.Thermal.SH.ConvElc.WH</t>
  </si>
  <si>
    <t>TES_per_sqm.kWh.SK.Res.HH.Thermal.SH.ConvElc.WH.LPG.NoSolar.LPG</t>
  </si>
  <si>
    <t>TES_per_sqm.kWh.SK.Res.HH.Thermal.SH.ConvElc.WH.LPG.Solar</t>
  </si>
  <si>
    <t>TES_per_sqm.kWh.SK.Res.HH.Thermal.SH.ConvElc.WH.LPG.Solar.LPG</t>
  </si>
  <si>
    <t>TES_per_sqm.kWh.SK.Res.HH.Thermal.SH.ConvElc.WH.LPG.Solar.Solar</t>
  </si>
  <si>
    <t>TES_per_sqm.kWh.SK.Res.HH.Thermal.SH.ConvElc.WH.Elc.NoSolar.Elec</t>
  </si>
  <si>
    <t>TES_per_sqm.kWh.SK.Res.HH.Thermal.SH.ConvElc.WH.Elc.Solar</t>
  </si>
  <si>
    <t>TES_per_sqm.kWh.SK.Res.HH.Thermal.SH.ConvElc.WH.Elc.Solar.Elec</t>
  </si>
  <si>
    <t>TES_per_sqm.kWh.SK.Res.HH.Thermal.SH.ConvElc.WH.Elc.Solar.Solar</t>
  </si>
  <si>
    <t>TES_per_sqm.kWh.SK.Res.HH.Thermal.SH.ConvElc.CO</t>
  </si>
  <si>
    <t>TES_per_sqm.kWh.SK.Res.HH.Thermal.SH.ConvElc.CO.LPG.LPG</t>
  </si>
  <si>
    <t>TES_per_sqm.kWh.SK.Res.HH.Thermal.SH.ConvElc.CO.Elc.Elec</t>
  </si>
  <si>
    <t>SK - CO2 emissions per surface area (detailed structure)</t>
  </si>
  <si>
    <t>EMI_per_sqm.kgCO2.SK.Res.HH.Thermal.SH.Solids</t>
  </si>
  <si>
    <t>EMI_per_sqm.kgCO2.SK.Res.HH.Thermal.SH.Solids.SH</t>
  </si>
  <si>
    <t>EMI_per_sqm.kgCO2.SK.Res.HH.Thermal.SH.Solids.SH.Solids</t>
  </si>
  <si>
    <t>EMI_per_sqm.kgCO2.SK.Res.HH.Thermal.SH.Solids.SH.Elec</t>
  </si>
  <si>
    <t>EMI_per_sqm.kgCO2.SK.Res.HH.Thermal.SH.Solids.SC</t>
  </si>
  <si>
    <t>EMI_per_sqm.kgCO2.SK.Res.HH.Thermal.SH.Solids.SC.AC.Elec</t>
  </si>
  <si>
    <t>EMI_per_sqm.kgCO2.SK.Res.HH.Thermal.SH.Solids.WH</t>
  </si>
  <si>
    <t>EMI_per_sqm.kgCO2.SK.Res.HH.Thermal.SH.Solids.WH.Solids.NoSolar.Solids</t>
  </si>
  <si>
    <t>EMI_per_sqm.kgCO2.SK.Res.HH.Thermal.SH.Solids.WH.LPG.NoSolar.LPG</t>
  </si>
  <si>
    <t>EMI_per_sqm.kgCO2.SK.Res.HH.Thermal.SH.Solids.WH.LPG.Solar</t>
  </si>
  <si>
    <t>EMI_per_sqm.kgCO2.SK.Res.HH.Thermal.SH.Solids.WH.LPG.Solar.LPG</t>
  </si>
  <si>
    <t>EMI_per_sqm.kgCO2.SK.Res.HH.Thermal.SH.Solids.WH.LPG.Solar.Solar</t>
  </si>
  <si>
    <t>EMI_per_sqm.kgCO2.SK.Res.HH.Thermal.SH.Solids.WH.Elc.NoSolar.Elec</t>
  </si>
  <si>
    <t>EMI_per_sqm.kgCO2.SK.Res.HH.Thermal.SH.Solids.WH.Elc.Solar</t>
  </si>
  <si>
    <t>EMI_per_sqm.kgCO2.SK.Res.HH.Thermal.SH.Solids.WH.Elc.Solar.Elec</t>
  </si>
  <si>
    <t>EMI_per_sqm.kgCO2.SK.Res.HH.Thermal.SH.Solids.WH.Elc.Solar.Solar</t>
  </si>
  <si>
    <t>EMI_per_sqm.kgCO2.SK.Res.HH.Thermal.SH.Solids.CO</t>
  </si>
  <si>
    <t>EMI_per_sqm.kgCO2.SK.Res.HH.Thermal.SH.Solids.CO.Solids.Solids</t>
  </si>
  <si>
    <t>EMI_per_sqm.kgCO2.SK.Res.HH.Thermal.SH.Solids.CO.LPG.LPG</t>
  </si>
  <si>
    <t>EMI_per_sqm.kgCO2.SK.Res.HH.Thermal.SH.Solids.CO.Elc.Elec</t>
  </si>
  <si>
    <t>EMI_per_sqm.kgCO2.SK.Res.HH.Thermal.SH.LPG</t>
  </si>
  <si>
    <t>EMI_per_sqm.kgCO2.SK.Res.HH.Thermal.SH.LPG.SH</t>
  </si>
  <si>
    <t>EMI_per_sqm.kgCO2.SK.Res.HH.Thermal.SH.LPG.SH.LPG</t>
  </si>
  <si>
    <t>EMI_per_sqm.kgCO2.SK.Res.HH.Thermal.SH.LPG.SH.Elec</t>
  </si>
  <si>
    <t>EMI_per_sqm.kgCO2.SK.Res.HH.Thermal.SH.LPG.SC</t>
  </si>
  <si>
    <t>EMI_per_sqm.kgCO2.SK.Res.HH.Thermal.SH.LPG.SC.AC.Elec</t>
  </si>
  <si>
    <t>EMI_per_sqm.kgCO2.SK.Res.HH.Thermal.SH.LPG.WH</t>
  </si>
  <si>
    <t>EMI_per_sqm.kgCO2.SK.Res.HH.Thermal.SH.LPG.WH.LPG.NoSolar.LPG</t>
  </si>
  <si>
    <t>EMI_per_sqm.kgCO2.SK.Res.HH.Thermal.SH.LPG.WH.LPG.Solar</t>
  </si>
  <si>
    <t>EMI_per_sqm.kgCO2.SK.Res.HH.Thermal.SH.LPG.WH.LPG.Solar.LPG</t>
  </si>
  <si>
    <t>EMI_per_sqm.kgCO2.SK.Res.HH.Thermal.SH.LPG.WH.LPG.Solar.Solar</t>
  </si>
  <si>
    <t>EMI_per_sqm.kgCO2.SK.Res.HH.Thermal.SH.LPG.WH.Elc.NoSolar.Elec</t>
  </si>
  <si>
    <t>EMI_per_sqm.kgCO2.SK.Res.HH.Thermal.SH.LPG.WH.Elc.Solar</t>
  </si>
  <si>
    <t>EMI_per_sqm.kgCO2.SK.Res.HH.Thermal.SH.LPG.WH.Elc.Solar.Elec</t>
  </si>
  <si>
    <t>EMI_per_sqm.kgCO2.SK.Res.HH.Thermal.SH.LPG.WH.Elc.Solar.Solar</t>
  </si>
  <si>
    <t>EMI_per_sqm.kgCO2.SK.Res.HH.Thermal.SH.LPG.CO</t>
  </si>
  <si>
    <t>EMI_per_sqm.kgCO2.SK.Res.HH.Thermal.SH.LPG.CO.LPG.LPG</t>
  </si>
  <si>
    <t>EMI_per_sqm.kgCO2.SK.Res.HH.Thermal.SH.LPG.CO.Elc.Elec</t>
  </si>
  <si>
    <t>EMI_per_sqm.kgCO2.SK.Res.HH.Thermal.SH.Oil</t>
  </si>
  <si>
    <t>EMI_per_sqm.kgCO2.SK.Res.HH.Thermal.SH.Oil.SH</t>
  </si>
  <si>
    <t>EMI_per_sqm.kgCO2.SK.Res.HH.Thermal.SH.Oil.SH.Oil</t>
  </si>
  <si>
    <t>EMI_per_sqm.kgCO2.SK.Res.HH.Thermal.SH.Oil.SH.Elec</t>
  </si>
  <si>
    <t>EMI_per_sqm.kgCO2.SK.Res.HH.Thermal.SH.Oil.SC</t>
  </si>
  <si>
    <t>EMI_per_sqm.kgCO2.SK.Res.HH.Thermal.SH.Oil.SC.AC.Elec</t>
  </si>
  <si>
    <t>EMI_per_sqm.kgCO2.SK.Res.HH.Thermal.SH.Oil.WH</t>
  </si>
  <si>
    <t>EMI_per_sqm.kgCO2.SK.Res.HH.Thermal.SH.Oil.WH.Oil.NoSolar.Oil</t>
  </si>
  <si>
    <t>EMI_per_sqm.kgCO2.SK.Res.HH.Thermal.SH.Oil.WH.Oil.Solar</t>
  </si>
  <si>
    <t>EMI_per_sqm.kgCO2.SK.Res.HH.Thermal.SH.Oil.WH.Oil.Solar.Oil</t>
  </si>
  <si>
    <t>EMI_per_sqm.kgCO2.SK.Res.HH.Thermal.SH.Oil.WH.Oil.Solar.Solar</t>
  </si>
  <si>
    <t>EMI_per_sqm.kgCO2.SK.Res.HH.Thermal.SH.Oil.WH.Elc.NoSolar.Elec</t>
  </si>
  <si>
    <t>EMI_per_sqm.kgCO2.SK.Res.HH.Thermal.SH.Oil.WH.Elc.Solar</t>
  </si>
  <si>
    <t>EMI_per_sqm.kgCO2.SK.Res.HH.Thermal.SH.Oil.WH.Elc.Solar.Elec</t>
  </si>
  <si>
    <t>EMI_per_sqm.kgCO2.SK.Res.HH.Thermal.SH.Oil.WH.Elc.Solar.Solar</t>
  </si>
  <si>
    <t>EMI_per_sqm.kgCO2.SK.Res.HH.Thermal.SH.Oil.CO</t>
  </si>
  <si>
    <t>EMI_per_sqm.kgCO2.SK.Res.HH.Thermal.SH.Oil.CO.LPG.LPG</t>
  </si>
  <si>
    <t>EMI_per_sqm.kgCO2.SK.Res.HH.Thermal.SH.Oil.CO.Elc.Elec</t>
  </si>
  <si>
    <t>EMI_per_sqm.kgCO2.SK.Res.HH.Thermal.SH.Gas</t>
  </si>
  <si>
    <t>EMI_per_sqm.kgCO2.SK.Res.HH.Thermal.SH.Gas.SH</t>
  </si>
  <si>
    <t>EMI_per_sqm.kgCO2.SK.Res.HH.Thermal.SH.Gas.SH.Gas</t>
  </si>
  <si>
    <t>EMI_per_sqm.kgCO2.SK.Res.HH.Thermal.SH.Gas.SH.Elec</t>
  </si>
  <si>
    <t>EMI_per_sqm.kgCO2.SK.Res.HH.Thermal.SH.Gas.SC</t>
  </si>
  <si>
    <t>EMI_per_sqm.kgCO2.SK.Res.HH.Thermal.SH.Gas.SC.AC.Elec</t>
  </si>
  <si>
    <t>EMI_per_sqm.kgCO2.SK.Res.HH.Thermal.SH.Gas.WH</t>
  </si>
  <si>
    <t>EMI_per_sqm.kgCO2.SK.Res.HH.Thermal.SH.Gas.WH.Gas.NoSolar.Gas</t>
  </si>
  <si>
    <t>EMI_per_sqm.kgCO2.SK.Res.HH.Thermal.SH.Gas.WH.Gas.Solar</t>
  </si>
  <si>
    <t>EMI_per_sqm.kgCO2.SK.Res.HH.Thermal.SH.Gas.WH.Gas.Solar.Gas</t>
  </si>
  <si>
    <t>EMI_per_sqm.kgCO2.SK.Res.HH.Thermal.SH.Gas.WH.Gas.Solar.Solar</t>
  </si>
  <si>
    <t>EMI_per_sqm.kgCO2.SK.Res.HH.Thermal.SH.Gas.WH.Elc.NoSolar.Elec</t>
  </si>
  <si>
    <t>EMI_per_sqm.kgCO2.SK.Res.HH.Thermal.SH.Gas.WH.Elc.Solar</t>
  </si>
  <si>
    <t>EMI_per_sqm.kgCO2.SK.Res.HH.Thermal.SH.Gas.WH.Elc.Solar.Elec</t>
  </si>
  <si>
    <t>EMI_per_sqm.kgCO2.SK.Res.HH.Thermal.SH.Gas.WH.Elc.Solar.Solar</t>
  </si>
  <si>
    <t>EMI_per_sqm.kgCO2.SK.Res.HH.Thermal.SH.Gas.CO</t>
  </si>
  <si>
    <t>EMI_per_sqm.kgCO2.SK.Res.HH.Thermal.SH.Gas.CO.Gas.Gas</t>
  </si>
  <si>
    <t>EMI_per_sqm.kgCO2.SK.Res.HH.Thermal.SH.Gas.CO.Elc.Elec</t>
  </si>
  <si>
    <t>EMI_per_sqm.kgCO2.SK.Res.HH.Thermal.SH.Biomass</t>
  </si>
  <si>
    <t>EMI_per_sqm.kgCO2.SK.Res.HH.Thermal.SH.Biomass.SH</t>
  </si>
  <si>
    <t>EMI_per_sqm.kgCO2.SK.Res.HH.Thermal.SH.Biomass.SH.Biomass</t>
  </si>
  <si>
    <t>EMI_per_sqm.kgCO2.SK.Res.HH.Thermal.SH.Biomass.SH.Elec</t>
  </si>
  <si>
    <t>EMI_per_sqm.kgCO2.SK.Res.HH.Thermal.SH.Biomass.SC</t>
  </si>
  <si>
    <t>EMI_per_sqm.kgCO2.SK.Res.HH.Thermal.SH.Biomass.SC.AC.Elec</t>
  </si>
  <si>
    <t>EMI_per_sqm.kgCO2.SK.Res.HH.Thermal.SH.Biomass.WH</t>
  </si>
  <si>
    <t>EMI_per_sqm.kgCO2.SK.Res.HH.Thermal.SH.Biomass.WH.Biomass.NoSolar.Biomass</t>
  </si>
  <si>
    <t>EMI_per_sqm.kgCO2.SK.Res.HH.Thermal.SH.Biomass.WH.Biomass.Solar</t>
  </si>
  <si>
    <t>EMI_per_sqm.kgCO2.SK.Res.HH.Thermal.SH.Biomass.WH.Biomass.Solar.Biomass</t>
  </si>
  <si>
    <t>EMI_per_sqm.kgCO2.SK.Res.HH.Thermal.SH.Biomass.WH.Biomass.Solar.Solar</t>
  </si>
  <si>
    <t>EMI_per_sqm.kgCO2.SK.Res.HH.Thermal.SH.Biomass.WH.LPG.NoSolar.LPG</t>
  </si>
  <si>
    <t>EMI_per_sqm.kgCO2.SK.Res.HH.Thermal.SH.Biomass.WH.LPG.Solar</t>
  </si>
  <si>
    <t>EMI_per_sqm.kgCO2.SK.Res.HH.Thermal.SH.Biomass.WH.LPG.Solar.LPG</t>
  </si>
  <si>
    <t>EMI_per_sqm.kgCO2.SK.Res.HH.Thermal.SH.Biomass.WH.LPG.Solar.Solar</t>
  </si>
  <si>
    <t>EMI_per_sqm.kgCO2.SK.Res.HH.Thermal.SH.Biomass.WH.Elc.NoSolar.Elec</t>
  </si>
  <si>
    <t>EMI_per_sqm.kgCO2.SK.Res.HH.Thermal.SH.Biomass.WH.Elc.Solar</t>
  </si>
  <si>
    <t>EMI_per_sqm.kgCO2.SK.Res.HH.Thermal.SH.Biomass.WH.Elc.Solar.Elec</t>
  </si>
  <si>
    <t>EMI_per_sqm.kgCO2.SK.Res.HH.Thermal.SH.Biomass.WH.Elc.Solar.Solar</t>
  </si>
  <si>
    <t>EMI_per_sqm.kgCO2.SK.Res.HH.Thermal.SH.Biomass.CO</t>
  </si>
  <si>
    <t>EMI_per_sqm.kgCO2.SK.Res.HH.Thermal.SH.Biomass.CO.Biomass.Biomass</t>
  </si>
  <si>
    <t>EMI_per_sqm.kgCO2.SK.Res.HH.Thermal.SH.Biomass.CO.LPG.LPG</t>
  </si>
  <si>
    <t>EMI_per_sqm.kgCO2.SK.Res.HH.Thermal.SH.Biomass.CO.Elc.Elec</t>
  </si>
  <si>
    <t>EMI_per_sqm.kgCO2.SK.Res.HH.Thermal.SH.Geo</t>
  </si>
  <si>
    <t>EMI_per_sqm.kgCO2.SK.Res.HH.Thermal.SH.Geo.SH</t>
  </si>
  <si>
    <t>EMI_per_sqm.kgCO2.SK.Res.HH.Thermal.SH.Geo.SH.Geo</t>
  </si>
  <si>
    <t>EMI_per_sqm.kgCO2.SK.Res.HH.Thermal.SH.Geo.SH.Elec</t>
  </si>
  <si>
    <t>EMI_per_sqm.kgCO2.SK.Res.HH.Thermal.SH.Geo.SC</t>
  </si>
  <si>
    <t>EMI_per_sqm.kgCO2.SK.Res.HH.Thermal.SH.Geo.SC.AC.Elec</t>
  </si>
  <si>
    <t>EMI_per_sqm.kgCO2.SK.Res.HH.Thermal.SH.Geo.WH</t>
  </si>
  <si>
    <t>EMI_per_sqm.kgCO2.SK.Res.HH.Thermal.SH.Geo.WH.Geo.NoSolar.Geo</t>
  </si>
  <si>
    <t>EMI_per_sqm.kgCO2.SK.Res.HH.Thermal.SH.Geo.WH.Geo.Solar</t>
  </si>
  <si>
    <t>EMI_per_sqm.kgCO2.SK.Res.HH.Thermal.SH.Geo.WH.Geo.Solar.Geo</t>
  </si>
  <si>
    <t>EMI_per_sqm.kgCO2.SK.Res.HH.Thermal.SH.Geo.WH.Geo.Solar.Solar</t>
  </si>
  <si>
    <t>EMI_per_sqm.kgCO2.SK.Res.HH.Thermal.SH.Geo.WH.Elc.NoSolar.Elec</t>
  </si>
  <si>
    <t>EMI_per_sqm.kgCO2.SK.Res.HH.Thermal.SH.Geo.WH.Elc.Solar</t>
  </si>
  <si>
    <t>EMI_per_sqm.kgCO2.SK.Res.HH.Thermal.SH.Geo.WH.Elc.Solar.Elec</t>
  </si>
  <si>
    <t>EMI_per_sqm.kgCO2.SK.Res.HH.Thermal.SH.Geo.WH.Elc.Solar.Solar</t>
  </si>
  <si>
    <t>EMI_per_sqm.kgCO2.SK.Res.HH.Thermal.SH.Geo.CO</t>
  </si>
  <si>
    <t>EMI_per_sqm.kgCO2.SK.Res.HH.Thermal.SH.Geo.CO.LPG.LPG</t>
  </si>
  <si>
    <t>EMI_per_sqm.kgCO2.SK.Res.HH.Thermal.SH.Geo.CO.Elc.Elec</t>
  </si>
  <si>
    <t>EMI_per_sqm.kgCO2.SK.Res.HH.Thermal.SH.DistrHeat</t>
  </si>
  <si>
    <t>EMI_per_sqm.kgCO2.SK.Res.HH.Thermal.SH.DistrHeat.SH</t>
  </si>
  <si>
    <t>EMI_per_sqm.kgCO2.SK.Res.HH.Thermal.SH.DistrHeat.SH.Steam_Distr</t>
  </si>
  <si>
    <t>EMI_per_sqm.kgCO2.SK.Res.HH.Thermal.SH.DistrHeat.SH.Elec</t>
  </si>
  <si>
    <t>EMI_per_sqm.kgCO2.SK.Res.HH.Thermal.SH.DistrHeat.SC</t>
  </si>
  <si>
    <t>EMI_per_sqm.kgCO2.SK.Res.HH.Thermal.SH.DistrHeat.SC.AC.Elec</t>
  </si>
  <si>
    <t>EMI_per_sqm.kgCO2.SK.Res.HH.Thermal.SH.DistrHeat.WH</t>
  </si>
  <si>
    <t>EMI_per_sqm.kgCO2.SK.Res.HH.Thermal.SH.DistrHeat.WH.DistrHeat.NoSolar.Steam_Distr</t>
  </si>
  <si>
    <t>EMI_per_sqm.kgCO2.SK.Res.HH.Thermal.SH.DistrHeat.WH.DistrHeat.Solar</t>
  </si>
  <si>
    <t>EMI_per_sqm.kgCO2.SK.Res.HH.Thermal.SH.DistrHeat.WH.DistrHeat.Solar.Steam_Distr</t>
  </si>
  <si>
    <t>EMI_per_sqm.kgCO2.SK.Res.HH.Thermal.SH.DistrHeat.WH.DistrHeat.Solar.Solar</t>
  </si>
  <si>
    <t>EMI_per_sqm.kgCO2.SK.Res.HH.Thermal.SH.DistrHeat.WH.Elc.NoSolar.Elec</t>
  </si>
  <si>
    <t>EMI_per_sqm.kgCO2.SK.Res.HH.Thermal.SH.DistrHeat.WH.Elc.Solar</t>
  </si>
  <si>
    <t>EMI_per_sqm.kgCO2.SK.Res.HH.Thermal.SH.DistrHeat.WH.Elc.Solar.Elec</t>
  </si>
  <si>
    <t>EMI_per_sqm.kgCO2.SK.Res.HH.Thermal.SH.DistrHeat.WH.Elc.Solar.Solar</t>
  </si>
  <si>
    <t>EMI_per_sqm.kgCO2.SK.Res.HH.Thermal.SH.DistrHeat.CO</t>
  </si>
  <si>
    <t>EMI_per_sqm.kgCO2.SK.Res.HH.Thermal.SH.DistrHeat.CO.LPG.LPG</t>
  </si>
  <si>
    <t>EMI_per_sqm.kgCO2.SK.Res.HH.Thermal.SH.DistrHeat.CO.Elc.Elec</t>
  </si>
  <si>
    <t>EMI_per_sqm.kgCO2.SK.Res.HH.Thermal.SH.AdvElc</t>
  </si>
  <si>
    <t>EMI_per_sqm.kgCO2.SK.Res.HH.Thermal.SH.AdvElc.SH</t>
  </si>
  <si>
    <t>EMI_per_sqm.kgCO2.SK.Res.HH.Thermal.SH.AdvElc.SH.Elec</t>
  </si>
  <si>
    <t>EMI_per_sqm.kgCO2.SK.Res.HH.Thermal.SH.AdvElc.SC</t>
  </si>
  <si>
    <t>EMI_per_sqm.kgCO2.SK.Res.HH.Thermal.SH.AdvElc.SC.AC.Elec</t>
  </si>
  <si>
    <t>EMI_per_sqm.kgCO2.SK.Res.HH.Thermal.SH.AdvElc.WH</t>
  </si>
  <si>
    <t>EMI_per_sqm.kgCO2.SK.Res.HH.Thermal.SH.AdvElc.WH.LPG.NoSolar.LPG</t>
  </si>
  <si>
    <t>EMI_per_sqm.kgCO2.SK.Res.HH.Thermal.SH.AdvElc.WH.LPG.Solar</t>
  </si>
  <si>
    <t>EMI_per_sqm.kgCO2.SK.Res.HH.Thermal.SH.AdvElc.WH.LPG.Solar.LPG</t>
  </si>
  <si>
    <t>EMI_per_sqm.kgCO2.SK.Res.HH.Thermal.SH.AdvElc.WH.LPG.Solar.Solar</t>
  </si>
  <si>
    <t>EMI_per_sqm.kgCO2.SK.Res.HH.Thermal.SH.AdvElc.WH.Elc.NoSolar.Elec</t>
  </si>
  <si>
    <t>EMI_per_sqm.kgCO2.SK.Res.HH.Thermal.SH.AdvElc.WH.Elc.Solar</t>
  </si>
  <si>
    <t>EMI_per_sqm.kgCO2.SK.Res.HH.Thermal.SH.AdvElc.WH.Elc.Solar.Elec</t>
  </si>
  <si>
    <t>EMI_per_sqm.kgCO2.SK.Res.HH.Thermal.SH.AdvElc.WH.Elc.Solar.Solar</t>
  </si>
  <si>
    <t>EMI_per_sqm.kgCO2.SK.Res.HH.Thermal.SH.AdvElc.CO</t>
  </si>
  <si>
    <t>EMI_per_sqm.kgCO2.SK.Res.HH.Thermal.SH.AdvElc.CO.LPG.LPG</t>
  </si>
  <si>
    <t>EMI_per_sqm.kgCO2.SK.Res.HH.Thermal.SH.AdvElc.CO.Elc.Elec</t>
  </si>
  <si>
    <t>EMI_per_sqm.kgCO2.SK.Res.HH.Thermal.SH.ConvElc</t>
  </si>
  <si>
    <t>EMI_per_sqm.kgCO2.SK.Res.HH.Thermal.SH.ConvElc.SH</t>
  </si>
  <si>
    <t>EMI_per_sqm.kgCO2.SK.Res.HH.Thermal.SH.ConvElc.SH.Elec</t>
  </si>
  <si>
    <t>EMI_per_sqm.kgCO2.SK.Res.HH.Thermal.SH.ConvElc.SC</t>
  </si>
  <si>
    <t>EMI_per_sqm.kgCO2.SK.Res.HH.Thermal.SH.ConvElc.SC.AC.Elec</t>
  </si>
  <si>
    <t>EMI_per_sqm.kgCO2.SK.Res.HH.Thermal.SH.ConvElc.WH</t>
  </si>
  <si>
    <t>EMI_per_sqm.kgCO2.SK.Res.HH.Thermal.SH.ConvElc.WH.LPG.NoSolar.LPG</t>
  </si>
  <si>
    <t>EMI_per_sqm.kgCO2.SK.Res.HH.Thermal.SH.ConvElc.WH.LPG.Solar</t>
  </si>
  <si>
    <t>EMI_per_sqm.kgCO2.SK.Res.HH.Thermal.SH.ConvElc.WH.LPG.Solar.LPG</t>
  </si>
  <si>
    <t>EMI_per_sqm.kgCO2.SK.Res.HH.Thermal.SH.ConvElc.WH.LPG.Solar.Solar</t>
  </si>
  <si>
    <t>EMI_per_sqm.kgCO2.SK.Res.HH.Thermal.SH.ConvElc.WH.Elc.NoSolar.Elec</t>
  </si>
  <si>
    <t>EMI_per_sqm.kgCO2.SK.Res.HH.Thermal.SH.ConvElc.WH.Elc.Solar</t>
  </si>
  <si>
    <t>EMI_per_sqm.kgCO2.SK.Res.HH.Thermal.SH.ConvElc.WH.Elc.Solar.Elec</t>
  </si>
  <si>
    <t>EMI_per_sqm.kgCO2.SK.Res.HH.Thermal.SH.ConvElc.WH.Elc.Solar.Solar</t>
  </si>
  <si>
    <t>EMI_per_sqm.kgCO2.SK.Res.HH.Thermal.SH.ConvElc.CO</t>
  </si>
  <si>
    <t>EMI_per_sqm.kgCO2.SK.Res.HH.Thermal.SH.ConvElc.CO.LPG.LPG</t>
  </si>
  <si>
    <t>EMI_per_sqm.kgCO2.SK.Res.HH.Thermal.SH.ConvElc.CO.Elc.Elec</t>
  </si>
  <si>
    <t>SK - Final energy consumption in new and renovated households (detailed structure)</t>
  </si>
  <si>
    <t>FEC.ktoe.SK.Res.HHnew.Thermal.SH.Solids</t>
  </si>
  <si>
    <t>FEC.ktoe.SK.Res.HHnew.Thermal.SH.Solids.SH</t>
  </si>
  <si>
    <t>FEC.ktoe.SK.Res.HHnew.Thermal.SH.Solids.SH.Solids</t>
  </si>
  <si>
    <t>FEC.ktoe.SK.Res.HHnew.Thermal.SH.Solids.SH.Elec</t>
  </si>
  <si>
    <t>FEC.ktoe.SK.Res.HHnew.Thermal.SH.Solids.SC</t>
  </si>
  <si>
    <t>FEC.ktoe.SK.Res.HHnew.Thermal.SH.Solids.SC.AC.Elec</t>
  </si>
  <si>
    <t>FEC.ktoe.SK.Res.HHnew.Thermal.SH.Solids.WH</t>
  </si>
  <si>
    <t>FEC.ktoe.SK.Res.HHnew.Thermal.SH.Solids.WH.Solids.NoSolar.Solids</t>
  </si>
  <si>
    <t>FEC.ktoe.SK.Res.HHnew.Thermal.SH.Solids.WH.LPG.NoSolar.LPG</t>
  </si>
  <si>
    <t>FEC.ktoe.SK.Res.HHnew.Thermal.SH.Solids.WH.LPG.Solar</t>
  </si>
  <si>
    <t>FEC.ktoe.SK.Res.HHnew.Thermal.SH.Solids.WH.LPG.Solar.LPG</t>
  </si>
  <si>
    <t>FEC.ktoe.SK.Res.HHnew.Thermal.SH.Solids.WH.LPG.Solar.Solar</t>
  </si>
  <si>
    <t>FEC.ktoe.SK.Res.HHnew.Thermal.SH.Solids.WH.Elc.NoSolar.Elec</t>
  </si>
  <si>
    <t>FEC.ktoe.SK.Res.HHnew.Thermal.SH.Solids.WH.Elc.Solar</t>
  </si>
  <si>
    <t>FEC.ktoe.SK.Res.HHnew.Thermal.SH.Solids.WH.Elc.Solar.Elec</t>
  </si>
  <si>
    <t>FEC.ktoe.SK.Res.HHnew.Thermal.SH.Solids.WH.Elc.Solar.Solar</t>
  </si>
  <si>
    <t>FEC.ktoe.SK.Res.HHnew.Thermal.SH.Solids.CO</t>
  </si>
  <si>
    <t>FEC.ktoe.SK.Res.HHnew.Thermal.SH.Solids.CO.Solids.Solids</t>
  </si>
  <si>
    <t>FEC.ktoe.SK.Res.HHnew.Thermal.SH.Solids.CO.LPG.LPG</t>
  </si>
  <si>
    <t>FEC.ktoe.SK.Res.HHnew.Thermal.SH.Solids.CO.Elc.Elec</t>
  </si>
  <si>
    <t>FEC.ktoe.SK.Res.HHnew.Thermal.SH.LPG</t>
  </si>
  <si>
    <t>FEC.ktoe.SK.Res.HHnew.Thermal.SH.LPG.SH</t>
  </si>
  <si>
    <t>FEC.ktoe.SK.Res.HHnew.Thermal.SH.LPG.SH.LPG</t>
  </si>
  <si>
    <t>FEC.ktoe.SK.Res.HHnew.Thermal.SH.LPG.SH.Elec</t>
  </si>
  <si>
    <t>FEC.ktoe.SK.Res.HHnew.Thermal.SH.LPG.SC</t>
  </si>
  <si>
    <t>FEC.ktoe.SK.Res.HHnew.Thermal.SH.LPG.SC.AC.Elec</t>
  </si>
  <si>
    <t>FEC.ktoe.SK.Res.HHnew.Thermal.SH.LPG.WH</t>
  </si>
  <si>
    <t>FEC.ktoe.SK.Res.HHnew.Thermal.SH.LPG.WH.LPG.NoSolar.LPG</t>
  </si>
  <si>
    <t>FEC.ktoe.SK.Res.HHnew.Thermal.SH.LPG.WH.LPG.Solar</t>
  </si>
  <si>
    <t>FEC.ktoe.SK.Res.HHnew.Thermal.SH.LPG.WH.LPG.Solar.LPG</t>
  </si>
  <si>
    <t>FEC.ktoe.SK.Res.HHnew.Thermal.SH.LPG.WH.LPG.Solar.Solar</t>
  </si>
  <si>
    <t>FEC.ktoe.SK.Res.HHnew.Thermal.SH.LPG.WH.Elc.NoSolar.Elec</t>
  </si>
  <si>
    <t>FEC.ktoe.SK.Res.HHnew.Thermal.SH.LPG.WH.Elc.Solar</t>
  </si>
  <si>
    <t>FEC.ktoe.SK.Res.HHnew.Thermal.SH.LPG.WH.Elc.Solar.Elec</t>
  </si>
  <si>
    <t>FEC.ktoe.SK.Res.HHnew.Thermal.SH.LPG.WH.Elc.Solar.Solar</t>
  </si>
  <si>
    <t>FEC.ktoe.SK.Res.HHnew.Thermal.SH.LPG.CO</t>
  </si>
  <si>
    <t>FEC.ktoe.SK.Res.HHnew.Thermal.SH.LPG.CO.LPG.LPG</t>
  </si>
  <si>
    <t>FEC.ktoe.SK.Res.HHnew.Thermal.SH.LPG.CO.Elc.Elec</t>
  </si>
  <si>
    <t>FEC.ktoe.SK.Res.HHnew.Thermal.SH.Oil</t>
  </si>
  <si>
    <t>FEC.ktoe.SK.Res.HHnew.Thermal.SH.Oil.SH</t>
  </si>
  <si>
    <t>FEC.ktoe.SK.Res.HHnew.Thermal.SH.Oil.SH.Oil</t>
  </si>
  <si>
    <t>FEC.ktoe.SK.Res.HHnew.Thermal.SH.Oil.SH.Elec</t>
  </si>
  <si>
    <t>FEC.ktoe.SK.Res.HHnew.Thermal.SH.Oil.SC</t>
  </si>
  <si>
    <t>FEC.ktoe.SK.Res.HHnew.Thermal.SH.Oil.SC.AC.Elec</t>
  </si>
  <si>
    <t>FEC.ktoe.SK.Res.HHnew.Thermal.SH.Oil.WH</t>
  </si>
  <si>
    <t>FEC.ktoe.SK.Res.HHnew.Thermal.SH.Oil.WH.Oil.NoSolar.Oil</t>
  </si>
  <si>
    <t>FEC.ktoe.SK.Res.HHnew.Thermal.SH.Oil.WH.Oil.Solar</t>
  </si>
  <si>
    <t>FEC.ktoe.SK.Res.HHnew.Thermal.SH.Oil.WH.Oil.Solar.Oil</t>
  </si>
  <si>
    <t>FEC.ktoe.SK.Res.HHnew.Thermal.SH.Oil.WH.Oil.Solar.Solar</t>
  </si>
  <si>
    <t>FEC.ktoe.SK.Res.HHnew.Thermal.SH.Oil.WH.Elc.NoSolar.Elec</t>
  </si>
  <si>
    <t>FEC.ktoe.SK.Res.HHnew.Thermal.SH.Oil.WH.Elc.Solar</t>
  </si>
  <si>
    <t>FEC.ktoe.SK.Res.HHnew.Thermal.SH.Oil.WH.Elc.Solar.Elec</t>
  </si>
  <si>
    <t>FEC.ktoe.SK.Res.HHnew.Thermal.SH.Oil.WH.Elc.Solar.Solar</t>
  </si>
  <si>
    <t>FEC.ktoe.SK.Res.HHnew.Thermal.SH.Oil.CO</t>
  </si>
  <si>
    <t>FEC.ktoe.SK.Res.HHnew.Thermal.SH.Oil.CO.LPG.LPG</t>
  </si>
  <si>
    <t>FEC.ktoe.SK.Res.HHnew.Thermal.SH.Oil.CO.Elc.Elec</t>
  </si>
  <si>
    <t>FEC.ktoe.SK.Res.HHnew.Thermal.SH.Gas</t>
  </si>
  <si>
    <t>FEC.ktoe.SK.Res.HHnew.Thermal.SH.Gas.SH</t>
  </si>
  <si>
    <t>FEC.ktoe.SK.Res.HHnew.Thermal.SH.Gas.SH.Gas</t>
  </si>
  <si>
    <t>FEC.ktoe.SK.Res.HHnew.Thermal.SH.Gas.SH.Elec</t>
  </si>
  <si>
    <t>FEC.ktoe.SK.Res.HHnew.Thermal.SH.Gas.SC</t>
  </si>
  <si>
    <t>FEC.ktoe.SK.Res.HHnew.Thermal.SH.Gas.SC.AC.Elec</t>
  </si>
  <si>
    <t>FEC.ktoe.SK.Res.HHnew.Thermal.SH.Gas.WH</t>
  </si>
  <si>
    <t>FEC.ktoe.SK.Res.HHnew.Thermal.SH.Gas.WH.Gas.NoSolar.Gas</t>
  </si>
  <si>
    <t>FEC.ktoe.SK.Res.HHnew.Thermal.SH.Gas.WH.Gas.Solar</t>
  </si>
  <si>
    <t>FEC.ktoe.SK.Res.HHnew.Thermal.SH.Gas.WH.Gas.Solar.Gas</t>
  </si>
  <si>
    <t>FEC.ktoe.SK.Res.HHnew.Thermal.SH.Gas.WH.Gas.Solar.Solar</t>
  </si>
  <si>
    <t>FEC.ktoe.SK.Res.HHnew.Thermal.SH.Gas.WH.Elc.NoSolar.Elec</t>
  </si>
  <si>
    <t>FEC.ktoe.SK.Res.HHnew.Thermal.SH.Gas.WH.Elc.Solar</t>
  </si>
  <si>
    <t>FEC.ktoe.SK.Res.HHnew.Thermal.SH.Gas.WH.Elc.Solar.Elec</t>
  </si>
  <si>
    <t>FEC.ktoe.SK.Res.HHnew.Thermal.SH.Gas.WH.Elc.Solar.Solar</t>
  </si>
  <si>
    <t>FEC.ktoe.SK.Res.HHnew.Thermal.SH.Gas.CO</t>
  </si>
  <si>
    <t>FEC.ktoe.SK.Res.HHnew.Thermal.SH.Gas.CO.Gas.Gas</t>
  </si>
  <si>
    <t>FEC.ktoe.SK.Res.HHnew.Thermal.SH.Gas.CO.Elc.Elec</t>
  </si>
  <si>
    <t>FEC.ktoe.SK.Res.HHnew.Thermal.SH.Biomass</t>
  </si>
  <si>
    <t>FEC.ktoe.SK.Res.HHnew.Thermal.SH.Biomass.SH</t>
  </si>
  <si>
    <t>FEC.ktoe.SK.Res.HHnew.Thermal.SH.Biomass.SH.Biomass</t>
  </si>
  <si>
    <t>FEC.ktoe.SK.Res.HHnew.Thermal.SH.Biomass.SH.Elec</t>
  </si>
  <si>
    <t>FEC.ktoe.SK.Res.HHnew.Thermal.SH.Biomass.SC</t>
  </si>
  <si>
    <t>FEC.ktoe.SK.Res.HHnew.Thermal.SH.Biomass.SC.AC.Elec</t>
  </si>
  <si>
    <t>FEC.ktoe.SK.Res.HHnew.Thermal.SH.Biomass.WH</t>
  </si>
  <si>
    <t>FEC.ktoe.SK.Res.HHnew.Thermal.SH.Biomass.WH.Biomass.NoSolar.Biomass</t>
  </si>
  <si>
    <t>FEC.ktoe.SK.Res.HHnew.Thermal.SH.Biomass.WH.Biomass.Solar</t>
  </si>
  <si>
    <t>FEC.ktoe.SK.Res.HHnew.Thermal.SH.Biomass.WH.Biomass.Solar.Biomass</t>
  </si>
  <si>
    <t>FEC.ktoe.SK.Res.HHnew.Thermal.SH.Biomass.WH.Biomass.Solar.Solar</t>
  </si>
  <si>
    <t>FEC.ktoe.SK.Res.HHnew.Thermal.SH.Biomass.WH.LPG.NoSolar.LPG</t>
  </si>
  <si>
    <t>FEC.ktoe.SK.Res.HHnew.Thermal.SH.Biomass.WH.LPG.Solar</t>
  </si>
  <si>
    <t>FEC.ktoe.SK.Res.HHnew.Thermal.SH.Biomass.WH.LPG.Solar.LPG</t>
  </si>
  <si>
    <t>FEC.ktoe.SK.Res.HHnew.Thermal.SH.Biomass.WH.LPG.Solar.Solar</t>
  </si>
  <si>
    <t>FEC.ktoe.SK.Res.HHnew.Thermal.SH.Biomass.WH.Elc.NoSolar.Elec</t>
  </si>
  <si>
    <t>FEC.ktoe.SK.Res.HHnew.Thermal.SH.Biomass.WH.Elc.Solar</t>
  </si>
  <si>
    <t>FEC.ktoe.SK.Res.HHnew.Thermal.SH.Biomass.WH.Elc.Solar.Elec</t>
  </si>
  <si>
    <t>FEC.ktoe.SK.Res.HHnew.Thermal.SH.Biomass.WH.Elc.Solar.Solar</t>
  </si>
  <si>
    <t>FEC.ktoe.SK.Res.HHnew.Thermal.SH.Biomass.CO</t>
  </si>
  <si>
    <t>FEC.ktoe.SK.Res.HHnew.Thermal.SH.Biomass.CO.Biomass.Biomass</t>
  </si>
  <si>
    <t>FEC.ktoe.SK.Res.HHnew.Thermal.SH.Biomass.CO.LPG.LPG</t>
  </si>
  <si>
    <t>FEC.ktoe.SK.Res.HHnew.Thermal.SH.Biomass.CO.Elc.Elec</t>
  </si>
  <si>
    <t>FEC.ktoe.SK.Res.HHnew.Thermal.SH.Geo</t>
  </si>
  <si>
    <t>FEC.ktoe.SK.Res.HHnew.Thermal.SH.Geo.SH</t>
  </si>
  <si>
    <t>FEC.ktoe.SK.Res.HHnew.Thermal.SH.Geo.SH.Geo</t>
  </si>
  <si>
    <t>FEC.ktoe.SK.Res.HHnew.Thermal.SH.Geo.SH.Elec</t>
  </si>
  <si>
    <t>FEC.ktoe.SK.Res.HHnew.Thermal.SH.Geo.SC</t>
  </si>
  <si>
    <t>FEC.ktoe.SK.Res.HHnew.Thermal.SH.Geo.SC.AC.Elec</t>
  </si>
  <si>
    <t>FEC.ktoe.SK.Res.HHnew.Thermal.SH.Geo.WH</t>
  </si>
  <si>
    <t>FEC.ktoe.SK.Res.HHnew.Thermal.SH.Geo.WH.Geo.NoSolar.Geo</t>
  </si>
  <si>
    <t>FEC.ktoe.SK.Res.HHnew.Thermal.SH.Geo.WH.Geo.Solar</t>
  </si>
  <si>
    <t>FEC.ktoe.SK.Res.HHnew.Thermal.SH.Geo.WH.Geo.Solar.Geo</t>
  </si>
  <si>
    <t>FEC.ktoe.SK.Res.HHnew.Thermal.SH.Geo.WH.Geo.Solar.Solar</t>
  </si>
  <si>
    <t>FEC.ktoe.SK.Res.HHnew.Thermal.SH.Geo.WH.Elc.NoSolar.Elec</t>
  </si>
  <si>
    <t>FEC.ktoe.SK.Res.HHnew.Thermal.SH.Geo.WH.Elc.Solar</t>
  </si>
  <si>
    <t>FEC.ktoe.SK.Res.HHnew.Thermal.SH.Geo.WH.Elc.Solar.Elec</t>
  </si>
  <si>
    <t>FEC.ktoe.SK.Res.HHnew.Thermal.SH.Geo.WH.Elc.Solar.Solar</t>
  </si>
  <si>
    <t>FEC.ktoe.SK.Res.HHnew.Thermal.SH.Geo.CO</t>
  </si>
  <si>
    <t>FEC.ktoe.SK.Res.HHnew.Thermal.SH.Geo.CO.LPG.LPG</t>
  </si>
  <si>
    <t>FEC.ktoe.SK.Res.HHnew.Thermal.SH.Geo.CO.Elc.Elec</t>
  </si>
  <si>
    <t>FEC.ktoe.SK.Res.HHnew.Thermal.SH.DistrHeat</t>
  </si>
  <si>
    <t>FEC.ktoe.SK.Res.HHnew.Thermal.SH.DistrHeat.SH</t>
  </si>
  <si>
    <t>FEC.ktoe.SK.Res.HHnew.Thermal.SH.DistrHeat.SH.Steam_Distr</t>
  </si>
  <si>
    <t>FEC.ktoe.SK.Res.HHnew.Thermal.SH.DistrHeat.SH.Elec</t>
  </si>
  <si>
    <t>FEC.ktoe.SK.Res.HHnew.Thermal.SH.DistrHeat.SC</t>
  </si>
  <si>
    <t>FEC.ktoe.SK.Res.HHnew.Thermal.SH.DistrHeat.SC.AC.Elec</t>
  </si>
  <si>
    <t>FEC.ktoe.SK.Res.HHnew.Thermal.SH.DistrHeat.WH</t>
  </si>
  <si>
    <t>FEC.ktoe.SK.Res.HHnew.Thermal.SH.DistrHeat.WH.DistrHeat.NoSolar.Steam_Distr</t>
  </si>
  <si>
    <t>FEC.ktoe.SK.Res.HHnew.Thermal.SH.DistrHeat.WH.DistrHeat.Solar</t>
  </si>
  <si>
    <t>FEC.ktoe.SK.Res.HHnew.Thermal.SH.DistrHeat.WH.DistrHeat.Solar.Steam_Distr</t>
  </si>
  <si>
    <t>FEC.ktoe.SK.Res.HHnew.Thermal.SH.DistrHeat.WH.DistrHeat.Solar.Solar</t>
  </si>
  <si>
    <t>FEC.ktoe.SK.Res.HHnew.Thermal.SH.DistrHeat.WH.Elc.NoSolar.Elec</t>
  </si>
  <si>
    <t>FEC.ktoe.SK.Res.HHnew.Thermal.SH.DistrHeat.WH.Elc.Solar</t>
  </si>
  <si>
    <t>FEC.ktoe.SK.Res.HHnew.Thermal.SH.DistrHeat.WH.Elc.Solar.Elec</t>
  </si>
  <si>
    <t>FEC.ktoe.SK.Res.HHnew.Thermal.SH.DistrHeat.WH.Elc.Solar.Solar</t>
  </si>
  <si>
    <t>FEC.ktoe.SK.Res.HHnew.Thermal.SH.DistrHeat.CO</t>
  </si>
  <si>
    <t>FEC.ktoe.SK.Res.HHnew.Thermal.SH.DistrHeat.CO.LPG.LPG</t>
  </si>
  <si>
    <t>FEC.ktoe.SK.Res.HHnew.Thermal.SH.DistrHeat.CO.Elc.Elec</t>
  </si>
  <si>
    <t>FEC.ktoe.SK.Res.HHnew.Thermal.SH.AdvElc</t>
  </si>
  <si>
    <t>FEC.ktoe.SK.Res.HHnew.Thermal.SH.AdvElc.SH</t>
  </si>
  <si>
    <t>FEC.ktoe.SK.Res.HHnew.Thermal.SH.AdvElc.SH.Elec</t>
  </si>
  <si>
    <t>FEC.ktoe.SK.Res.HHnew.Thermal.SH.AdvElc.SC</t>
  </si>
  <si>
    <t>FEC.ktoe.SK.Res.HHnew.Thermal.SH.AdvElc.SC.AC.Elec</t>
  </si>
  <si>
    <t>FEC.ktoe.SK.Res.HHnew.Thermal.SH.AdvElc.WH</t>
  </si>
  <si>
    <t>FEC.ktoe.SK.Res.HHnew.Thermal.SH.AdvElc.WH.LPG.NoSolar.LPG</t>
  </si>
  <si>
    <t>FEC.ktoe.SK.Res.HHnew.Thermal.SH.AdvElc.WH.LPG.Solar</t>
  </si>
  <si>
    <t>FEC.ktoe.SK.Res.HHnew.Thermal.SH.AdvElc.WH.LPG.Solar.LPG</t>
  </si>
  <si>
    <t>FEC.ktoe.SK.Res.HHnew.Thermal.SH.AdvElc.WH.LPG.Solar.Solar</t>
  </si>
  <si>
    <t>FEC.ktoe.SK.Res.HHnew.Thermal.SH.AdvElc.WH.Elc.NoSolar.Elec</t>
  </si>
  <si>
    <t>FEC.ktoe.SK.Res.HHnew.Thermal.SH.AdvElc.WH.Elc.Solar</t>
  </si>
  <si>
    <t>FEC.ktoe.SK.Res.HHnew.Thermal.SH.AdvElc.WH.Elc.Solar.Elec</t>
  </si>
  <si>
    <t>FEC.ktoe.SK.Res.HHnew.Thermal.SH.AdvElc.WH.Elc.Solar.Solar</t>
  </si>
  <si>
    <t>FEC.ktoe.SK.Res.HHnew.Thermal.SH.AdvElc.CO</t>
  </si>
  <si>
    <t>FEC.ktoe.SK.Res.HHnew.Thermal.SH.AdvElc.CO.LPG.LPG</t>
  </si>
  <si>
    <t>FEC.ktoe.SK.Res.HHnew.Thermal.SH.AdvElc.CO.Elc.Elec</t>
  </si>
  <si>
    <t>FEC.ktoe.SK.Res.HHnew.Thermal.SH.ConvElc</t>
  </si>
  <si>
    <t>FEC.ktoe.SK.Res.HHnew.Thermal.SH.ConvElc.SH</t>
  </si>
  <si>
    <t>FEC.ktoe.SK.Res.HHnew.Thermal.SH.ConvElc.SH.Elec</t>
  </si>
  <si>
    <t>FEC.ktoe.SK.Res.HHnew.Thermal.SH.ConvElc.SC</t>
  </si>
  <si>
    <t>FEC.ktoe.SK.Res.HHnew.Thermal.SH.ConvElc.SC.AC.Elec</t>
  </si>
  <si>
    <t>FEC.ktoe.SK.Res.HHnew.Thermal.SH.ConvElc.WH</t>
  </si>
  <si>
    <t>FEC.ktoe.SK.Res.HHnew.Thermal.SH.ConvElc.WH.LPG.NoSolar.LPG</t>
  </si>
  <si>
    <t>FEC.ktoe.SK.Res.HHnew.Thermal.SH.ConvElc.WH.LPG.Solar</t>
  </si>
  <si>
    <t>FEC.ktoe.SK.Res.HHnew.Thermal.SH.ConvElc.WH.LPG.Solar.LPG</t>
  </si>
  <si>
    <t>FEC.ktoe.SK.Res.HHnew.Thermal.SH.ConvElc.WH.LPG.Solar.Solar</t>
  </si>
  <si>
    <t>FEC.ktoe.SK.Res.HHnew.Thermal.SH.ConvElc.WH.Elc.NoSolar.Elec</t>
  </si>
  <si>
    <t>FEC.ktoe.SK.Res.HHnew.Thermal.SH.ConvElc.WH.Elc.Solar</t>
  </si>
  <si>
    <t>FEC.ktoe.SK.Res.HHnew.Thermal.SH.ConvElc.WH.Elc.Solar.Elec</t>
  </si>
  <si>
    <t>FEC.ktoe.SK.Res.HHnew.Thermal.SH.ConvElc.WH.Elc.Solar.Solar</t>
  </si>
  <si>
    <t>FEC.ktoe.SK.Res.HHnew.Thermal.SH.ConvElc.CO</t>
  </si>
  <si>
    <t>FEC.ktoe.SK.Res.HHnew.Thermal.SH.ConvElc.CO.LPG.LPG</t>
  </si>
  <si>
    <t>FEC.ktoe.SK.Res.HHnew.Thermal.SH.ConvElc.CO.Elc.Elec</t>
  </si>
  <si>
    <t>SK - Thermal energy service in new and renovated households (detailed structure)</t>
  </si>
  <si>
    <t>TES.ktoe.SK.Res.HHnew.Thermal.SH.Solids</t>
  </si>
  <si>
    <t>TES.ktoe.SK.Res.HHnew.Thermal.SH.Solids.SH</t>
  </si>
  <si>
    <t>TES.ktoe.SK.Res.HHnew.Thermal.SH.Solids.SH.Solids</t>
  </si>
  <si>
    <t>TES.ktoe.SK.Res.HHnew.Thermal.SH.Solids.SH.Elec</t>
  </si>
  <si>
    <t>TES.ktoe.SK.Res.HHnew.Thermal.SH.Solids.SC</t>
  </si>
  <si>
    <t>TES.ktoe.SK.Res.HHnew.Thermal.SH.Solids.SC.AC.Elec</t>
  </si>
  <si>
    <t>TES.ktoe.SK.Res.HHnew.Thermal.SH.Solids.WH</t>
  </si>
  <si>
    <t>TES.ktoe.SK.Res.HHnew.Thermal.SH.Solids.WH.Solids.NoSolar.Solids</t>
  </si>
  <si>
    <t>TES.ktoe.SK.Res.HHnew.Thermal.SH.Solids.WH.LPG.NoSolar.LPG</t>
  </si>
  <si>
    <t>TES.ktoe.SK.Res.HHnew.Thermal.SH.Solids.WH.LPG.Solar</t>
  </si>
  <si>
    <t>TES.ktoe.SK.Res.HHnew.Thermal.SH.Solids.WH.LPG.Solar.LPG</t>
  </si>
  <si>
    <t>TES.ktoe.SK.Res.HHnew.Thermal.SH.Solids.WH.LPG.Solar.Solar</t>
  </si>
  <si>
    <t>TES.ktoe.SK.Res.HHnew.Thermal.SH.Solids.WH.Elc.NoSolar.Elec</t>
  </si>
  <si>
    <t>TES.ktoe.SK.Res.HHnew.Thermal.SH.Solids.WH.Elc.Solar</t>
  </si>
  <si>
    <t>TES.ktoe.SK.Res.HHnew.Thermal.SH.Solids.WH.Elc.Solar.Elec</t>
  </si>
  <si>
    <t>TES.ktoe.SK.Res.HHnew.Thermal.SH.Solids.WH.Elc.Solar.Solar</t>
  </si>
  <si>
    <t>TES.ktoe.SK.Res.HHnew.Thermal.SH.Solids.CO</t>
  </si>
  <si>
    <t>TES.ktoe.SK.Res.HHnew.Thermal.SH.Solids.CO.Solids.Solids</t>
  </si>
  <si>
    <t>TES.ktoe.SK.Res.HHnew.Thermal.SH.Solids.CO.LPG.LPG</t>
  </si>
  <si>
    <t>TES.ktoe.SK.Res.HHnew.Thermal.SH.Solids.CO.Elc.Elec</t>
  </si>
  <si>
    <t>TES.ktoe.SK.Res.HHnew.Thermal.SH.LPG</t>
  </si>
  <si>
    <t>TES.ktoe.SK.Res.HHnew.Thermal.SH.LPG.SH</t>
  </si>
  <si>
    <t>TES.ktoe.SK.Res.HHnew.Thermal.SH.LPG.SH.LPG</t>
  </si>
  <si>
    <t>TES.ktoe.SK.Res.HHnew.Thermal.SH.LPG.SH.Elec</t>
  </si>
  <si>
    <t>TES.ktoe.SK.Res.HHnew.Thermal.SH.LPG.SC</t>
  </si>
  <si>
    <t>TES.ktoe.SK.Res.HHnew.Thermal.SH.LPG.SC.AC.Elec</t>
  </si>
  <si>
    <t>TES.ktoe.SK.Res.HHnew.Thermal.SH.LPG.WH</t>
  </si>
  <si>
    <t>TES.ktoe.SK.Res.HHnew.Thermal.SH.LPG.WH.LPG.NoSolar.LPG</t>
  </si>
  <si>
    <t>TES.ktoe.SK.Res.HHnew.Thermal.SH.LPG.WH.LPG.Solar</t>
  </si>
  <si>
    <t>TES.ktoe.SK.Res.HHnew.Thermal.SH.LPG.WH.LPG.Solar.LPG</t>
  </si>
  <si>
    <t>TES.ktoe.SK.Res.HHnew.Thermal.SH.LPG.WH.LPG.Solar.Solar</t>
  </si>
  <si>
    <t>TES.ktoe.SK.Res.HHnew.Thermal.SH.LPG.WH.Elc.NoSolar.Elec</t>
  </si>
  <si>
    <t>TES.ktoe.SK.Res.HHnew.Thermal.SH.LPG.WH.Elc.Solar</t>
  </si>
  <si>
    <t>TES.ktoe.SK.Res.HHnew.Thermal.SH.LPG.WH.Elc.Solar.Elec</t>
  </si>
  <si>
    <t>TES.ktoe.SK.Res.HHnew.Thermal.SH.LPG.WH.Elc.Solar.Solar</t>
  </si>
  <si>
    <t>TES.ktoe.SK.Res.HHnew.Thermal.SH.LPG.CO</t>
  </si>
  <si>
    <t>TES.ktoe.SK.Res.HHnew.Thermal.SH.LPG.CO.LPG.LPG</t>
  </si>
  <si>
    <t>TES.ktoe.SK.Res.HHnew.Thermal.SH.LPG.CO.Elc.Elec</t>
  </si>
  <si>
    <t>TES.ktoe.SK.Res.HHnew.Thermal.SH.Oil</t>
  </si>
  <si>
    <t>TES.ktoe.SK.Res.HHnew.Thermal.SH.Oil.SH</t>
  </si>
  <si>
    <t>TES.ktoe.SK.Res.HHnew.Thermal.SH.Oil.SH.Oil</t>
  </si>
  <si>
    <t>TES.ktoe.SK.Res.HHnew.Thermal.SH.Oil.SH.Elec</t>
  </si>
  <si>
    <t>TES.ktoe.SK.Res.HHnew.Thermal.SH.Oil.SC</t>
  </si>
  <si>
    <t>TES.ktoe.SK.Res.HHnew.Thermal.SH.Oil.SC.AC.Elec</t>
  </si>
  <si>
    <t>TES.ktoe.SK.Res.HHnew.Thermal.SH.Oil.WH</t>
  </si>
  <si>
    <t>TES.ktoe.SK.Res.HHnew.Thermal.SH.Oil.WH.Oil.NoSolar.Oil</t>
  </si>
  <si>
    <t>TES.ktoe.SK.Res.HHnew.Thermal.SH.Oil.WH.Oil.Solar</t>
  </si>
  <si>
    <t>TES.ktoe.SK.Res.HHnew.Thermal.SH.Oil.WH.Oil.Solar.Oil</t>
  </si>
  <si>
    <t>TES.ktoe.SK.Res.HHnew.Thermal.SH.Oil.WH.Oil.Solar.Solar</t>
  </si>
  <si>
    <t>TES.ktoe.SK.Res.HHnew.Thermal.SH.Oil.WH.Elc.NoSolar.Elec</t>
  </si>
  <si>
    <t>TES.ktoe.SK.Res.HHnew.Thermal.SH.Oil.WH.Elc.Solar</t>
  </si>
  <si>
    <t>TES.ktoe.SK.Res.HHnew.Thermal.SH.Oil.WH.Elc.Solar.Elec</t>
  </si>
  <si>
    <t>TES.ktoe.SK.Res.HHnew.Thermal.SH.Oil.WH.Elc.Solar.Solar</t>
  </si>
  <si>
    <t>TES.ktoe.SK.Res.HHnew.Thermal.SH.Oil.CO</t>
  </si>
  <si>
    <t>TES.ktoe.SK.Res.HHnew.Thermal.SH.Oil.CO.LPG.LPG</t>
  </si>
  <si>
    <t>TES.ktoe.SK.Res.HHnew.Thermal.SH.Oil.CO.Elc.Elec</t>
  </si>
  <si>
    <t>TES.ktoe.SK.Res.HHnew.Thermal.SH.Gas</t>
  </si>
  <si>
    <t>TES.ktoe.SK.Res.HHnew.Thermal.SH.Gas.SH</t>
  </si>
  <si>
    <t>TES.ktoe.SK.Res.HHnew.Thermal.SH.Gas.SH.Gas</t>
  </si>
  <si>
    <t>TES.ktoe.SK.Res.HHnew.Thermal.SH.Gas.SH.Elec</t>
  </si>
  <si>
    <t>TES.ktoe.SK.Res.HHnew.Thermal.SH.Gas.SC</t>
  </si>
  <si>
    <t>TES.ktoe.SK.Res.HHnew.Thermal.SH.Gas.SC.AC.Elec</t>
  </si>
  <si>
    <t>TES.ktoe.SK.Res.HHnew.Thermal.SH.Gas.WH</t>
  </si>
  <si>
    <t>TES.ktoe.SK.Res.HHnew.Thermal.SH.Gas.WH.Gas.NoSolar.Gas</t>
  </si>
  <si>
    <t>TES.ktoe.SK.Res.HHnew.Thermal.SH.Gas.WH.Gas.Solar</t>
  </si>
  <si>
    <t>TES.ktoe.SK.Res.HHnew.Thermal.SH.Gas.WH.Gas.Solar.Gas</t>
  </si>
  <si>
    <t>TES.ktoe.SK.Res.HHnew.Thermal.SH.Gas.WH.Gas.Solar.Solar</t>
  </si>
  <si>
    <t>TES.ktoe.SK.Res.HHnew.Thermal.SH.Gas.WH.Elc.NoSolar.Elec</t>
  </si>
  <si>
    <t>TES.ktoe.SK.Res.HHnew.Thermal.SH.Gas.WH.Elc.Solar</t>
  </si>
  <si>
    <t>TES.ktoe.SK.Res.HHnew.Thermal.SH.Gas.WH.Elc.Solar.Elec</t>
  </si>
  <si>
    <t>TES.ktoe.SK.Res.HHnew.Thermal.SH.Gas.WH.Elc.Solar.Solar</t>
  </si>
  <si>
    <t>TES.ktoe.SK.Res.HHnew.Thermal.SH.Gas.CO</t>
  </si>
  <si>
    <t>TES.ktoe.SK.Res.HHnew.Thermal.SH.Gas.CO.Gas.Gas</t>
  </si>
  <si>
    <t>TES.ktoe.SK.Res.HHnew.Thermal.SH.Gas.CO.Elc.Elec</t>
  </si>
  <si>
    <t>TES.ktoe.SK.Res.HHnew.Thermal.SH.Biomass</t>
  </si>
  <si>
    <t>TES.ktoe.SK.Res.HHnew.Thermal.SH.Biomass.SH</t>
  </si>
  <si>
    <t>TES.ktoe.SK.Res.HHnew.Thermal.SH.Biomass.SH.Biomass</t>
  </si>
  <si>
    <t>TES.ktoe.SK.Res.HHnew.Thermal.SH.Biomass.SH.Elec</t>
  </si>
  <si>
    <t>TES.ktoe.SK.Res.HHnew.Thermal.SH.Biomass.SC</t>
  </si>
  <si>
    <t>TES.ktoe.SK.Res.HHnew.Thermal.SH.Biomass.SC.AC.Elec</t>
  </si>
  <si>
    <t>TES.ktoe.SK.Res.HHnew.Thermal.SH.Biomass.WH</t>
  </si>
  <si>
    <t>TES.ktoe.SK.Res.HHnew.Thermal.SH.Biomass.WH.Biomass.NoSolar.Biomass</t>
  </si>
  <si>
    <t>TES.ktoe.SK.Res.HHnew.Thermal.SH.Biomass.WH.Biomass.Solar</t>
  </si>
  <si>
    <t>TES.ktoe.SK.Res.HHnew.Thermal.SH.Biomass.WH.Biomass.Solar.Biomass</t>
  </si>
  <si>
    <t>TES.ktoe.SK.Res.HHnew.Thermal.SH.Biomass.WH.Biomass.Solar.Solar</t>
  </si>
  <si>
    <t>TES.ktoe.SK.Res.HHnew.Thermal.SH.Biomass.WH.LPG.NoSolar.LPG</t>
  </si>
  <si>
    <t>TES.ktoe.SK.Res.HHnew.Thermal.SH.Biomass.WH.LPG.Solar</t>
  </si>
  <si>
    <t>TES.ktoe.SK.Res.HHnew.Thermal.SH.Biomass.WH.LPG.Solar.LPG</t>
  </si>
  <si>
    <t>TES.ktoe.SK.Res.HHnew.Thermal.SH.Biomass.WH.LPG.Solar.Solar</t>
  </si>
  <si>
    <t>TES.ktoe.SK.Res.HHnew.Thermal.SH.Biomass.WH.Elc.NoSolar.Elec</t>
  </si>
  <si>
    <t>TES.ktoe.SK.Res.HHnew.Thermal.SH.Biomass.WH.Elc.Solar</t>
  </si>
  <si>
    <t>TES.ktoe.SK.Res.HHnew.Thermal.SH.Biomass.WH.Elc.Solar.Elec</t>
  </si>
  <si>
    <t>TES.ktoe.SK.Res.HHnew.Thermal.SH.Biomass.WH.Elc.Solar.Solar</t>
  </si>
  <si>
    <t>TES.ktoe.SK.Res.HHnew.Thermal.SH.Biomass.CO</t>
  </si>
  <si>
    <t>TES.ktoe.SK.Res.HHnew.Thermal.SH.Biomass.CO.Biomass.Biomass</t>
  </si>
  <si>
    <t>TES.ktoe.SK.Res.HHnew.Thermal.SH.Biomass.CO.LPG.LPG</t>
  </si>
  <si>
    <t>TES.ktoe.SK.Res.HHnew.Thermal.SH.Biomass.CO.Elc.Elec</t>
  </si>
  <si>
    <t>TES.ktoe.SK.Res.HHnew.Thermal.SH.Geo</t>
  </si>
  <si>
    <t>TES.ktoe.SK.Res.HHnew.Thermal.SH.Geo.SH</t>
  </si>
  <si>
    <t>TES.ktoe.SK.Res.HHnew.Thermal.SH.Geo.SH.Geo</t>
  </si>
  <si>
    <t>TES.ktoe.SK.Res.HHnew.Thermal.SH.Geo.SH.Elec</t>
  </si>
  <si>
    <t>TES.ktoe.SK.Res.HHnew.Thermal.SH.Geo.SC</t>
  </si>
  <si>
    <t>TES.ktoe.SK.Res.HHnew.Thermal.SH.Geo.SC.AC.Elec</t>
  </si>
  <si>
    <t>TES.ktoe.SK.Res.HHnew.Thermal.SH.Geo.WH</t>
  </si>
  <si>
    <t>TES.ktoe.SK.Res.HHnew.Thermal.SH.Geo.WH.Geo.NoSolar.Geo</t>
  </si>
  <si>
    <t>TES.ktoe.SK.Res.HHnew.Thermal.SH.Geo.WH.Geo.Solar</t>
  </si>
  <si>
    <t>TES.ktoe.SK.Res.HHnew.Thermal.SH.Geo.WH.Geo.Solar.Geo</t>
  </si>
  <si>
    <t>TES.ktoe.SK.Res.HHnew.Thermal.SH.Geo.WH.Geo.Solar.Solar</t>
  </si>
  <si>
    <t>TES.ktoe.SK.Res.HHnew.Thermal.SH.Geo.WH.Elc.NoSolar.Elec</t>
  </si>
  <si>
    <t>TES.ktoe.SK.Res.HHnew.Thermal.SH.Geo.WH.Elc.Solar</t>
  </si>
  <si>
    <t>TES.ktoe.SK.Res.HHnew.Thermal.SH.Geo.WH.Elc.Solar.Elec</t>
  </si>
  <si>
    <t>TES.ktoe.SK.Res.HHnew.Thermal.SH.Geo.WH.Elc.Solar.Solar</t>
  </si>
  <si>
    <t>TES.ktoe.SK.Res.HHnew.Thermal.SH.Geo.CO</t>
  </si>
  <si>
    <t>TES.ktoe.SK.Res.HHnew.Thermal.SH.Geo.CO.LPG.LPG</t>
  </si>
  <si>
    <t>TES.ktoe.SK.Res.HHnew.Thermal.SH.Geo.CO.Elc.Elec</t>
  </si>
  <si>
    <t>TES.ktoe.SK.Res.HHnew.Thermal.SH.DistrHeat</t>
  </si>
  <si>
    <t>TES.ktoe.SK.Res.HHnew.Thermal.SH.DistrHeat.SH</t>
  </si>
  <si>
    <t>TES.ktoe.SK.Res.HHnew.Thermal.SH.DistrHeat.SH.Steam_Distr</t>
  </si>
  <si>
    <t>TES.ktoe.SK.Res.HHnew.Thermal.SH.DistrHeat.SH.Elec</t>
  </si>
  <si>
    <t>TES.ktoe.SK.Res.HHnew.Thermal.SH.DistrHeat.SC</t>
  </si>
  <si>
    <t>TES.ktoe.SK.Res.HHnew.Thermal.SH.DistrHeat.SC.AC.Elec</t>
  </si>
  <si>
    <t>TES.ktoe.SK.Res.HHnew.Thermal.SH.DistrHeat.WH</t>
  </si>
  <si>
    <t>TES.ktoe.SK.Res.HHnew.Thermal.SH.DistrHeat.WH.DistrHeat.NoSolar.Steam_Distr</t>
  </si>
  <si>
    <t>TES.ktoe.SK.Res.HHnew.Thermal.SH.DistrHeat.WH.DistrHeat.Solar</t>
  </si>
  <si>
    <t>TES.ktoe.SK.Res.HHnew.Thermal.SH.DistrHeat.WH.DistrHeat.Solar.Steam_Distr</t>
  </si>
  <si>
    <t>TES.ktoe.SK.Res.HHnew.Thermal.SH.DistrHeat.WH.DistrHeat.Solar.Solar</t>
  </si>
  <si>
    <t>TES.ktoe.SK.Res.HHnew.Thermal.SH.DistrHeat.WH.Elc.NoSolar.Elec</t>
  </si>
  <si>
    <t>TES.ktoe.SK.Res.HHnew.Thermal.SH.DistrHeat.WH.Elc.Solar</t>
  </si>
  <si>
    <t>TES.ktoe.SK.Res.HHnew.Thermal.SH.DistrHeat.WH.Elc.Solar.Elec</t>
  </si>
  <si>
    <t>TES.ktoe.SK.Res.HHnew.Thermal.SH.DistrHeat.WH.Elc.Solar.Solar</t>
  </si>
  <si>
    <t>TES.ktoe.SK.Res.HHnew.Thermal.SH.DistrHeat.CO</t>
  </si>
  <si>
    <t>TES.ktoe.SK.Res.HHnew.Thermal.SH.DistrHeat.CO.LPG.LPG</t>
  </si>
  <si>
    <t>TES.ktoe.SK.Res.HHnew.Thermal.SH.DistrHeat.CO.Elc.Elec</t>
  </si>
  <si>
    <t>TES.ktoe.SK.Res.HHnew.Thermal.SH.AdvElc</t>
  </si>
  <si>
    <t>TES.ktoe.SK.Res.HHnew.Thermal.SH.AdvElc.SH</t>
  </si>
  <si>
    <t>TES.ktoe.SK.Res.HHnew.Thermal.SH.AdvElc.SH.Elec</t>
  </si>
  <si>
    <t>TES.ktoe.SK.Res.HHnew.Thermal.SH.AdvElc.SC</t>
  </si>
  <si>
    <t>TES.ktoe.SK.Res.HHnew.Thermal.SH.AdvElc.SC.AC.Elec</t>
  </si>
  <si>
    <t>TES.ktoe.SK.Res.HHnew.Thermal.SH.AdvElc.WH</t>
  </si>
  <si>
    <t>TES.ktoe.SK.Res.HHnew.Thermal.SH.AdvElc.WH.LPG.NoSolar.LPG</t>
  </si>
  <si>
    <t>TES.ktoe.SK.Res.HHnew.Thermal.SH.AdvElc.WH.LPG.Solar</t>
  </si>
  <si>
    <t>TES.ktoe.SK.Res.HHnew.Thermal.SH.AdvElc.WH.LPG.Solar.LPG</t>
  </si>
  <si>
    <t>TES.ktoe.SK.Res.HHnew.Thermal.SH.AdvElc.WH.LPG.Solar.Solar</t>
  </si>
  <si>
    <t>TES.ktoe.SK.Res.HHnew.Thermal.SH.AdvElc.WH.Elc.NoSolar.Elec</t>
  </si>
  <si>
    <t>TES.ktoe.SK.Res.HHnew.Thermal.SH.AdvElc.WH.Elc.Solar</t>
  </si>
  <si>
    <t>TES.ktoe.SK.Res.HHnew.Thermal.SH.AdvElc.WH.Elc.Solar.Elec</t>
  </si>
  <si>
    <t>TES.ktoe.SK.Res.HHnew.Thermal.SH.AdvElc.WH.Elc.Solar.Solar</t>
  </si>
  <si>
    <t>TES.ktoe.SK.Res.HHnew.Thermal.SH.AdvElc.CO</t>
  </si>
  <si>
    <t>TES.ktoe.SK.Res.HHnew.Thermal.SH.AdvElc.CO.LPG.LPG</t>
  </si>
  <si>
    <t>TES.ktoe.SK.Res.HHnew.Thermal.SH.AdvElc.CO.Elc.Elec</t>
  </si>
  <si>
    <t>TES.ktoe.SK.Res.HHnew.Thermal.SH.ConvElc</t>
  </si>
  <si>
    <t>TES.ktoe.SK.Res.HHnew.Thermal.SH.ConvElc.SH</t>
  </si>
  <si>
    <t>TES.ktoe.SK.Res.HHnew.Thermal.SH.ConvElc.SH.Elec</t>
  </si>
  <si>
    <t>TES.ktoe.SK.Res.HHnew.Thermal.SH.ConvElc.SC</t>
  </si>
  <si>
    <t>TES.ktoe.SK.Res.HHnew.Thermal.SH.ConvElc.SC.AC.Elec</t>
  </si>
  <si>
    <t>TES.ktoe.SK.Res.HHnew.Thermal.SH.ConvElc.WH</t>
  </si>
  <si>
    <t>TES.ktoe.SK.Res.HHnew.Thermal.SH.ConvElc.WH.LPG.NoSolar.LPG</t>
  </si>
  <si>
    <t>TES.ktoe.SK.Res.HHnew.Thermal.SH.ConvElc.WH.LPG.Solar</t>
  </si>
  <si>
    <t>TES.ktoe.SK.Res.HHnew.Thermal.SH.ConvElc.WH.LPG.Solar.LPG</t>
  </si>
  <si>
    <t>TES.ktoe.SK.Res.HHnew.Thermal.SH.ConvElc.WH.LPG.Solar.Solar</t>
  </si>
  <si>
    <t>TES.ktoe.SK.Res.HHnew.Thermal.SH.ConvElc.WH.Elc.NoSolar.Elec</t>
  </si>
  <si>
    <t>TES.ktoe.SK.Res.HHnew.Thermal.SH.ConvElc.WH.Elc.Solar</t>
  </si>
  <si>
    <t>TES.ktoe.SK.Res.HHnew.Thermal.SH.ConvElc.WH.Elc.Solar.Elec</t>
  </si>
  <si>
    <t>TES.ktoe.SK.Res.HHnew.Thermal.SH.ConvElc.WH.Elc.Solar.Solar</t>
  </si>
  <si>
    <t>TES.ktoe.SK.Res.HHnew.Thermal.SH.ConvElc.CO</t>
  </si>
  <si>
    <t>TES.ktoe.SK.Res.HHnew.Thermal.SH.ConvElc.CO.LPG.LPG</t>
  </si>
  <si>
    <t>TES.ktoe.SK.Res.HHnew.Thermal.SH.ConvElc.CO.Elc.Elec</t>
  </si>
  <si>
    <t>SK - System efficiency indicator of new and renovated households (detailed structure)</t>
  </si>
  <si>
    <t>Eff.ratio.SK.Res.HHnew.Thermal.SH.Solids</t>
  </si>
  <si>
    <t>Eff.ratio.SK.Res.HHnew.Thermal.SH.Solids.SH</t>
  </si>
  <si>
    <t>Eff.ratio.SK.Res.HHnew.Thermal.SH.Solids.SH.Solids</t>
  </si>
  <si>
    <t>Eff.ratio.SK.Res.HHnew.Thermal.SH.Solids.SH.Elec</t>
  </si>
  <si>
    <t>Eff.ratio.SK.Res.HHnew.Thermal.SH.Solids.SC</t>
  </si>
  <si>
    <t>Eff.ratio.SK.Res.HHnew.Thermal.SH.Solids.SC.AC.Elec</t>
  </si>
  <si>
    <t>Eff.ratio.SK.Res.HHnew.Thermal.SH.Solids.WH</t>
  </si>
  <si>
    <t>Eff.ratio.SK.Res.HHnew.Thermal.SH.Solids.WH.Solids.NoSolar.Solids</t>
  </si>
  <si>
    <t>Eff.ratio.SK.Res.HHnew.Thermal.SH.Solids.WH.LPG.NoSolar.LPG</t>
  </si>
  <si>
    <t>Eff.ratio.SK.Res.HHnew.Thermal.SH.Solids.WH.LPG.Solar</t>
  </si>
  <si>
    <t>Eff.ratio.SK.Res.HHnew.Thermal.SH.Solids.WH.LPG.Solar.LPG</t>
  </si>
  <si>
    <t>Eff.ratio.SK.Res.HHnew.Thermal.SH.Solids.WH.LPG.Solar.Solar</t>
  </si>
  <si>
    <t>Eff.ratio.SK.Res.HHnew.Thermal.SH.Solids.WH.Elc.NoSolar.Elec</t>
  </si>
  <si>
    <t>Eff.ratio.SK.Res.HHnew.Thermal.SH.Solids.WH.Elc.Solar</t>
  </si>
  <si>
    <t>Eff.ratio.SK.Res.HHnew.Thermal.SH.Solids.WH.Elc.Solar.Elec</t>
  </si>
  <si>
    <t>Eff.ratio.SK.Res.HHnew.Thermal.SH.Solids.WH.Elc.Solar.Solar</t>
  </si>
  <si>
    <t>Eff.ratio.SK.Res.HHnew.Thermal.SH.Solids.CO</t>
  </si>
  <si>
    <t>Eff.ratio.SK.Res.HHnew.Thermal.SH.Solids.CO.Solids.Solids</t>
  </si>
  <si>
    <t>Eff.ratio.SK.Res.HHnew.Thermal.SH.Solids.CO.LPG.LPG</t>
  </si>
  <si>
    <t>Eff.ratio.SK.Res.HHnew.Thermal.SH.Solids.CO.Elc.Elec</t>
  </si>
  <si>
    <t>Eff.ratio.SK.Res.HHnew.Thermal.SH.LPG</t>
  </si>
  <si>
    <t>Eff.ratio.SK.Res.HHnew.Thermal.SH.LPG.SH</t>
  </si>
  <si>
    <t>Eff.ratio.SK.Res.HHnew.Thermal.SH.LPG.SH.LPG</t>
  </si>
  <si>
    <t>Eff.ratio.SK.Res.HHnew.Thermal.SH.LPG.SH.Elec</t>
  </si>
  <si>
    <t>Eff.ratio.SK.Res.HHnew.Thermal.SH.LPG.SC</t>
  </si>
  <si>
    <t>Eff.ratio.SK.Res.HHnew.Thermal.SH.LPG.SC.AC.Elec</t>
  </si>
  <si>
    <t>Eff.ratio.SK.Res.HHnew.Thermal.SH.LPG.WH</t>
  </si>
  <si>
    <t>Eff.ratio.SK.Res.HHnew.Thermal.SH.LPG.WH.LPG.NoSolar.LPG</t>
  </si>
  <si>
    <t>Eff.ratio.SK.Res.HHnew.Thermal.SH.LPG.WH.LPG.Solar</t>
  </si>
  <si>
    <t>Eff.ratio.SK.Res.HHnew.Thermal.SH.LPG.WH.LPG.Solar.LPG</t>
  </si>
  <si>
    <t>Eff.ratio.SK.Res.HHnew.Thermal.SH.LPG.WH.LPG.Solar.Solar</t>
  </si>
  <si>
    <t>Eff.ratio.SK.Res.HHnew.Thermal.SH.LPG.WH.Elc.NoSolar.Elec</t>
  </si>
  <si>
    <t>Eff.ratio.SK.Res.HHnew.Thermal.SH.LPG.WH.Elc.Solar</t>
  </si>
  <si>
    <t>Eff.ratio.SK.Res.HHnew.Thermal.SH.LPG.WH.Elc.Solar.Elec</t>
  </si>
  <si>
    <t>Eff.ratio.SK.Res.HHnew.Thermal.SH.LPG.WH.Elc.Solar.Solar</t>
  </si>
  <si>
    <t>Eff.ratio.SK.Res.HHnew.Thermal.SH.LPG.CO</t>
  </si>
  <si>
    <t>Eff.ratio.SK.Res.HHnew.Thermal.SH.LPG.CO.LPG.LPG</t>
  </si>
  <si>
    <t>Eff.ratio.SK.Res.HHnew.Thermal.SH.LPG.CO.Elc.Elec</t>
  </si>
  <si>
    <t>Eff.ratio.SK.Res.HHnew.Thermal.SH.Oil</t>
  </si>
  <si>
    <t>Eff.ratio.SK.Res.HHnew.Thermal.SH.Oil.SH</t>
  </si>
  <si>
    <t>Eff.ratio.SK.Res.HHnew.Thermal.SH.Oil.SH.Oil</t>
  </si>
  <si>
    <t>Eff.ratio.SK.Res.HHnew.Thermal.SH.Oil.SH.Elec</t>
  </si>
  <si>
    <t>Eff.ratio.SK.Res.HHnew.Thermal.SH.Oil.SC</t>
  </si>
  <si>
    <t>Eff.ratio.SK.Res.HHnew.Thermal.SH.Oil.SC.AC.Elec</t>
  </si>
  <si>
    <t>Eff.ratio.SK.Res.HHnew.Thermal.SH.Oil.WH</t>
  </si>
  <si>
    <t>Eff.ratio.SK.Res.HHnew.Thermal.SH.Oil.WH.Oil.NoSolar.Oil</t>
  </si>
  <si>
    <t>Eff.ratio.SK.Res.HHnew.Thermal.SH.Oil.WH.Oil.Solar</t>
  </si>
  <si>
    <t>Eff.ratio.SK.Res.HHnew.Thermal.SH.Oil.WH.Oil.Solar.Oil</t>
  </si>
  <si>
    <t>Eff.ratio.SK.Res.HHnew.Thermal.SH.Oil.WH.Oil.Solar.Solar</t>
  </si>
  <si>
    <t>Eff.ratio.SK.Res.HHnew.Thermal.SH.Oil.WH.Elc.NoSolar.Elec</t>
  </si>
  <si>
    <t>Eff.ratio.SK.Res.HHnew.Thermal.SH.Oil.WH.Elc.Solar</t>
  </si>
  <si>
    <t>Eff.ratio.SK.Res.HHnew.Thermal.SH.Oil.WH.Elc.Solar.Elec</t>
  </si>
  <si>
    <t>Eff.ratio.SK.Res.HHnew.Thermal.SH.Oil.WH.Elc.Solar.Solar</t>
  </si>
  <si>
    <t>Eff.ratio.SK.Res.HHnew.Thermal.SH.Oil.CO</t>
  </si>
  <si>
    <t>Eff.ratio.SK.Res.HHnew.Thermal.SH.Oil.CO.LPG.LPG</t>
  </si>
  <si>
    <t>Eff.ratio.SK.Res.HHnew.Thermal.SH.Oil.CO.Elc.Elec</t>
  </si>
  <si>
    <t>Eff.ratio.SK.Res.HHnew.Thermal.SH.Gas</t>
  </si>
  <si>
    <t>Eff.ratio.SK.Res.HHnew.Thermal.SH.Gas.SH</t>
  </si>
  <si>
    <t>Eff.ratio.SK.Res.HHnew.Thermal.SH.Gas.SH.Gas</t>
  </si>
  <si>
    <t>Eff.ratio.SK.Res.HHnew.Thermal.SH.Gas.SH.Elec</t>
  </si>
  <si>
    <t>Eff.ratio.SK.Res.HHnew.Thermal.SH.Gas.SC</t>
  </si>
  <si>
    <t>Eff.ratio.SK.Res.HHnew.Thermal.SH.Gas.SC.AC.Elec</t>
  </si>
  <si>
    <t>Eff.ratio.SK.Res.HHnew.Thermal.SH.Gas.WH</t>
  </si>
  <si>
    <t>Eff.ratio.SK.Res.HHnew.Thermal.SH.Gas.WH.Gas.NoSolar.Gas</t>
  </si>
  <si>
    <t>Eff.ratio.SK.Res.HHnew.Thermal.SH.Gas.WH.Gas.Solar</t>
  </si>
  <si>
    <t>Eff.ratio.SK.Res.HHnew.Thermal.SH.Gas.WH.Gas.Solar.Gas</t>
  </si>
  <si>
    <t>Eff.ratio.SK.Res.HHnew.Thermal.SH.Gas.WH.Gas.Solar.Solar</t>
  </si>
  <si>
    <t>Eff.ratio.SK.Res.HHnew.Thermal.SH.Gas.WH.Elc.NoSolar.Elec</t>
  </si>
  <si>
    <t>Eff.ratio.SK.Res.HHnew.Thermal.SH.Gas.WH.Elc.Solar</t>
  </si>
  <si>
    <t>Eff.ratio.SK.Res.HHnew.Thermal.SH.Gas.WH.Elc.Solar.Elec</t>
  </si>
  <si>
    <t>Eff.ratio.SK.Res.HHnew.Thermal.SH.Gas.WH.Elc.Solar.Solar</t>
  </si>
  <si>
    <t>Eff.ratio.SK.Res.HHnew.Thermal.SH.Gas.CO</t>
  </si>
  <si>
    <t>Eff.ratio.SK.Res.HHnew.Thermal.SH.Gas.CO.Gas.Gas</t>
  </si>
  <si>
    <t>Eff.ratio.SK.Res.HHnew.Thermal.SH.Gas.CO.Elc.Elec</t>
  </si>
  <si>
    <t>Eff.ratio.SK.Res.HHnew.Thermal.SH.Biomass</t>
  </si>
  <si>
    <t>Eff.ratio.SK.Res.HHnew.Thermal.SH.Biomass.SH</t>
  </si>
  <si>
    <t>Eff.ratio.SK.Res.HHnew.Thermal.SH.Biomass.SH.Biomass</t>
  </si>
  <si>
    <t>Eff.ratio.SK.Res.HHnew.Thermal.SH.Biomass.SH.Elec</t>
  </si>
  <si>
    <t>Eff.ratio.SK.Res.HHnew.Thermal.SH.Biomass.SC</t>
  </si>
  <si>
    <t>Eff.ratio.SK.Res.HHnew.Thermal.SH.Biomass.SC.AC.Elec</t>
  </si>
  <si>
    <t>Eff.ratio.SK.Res.HHnew.Thermal.SH.Biomass.WH</t>
  </si>
  <si>
    <t>Eff.ratio.SK.Res.HHnew.Thermal.SH.Biomass.WH.Biomass.NoSolar.Biomass</t>
  </si>
  <si>
    <t>Eff.ratio.SK.Res.HHnew.Thermal.SH.Biomass.WH.Biomass.Solar</t>
  </si>
  <si>
    <t>Eff.ratio.SK.Res.HHnew.Thermal.SH.Biomass.WH.Biomass.Solar.Biomass</t>
  </si>
  <si>
    <t>Eff.ratio.SK.Res.HHnew.Thermal.SH.Biomass.WH.Biomass.Solar.Solar</t>
  </si>
  <si>
    <t>Eff.ratio.SK.Res.HHnew.Thermal.SH.Biomass.WH.LPG.NoSolar.LPG</t>
  </si>
  <si>
    <t>Eff.ratio.SK.Res.HHnew.Thermal.SH.Biomass.WH.LPG.Solar</t>
  </si>
  <si>
    <t>Eff.ratio.SK.Res.HHnew.Thermal.SH.Biomass.WH.LPG.Solar.LPG</t>
  </si>
  <si>
    <t>Eff.ratio.SK.Res.HHnew.Thermal.SH.Biomass.WH.LPG.Solar.Solar</t>
  </si>
  <si>
    <t>Eff.ratio.SK.Res.HHnew.Thermal.SH.Biomass.WH.Elc.NoSolar.Elec</t>
  </si>
  <si>
    <t>Eff.ratio.SK.Res.HHnew.Thermal.SH.Biomass.WH.Elc.Solar</t>
  </si>
  <si>
    <t>Eff.ratio.SK.Res.HHnew.Thermal.SH.Biomass.WH.Elc.Solar.Elec</t>
  </si>
  <si>
    <t>Eff.ratio.SK.Res.HHnew.Thermal.SH.Biomass.WH.Elc.Solar.Solar</t>
  </si>
  <si>
    <t>Eff.ratio.SK.Res.HHnew.Thermal.SH.Biomass.CO</t>
  </si>
  <si>
    <t>Eff.ratio.SK.Res.HHnew.Thermal.SH.Biomass.CO.Biomass.Biomass</t>
  </si>
  <si>
    <t>Eff.ratio.SK.Res.HHnew.Thermal.SH.Biomass.CO.LPG.LPG</t>
  </si>
  <si>
    <t>Eff.ratio.SK.Res.HHnew.Thermal.SH.Biomass.CO.Elc.Elec</t>
  </si>
  <si>
    <t>Eff.ratio.SK.Res.HHnew.Thermal.SH.Geo</t>
  </si>
  <si>
    <t>Eff.ratio.SK.Res.HHnew.Thermal.SH.Geo.SH</t>
  </si>
  <si>
    <t>Eff.ratio.SK.Res.HHnew.Thermal.SH.Geo.SH.Geo</t>
  </si>
  <si>
    <t>Eff.ratio.SK.Res.HHnew.Thermal.SH.Geo.SH.Elec</t>
  </si>
  <si>
    <t>Eff.ratio.SK.Res.HHnew.Thermal.SH.Geo.SC</t>
  </si>
  <si>
    <t>Eff.ratio.SK.Res.HHnew.Thermal.SH.Geo.SC.AC.Elec</t>
  </si>
  <si>
    <t>Eff.ratio.SK.Res.HHnew.Thermal.SH.Geo.WH</t>
  </si>
  <si>
    <t>Eff.ratio.SK.Res.HHnew.Thermal.SH.Geo.WH.Geo.NoSolar.Geo</t>
  </si>
  <si>
    <t>Eff.ratio.SK.Res.HHnew.Thermal.SH.Geo.WH.Geo.Solar</t>
  </si>
  <si>
    <t>Eff.ratio.SK.Res.HHnew.Thermal.SH.Geo.WH.Geo.Solar.Geo</t>
  </si>
  <si>
    <t>Eff.ratio.SK.Res.HHnew.Thermal.SH.Geo.WH.Geo.Solar.Solar</t>
  </si>
  <si>
    <t>Eff.ratio.SK.Res.HHnew.Thermal.SH.Geo.WH.Elc.NoSolar.Elec</t>
  </si>
  <si>
    <t>Eff.ratio.SK.Res.HHnew.Thermal.SH.Geo.WH.Elc.Solar</t>
  </si>
  <si>
    <t>Eff.ratio.SK.Res.HHnew.Thermal.SH.Geo.WH.Elc.Solar.Elec</t>
  </si>
  <si>
    <t>Eff.ratio.SK.Res.HHnew.Thermal.SH.Geo.WH.Elc.Solar.Solar</t>
  </si>
  <si>
    <t>Eff.ratio.SK.Res.HHnew.Thermal.SH.Geo.CO</t>
  </si>
  <si>
    <t>Eff.ratio.SK.Res.HHnew.Thermal.SH.Geo.CO.LPG.LPG</t>
  </si>
  <si>
    <t>Eff.ratio.SK.Res.HHnew.Thermal.SH.Geo.CO.Elc.Elec</t>
  </si>
  <si>
    <t>Eff.ratio.SK.Res.HHnew.Thermal.SH.DistrHeat</t>
  </si>
  <si>
    <t>Eff.ratio.SK.Res.HHnew.Thermal.SH.DistrHeat.SH</t>
  </si>
  <si>
    <t>Eff.ratio.SK.Res.HHnew.Thermal.SH.DistrHeat.SH.Steam_Distr</t>
  </si>
  <si>
    <t>Eff.ratio.SK.Res.HHnew.Thermal.SH.DistrHeat.SH.Elec</t>
  </si>
  <si>
    <t>Eff.ratio.SK.Res.HHnew.Thermal.SH.DistrHeat.SC</t>
  </si>
  <si>
    <t>Eff.ratio.SK.Res.HHnew.Thermal.SH.DistrHeat.SC.AC.Elec</t>
  </si>
  <si>
    <t>Eff.ratio.SK.Res.HHnew.Thermal.SH.DistrHeat.WH</t>
  </si>
  <si>
    <t>Eff.ratio.SK.Res.HHnew.Thermal.SH.DistrHeat.WH.DistrHeat.NoSolar.Steam_Distr</t>
  </si>
  <si>
    <t>Eff.ratio.SK.Res.HHnew.Thermal.SH.DistrHeat.WH.DistrHeat.Solar</t>
  </si>
  <si>
    <t>Eff.ratio.SK.Res.HHnew.Thermal.SH.DistrHeat.WH.DistrHeat.Solar.Steam_Distr</t>
  </si>
  <si>
    <t>Eff.ratio.SK.Res.HHnew.Thermal.SH.DistrHeat.WH.DistrHeat.Solar.Solar</t>
  </si>
  <si>
    <t>Eff.ratio.SK.Res.HHnew.Thermal.SH.DistrHeat.WH.Elc.NoSolar.Elec</t>
  </si>
  <si>
    <t>Eff.ratio.SK.Res.HHnew.Thermal.SH.DistrHeat.WH.Elc.Solar</t>
  </si>
  <si>
    <t>Eff.ratio.SK.Res.HHnew.Thermal.SH.DistrHeat.WH.Elc.Solar.Elec</t>
  </si>
  <si>
    <t>Eff.ratio.SK.Res.HHnew.Thermal.SH.DistrHeat.WH.Elc.Solar.Solar</t>
  </si>
  <si>
    <t>Eff.ratio.SK.Res.HHnew.Thermal.SH.DistrHeat.CO</t>
  </si>
  <si>
    <t>Eff.ratio.SK.Res.HHnew.Thermal.SH.DistrHeat.CO.LPG.LPG</t>
  </si>
  <si>
    <t>Eff.ratio.SK.Res.HHnew.Thermal.SH.DistrHeat.CO.Elc.Elec</t>
  </si>
  <si>
    <t>Eff.ratio.SK.Res.HHnew.Thermal.SH.AdvElc</t>
  </si>
  <si>
    <t>Eff.ratio.SK.Res.HHnew.Thermal.SH.AdvElc.SH</t>
  </si>
  <si>
    <t>Eff.ratio.SK.Res.HHnew.Thermal.SH.AdvElc.SH.Elec</t>
  </si>
  <si>
    <t>Eff.ratio.SK.Res.HHnew.Thermal.SH.AdvElc.SC</t>
  </si>
  <si>
    <t>Eff.ratio.SK.Res.HHnew.Thermal.SH.AdvElc.SC.AC.Elec</t>
  </si>
  <si>
    <t>Eff.ratio.SK.Res.HHnew.Thermal.SH.AdvElc.WH</t>
  </si>
  <si>
    <t>Eff.ratio.SK.Res.HHnew.Thermal.SH.AdvElc.WH.LPG.NoSolar.LPG</t>
  </si>
  <si>
    <t>Eff.ratio.SK.Res.HHnew.Thermal.SH.AdvElc.WH.LPG.Solar</t>
  </si>
  <si>
    <t>Eff.ratio.SK.Res.HHnew.Thermal.SH.AdvElc.WH.LPG.Solar.LPG</t>
  </si>
  <si>
    <t>Eff.ratio.SK.Res.HHnew.Thermal.SH.AdvElc.WH.LPG.Solar.Solar</t>
  </si>
  <si>
    <t>Eff.ratio.SK.Res.HHnew.Thermal.SH.AdvElc.WH.Elc.NoSolar.Elec</t>
  </si>
  <si>
    <t>Eff.ratio.SK.Res.HHnew.Thermal.SH.AdvElc.WH.Elc.Solar</t>
  </si>
  <si>
    <t>Eff.ratio.SK.Res.HHnew.Thermal.SH.AdvElc.WH.Elc.Solar.Elec</t>
  </si>
  <si>
    <t>Eff.ratio.SK.Res.HHnew.Thermal.SH.AdvElc.WH.Elc.Solar.Solar</t>
  </si>
  <si>
    <t>Eff.ratio.SK.Res.HHnew.Thermal.SH.AdvElc.CO</t>
  </si>
  <si>
    <t>Eff.ratio.SK.Res.HHnew.Thermal.SH.AdvElc.CO.LPG.LPG</t>
  </si>
  <si>
    <t>Eff.ratio.SK.Res.HHnew.Thermal.SH.AdvElc.CO.Elc.Elec</t>
  </si>
  <si>
    <t>Eff.ratio.SK.Res.HHnew.Thermal.SH.ConvElc</t>
  </si>
  <si>
    <t>Eff.ratio.SK.Res.HHnew.Thermal.SH.ConvElc.SH</t>
  </si>
  <si>
    <t>Eff.ratio.SK.Res.HHnew.Thermal.SH.ConvElc.SH.Elec</t>
  </si>
  <si>
    <t>Eff.ratio.SK.Res.HHnew.Thermal.SH.ConvElc.SC</t>
  </si>
  <si>
    <t>Eff.ratio.SK.Res.HHnew.Thermal.SH.ConvElc.SC.AC.Elec</t>
  </si>
  <si>
    <t>Eff.ratio.SK.Res.HHnew.Thermal.SH.ConvElc.WH</t>
  </si>
  <si>
    <t>Eff.ratio.SK.Res.HHnew.Thermal.SH.ConvElc.WH.LPG.NoSolar.LPG</t>
  </si>
  <si>
    <t>Eff.ratio.SK.Res.HHnew.Thermal.SH.ConvElc.WH.LPG.Solar</t>
  </si>
  <si>
    <t>Eff.ratio.SK.Res.HHnew.Thermal.SH.ConvElc.WH.LPG.Solar.LPG</t>
  </si>
  <si>
    <t>Eff.ratio.SK.Res.HHnew.Thermal.SH.ConvElc.WH.LPG.Solar.Solar</t>
  </si>
  <si>
    <t>Eff.ratio.SK.Res.HHnew.Thermal.SH.ConvElc.WH.Elc.NoSolar.Elec</t>
  </si>
  <si>
    <t>Eff.ratio.SK.Res.HHnew.Thermal.SH.ConvElc.WH.Elc.Solar</t>
  </si>
  <si>
    <t>Eff.ratio.SK.Res.HHnew.Thermal.SH.ConvElc.WH.Elc.Solar.Elec</t>
  </si>
  <si>
    <t>Eff.ratio.SK.Res.HHnew.Thermal.SH.ConvElc.WH.Elc.Solar.Solar</t>
  </si>
  <si>
    <t>Eff.ratio.SK.Res.HHnew.Thermal.SH.ConvElc.CO</t>
  </si>
  <si>
    <t>Eff.ratio.SK.Res.HHnew.Thermal.SH.ConvElc.CO.LPG.LPG</t>
  </si>
  <si>
    <t>Eff.ratio.SK.Res.HHnew.Thermal.SH.ConvElc.CO.Elc.Elec</t>
  </si>
  <si>
    <t>SK - CO2 emissions in new and renovated households (detailed structure)</t>
  </si>
  <si>
    <t>EMI.ktCO2.SK.Res.HHnew.Thermal.SH.Solids</t>
  </si>
  <si>
    <t>EMI.ktCO2.SK.Res.HHnew.Thermal.SH.Solids.SH</t>
  </si>
  <si>
    <t>EMI.ktCO2.SK.Res.HHnew.Thermal.SH.Solids.SH.Solids</t>
  </si>
  <si>
    <t>EMI.ktCO2.SK.Res.HHnew.Thermal.SH.Solids.SH.Elec</t>
  </si>
  <si>
    <t>EMI.ktCO2.SK.Res.HHnew.Thermal.SH.Solids.SC</t>
  </si>
  <si>
    <t>EMI.ktCO2.SK.Res.HHnew.Thermal.SH.Solids.SC.AC.Elec</t>
  </si>
  <si>
    <t>EMI.ktCO2.SK.Res.HHnew.Thermal.SH.Solids.WH</t>
  </si>
  <si>
    <t>EMI.ktCO2.SK.Res.HHnew.Thermal.SH.Solids.WH.Solids.NoSolar.Solids</t>
  </si>
  <si>
    <t>EMI.ktCO2.SK.Res.HHnew.Thermal.SH.Solids.WH.LPG.NoSolar.LPG</t>
  </si>
  <si>
    <t>EMI.ktCO2.SK.Res.HHnew.Thermal.SH.Solids.WH.LPG.Solar</t>
  </si>
  <si>
    <t>EMI.ktCO2.SK.Res.HHnew.Thermal.SH.Solids.WH.LPG.Solar.LPG</t>
  </si>
  <si>
    <t>EMI.ktCO2.SK.Res.HHnew.Thermal.SH.Solids.WH.LPG.Solar.Solar</t>
  </si>
  <si>
    <t>EMI.ktCO2.SK.Res.HHnew.Thermal.SH.Solids.WH.Elc.NoSolar.Elec</t>
  </si>
  <si>
    <t>EMI.ktCO2.SK.Res.HHnew.Thermal.SH.Solids.WH.Elc.Solar</t>
  </si>
  <si>
    <t>EMI.ktCO2.SK.Res.HHnew.Thermal.SH.Solids.WH.Elc.Solar.Elec</t>
  </si>
  <si>
    <t>EMI.ktCO2.SK.Res.HHnew.Thermal.SH.Solids.WH.Elc.Solar.Solar</t>
  </si>
  <si>
    <t>EMI.ktCO2.SK.Res.HHnew.Thermal.SH.Solids.CO</t>
  </si>
  <si>
    <t>EMI.ktCO2.SK.Res.HHnew.Thermal.SH.Solids.CO.Solids.Solids</t>
  </si>
  <si>
    <t>EMI.ktCO2.SK.Res.HHnew.Thermal.SH.Solids.CO.LPG.LPG</t>
  </si>
  <si>
    <t>EMI.ktCO2.SK.Res.HHnew.Thermal.SH.Solids.CO.Elc.Elec</t>
  </si>
  <si>
    <t>EMI.ktCO2.SK.Res.HHnew.Thermal.SH.LPG</t>
  </si>
  <si>
    <t>EMI.ktCO2.SK.Res.HHnew.Thermal.SH.LPG.SH</t>
  </si>
  <si>
    <t>EMI.ktCO2.SK.Res.HHnew.Thermal.SH.LPG.SH.LPG</t>
  </si>
  <si>
    <t>EMI.ktCO2.SK.Res.HHnew.Thermal.SH.LPG.SH.Elec</t>
  </si>
  <si>
    <t>EMI.ktCO2.SK.Res.HHnew.Thermal.SH.LPG.SC</t>
  </si>
  <si>
    <t>EMI.ktCO2.SK.Res.HHnew.Thermal.SH.LPG.SC.AC.Elec</t>
  </si>
  <si>
    <t>EMI.ktCO2.SK.Res.HHnew.Thermal.SH.LPG.WH</t>
  </si>
  <si>
    <t>EMI.ktCO2.SK.Res.HHnew.Thermal.SH.LPG.WH.LPG.NoSolar.LPG</t>
  </si>
  <si>
    <t>EMI.ktCO2.SK.Res.HHnew.Thermal.SH.LPG.WH.LPG.Solar</t>
  </si>
  <si>
    <t>EMI.ktCO2.SK.Res.HHnew.Thermal.SH.LPG.WH.LPG.Solar.LPG</t>
  </si>
  <si>
    <t>EMI.ktCO2.SK.Res.HHnew.Thermal.SH.LPG.WH.LPG.Solar.Solar</t>
  </si>
  <si>
    <t>EMI.ktCO2.SK.Res.HHnew.Thermal.SH.LPG.WH.Elc.NoSolar.Elec</t>
  </si>
  <si>
    <t>EMI.ktCO2.SK.Res.HHnew.Thermal.SH.LPG.WH.Elc.Solar</t>
  </si>
  <si>
    <t>EMI.ktCO2.SK.Res.HHnew.Thermal.SH.LPG.WH.Elc.Solar.Elec</t>
  </si>
  <si>
    <t>EMI.ktCO2.SK.Res.HHnew.Thermal.SH.LPG.WH.Elc.Solar.Solar</t>
  </si>
  <si>
    <t>EMI.ktCO2.SK.Res.HHnew.Thermal.SH.LPG.CO</t>
  </si>
  <si>
    <t>EMI.ktCO2.SK.Res.HHnew.Thermal.SH.LPG.CO.LPG.LPG</t>
  </si>
  <si>
    <t>EMI.ktCO2.SK.Res.HHnew.Thermal.SH.LPG.CO.Elc.Elec</t>
  </si>
  <si>
    <t>EMI.ktCO2.SK.Res.HHnew.Thermal.SH.Oil</t>
  </si>
  <si>
    <t>EMI.ktCO2.SK.Res.HHnew.Thermal.SH.Oil.SH</t>
  </si>
  <si>
    <t>EMI.ktCO2.SK.Res.HHnew.Thermal.SH.Oil.SH.Oil</t>
  </si>
  <si>
    <t>EMI.ktCO2.SK.Res.HHnew.Thermal.SH.Oil.SH.Elec</t>
  </si>
  <si>
    <t>EMI.ktCO2.SK.Res.HHnew.Thermal.SH.Oil.SC</t>
  </si>
  <si>
    <t>EMI.ktCO2.SK.Res.HHnew.Thermal.SH.Oil.SC.AC.Elec</t>
  </si>
  <si>
    <t>EMI.ktCO2.SK.Res.HHnew.Thermal.SH.Oil.WH</t>
  </si>
  <si>
    <t>EMI.ktCO2.SK.Res.HHnew.Thermal.SH.Oil.WH.Oil.NoSolar.Oil</t>
  </si>
  <si>
    <t>EMI.ktCO2.SK.Res.HHnew.Thermal.SH.Oil.WH.Oil.Solar</t>
  </si>
  <si>
    <t>EMI.ktCO2.SK.Res.HHnew.Thermal.SH.Oil.WH.Oil.Solar.Oil</t>
  </si>
  <si>
    <t>EMI.ktCO2.SK.Res.HHnew.Thermal.SH.Oil.WH.Oil.Solar.Solar</t>
  </si>
  <si>
    <t>EMI.ktCO2.SK.Res.HHnew.Thermal.SH.Oil.WH.Elc.NoSolar.Elec</t>
  </si>
  <si>
    <t>EMI.ktCO2.SK.Res.HHnew.Thermal.SH.Oil.WH.Elc.Solar</t>
  </si>
  <si>
    <t>EMI.ktCO2.SK.Res.HHnew.Thermal.SH.Oil.WH.Elc.Solar.Elec</t>
  </si>
  <si>
    <t>EMI.ktCO2.SK.Res.HHnew.Thermal.SH.Oil.WH.Elc.Solar.Solar</t>
  </si>
  <si>
    <t>EMI.ktCO2.SK.Res.HHnew.Thermal.SH.Oil.CO</t>
  </si>
  <si>
    <t>EMI.ktCO2.SK.Res.HHnew.Thermal.SH.Oil.CO.LPG.LPG</t>
  </si>
  <si>
    <t>EMI.ktCO2.SK.Res.HHnew.Thermal.SH.Oil.CO.Elc.Elec</t>
  </si>
  <si>
    <t>EMI.ktCO2.SK.Res.HHnew.Thermal.SH.Gas</t>
  </si>
  <si>
    <t>EMI.ktCO2.SK.Res.HHnew.Thermal.SH.Gas.SH</t>
  </si>
  <si>
    <t>EMI.ktCO2.SK.Res.HHnew.Thermal.SH.Gas.SH.Gas</t>
  </si>
  <si>
    <t>EMI.ktCO2.SK.Res.HHnew.Thermal.SH.Gas.SH.Elec</t>
  </si>
  <si>
    <t>EMI.ktCO2.SK.Res.HHnew.Thermal.SH.Gas.SC</t>
  </si>
  <si>
    <t>EMI.ktCO2.SK.Res.HHnew.Thermal.SH.Gas.SC.AC.Elec</t>
  </si>
  <si>
    <t>EMI.ktCO2.SK.Res.HHnew.Thermal.SH.Gas.WH</t>
  </si>
  <si>
    <t>EMI.ktCO2.SK.Res.HHnew.Thermal.SH.Gas.WH.Gas.NoSolar.Gas</t>
  </si>
  <si>
    <t>EMI.ktCO2.SK.Res.HHnew.Thermal.SH.Gas.WH.Gas.Solar</t>
  </si>
  <si>
    <t>EMI.ktCO2.SK.Res.HHnew.Thermal.SH.Gas.WH.Gas.Solar.Gas</t>
  </si>
  <si>
    <t>EMI.ktCO2.SK.Res.HHnew.Thermal.SH.Gas.WH.Gas.Solar.Solar</t>
  </si>
  <si>
    <t>EMI.ktCO2.SK.Res.HHnew.Thermal.SH.Gas.WH.Elc.NoSolar.Elec</t>
  </si>
  <si>
    <t>EMI.ktCO2.SK.Res.HHnew.Thermal.SH.Gas.WH.Elc.Solar</t>
  </si>
  <si>
    <t>EMI.ktCO2.SK.Res.HHnew.Thermal.SH.Gas.WH.Elc.Solar.Elec</t>
  </si>
  <si>
    <t>EMI.ktCO2.SK.Res.HHnew.Thermal.SH.Gas.WH.Elc.Solar.Solar</t>
  </si>
  <si>
    <t>EMI.ktCO2.SK.Res.HHnew.Thermal.SH.Gas.CO</t>
  </si>
  <si>
    <t>EMI.ktCO2.SK.Res.HHnew.Thermal.SH.Gas.CO.Gas.Gas</t>
  </si>
  <si>
    <t>EMI.ktCO2.SK.Res.HHnew.Thermal.SH.Gas.CO.Elc.Elec</t>
  </si>
  <si>
    <t>EMI.ktCO2.SK.Res.HHnew.Thermal.SH.Biomass</t>
  </si>
  <si>
    <t>EMI.ktCO2.SK.Res.HHnew.Thermal.SH.Biomass.SH</t>
  </si>
  <si>
    <t>EMI.ktCO2.SK.Res.HHnew.Thermal.SH.Biomass.SH.Biomass</t>
  </si>
  <si>
    <t>EMI.ktCO2.SK.Res.HHnew.Thermal.SH.Biomass.SH.Elec</t>
  </si>
  <si>
    <t>EMI.ktCO2.SK.Res.HHnew.Thermal.SH.Biomass.SC</t>
  </si>
  <si>
    <t>EMI.ktCO2.SK.Res.HHnew.Thermal.SH.Biomass.SC.AC.Elec</t>
  </si>
  <si>
    <t>EMI.ktCO2.SK.Res.HHnew.Thermal.SH.Biomass.WH</t>
  </si>
  <si>
    <t>EMI.ktCO2.SK.Res.HHnew.Thermal.SH.Biomass.WH.Biomass.NoSolar.Biomass</t>
  </si>
  <si>
    <t>EMI.ktCO2.SK.Res.HHnew.Thermal.SH.Biomass.WH.Biomass.Solar</t>
  </si>
  <si>
    <t>EMI.ktCO2.SK.Res.HHnew.Thermal.SH.Biomass.WH.Biomass.Solar.Biomass</t>
  </si>
  <si>
    <t>EMI.ktCO2.SK.Res.HHnew.Thermal.SH.Biomass.WH.Biomass.Solar.Solar</t>
  </si>
  <si>
    <t>EMI.ktCO2.SK.Res.HHnew.Thermal.SH.Biomass.WH.LPG.NoSolar.LPG</t>
  </si>
  <si>
    <t>EMI.ktCO2.SK.Res.HHnew.Thermal.SH.Biomass.WH.LPG.Solar</t>
  </si>
  <si>
    <t>EMI.ktCO2.SK.Res.HHnew.Thermal.SH.Biomass.WH.LPG.Solar.LPG</t>
  </si>
  <si>
    <t>EMI.ktCO2.SK.Res.HHnew.Thermal.SH.Biomass.WH.LPG.Solar.Solar</t>
  </si>
  <si>
    <t>EMI.ktCO2.SK.Res.HHnew.Thermal.SH.Biomass.WH.Elc.NoSolar.Elec</t>
  </si>
  <si>
    <t>EMI.ktCO2.SK.Res.HHnew.Thermal.SH.Biomass.WH.Elc.Solar</t>
  </si>
  <si>
    <t>EMI.ktCO2.SK.Res.HHnew.Thermal.SH.Biomass.WH.Elc.Solar.Elec</t>
  </si>
  <si>
    <t>EMI.ktCO2.SK.Res.HHnew.Thermal.SH.Biomass.WH.Elc.Solar.Solar</t>
  </si>
  <si>
    <t>EMI.ktCO2.SK.Res.HHnew.Thermal.SH.Biomass.CO</t>
  </si>
  <si>
    <t>EMI.ktCO2.SK.Res.HHnew.Thermal.SH.Biomass.CO.Biomass.Biomass</t>
  </si>
  <si>
    <t>EMI.ktCO2.SK.Res.HHnew.Thermal.SH.Biomass.CO.LPG.LPG</t>
  </si>
  <si>
    <t>EMI.ktCO2.SK.Res.HHnew.Thermal.SH.Biomass.CO.Elc.Elec</t>
  </si>
  <si>
    <t>EMI.ktCO2.SK.Res.HHnew.Thermal.SH.Geo</t>
  </si>
  <si>
    <t>EMI.ktCO2.SK.Res.HHnew.Thermal.SH.Geo.SH</t>
  </si>
  <si>
    <t>EMI.ktCO2.SK.Res.HHnew.Thermal.SH.Geo.SH.Geo</t>
  </si>
  <si>
    <t>EMI.ktCO2.SK.Res.HHnew.Thermal.SH.Geo.SH.Elec</t>
  </si>
  <si>
    <t>EMI.ktCO2.SK.Res.HHnew.Thermal.SH.Geo.SC</t>
  </si>
  <si>
    <t>EMI.ktCO2.SK.Res.HHnew.Thermal.SH.Geo.SC.AC.Elec</t>
  </si>
  <si>
    <t>EMI.ktCO2.SK.Res.HHnew.Thermal.SH.Geo.WH</t>
  </si>
  <si>
    <t>EMI.ktCO2.SK.Res.HHnew.Thermal.SH.Geo.WH.Geo.NoSolar.Geo</t>
  </si>
  <si>
    <t>EMI.ktCO2.SK.Res.HHnew.Thermal.SH.Geo.WH.Geo.Solar</t>
  </si>
  <si>
    <t>EMI.ktCO2.SK.Res.HHnew.Thermal.SH.Geo.WH.Geo.Solar.Geo</t>
  </si>
  <si>
    <t>EMI.ktCO2.SK.Res.HHnew.Thermal.SH.Geo.WH.Geo.Solar.Solar</t>
  </si>
  <si>
    <t>EMI.ktCO2.SK.Res.HHnew.Thermal.SH.Geo.WH.Elc.NoSolar.Elec</t>
  </si>
  <si>
    <t>EMI.ktCO2.SK.Res.HHnew.Thermal.SH.Geo.WH.Elc.Solar</t>
  </si>
  <si>
    <t>EMI.ktCO2.SK.Res.HHnew.Thermal.SH.Geo.WH.Elc.Solar.Elec</t>
  </si>
  <si>
    <t>EMI.ktCO2.SK.Res.HHnew.Thermal.SH.Geo.WH.Elc.Solar.Solar</t>
  </si>
  <si>
    <t>EMI.ktCO2.SK.Res.HHnew.Thermal.SH.Geo.CO</t>
  </si>
  <si>
    <t>EMI.ktCO2.SK.Res.HHnew.Thermal.SH.Geo.CO.LPG.LPG</t>
  </si>
  <si>
    <t>EMI.ktCO2.SK.Res.HHnew.Thermal.SH.Geo.CO.Elc.Elec</t>
  </si>
  <si>
    <t>EMI.ktCO2.SK.Res.HHnew.Thermal.SH.DistrHeat</t>
  </si>
  <si>
    <t>EMI.ktCO2.SK.Res.HHnew.Thermal.SH.DistrHeat.SH</t>
  </si>
  <si>
    <t>EMI.ktCO2.SK.Res.HHnew.Thermal.SH.DistrHeat.SH.Steam_Distr</t>
  </si>
  <si>
    <t>EMI.ktCO2.SK.Res.HHnew.Thermal.SH.DistrHeat.SH.Elec</t>
  </si>
  <si>
    <t>EMI.ktCO2.SK.Res.HHnew.Thermal.SH.DistrHeat.SC</t>
  </si>
  <si>
    <t>EMI.ktCO2.SK.Res.HHnew.Thermal.SH.DistrHeat.SC.AC.Elec</t>
  </si>
  <si>
    <t>EMI.ktCO2.SK.Res.HHnew.Thermal.SH.DistrHeat.WH</t>
  </si>
  <si>
    <t>EMI.ktCO2.SK.Res.HHnew.Thermal.SH.DistrHeat.WH.DistrHeat.NoSolar.Steam_Distr</t>
  </si>
  <si>
    <t>EMI.ktCO2.SK.Res.HHnew.Thermal.SH.DistrHeat.WH.DistrHeat.Solar</t>
  </si>
  <si>
    <t>EMI.ktCO2.SK.Res.HHnew.Thermal.SH.DistrHeat.WH.DistrHeat.Solar.Steam_Distr</t>
  </si>
  <si>
    <t>EMI.ktCO2.SK.Res.HHnew.Thermal.SH.DistrHeat.WH.DistrHeat.Solar.Solar</t>
  </si>
  <si>
    <t>EMI.ktCO2.SK.Res.HHnew.Thermal.SH.DistrHeat.WH.Elc.NoSolar.Elec</t>
  </si>
  <si>
    <t>EMI.ktCO2.SK.Res.HHnew.Thermal.SH.DistrHeat.WH.Elc.Solar</t>
  </si>
  <si>
    <t>EMI.ktCO2.SK.Res.HHnew.Thermal.SH.DistrHeat.WH.Elc.Solar.Elec</t>
  </si>
  <si>
    <t>EMI.ktCO2.SK.Res.HHnew.Thermal.SH.DistrHeat.WH.Elc.Solar.Solar</t>
  </si>
  <si>
    <t>EMI.ktCO2.SK.Res.HHnew.Thermal.SH.DistrHeat.CO</t>
  </si>
  <si>
    <t>EMI.ktCO2.SK.Res.HHnew.Thermal.SH.DistrHeat.CO.LPG.LPG</t>
  </si>
  <si>
    <t>EMI.ktCO2.SK.Res.HHnew.Thermal.SH.DistrHeat.CO.Elc.Elec</t>
  </si>
  <si>
    <t>EMI.ktCO2.SK.Res.HHnew.Thermal.SH.AdvElc</t>
  </si>
  <si>
    <t>EMI.ktCO2.SK.Res.HHnew.Thermal.SH.AdvElc.SH</t>
  </si>
  <si>
    <t>EMI.ktCO2.SK.Res.HHnew.Thermal.SH.AdvElc.SH.Elec</t>
  </si>
  <si>
    <t>EMI.ktCO2.SK.Res.HHnew.Thermal.SH.AdvElc.SC</t>
  </si>
  <si>
    <t>EMI.ktCO2.SK.Res.HHnew.Thermal.SH.AdvElc.SC.AC.Elec</t>
  </si>
  <si>
    <t>EMI.ktCO2.SK.Res.HHnew.Thermal.SH.AdvElc.WH</t>
  </si>
  <si>
    <t>EMI.ktCO2.SK.Res.HHnew.Thermal.SH.AdvElc.WH.LPG.NoSolar.LPG</t>
  </si>
  <si>
    <t>EMI.ktCO2.SK.Res.HHnew.Thermal.SH.AdvElc.WH.LPG.Solar</t>
  </si>
  <si>
    <t>EMI.ktCO2.SK.Res.HHnew.Thermal.SH.AdvElc.WH.LPG.Solar.LPG</t>
  </si>
  <si>
    <t>EMI.ktCO2.SK.Res.HHnew.Thermal.SH.AdvElc.WH.LPG.Solar.Solar</t>
  </si>
  <si>
    <t>EMI.ktCO2.SK.Res.HHnew.Thermal.SH.AdvElc.WH.Elc.NoSolar.Elec</t>
  </si>
  <si>
    <t>EMI.ktCO2.SK.Res.HHnew.Thermal.SH.AdvElc.WH.Elc.Solar</t>
  </si>
  <si>
    <t>EMI.ktCO2.SK.Res.HHnew.Thermal.SH.AdvElc.WH.Elc.Solar.Elec</t>
  </si>
  <si>
    <t>EMI.ktCO2.SK.Res.HHnew.Thermal.SH.AdvElc.WH.Elc.Solar.Solar</t>
  </si>
  <si>
    <t>EMI.ktCO2.SK.Res.HHnew.Thermal.SH.AdvElc.CO</t>
  </si>
  <si>
    <t>EMI.ktCO2.SK.Res.HHnew.Thermal.SH.AdvElc.CO.LPG.LPG</t>
  </si>
  <si>
    <t>EMI.ktCO2.SK.Res.HHnew.Thermal.SH.AdvElc.CO.Elc.Elec</t>
  </si>
  <si>
    <t>EMI.ktCO2.SK.Res.HHnew.Thermal.SH.ConvElc</t>
  </si>
  <si>
    <t>EMI.ktCO2.SK.Res.HHnew.Thermal.SH.ConvElc.SH</t>
  </si>
  <si>
    <t>EMI.ktCO2.SK.Res.HHnew.Thermal.SH.ConvElc.SH.Elec</t>
  </si>
  <si>
    <t>EMI.ktCO2.SK.Res.HHnew.Thermal.SH.ConvElc.SC</t>
  </si>
  <si>
    <t>EMI.ktCO2.SK.Res.HHnew.Thermal.SH.ConvElc.SC.AC.Elec</t>
  </si>
  <si>
    <t>EMI.ktCO2.SK.Res.HHnew.Thermal.SH.ConvElc.WH</t>
  </si>
  <si>
    <t>EMI.ktCO2.SK.Res.HHnew.Thermal.SH.ConvElc.WH.LPG.NoSolar.LPG</t>
  </si>
  <si>
    <t>EMI.ktCO2.SK.Res.HHnew.Thermal.SH.ConvElc.WH.LPG.Solar</t>
  </si>
  <si>
    <t>EMI.ktCO2.SK.Res.HHnew.Thermal.SH.ConvElc.WH.LPG.Solar.LPG</t>
  </si>
  <si>
    <t>EMI.ktCO2.SK.Res.HHnew.Thermal.SH.ConvElc.WH.LPG.Solar.Solar</t>
  </si>
  <si>
    <t>EMI.ktCO2.SK.Res.HHnew.Thermal.SH.ConvElc.WH.Elc.NoSolar.Elec</t>
  </si>
  <si>
    <t>EMI.ktCO2.SK.Res.HHnew.Thermal.SH.ConvElc.WH.Elc.Solar</t>
  </si>
  <si>
    <t>EMI.ktCO2.SK.Res.HHnew.Thermal.SH.ConvElc.WH.Elc.Solar.Elec</t>
  </si>
  <si>
    <t>EMI.ktCO2.SK.Res.HHnew.Thermal.SH.ConvElc.WH.Elc.Solar.Solar</t>
  </si>
  <si>
    <t>EMI.ktCO2.SK.Res.HHnew.Thermal.SH.ConvElc.CO</t>
  </si>
  <si>
    <t>EMI.ktCO2.SK.Res.HHnew.Thermal.SH.ConvElc.CO.LPG.LPG</t>
  </si>
  <si>
    <t>EMI.ktCO2.SK.Res.HHnew.Thermal.SH.ConvElc.CO.Elc.Elec</t>
  </si>
  <si>
    <t>SK - Final energy consumption of new and renovated households (detailed structure)</t>
  </si>
  <si>
    <t>FEC_per_household.kWh.SK.Res.HHnew.Thermal.SH.Solids</t>
  </si>
  <si>
    <t>FEC_per_household.kWh.SK.Res.HHnew.Thermal.SH.Solids.SH</t>
  </si>
  <si>
    <t>FEC_per_household.kWh.SK.Res.HHnew.Thermal.SH.Solids.SH.Solids</t>
  </si>
  <si>
    <t>FEC_per_household.kWh.SK.Res.HHnew.Thermal.SH.Solids.SH.Elec</t>
  </si>
  <si>
    <t>FEC_per_household.kWh.SK.Res.HHnew.Thermal.SH.Solids.SC</t>
  </si>
  <si>
    <t>FEC_per_household.kWh.SK.Res.HHnew.Thermal.SH.Solids.SC.AC.Elec</t>
  </si>
  <si>
    <t>FEC_per_household.kWh.SK.Res.HHnew.Thermal.SH.Solids.WH</t>
  </si>
  <si>
    <t>FEC_per_household.kWh.SK.Res.HHnew.Thermal.SH.Solids.WH.Solids.NoSolar.Solids</t>
  </si>
  <si>
    <t>FEC_per_household.kWh.SK.Res.HHnew.Thermal.SH.Solids.WH.LPG.NoSolar.LPG</t>
  </si>
  <si>
    <t>FEC_per_household.kWh.SK.Res.HHnew.Thermal.SH.Solids.WH.LPG.Solar</t>
  </si>
  <si>
    <t>FEC_per_household.kWh.SK.Res.HHnew.Thermal.SH.Solids.WH.LPG.Solar.LPG</t>
  </si>
  <si>
    <t>FEC_per_household.kWh.SK.Res.HHnew.Thermal.SH.Solids.WH.LPG.Solar.Solar</t>
  </si>
  <si>
    <t>FEC_per_household.kWh.SK.Res.HHnew.Thermal.SH.Solids.WH.Elc.NoSolar.Elec</t>
  </si>
  <si>
    <t>FEC_per_household.kWh.SK.Res.HHnew.Thermal.SH.Solids.WH.Elc.Solar</t>
  </si>
  <si>
    <t>FEC_per_household.kWh.SK.Res.HHnew.Thermal.SH.Solids.WH.Elc.Solar.Elec</t>
  </si>
  <si>
    <t>FEC_per_household.kWh.SK.Res.HHnew.Thermal.SH.Solids.WH.Elc.Solar.Solar</t>
  </si>
  <si>
    <t>FEC_per_household.kWh.SK.Res.HHnew.Thermal.SH.Solids.CO</t>
  </si>
  <si>
    <t>FEC_per_household.kWh.SK.Res.HHnew.Thermal.SH.Solids.CO.Solids.Solids</t>
  </si>
  <si>
    <t>FEC_per_household.kWh.SK.Res.HHnew.Thermal.SH.Solids.CO.LPG.LPG</t>
  </si>
  <si>
    <t>FEC_per_household.kWh.SK.Res.HHnew.Thermal.SH.Solids.CO.Elc.Elec</t>
  </si>
  <si>
    <t>FEC_per_household.kWh.SK.Res.HHnew.Thermal.SH.LPG</t>
  </si>
  <si>
    <t>FEC_per_household.kWh.SK.Res.HHnew.Thermal.SH.LPG.SH</t>
  </si>
  <si>
    <t>FEC_per_household.kWh.SK.Res.HHnew.Thermal.SH.LPG.SH.LPG</t>
  </si>
  <si>
    <t>FEC_per_household.kWh.SK.Res.HHnew.Thermal.SH.LPG.SH.Elec</t>
  </si>
  <si>
    <t>FEC_per_household.kWh.SK.Res.HHnew.Thermal.SH.LPG.SC</t>
  </si>
  <si>
    <t>FEC_per_household.kWh.SK.Res.HHnew.Thermal.SH.LPG.SC.AC.Elec</t>
  </si>
  <si>
    <t>FEC_per_household.kWh.SK.Res.HHnew.Thermal.SH.LPG.WH</t>
  </si>
  <si>
    <t>FEC_per_household.kWh.SK.Res.HHnew.Thermal.SH.LPG.WH.LPG.NoSolar.LPG</t>
  </si>
  <si>
    <t>FEC_per_household.kWh.SK.Res.HHnew.Thermal.SH.LPG.WH.LPG.Solar</t>
  </si>
  <si>
    <t>FEC_per_household.kWh.SK.Res.HHnew.Thermal.SH.LPG.WH.LPG.Solar.LPG</t>
  </si>
  <si>
    <t>FEC_per_household.kWh.SK.Res.HHnew.Thermal.SH.LPG.WH.LPG.Solar.Solar</t>
  </si>
  <si>
    <t>FEC_per_household.kWh.SK.Res.HHnew.Thermal.SH.LPG.WH.Elc.NoSolar.Elec</t>
  </si>
  <si>
    <t>FEC_per_household.kWh.SK.Res.HHnew.Thermal.SH.LPG.WH.Elc.Solar</t>
  </si>
  <si>
    <t>FEC_per_household.kWh.SK.Res.HHnew.Thermal.SH.LPG.WH.Elc.Solar.Elec</t>
  </si>
  <si>
    <t>FEC_per_household.kWh.SK.Res.HHnew.Thermal.SH.LPG.WH.Elc.Solar.Solar</t>
  </si>
  <si>
    <t>FEC_per_household.kWh.SK.Res.HHnew.Thermal.SH.LPG.CO</t>
  </si>
  <si>
    <t>FEC_per_household.kWh.SK.Res.HHnew.Thermal.SH.LPG.CO.LPG.LPG</t>
  </si>
  <si>
    <t>FEC_per_household.kWh.SK.Res.HHnew.Thermal.SH.LPG.CO.Elc.Elec</t>
  </si>
  <si>
    <t>FEC_per_household.kWh.SK.Res.HHnew.Thermal.SH.Oil</t>
  </si>
  <si>
    <t>FEC_per_household.kWh.SK.Res.HHnew.Thermal.SH.Oil.SH</t>
  </si>
  <si>
    <t>FEC_per_household.kWh.SK.Res.HHnew.Thermal.SH.Oil.SH.Oil</t>
  </si>
  <si>
    <t>FEC_per_household.kWh.SK.Res.HHnew.Thermal.SH.Oil.SH.Elec</t>
  </si>
  <si>
    <t>FEC_per_household.kWh.SK.Res.HHnew.Thermal.SH.Oil.SC</t>
  </si>
  <si>
    <t>FEC_per_household.kWh.SK.Res.HHnew.Thermal.SH.Oil.SC.AC.Elec</t>
  </si>
  <si>
    <t>FEC_per_household.kWh.SK.Res.HHnew.Thermal.SH.Oil.WH</t>
  </si>
  <si>
    <t>FEC_per_household.kWh.SK.Res.HHnew.Thermal.SH.Oil.WH.Oil.NoSolar.Oil</t>
  </si>
  <si>
    <t>FEC_per_household.kWh.SK.Res.HHnew.Thermal.SH.Oil.WH.Oil.Solar</t>
  </si>
  <si>
    <t>FEC_per_household.kWh.SK.Res.HHnew.Thermal.SH.Oil.WH.Oil.Solar.Oil</t>
  </si>
  <si>
    <t>FEC_per_household.kWh.SK.Res.HHnew.Thermal.SH.Oil.WH.Oil.Solar.Solar</t>
  </si>
  <si>
    <t>FEC_per_household.kWh.SK.Res.HHnew.Thermal.SH.Oil.WH.Elc.NoSolar.Elec</t>
  </si>
  <si>
    <t>FEC_per_household.kWh.SK.Res.HHnew.Thermal.SH.Oil.WH.Elc.Solar</t>
  </si>
  <si>
    <t>FEC_per_household.kWh.SK.Res.HHnew.Thermal.SH.Oil.WH.Elc.Solar.Elec</t>
  </si>
  <si>
    <t>FEC_per_household.kWh.SK.Res.HHnew.Thermal.SH.Oil.WH.Elc.Solar.Solar</t>
  </si>
  <si>
    <t>FEC_per_household.kWh.SK.Res.HHnew.Thermal.SH.Oil.CO</t>
  </si>
  <si>
    <t>FEC_per_household.kWh.SK.Res.HHnew.Thermal.SH.Oil.CO.LPG.LPG</t>
  </si>
  <si>
    <t>FEC_per_household.kWh.SK.Res.HHnew.Thermal.SH.Oil.CO.Elc.Elec</t>
  </si>
  <si>
    <t>FEC_per_household.kWh.SK.Res.HHnew.Thermal.SH.Gas</t>
  </si>
  <si>
    <t>FEC_per_household.kWh.SK.Res.HHnew.Thermal.SH.Gas.SH</t>
  </si>
  <si>
    <t>FEC_per_household.kWh.SK.Res.HHnew.Thermal.SH.Gas.SH.Gas</t>
  </si>
  <si>
    <t>FEC_per_household.kWh.SK.Res.HHnew.Thermal.SH.Gas.SH.Elec</t>
  </si>
  <si>
    <t>FEC_per_household.kWh.SK.Res.HHnew.Thermal.SH.Gas.SC</t>
  </si>
  <si>
    <t>FEC_per_household.kWh.SK.Res.HHnew.Thermal.SH.Gas.SC.AC.Elec</t>
  </si>
  <si>
    <t>FEC_per_household.kWh.SK.Res.HHnew.Thermal.SH.Gas.WH</t>
  </si>
  <si>
    <t>FEC_per_household.kWh.SK.Res.HHnew.Thermal.SH.Gas.WH.Gas.NoSolar.Gas</t>
  </si>
  <si>
    <t>FEC_per_household.kWh.SK.Res.HHnew.Thermal.SH.Gas.WH.Gas.Solar</t>
  </si>
  <si>
    <t>FEC_per_household.kWh.SK.Res.HHnew.Thermal.SH.Gas.WH.Gas.Solar.Gas</t>
  </si>
  <si>
    <t>FEC_per_household.kWh.SK.Res.HHnew.Thermal.SH.Gas.WH.Gas.Solar.Solar</t>
  </si>
  <si>
    <t>FEC_per_household.kWh.SK.Res.HHnew.Thermal.SH.Gas.WH.Elc.NoSolar.Elec</t>
  </si>
  <si>
    <t>FEC_per_household.kWh.SK.Res.HHnew.Thermal.SH.Gas.WH.Elc.Solar</t>
  </si>
  <si>
    <t>FEC_per_household.kWh.SK.Res.HHnew.Thermal.SH.Gas.WH.Elc.Solar.Elec</t>
  </si>
  <si>
    <t>FEC_per_household.kWh.SK.Res.HHnew.Thermal.SH.Gas.WH.Elc.Solar.Solar</t>
  </si>
  <si>
    <t>FEC_per_household.kWh.SK.Res.HHnew.Thermal.SH.Gas.CO</t>
  </si>
  <si>
    <t>FEC_per_household.kWh.SK.Res.HHnew.Thermal.SH.Gas.CO.Gas.Gas</t>
  </si>
  <si>
    <t>FEC_per_household.kWh.SK.Res.HHnew.Thermal.SH.Gas.CO.Elc.Elec</t>
  </si>
  <si>
    <t>FEC_per_household.kWh.SK.Res.HHnew.Thermal.SH.Biomass</t>
  </si>
  <si>
    <t>FEC_per_household.kWh.SK.Res.HHnew.Thermal.SH.Biomass.SH</t>
  </si>
  <si>
    <t>FEC_per_household.kWh.SK.Res.HHnew.Thermal.SH.Biomass.SH.Biomass</t>
  </si>
  <si>
    <t>FEC_per_household.kWh.SK.Res.HHnew.Thermal.SH.Biomass.SH.Elec</t>
  </si>
  <si>
    <t>FEC_per_household.kWh.SK.Res.HHnew.Thermal.SH.Biomass.SC</t>
  </si>
  <si>
    <t>FEC_per_household.kWh.SK.Res.HHnew.Thermal.SH.Biomass.SC.AC.Elec</t>
  </si>
  <si>
    <t>FEC_per_household.kWh.SK.Res.HHnew.Thermal.SH.Biomass.WH</t>
  </si>
  <si>
    <t>FEC_per_household.kWh.SK.Res.HHnew.Thermal.SH.Biomass.WH.Biomass.NoSolar.Biomass</t>
  </si>
  <si>
    <t>FEC_per_household.kWh.SK.Res.HHnew.Thermal.SH.Biomass.WH.Biomass.Solar</t>
  </si>
  <si>
    <t>FEC_per_household.kWh.SK.Res.HHnew.Thermal.SH.Biomass.WH.Biomass.Solar.Biomass</t>
  </si>
  <si>
    <t>FEC_per_household.kWh.SK.Res.HHnew.Thermal.SH.Biomass.WH.Biomass.Solar.Solar</t>
  </si>
  <si>
    <t>FEC_per_household.kWh.SK.Res.HHnew.Thermal.SH.Biomass.WH.LPG.NoSolar.LPG</t>
  </si>
  <si>
    <t>FEC_per_household.kWh.SK.Res.HHnew.Thermal.SH.Biomass.WH.LPG.Solar</t>
  </si>
  <si>
    <t>FEC_per_household.kWh.SK.Res.HHnew.Thermal.SH.Biomass.WH.LPG.Solar.LPG</t>
  </si>
  <si>
    <t>FEC_per_household.kWh.SK.Res.HHnew.Thermal.SH.Biomass.WH.LPG.Solar.Solar</t>
  </si>
  <si>
    <t>FEC_per_household.kWh.SK.Res.HHnew.Thermal.SH.Biomass.WH.Elc.NoSolar.Elec</t>
  </si>
  <si>
    <t>FEC_per_household.kWh.SK.Res.HHnew.Thermal.SH.Biomass.WH.Elc.Solar</t>
  </si>
  <si>
    <t>FEC_per_household.kWh.SK.Res.HHnew.Thermal.SH.Biomass.WH.Elc.Solar.Elec</t>
  </si>
  <si>
    <t>FEC_per_household.kWh.SK.Res.HHnew.Thermal.SH.Biomass.WH.Elc.Solar.Solar</t>
  </si>
  <si>
    <t>FEC_per_household.kWh.SK.Res.HHnew.Thermal.SH.Biomass.CO</t>
  </si>
  <si>
    <t>FEC_per_household.kWh.SK.Res.HHnew.Thermal.SH.Biomass.CO.Biomass.Biomass</t>
  </si>
  <si>
    <t>FEC_per_household.kWh.SK.Res.HHnew.Thermal.SH.Biomass.CO.LPG.LPG</t>
  </si>
  <si>
    <t>FEC_per_household.kWh.SK.Res.HHnew.Thermal.SH.Biomass.CO.Elc.Elec</t>
  </si>
  <si>
    <t>FEC_per_household.kWh.SK.Res.HHnew.Thermal.SH.Geo</t>
  </si>
  <si>
    <t>FEC_per_household.kWh.SK.Res.HHnew.Thermal.SH.Geo.SH</t>
  </si>
  <si>
    <t>FEC_per_household.kWh.SK.Res.HHnew.Thermal.SH.Geo.SH.Geo</t>
  </si>
  <si>
    <t>FEC_per_household.kWh.SK.Res.HHnew.Thermal.SH.Geo.SH.Elec</t>
  </si>
  <si>
    <t>FEC_per_household.kWh.SK.Res.HHnew.Thermal.SH.Geo.SC</t>
  </si>
  <si>
    <t>FEC_per_household.kWh.SK.Res.HHnew.Thermal.SH.Geo.SC.AC.Elec</t>
  </si>
  <si>
    <t>FEC_per_household.kWh.SK.Res.HHnew.Thermal.SH.Geo.WH</t>
  </si>
  <si>
    <t>FEC_per_household.kWh.SK.Res.HHnew.Thermal.SH.Geo.WH.Geo.NoSolar.Geo</t>
  </si>
  <si>
    <t>FEC_per_household.kWh.SK.Res.HHnew.Thermal.SH.Geo.WH.Geo.Solar</t>
  </si>
  <si>
    <t>FEC_per_household.kWh.SK.Res.HHnew.Thermal.SH.Geo.WH.Geo.Solar.Geo</t>
  </si>
  <si>
    <t>FEC_per_household.kWh.SK.Res.HHnew.Thermal.SH.Geo.WH.Geo.Solar.Solar</t>
  </si>
  <si>
    <t>FEC_per_household.kWh.SK.Res.HHnew.Thermal.SH.Geo.WH.Elc.NoSolar.Elec</t>
  </si>
  <si>
    <t>FEC_per_household.kWh.SK.Res.HHnew.Thermal.SH.Geo.WH.Elc.Solar</t>
  </si>
  <si>
    <t>FEC_per_household.kWh.SK.Res.HHnew.Thermal.SH.Geo.WH.Elc.Solar.Elec</t>
  </si>
  <si>
    <t>FEC_per_household.kWh.SK.Res.HHnew.Thermal.SH.Geo.WH.Elc.Solar.Solar</t>
  </si>
  <si>
    <t>FEC_per_household.kWh.SK.Res.HHnew.Thermal.SH.Geo.CO</t>
  </si>
  <si>
    <t>FEC_per_household.kWh.SK.Res.HHnew.Thermal.SH.Geo.CO.LPG.LPG</t>
  </si>
  <si>
    <t>FEC_per_household.kWh.SK.Res.HHnew.Thermal.SH.Geo.CO.Elc.Elec</t>
  </si>
  <si>
    <t>FEC_per_household.kWh.SK.Res.HHnew.Thermal.SH.DistrHeat</t>
  </si>
  <si>
    <t>FEC_per_household.kWh.SK.Res.HHnew.Thermal.SH.DistrHeat.SH</t>
  </si>
  <si>
    <t>FEC_per_household.kWh.SK.Res.HHnew.Thermal.SH.DistrHeat.SH.Steam_Distr</t>
  </si>
  <si>
    <t>FEC_per_household.kWh.SK.Res.HHnew.Thermal.SH.DistrHeat.SH.Elec</t>
  </si>
  <si>
    <t>FEC_per_household.kWh.SK.Res.HHnew.Thermal.SH.DistrHeat.SC</t>
  </si>
  <si>
    <t>FEC_per_household.kWh.SK.Res.HHnew.Thermal.SH.DistrHeat.SC.AC.Elec</t>
  </si>
  <si>
    <t>FEC_per_household.kWh.SK.Res.HHnew.Thermal.SH.DistrHeat.WH</t>
  </si>
  <si>
    <t>FEC_per_household.kWh.SK.Res.HHnew.Thermal.SH.DistrHeat.WH.DistrHeat.NoSolar.Steam_Distr</t>
  </si>
  <si>
    <t>FEC_per_household.kWh.SK.Res.HHnew.Thermal.SH.DistrHeat.WH.DistrHeat.Solar</t>
  </si>
  <si>
    <t>FEC_per_household.kWh.SK.Res.HHnew.Thermal.SH.DistrHeat.WH.DistrHeat.Solar.Steam_Distr</t>
  </si>
  <si>
    <t>FEC_per_household.kWh.SK.Res.HHnew.Thermal.SH.DistrHeat.WH.DistrHeat.Solar.Solar</t>
  </si>
  <si>
    <t>FEC_per_household.kWh.SK.Res.HHnew.Thermal.SH.DistrHeat.WH.Elc.NoSolar.Elec</t>
  </si>
  <si>
    <t>FEC_per_household.kWh.SK.Res.HHnew.Thermal.SH.DistrHeat.WH.Elc.Solar</t>
  </si>
  <si>
    <t>FEC_per_household.kWh.SK.Res.HHnew.Thermal.SH.DistrHeat.WH.Elc.Solar.Elec</t>
  </si>
  <si>
    <t>FEC_per_household.kWh.SK.Res.HHnew.Thermal.SH.DistrHeat.WH.Elc.Solar.Solar</t>
  </si>
  <si>
    <t>FEC_per_household.kWh.SK.Res.HHnew.Thermal.SH.DistrHeat.CO</t>
  </si>
  <si>
    <t>FEC_per_household.kWh.SK.Res.HHnew.Thermal.SH.DistrHeat.CO.LPG.LPG</t>
  </si>
  <si>
    <t>FEC_per_household.kWh.SK.Res.HHnew.Thermal.SH.DistrHeat.CO.Elc.Elec</t>
  </si>
  <si>
    <t>FEC_per_household.kWh.SK.Res.HHnew.Thermal.SH.AdvElc</t>
  </si>
  <si>
    <t>FEC_per_household.kWh.SK.Res.HHnew.Thermal.SH.AdvElc.SH</t>
  </si>
  <si>
    <t>FEC_per_household.kWh.SK.Res.HHnew.Thermal.SH.AdvElc.SH.Elec</t>
  </si>
  <si>
    <t>FEC_per_household.kWh.SK.Res.HHnew.Thermal.SH.AdvElc.SC</t>
  </si>
  <si>
    <t>FEC_per_household.kWh.SK.Res.HHnew.Thermal.SH.AdvElc.SC.AC.Elec</t>
  </si>
  <si>
    <t>FEC_per_household.kWh.SK.Res.HHnew.Thermal.SH.AdvElc.WH</t>
  </si>
  <si>
    <t>FEC_per_household.kWh.SK.Res.HHnew.Thermal.SH.AdvElc.WH.LPG.NoSolar.LPG</t>
  </si>
  <si>
    <t>FEC_per_household.kWh.SK.Res.HHnew.Thermal.SH.AdvElc.WH.LPG.Solar</t>
  </si>
  <si>
    <t>FEC_per_household.kWh.SK.Res.HHnew.Thermal.SH.AdvElc.WH.LPG.Solar.LPG</t>
  </si>
  <si>
    <t>FEC_per_household.kWh.SK.Res.HHnew.Thermal.SH.AdvElc.WH.LPG.Solar.Solar</t>
  </si>
  <si>
    <t>FEC_per_household.kWh.SK.Res.HHnew.Thermal.SH.AdvElc.WH.Elc.NoSolar.Elec</t>
  </si>
  <si>
    <t>FEC_per_household.kWh.SK.Res.HHnew.Thermal.SH.AdvElc.WH.Elc.Solar</t>
  </si>
  <si>
    <t>FEC_per_household.kWh.SK.Res.HHnew.Thermal.SH.AdvElc.WH.Elc.Solar.Elec</t>
  </si>
  <si>
    <t>FEC_per_household.kWh.SK.Res.HHnew.Thermal.SH.AdvElc.WH.Elc.Solar.Solar</t>
  </si>
  <si>
    <t>FEC_per_household.kWh.SK.Res.HHnew.Thermal.SH.AdvElc.CO</t>
  </si>
  <si>
    <t>FEC_per_household.kWh.SK.Res.HHnew.Thermal.SH.AdvElc.CO.LPG.LPG</t>
  </si>
  <si>
    <t>FEC_per_household.kWh.SK.Res.HHnew.Thermal.SH.AdvElc.CO.Elc.Elec</t>
  </si>
  <si>
    <t>FEC_per_household.kWh.SK.Res.HHnew.Thermal.SH.ConvElc</t>
  </si>
  <si>
    <t>FEC_per_household.kWh.SK.Res.HHnew.Thermal.SH.ConvElc.SH</t>
  </si>
  <si>
    <t>FEC_per_household.kWh.SK.Res.HHnew.Thermal.SH.ConvElc.SH.Elec</t>
  </si>
  <si>
    <t>FEC_per_household.kWh.SK.Res.HHnew.Thermal.SH.ConvElc.SC</t>
  </si>
  <si>
    <t>FEC_per_household.kWh.SK.Res.HHnew.Thermal.SH.ConvElc.SC.AC.Elec</t>
  </si>
  <si>
    <t>FEC_per_household.kWh.SK.Res.HHnew.Thermal.SH.ConvElc.WH</t>
  </si>
  <si>
    <t>FEC_per_household.kWh.SK.Res.HHnew.Thermal.SH.ConvElc.WH.LPG.NoSolar.LPG</t>
  </si>
  <si>
    <t>FEC_per_household.kWh.SK.Res.HHnew.Thermal.SH.ConvElc.WH.LPG.Solar</t>
  </si>
  <si>
    <t>FEC_per_household.kWh.SK.Res.HHnew.Thermal.SH.ConvElc.WH.LPG.Solar.LPG</t>
  </si>
  <si>
    <t>FEC_per_household.kWh.SK.Res.HHnew.Thermal.SH.ConvElc.WH.LPG.Solar.Solar</t>
  </si>
  <si>
    <t>FEC_per_household.kWh.SK.Res.HHnew.Thermal.SH.ConvElc.WH.Elc.NoSolar.Elec</t>
  </si>
  <si>
    <t>FEC_per_household.kWh.SK.Res.HHnew.Thermal.SH.ConvElc.WH.Elc.Solar</t>
  </si>
  <si>
    <t>FEC_per_household.kWh.SK.Res.HHnew.Thermal.SH.ConvElc.WH.Elc.Solar.Elec</t>
  </si>
  <si>
    <t>FEC_per_household.kWh.SK.Res.HHnew.Thermal.SH.ConvElc.WH.Elc.Solar.Solar</t>
  </si>
  <si>
    <t>FEC_per_household.kWh.SK.Res.HHnew.Thermal.SH.ConvElc.CO</t>
  </si>
  <si>
    <t>FEC_per_household.kWh.SK.Res.HHnew.Thermal.SH.ConvElc.CO.LPG.LPG</t>
  </si>
  <si>
    <t>FEC_per_household.kWh.SK.Res.HHnew.Thermal.SH.ConvElc.CO.Elc.Elec</t>
  </si>
  <si>
    <t>SK - Thermal energy service of new and renovated households (detailed structure)</t>
  </si>
  <si>
    <t>TES_per_household.kWh.SK.Res.HHnew.Thermal.SH.Solids</t>
  </si>
  <si>
    <t>TES_per_household.kWh.SK.Res.HHnew.Thermal.SH.Solids.SH</t>
  </si>
  <si>
    <t>TES_per_household.kWh.SK.Res.HHnew.Thermal.SH.Solids.SH.Solids</t>
  </si>
  <si>
    <t>TES_per_household.kWh.SK.Res.HHnew.Thermal.SH.Solids.SH.Elec</t>
  </si>
  <si>
    <t>TES_per_household.kWh.SK.Res.HHnew.Thermal.SH.Solids.SC</t>
  </si>
  <si>
    <t>TES_per_household.kWh.SK.Res.HHnew.Thermal.SH.Solids.SC.AC.Elec</t>
  </si>
  <si>
    <t>TES_per_household.kWh.SK.Res.HHnew.Thermal.SH.Solids.WH</t>
  </si>
  <si>
    <t>TES_per_household.kWh.SK.Res.HHnew.Thermal.SH.Solids.WH.Solids.NoSolar.Solids</t>
  </si>
  <si>
    <t>TES_per_household.kWh.SK.Res.HHnew.Thermal.SH.Solids.WH.LPG.NoSolar.LPG</t>
  </si>
  <si>
    <t>TES_per_household.kWh.SK.Res.HHnew.Thermal.SH.Solids.WH.LPG.Solar</t>
  </si>
  <si>
    <t>TES_per_household.kWh.SK.Res.HHnew.Thermal.SH.Solids.WH.LPG.Solar.LPG</t>
  </si>
  <si>
    <t>TES_per_household.kWh.SK.Res.HHnew.Thermal.SH.Solids.WH.LPG.Solar.Solar</t>
  </si>
  <si>
    <t>TES_per_household.kWh.SK.Res.HHnew.Thermal.SH.Solids.WH.Elc.NoSolar.Elec</t>
  </si>
  <si>
    <t>TES_per_household.kWh.SK.Res.HHnew.Thermal.SH.Solids.WH.Elc.Solar</t>
  </si>
  <si>
    <t>TES_per_household.kWh.SK.Res.HHnew.Thermal.SH.Solids.WH.Elc.Solar.Elec</t>
  </si>
  <si>
    <t>TES_per_household.kWh.SK.Res.HHnew.Thermal.SH.Solids.WH.Elc.Solar.Solar</t>
  </si>
  <si>
    <t>TES_per_household.kWh.SK.Res.HHnew.Thermal.SH.Solids.CO</t>
  </si>
  <si>
    <t>TES_per_household.kWh.SK.Res.HHnew.Thermal.SH.Solids.CO.Solids.Solids</t>
  </si>
  <si>
    <t>TES_per_household.kWh.SK.Res.HHnew.Thermal.SH.Solids.CO.LPG.LPG</t>
  </si>
  <si>
    <t>TES_per_household.kWh.SK.Res.HHnew.Thermal.SH.Solids.CO.Elc.Elec</t>
  </si>
  <si>
    <t>TES_per_household.kWh.SK.Res.HHnew.Thermal.SH.LPG</t>
  </si>
  <si>
    <t>TES_per_household.kWh.SK.Res.HHnew.Thermal.SH.LPG.SH</t>
  </si>
  <si>
    <t>TES_per_household.kWh.SK.Res.HHnew.Thermal.SH.LPG.SH.LPG</t>
  </si>
  <si>
    <t>TES_per_household.kWh.SK.Res.HHnew.Thermal.SH.LPG.SH.Elec</t>
  </si>
  <si>
    <t>TES_per_household.kWh.SK.Res.HHnew.Thermal.SH.LPG.SC</t>
  </si>
  <si>
    <t>TES_per_household.kWh.SK.Res.HHnew.Thermal.SH.LPG.SC.AC.Elec</t>
  </si>
  <si>
    <t>TES_per_household.kWh.SK.Res.HHnew.Thermal.SH.LPG.WH</t>
  </si>
  <si>
    <t>TES_per_household.kWh.SK.Res.HHnew.Thermal.SH.LPG.WH.LPG.NoSolar.LPG</t>
  </si>
  <si>
    <t>TES_per_household.kWh.SK.Res.HHnew.Thermal.SH.LPG.WH.LPG.Solar</t>
  </si>
  <si>
    <t>TES_per_household.kWh.SK.Res.HHnew.Thermal.SH.LPG.WH.LPG.Solar.LPG</t>
  </si>
  <si>
    <t>TES_per_household.kWh.SK.Res.HHnew.Thermal.SH.LPG.WH.LPG.Solar.Solar</t>
  </si>
  <si>
    <t>TES_per_household.kWh.SK.Res.HHnew.Thermal.SH.LPG.WH.Elc.NoSolar.Elec</t>
  </si>
  <si>
    <t>TES_per_household.kWh.SK.Res.HHnew.Thermal.SH.LPG.WH.Elc.Solar</t>
  </si>
  <si>
    <t>TES_per_household.kWh.SK.Res.HHnew.Thermal.SH.LPG.WH.Elc.Solar.Elec</t>
  </si>
  <si>
    <t>TES_per_household.kWh.SK.Res.HHnew.Thermal.SH.LPG.WH.Elc.Solar.Solar</t>
  </si>
  <si>
    <t>TES_per_household.kWh.SK.Res.HHnew.Thermal.SH.LPG.CO</t>
  </si>
  <si>
    <t>TES_per_household.kWh.SK.Res.HHnew.Thermal.SH.LPG.CO.LPG.LPG</t>
  </si>
  <si>
    <t>TES_per_household.kWh.SK.Res.HHnew.Thermal.SH.LPG.CO.Elc.Elec</t>
  </si>
  <si>
    <t>TES_per_household.kWh.SK.Res.HHnew.Thermal.SH.Oil</t>
  </si>
  <si>
    <t>TES_per_household.kWh.SK.Res.HHnew.Thermal.SH.Oil.SH</t>
  </si>
  <si>
    <t>TES_per_household.kWh.SK.Res.HHnew.Thermal.SH.Oil.SH.Oil</t>
  </si>
  <si>
    <t>TES_per_household.kWh.SK.Res.HHnew.Thermal.SH.Oil.SH.Elec</t>
  </si>
  <si>
    <t>TES_per_household.kWh.SK.Res.HHnew.Thermal.SH.Oil.SC</t>
  </si>
  <si>
    <t>TES_per_household.kWh.SK.Res.HHnew.Thermal.SH.Oil.SC.AC.Elec</t>
  </si>
  <si>
    <t>TES_per_household.kWh.SK.Res.HHnew.Thermal.SH.Oil.WH</t>
  </si>
  <si>
    <t>TES_per_household.kWh.SK.Res.HHnew.Thermal.SH.Oil.WH.Oil.NoSolar.Oil</t>
  </si>
  <si>
    <t>TES_per_household.kWh.SK.Res.HHnew.Thermal.SH.Oil.WH.Oil.Solar</t>
  </si>
  <si>
    <t>TES_per_household.kWh.SK.Res.HHnew.Thermal.SH.Oil.WH.Oil.Solar.Oil</t>
  </si>
  <si>
    <t>TES_per_household.kWh.SK.Res.HHnew.Thermal.SH.Oil.WH.Oil.Solar.Solar</t>
  </si>
  <si>
    <t>TES_per_household.kWh.SK.Res.HHnew.Thermal.SH.Oil.WH.Elc.NoSolar.Elec</t>
  </si>
  <si>
    <t>TES_per_household.kWh.SK.Res.HHnew.Thermal.SH.Oil.WH.Elc.Solar</t>
  </si>
  <si>
    <t>TES_per_household.kWh.SK.Res.HHnew.Thermal.SH.Oil.WH.Elc.Solar.Elec</t>
  </si>
  <si>
    <t>TES_per_household.kWh.SK.Res.HHnew.Thermal.SH.Oil.WH.Elc.Solar.Solar</t>
  </si>
  <si>
    <t>TES_per_household.kWh.SK.Res.HHnew.Thermal.SH.Oil.CO</t>
  </si>
  <si>
    <t>TES_per_household.kWh.SK.Res.HHnew.Thermal.SH.Oil.CO.LPG.LPG</t>
  </si>
  <si>
    <t>TES_per_household.kWh.SK.Res.HHnew.Thermal.SH.Oil.CO.Elc.Elec</t>
  </si>
  <si>
    <t>TES_per_household.kWh.SK.Res.HHnew.Thermal.SH.Gas</t>
  </si>
  <si>
    <t>TES_per_household.kWh.SK.Res.HHnew.Thermal.SH.Gas.SH</t>
  </si>
  <si>
    <t>TES_per_household.kWh.SK.Res.HHnew.Thermal.SH.Gas.SH.Gas</t>
  </si>
  <si>
    <t>TES_per_household.kWh.SK.Res.HHnew.Thermal.SH.Gas.SH.Elec</t>
  </si>
  <si>
    <t>TES_per_household.kWh.SK.Res.HHnew.Thermal.SH.Gas.SC</t>
  </si>
  <si>
    <t>TES_per_household.kWh.SK.Res.HHnew.Thermal.SH.Gas.SC.AC.Elec</t>
  </si>
  <si>
    <t>TES_per_household.kWh.SK.Res.HHnew.Thermal.SH.Gas.WH</t>
  </si>
  <si>
    <t>TES_per_household.kWh.SK.Res.HHnew.Thermal.SH.Gas.WH.Gas.NoSolar.Gas</t>
  </si>
  <si>
    <t>TES_per_household.kWh.SK.Res.HHnew.Thermal.SH.Gas.WH.Gas.Solar</t>
  </si>
  <si>
    <t>TES_per_household.kWh.SK.Res.HHnew.Thermal.SH.Gas.WH.Gas.Solar.Gas</t>
  </si>
  <si>
    <t>TES_per_household.kWh.SK.Res.HHnew.Thermal.SH.Gas.WH.Gas.Solar.Solar</t>
  </si>
  <si>
    <t>TES_per_household.kWh.SK.Res.HHnew.Thermal.SH.Gas.WH.Elc.NoSolar.Elec</t>
  </si>
  <si>
    <t>TES_per_household.kWh.SK.Res.HHnew.Thermal.SH.Gas.WH.Elc.Solar</t>
  </si>
  <si>
    <t>TES_per_household.kWh.SK.Res.HHnew.Thermal.SH.Gas.WH.Elc.Solar.Elec</t>
  </si>
  <si>
    <t>TES_per_household.kWh.SK.Res.HHnew.Thermal.SH.Gas.WH.Elc.Solar.Solar</t>
  </si>
  <si>
    <t>TES_per_household.kWh.SK.Res.HHnew.Thermal.SH.Gas.CO</t>
  </si>
  <si>
    <t>TES_per_household.kWh.SK.Res.HHnew.Thermal.SH.Gas.CO.Gas.Gas</t>
  </si>
  <si>
    <t>TES_per_household.kWh.SK.Res.HHnew.Thermal.SH.Gas.CO.Elc.Elec</t>
  </si>
  <si>
    <t>TES_per_household.kWh.SK.Res.HHnew.Thermal.SH.Biomass</t>
  </si>
  <si>
    <t>TES_per_household.kWh.SK.Res.HHnew.Thermal.SH.Biomass.SH</t>
  </si>
  <si>
    <t>TES_per_household.kWh.SK.Res.HHnew.Thermal.SH.Biomass.SH.Biomass</t>
  </si>
  <si>
    <t>TES_per_household.kWh.SK.Res.HHnew.Thermal.SH.Biomass.SH.Elec</t>
  </si>
  <si>
    <t>TES_per_household.kWh.SK.Res.HHnew.Thermal.SH.Biomass.SC</t>
  </si>
  <si>
    <t>TES_per_household.kWh.SK.Res.HHnew.Thermal.SH.Biomass.SC.AC.Elec</t>
  </si>
  <si>
    <t>TES_per_household.kWh.SK.Res.HHnew.Thermal.SH.Biomass.WH</t>
  </si>
  <si>
    <t>TES_per_household.kWh.SK.Res.HHnew.Thermal.SH.Biomass.WH.Biomass.NoSolar.Biomass</t>
  </si>
  <si>
    <t>TES_per_household.kWh.SK.Res.HHnew.Thermal.SH.Biomass.WH.Biomass.Solar</t>
  </si>
  <si>
    <t>TES_per_household.kWh.SK.Res.HHnew.Thermal.SH.Biomass.WH.Biomass.Solar.Biomass</t>
  </si>
  <si>
    <t>TES_per_household.kWh.SK.Res.HHnew.Thermal.SH.Biomass.WH.Biomass.Solar.Solar</t>
  </si>
  <si>
    <t>TES_per_household.kWh.SK.Res.HHnew.Thermal.SH.Biomass.WH.LPG.NoSolar.LPG</t>
  </si>
  <si>
    <t>TES_per_household.kWh.SK.Res.HHnew.Thermal.SH.Biomass.WH.LPG.Solar</t>
  </si>
  <si>
    <t>TES_per_household.kWh.SK.Res.HHnew.Thermal.SH.Biomass.WH.LPG.Solar.LPG</t>
  </si>
  <si>
    <t>TES_per_household.kWh.SK.Res.HHnew.Thermal.SH.Biomass.WH.LPG.Solar.Solar</t>
  </si>
  <si>
    <t>TES_per_household.kWh.SK.Res.HHnew.Thermal.SH.Biomass.WH.Elc.NoSolar.Elec</t>
  </si>
  <si>
    <t>TES_per_household.kWh.SK.Res.HHnew.Thermal.SH.Biomass.WH.Elc.Solar</t>
  </si>
  <si>
    <t>TES_per_household.kWh.SK.Res.HHnew.Thermal.SH.Biomass.WH.Elc.Solar.Elec</t>
  </si>
  <si>
    <t>TES_per_household.kWh.SK.Res.HHnew.Thermal.SH.Biomass.WH.Elc.Solar.Solar</t>
  </si>
  <si>
    <t>TES_per_household.kWh.SK.Res.HHnew.Thermal.SH.Biomass.CO</t>
  </si>
  <si>
    <t>TES_per_household.kWh.SK.Res.HHnew.Thermal.SH.Biomass.CO.Biomass.Biomass</t>
  </si>
  <si>
    <t>TES_per_household.kWh.SK.Res.HHnew.Thermal.SH.Biomass.CO.LPG.LPG</t>
  </si>
  <si>
    <t>TES_per_household.kWh.SK.Res.HHnew.Thermal.SH.Biomass.CO.Elc.Elec</t>
  </si>
  <si>
    <t>TES_per_household.kWh.SK.Res.HHnew.Thermal.SH.Geo</t>
  </si>
  <si>
    <t>TES_per_household.kWh.SK.Res.HHnew.Thermal.SH.Geo.SH</t>
  </si>
  <si>
    <t>TES_per_household.kWh.SK.Res.HHnew.Thermal.SH.Geo.SH.Geo</t>
  </si>
  <si>
    <t>TES_per_household.kWh.SK.Res.HHnew.Thermal.SH.Geo.SH.Elec</t>
  </si>
  <si>
    <t>TES_per_household.kWh.SK.Res.HHnew.Thermal.SH.Geo.SC</t>
  </si>
  <si>
    <t>TES_per_household.kWh.SK.Res.HHnew.Thermal.SH.Geo.SC.AC.Elec</t>
  </si>
  <si>
    <t>TES_per_household.kWh.SK.Res.HHnew.Thermal.SH.Geo.WH</t>
  </si>
  <si>
    <t>TES_per_household.kWh.SK.Res.HHnew.Thermal.SH.Geo.WH.Geo.NoSolar.Geo</t>
  </si>
  <si>
    <t>TES_per_household.kWh.SK.Res.HHnew.Thermal.SH.Geo.WH.Geo.Solar</t>
  </si>
  <si>
    <t>TES_per_household.kWh.SK.Res.HHnew.Thermal.SH.Geo.WH.Geo.Solar.Geo</t>
  </si>
  <si>
    <t>TES_per_household.kWh.SK.Res.HHnew.Thermal.SH.Geo.WH.Geo.Solar.Solar</t>
  </si>
  <si>
    <t>TES_per_household.kWh.SK.Res.HHnew.Thermal.SH.Geo.WH.Elc.NoSolar.Elec</t>
  </si>
  <si>
    <t>TES_per_household.kWh.SK.Res.HHnew.Thermal.SH.Geo.WH.Elc.Solar</t>
  </si>
  <si>
    <t>TES_per_household.kWh.SK.Res.HHnew.Thermal.SH.Geo.WH.Elc.Solar.Elec</t>
  </si>
  <si>
    <t>TES_per_household.kWh.SK.Res.HHnew.Thermal.SH.Geo.WH.Elc.Solar.Solar</t>
  </si>
  <si>
    <t>TES_per_household.kWh.SK.Res.HHnew.Thermal.SH.Geo.CO</t>
  </si>
  <si>
    <t>TES_per_household.kWh.SK.Res.HHnew.Thermal.SH.Geo.CO.LPG.LPG</t>
  </si>
  <si>
    <t>TES_per_household.kWh.SK.Res.HHnew.Thermal.SH.Geo.CO.Elc.Elec</t>
  </si>
  <si>
    <t>TES_per_household.kWh.SK.Res.HHnew.Thermal.SH.DistrHeat</t>
  </si>
  <si>
    <t>TES_per_household.kWh.SK.Res.HHnew.Thermal.SH.DistrHeat.SH</t>
  </si>
  <si>
    <t>TES_per_household.kWh.SK.Res.HHnew.Thermal.SH.DistrHeat.SH.Steam_Distr</t>
  </si>
  <si>
    <t>TES_per_household.kWh.SK.Res.HHnew.Thermal.SH.DistrHeat.SH.Elec</t>
  </si>
  <si>
    <t>TES_per_household.kWh.SK.Res.HHnew.Thermal.SH.DistrHeat.SC</t>
  </si>
  <si>
    <t>TES_per_household.kWh.SK.Res.HHnew.Thermal.SH.DistrHeat.SC.AC.Elec</t>
  </si>
  <si>
    <t>TES_per_household.kWh.SK.Res.HHnew.Thermal.SH.DistrHeat.WH</t>
  </si>
  <si>
    <t>TES_per_household.kWh.SK.Res.HHnew.Thermal.SH.DistrHeat.WH.DistrHeat.NoSolar.Steam_Distr</t>
  </si>
  <si>
    <t>TES_per_household.kWh.SK.Res.HHnew.Thermal.SH.DistrHeat.WH.DistrHeat.Solar</t>
  </si>
  <si>
    <t>TES_per_household.kWh.SK.Res.HHnew.Thermal.SH.DistrHeat.WH.DistrHeat.Solar.Steam_Distr</t>
  </si>
  <si>
    <t>TES_per_household.kWh.SK.Res.HHnew.Thermal.SH.DistrHeat.WH.DistrHeat.Solar.Solar</t>
  </si>
  <si>
    <t>TES_per_household.kWh.SK.Res.HHnew.Thermal.SH.DistrHeat.WH.Elc.NoSolar.Elec</t>
  </si>
  <si>
    <t>TES_per_household.kWh.SK.Res.HHnew.Thermal.SH.DistrHeat.WH.Elc.Solar</t>
  </si>
  <si>
    <t>TES_per_household.kWh.SK.Res.HHnew.Thermal.SH.DistrHeat.WH.Elc.Solar.Elec</t>
  </si>
  <si>
    <t>TES_per_household.kWh.SK.Res.HHnew.Thermal.SH.DistrHeat.WH.Elc.Solar.Solar</t>
  </si>
  <si>
    <t>TES_per_household.kWh.SK.Res.HHnew.Thermal.SH.DistrHeat.CO</t>
  </si>
  <si>
    <t>TES_per_household.kWh.SK.Res.HHnew.Thermal.SH.DistrHeat.CO.LPG.LPG</t>
  </si>
  <si>
    <t>TES_per_household.kWh.SK.Res.HHnew.Thermal.SH.DistrHeat.CO.Elc.Elec</t>
  </si>
  <si>
    <t>TES_per_household.kWh.SK.Res.HHnew.Thermal.SH.AdvElc</t>
  </si>
  <si>
    <t>TES_per_household.kWh.SK.Res.HHnew.Thermal.SH.AdvElc.SH</t>
  </si>
  <si>
    <t>TES_per_household.kWh.SK.Res.HHnew.Thermal.SH.AdvElc.SH.Elec</t>
  </si>
  <si>
    <t>TES_per_household.kWh.SK.Res.HHnew.Thermal.SH.AdvElc.SC</t>
  </si>
  <si>
    <t>TES_per_household.kWh.SK.Res.HHnew.Thermal.SH.AdvElc.SC.AC.Elec</t>
  </si>
  <si>
    <t>TES_per_household.kWh.SK.Res.HHnew.Thermal.SH.AdvElc.WH</t>
  </si>
  <si>
    <t>TES_per_household.kWh.SK.Res.HHnew.Thermal.SH.AdvElc.WH.LPG.NoSolar.LPG</t>
  </si>
  <si>
    <t>TES_per_household.kWh.SK.Res.HHnew.Thermal.SH.AdvElc.WH.LPG.Solar</t>
  </si>
  <si>
    <t>TES_per_household.kWh.SK.Res.HHnew.Thermal.SH.AdvElc.WH.LPG.Solar.LPG</t>
  </si>
  <si>
    <t>TES_per_household.kWh.SK.Res.HHnew.Thermal.SH.AdvElc.WH.LPG.Solar.Solar</t>
  </si>
  <si>
    <t>TES_per_household.kWh.SK.Res.HHnew.Thermal.SH.AdvElc.WH.Elc.NoSolar.Elec</t>
  </si>
  <si>
    <t>TES_per_household.kWh.SK.Res.HHnew.Thermal.SH.AdvElc.WH.Elc.Solar</t>
  </si>
  <si>
    <t>TES_per_household.kWh.SK.Res.HHnew.Thermal.SH.AdvElc.WH.Elc.Solar.Elec</t>
  </si>
  <si>
    <t>TES_per_household.kWh.SK.Res.HHnew.Thermal.SH.AdvElc.WH.Elc.Solar.Solar</t>
  </si>
  <si>
    <t>TES_per_household.kWh.SK.Res.HHnew.Thermal.SH.AdvElc.CO</t>
  </si>
  <si>
    <t>TES_per_household.kWh.SK.Res.HHnew.Thermal.SH.AdvElc.CO.LPG.LPG</t>
  </si>
  <si>
    <t>TES_per_household.kWh.SK.Res.HHnew.Thermal.SH.AdvElc.CO.Elc.Elec</t>
  </si>
  <si>
    <t>TES_per_household.kWh.SK.Res.HHnew.Thermal.SH.ConvElc</t>
  </si>
  <si>
    <t>TES_per_household.kWh.SK.Res.HHnew.Thermal.SH.ConvElc.SH</t>
  </si>
  <si>
    <t>TES_per_household.kWh.SK.Res.HHnew.Thermal.SH.ConvElc.SH.Elec</t>
  </si>
  <si>
    <t>TES_per_household.kWh.SK.Res.HHnew.Thermal.SH.ConvElc.SC</t>
  </si>
  <si>
    <t>TES_per_household.kWh.SK.Res.HHnew.Thermal.SH.ConvElc.SC.AC.Elec</t>
  </si>
  <si>
    <t>TES_per_household.kWh.SK.Res.HHnew.Thermal.SH.ConvElc.WH</t>
  </si>
  <si>
    <t>TES_per_household.kWh.SK.Res.HHnew.Thermal.SH.ConvElc.WH.LPG.NoSolar.LPG</t>
  </si>
  <si>
    <t>TES_per_household.kWh.SK.Res.HHnew.Thermal.SH.ConvElc.WH.LPG.Solar</t>
  </si>
  <si>
    <t>TES_per_household.kWh.SK.Res.HHnew.Thermal.SH.ConvElc.WH.LPG.Solar.LPG</t>
  </si>
  <si>
    <t>TES_per_household.kWh.SK.Res.HHnew.Thermal.SH.ConvElc.WH.LPG.Solar.Solar</t>
  </si>
  <si>
    <t>TES_per_household.kWh.SK.Res.HHnew.Thermal.SH.ConvElc.WH.Elc.NoSolar.Elec</t>
  </si>
  <si>
    <t>TES_per_household.kWh.SK.Res.HHnew.Thermal.SH.ConvElc.WH.Elc.Solar</t>
  </si>
  <si>
    <t>TES_per_household.kWh.SK.Res.HHnew.Thermal.SH.ConvElc.WH.Elc.Solar.Elec</t>
  </si>
  <si>
    <t>TES_per_household.kWh.SK.Res.HHnew.Thermal.SH.ConvElc.WH.Elc.Solar.Solar</t>
  </si>
  <si>
    <t>TES_per_household.kWh.SK.Res.HHnew.Thermal.SH.ConvElc.CO</t>
  </si>
  <si>
    <t>TES_per_household.kWh.SK.Res.HHnew.Thermal.SH.ConvElc.CO.LPG.LPG</t>
  </si>
  <si>
    <t>TES_per_household.kWh.SK.Res.HHnew.Thermal.SH.ConvElc.CO.Elc.Elec</t>
  </si>
  <si>
    <t>EMI_per_household.kgCO2.SK.Res.HHnew.Thermal.SH.Solids</t>
  </si>
  <si>
    <t>EMI_per_household.kgCO2.SK.Res.HHnew.Thermal.SH.Solids.SH</t>
  </si>
  <si>
    <t>EMI_per_household.kgCO2.SK.Res.HHnew.Thermal.SH.Solids.SH.Solids</t>
  </si>
  <si>
    <t>EMI_per_household.kgCO2.SK.Res.HHnew.Thermal.SH.Solids.SH.Elec</t>
  </si>
  <si>
    <t>EMI_per_household.kgCO2.SK.Res.HHnew.Thermal.SH.Solids.SC</t>
  </si>
  <si>
    <t>EMI_per_household.kgCO2.SK.Res.HHnew.Thermal.SH.Solids.SC.AC.Elec</t>
  </si>
  <si>
    <t>EMI_per_household.kgCO2.SK.Res.HHnew.Thermal.SH.Solids.WH</t>
  </si>
  <si>
    <t>EMI_per_household.kgCO2.SK.Res.HHnew.Thermal.SH.Solids.WH.Solids.NoSolar.Solids</t>
  </si>
  <si>
    <t>EMI_per_household.kgCO2.SK.Res.HHnew.Thermal.SH.Solids.WH.LPG.NoSolar.LPG</t>
  </si>
  <si>
    <t>EMI_per_household.kgCO2.SK.Res.HHnew.Thermal.SH.Solids.WH.LPG.Solar</t>
  </si>
  <si>
    <t>EMI_per_household.kgCO2.SK.Res.HHnew.Thermal.SH.Solids.WH.LPG.Solar.LPG</t>
  </si>
  <si>
    <t>EMI_per_household.kgCO2.SK.Res.HHnew.Thermal.SH.Solids.WH.LPG.Solar.Solar</t>
  </si>
  <si>
    <t>EMI_per_household.kgCO2.SK.Res.HHnew.Thermal.SH.Solids.WH.Elc.NoSolar.Elec</t>
  </si>
  <si>
    <t>EMI_per_household.kgCO2.SK.Res.HHnew.Thermal.SH.Solids.WH.Elc.Solar</t>
  </si>
  <si>
    <t>EMI_per_household.kgCO2.SK.Res.HHnew.Thermal.SH.Solids.WH.Elc.Solar.Elec</t>
  </si>
  <si>
    <t>EMI_per_household.kgCO2.SK.Res.HHnew.Thermal.SH.Solids.WH.Elc.Solar.Solar</t>
  </si>
  <si>
    <t>EMI_per_household.kgCO2.SK.Res.HHnew.Thermal.SH.Solids.CO</t>
  </si>
  <si>
    <t>EMI_per_household.kgCO2.SK.Res.HHnew.Thermal.SH.Solids.CO.Solids.Solids</t>
  </si>
  <si>
    <t>EMI_per_household.kgCO2.SK.Res.HHnew.Thermal.SH.Solids.CO.LPG.LPG</t>
  </si>
  <si>
    <t>EMI_per_household.kgCO2.SK.Res.HHnew.Thermal.SH.Solids.CO.Elc.Elec</t>
  </si>
  <si>
    <t>EMI_per_household.kgCO2.SK.Res.HHnew.Thermal.SH.LPG</t>
  </si>
  <si>
    <t>EMI_per_household.kgCO2.SK.Res.HHnew.Thermal.SH.LPG.SH</t>
  </si>
  <si>
    <t>EMI_per_household.kgCO2.SK.Res.HHnew.Thermal.SH.LPG.SH.LPG</t>
  </si>
  <si>
    <t>EMI_per_household.kgCO2.SK.Res.HHnew.Thermal.SH.LPG.SH.Elec</t>
  </si>
  <si>
    <t>EMI_per_household.kgCO2.SK.Res.HHnew.Thermal.SH.LPG.SC</t>
  </si>
  <si>
    <t>EMI_per_household.kgCO2.SK.Res.HHnew.Thermal.SH.LPG.SC.AC.Elec</t>
  </si>
  <si>
    <t>EMI_per_household.kgCO2.SK.Res.HHnew.Thermal.SH.LPG.WH</t>
  </si>
  <si>
    <t>EMI_per_household.kgCO2.SK.Res.HHnew.Thermal.SH.LPG.WH.LPG.NoSolar.LPG</t>
  </si>
  <si>
    <t>EMI_per_household.kgCO2.SK.Res.HHnew.Thermal.SH.LPG.WH.LPG.Solar</t>
  </si>
  <si>
    <t>EMI_per_household.kgCO2.SK.Res.HHnew.Thermal.SH.LPG.WH.LPG.Solar.LPG</t>
  </si>
  <si>
    <t>EMI_per_household.kgCO2.SK.Res.HHnew.Thermal.SH.LPG.WH.LPG.Solar.Solar</t>
  </si>
  <si>
    <t>EMI_per_household.kgCO2.SK.Res.HHnew.Thermal.SH.LPG.WH.Elc.NoSolar.Elec</t>
  </si>
  <si>
    <t>EMI_per_household.kgCO2.SK.Res.HHnew.Thermal.SH.LPG.WH.Elc.Solar</t>
  </si>
  <si>
    <t>EMI_per_household.kgCO2.SK.Res.HHnew.Thermal.SH.LPG.WH.Elc.Solar.Elec</t>
  </si>
  <si>
    <t>EMI_per_household.kgCO2.SK.Res.HHnew.Thermal.SH.LPG.WH.Elc.Solar.Solar</t>
  </si>
  <si>
    <t>EMI_per_household.kgCO2.SK.Res.HHnew.Thermal.SH.LPG.CO</t>
  </si>
  <si>
    <t>EMI_per_household.kgCO2.SK.Res.HHnew.Thermal.SH.LPG.CO.LPG.LPG</t>
  </si>
  <si>
    <t>EMI_per_household.kgCO2.SK.Res.HHnew.Thermal.SH.LPG.CO.Elc.Elec</t>
  </si>
  <si>
    <t>EMI_per_household.kgCO2.SK.Res.HHnew.Thermal.SH.Oil</t>
  </si>
  <si>
    <t>EMI_per_household.kgCO2.SK.Res.HHnew.Thermal.SH.Oil.SH</t>
  </si>
  <si>
    <t>EMI_per_household.kgCO2.SK.Res.HHnew.Thermal.SH.Oil.SH.Oil</t>
  </si>
  <si>
    <t>EMI_per_household.kgCO2.SK.Res.HHnew.Thermal.SH.Oil.SH.Elec</t>
  </si>
  <si>
    <t>EMI_per_household.kgCO2.SK.Res.HHnew.Thermal.SH.Oil.SC</t>
  </si>
  <si>
    <t>EMI_per_household.kgCO2.SK.Res.HHnew.Thermal.SH.Oil.SC.AC.Elec</t>
  </si>
  <si>
    <t>EMI_per_household.kgCO2.SK.Res.HHnew.Thermal.SH.Oil.WH</t>
  </si>
  <si>
    <t>EMI_per_household.kgCO2.SK.Res.HHnew.Thermal.SH.Oil.WH.Oil.NoSolar.Oil</t>
  </si>
  <si>
    <t>EMI_per_household.kgCO2.SK.Res.HHnew.Thermal.SH.Oil.WH.Oil.Solar</t>
  </si>
  <si>
    <t>EMI_per_household.kgCO2.SK.Res.HHnew.Thermal.SH.Oil.WH.Oil.Solar.Oil</t>
  </si>
  <si>
    <t>EMI_per_household.kgCO2.SK.Res.HHnew.Thermal.SH.Oil.WH.Oil.Solar.Solar</t>
  </si>
  <si>
    <t>EMI_per_household.kgCO2.SK.Res.HHnew.Thermal.SH.Oil.WH.Elc.NoSolar.Elec</t>
  </si>
  <si>
    <t>EMI_per_household.kgCO2.SK.Res.HHnew.Thermal.SH.Oil.WH.Elc.Solar</t>
  </si>
  <si>
    <t>EMI_per_household.kgCO2.SK.Res.HHnew.Thermal.SH.Oil.WH.Elc.Solar.Elec</t>
  </si>
  <si>
    <t>EMI_per_household.kgCO2.SK.Res.HHnew.Thermal.SH.Oil.WH.Elc.Solar.Solar</t>
  </si>
  <si>
    <t>EMI_per_household.kgCO2.SK.Res.HHnew.Thermal.SH.Oil.CO</t>
  </si>
  <si>
    <t>EMI_per_household.kgCO2.SK.Res.HHnew.Thermal.SH.Oil.CO.LPG.LPG</t>
  </si>
  <si>
    <t>EMI_per_household.kgCO2.SK.Res.HHnew.Thermal.SH.Oil.CO.Elc.Elec</t>
  </si>
  <si>
    <t>EMI_per_household.kgCO2.SK.Res.HHnew.Thermal.SH.Gas</t>
  </si>
  <si>
    <t>EMI_per_household.kgCO2.SK.Res.HHnew.Thermal.SH.Gas.SH</t>
  </si>
  <si>
    <t>EMI_per_household.kgCO2.SK.Res.HHnew.Thermal.SH.Gas.SH.Gas</t>
  </si>
  <si>
    <t>EMI_per_household.kgCO2.SK.Res.HHnew.Thermal.SH.Gas.SH.Elec</t>
  </si>
  <si>
    <t>EMI_per_household.kgCO2.SK.Res.HHnew.Thermal.SH.Gas.SC</t>
  </si>
  <si>
    <t>EMI_per_household.kgCO2.SK.Res.HHnew.Thermal.SH.Gas.SC.AC.Elec</t>
  </si>
  <si>
    <t>EMI_per_household.kgCO2.SK.Res.HHnew.Thermal.SH.Gas.WH</t>
  </si>
  <si>
    <t>EMI_per_household.kgCO2.SK.Res.HHnew.Thermal.SH.Gas.WH.Gas.NoSolar.Gas</t>
  </si>
  <si>
    <t>EMI_per_household.kgCO2.SK.Res.HHnew.Thermal.SH.Gas.WH.Gas.Solar</t>
  </si>
  <si>
    <t>EMI_per_household.kgCO2.SK.Res.HHnew.Thermal.SH.Gas.WH.Gas.Solar.Gas</t>
  </si>
  <si>
    <t>EMI_per_household.kgCO2.SK.Res.HHnew.Thermal.SH.Gas.WH.Gas.Solar.Solar</t>
  </si>
  <si>
    <t>EMI_per_household.kgCO2.SK.Res.HHnew.Thermal.SH.Gas.WH.Elc.NoSolar.Elec</t>
  </si>
  <si>
    <t>EMI_per_household.kgCO2.SK.Res.HHnew.Thermal.SH.Gas.WH.Elc.Solar</t>
  </si>
  <si>
    <t>EMI_per_household.kgCO2.SK.Res.HHnew.Thermal.SH.Gas.WH.Elc.Solar.Elec</t>
  </si>
  <si>
    <t>EMI_per_household.kgCO2.SK.Res.HHnew.Thermal.SH.Gas.WH.Elc.Solar.Solar</t>
  </si>
  <si>
    <t>EMI_per_household.kgCO2.SK.Res.HHnew.Thermal.SH.Gas.CO</t>
  </si>
  <si>
    <t>EMI_per_household.kgCO2.SK.Res.HHnew.Thermal.SH.Gas.CO.Gas.Gas</t>
  </si>
  <si>
    <t>EMI_per_household.kgCO2.SK.Res.HHnew.Thermal.SH.Gas.CO.Elc.Elec</t>
  </si>
  <si>
    <t>EMI_per_household.kgCO2.SK.Res.HHnew.Thermal.SH.Biomass</t>
  </si>
  <si>
    <t>EMI_per_household.kgCO2.SK.Res.HHnew.Thermal.SH.Biomass.SH</t>
  </si>
  <si>
    <t>EMI_per_household.kgCO2.SK.Res.HHnew.Thermal.SH.Biomass.SH.Biomass</t>
  </si>
  <si>
    <t>EMI_per_household.kgCO2.SK.Res.HHnew.Thermal.SH.Biomass.SH.Elec</t>
  </si>
  <si>
    <t>EMI_per_household.kgCO2.SK.Res.HHnew.Thermal.SH.Biomass.SC</t>
  </si>
  <si>
    <t>EMI_per_household.kgCO2.SK.Res.HHnew.Thermal.SH.Biomass.SC.AC.Elec</t>
  </si>
  <si>
    <t>EMI_per_household.kgCO2.SK.Res.HHnew.Thermal.SH.Biomass.WH</t>
  </si>
  <si>
    <t>EMI_per_household.kgCO2.SK.Res.HHnew.Thermal.SH.Biomass.WH.Biomass.NoSolar.Biomass</t>
  </si>
  <si>
    <t>EMI_per_household.kgCO2.SK.Res.HHnew.Thermal.SH.Biomass.WH.Biomass.Solar</t>
  </si>
  <si>
    <t>EMI_per_household.kgCO2.SK.Res.HHnew.Thermal.SH.Biomass.WH.Biomass.Solar.Biomass</t>
  </si>
  <si>
    <t>EMI_per_household.kgCO2.SK.Res.HHnew.Thermal.SH.Biomass.WH.Biomass.Solar.Solar</t>
  </si>
  <si>
    <t>EMI_per_household.kgCO2.SK.Res.HHnew.Thermal.SH.Biomass.WH.LPG.NoSolar.LPG</t>
  </si>
  <si>
    <t>EMI_per_household.kgCO2.SK.Res.HHnew.Thermal.SH.Biomass.WH.LPG.Solar</t>
  </si>
  <si>
    <t>EMI_per_household.kgCO2.SK.Res.HHnew.Thermal.SH.Biomass.WH.LPG.Solar.LPG</t>
  </si>
  <si>
    <t>EMI_per_household.kgCO2.SK.Res.HHnew.Thermal.SH.Biomass.WH.LPG.Solar.Solar</t>
  </si>
  <si>
    <t>EMI_per_household.kgCO2.SK.Res.HHnew.Thermal.SH.Biomass.WH.Elc.NoSolar.Elec</t>
  </si>
  <si>
    <t>EMI_per_household.kgCO2.SK.Res.HHnew.Thermal.SH.Biomass.WH.Elc.Solar</t>
  </si>
  <si>
    <t>EMI_per_household.kgCO2.SK.Res.HHnew.Thermal.SH.Biomass.WH.Elc.Solar.Elec</t>
  </si>
  <si>
    <t>EMI_per_household.kgCO2.SK.Res.HHnew.Thermal.SH.Biomass.WH.Elc.Solar.Solar</t>
  </si>
  <si>
    <t>EMI_per_household.kgCO2.SK.Res.HHnew.Thermal.SH.Biomass.CO</t>
  </si>
  <si>
    <t>EMI_per_household.kgCO2.SK.Res.HHnew.Thermal.SH.Biomass.CO.Biomass.Biomass</t>
  </si>
  <si>
    <t>EMI_per_household.kgCO2.SK.Res.HHnew.Thermal.SH.Biomass.CO.LPG.LPG</t>
  </si>
  <si>
    <t>EMI_per_household.kgCO2.SK.Res.HHnew.Thermal.SH.Biomass.CO.Elc.Elec</t>
  </si>
  <si>
    <t>EMI_per_household.kgCO2.SK.Res.HHnew.Thermal.SH.Geo</t>
  </si>
  <si>
    <t>EMI_per_household.kgCO2.SK.Res.HHnew.Thermal.SH.Geo.SH</t>
  </si>
  <si>
    <t>EMI_per_household.kgCO2.SK.Res.HHnew.Thermal.SH.Geo.SH.Geo</t>
  </si>
  <si>
    <t>EMI_per_household.kgCO2.SK.Res.HHnew.Thermal.SH.Geo.SH.Elec</t>
  </si>
  <si>
    <t>EMI_per_household.kgCO2.SK.Res.HHnew.Thermal.SH.Geo.SC</t>
  </si>
  <si>
    <t>EMI_per_household.kgCO2.SK.Res.HHnew.Thermal.SH.Geo.SC.AC.Elec</t>
  </si>
  <si>
    <t>EMI_per_household.kgCO2.SK.Res.HHnew.Thermal.SH.Geo.WH</t>
  </si>
  <si>
    <t>EMI_per_household.kgCO2.SK.Res.HHnew.Thermal.SH.Geo.WH.Geo.NoSolar.Geo</t>
  </si>
  <si>
    <t>EMI_per_household.kgCO2.SK.Res.HHnew.Thermal.SH.Geo.WH.Geo.Solar</t>
  </si>
  <si>
    <t>EMI_per_household.kgCO2.SK.Res.HHnew.Thermal.SH.Geo.WH.Geo.Solar.Geo</t>
  </si>
  <si>
    <t>EMI_per_household.kgCO2.SK.Res.HHnew.Thermal.SH.Geo.WH.Geo.Solar.Solar</t>
  </si>
  <si>
    <t>EMI_per_household.kgCO2.SK.Res.HHnew.Thermal.SH.Geo.WH.Elc.NoSolar.Elec</t>
  </si>
  <si>
    <t>EMI_per_household.kgCO2.SK.Res.HHnew.Thermal.SH.Geo.WH.Elc.Solar</t>
  </si>
  <si>
    <t>EMI_per_household.kgCO2.SK.Res.HHnew.Thermal.SH.Geo.WH.Elc.Solar.Elec</t>
  </si>
  <si>
    <t>EMI_per_household.kgCO2.SK.Res.HHnew.Thermal.SH.Geo.WH.Elc.Solar.Solar</t>
  </si>
  <si>
    <t>EMI_per_household.kgCO2.SK.Res.HHnew.Thermal.SH.Geo.CO</t>
  </si>
  <si>
    <t>EMI_per_household.kgCO2.SK.Res.HHnew.Thermal.SH.Geo.CO.LPG.LPG</t>
  </si>
  <si>
    <t>EMI_per_household.kgCO2.SK.Res.HHnew.Thermal.SH.Geo.CO.Elc.Elec</t>
  </si>
  <si>
    <t>EMI_per_household.kgCO2.SK.Res.HHnew.Thermal.SH.DistrHeat</t>
  </si>
  <si>
    <t>EMI_per_household.kgCO2.SK.Res.HHnew.Thermal.SH.DistrHeat.SH</t>
  </si>
  <si>
    <t>EMI_per_household.kgCO2.SK.Res.HHnew.Thermal.SH.DistrHeat.SH.Steam_Distr</t>
  </si>
  <si>
    <t>EMI_per_household.kgCO2.SK.Res.HHnew.Thermal.SH.DistrHeat.SH.Elec</t>
  </si>
  <si>
    <t>EMI_per_household.kgCO2.SK.Res.HHnew.Thermal.SH.DistrHeat.SC</t>
  </si>
  <si>
    <t>EMI_per_household.kgCO2.SK.Res.HHnew.Thermal.SH.DistrHeat.SC.AC.Elec</t>
  </si>
  <si>
    <t>EMI_per_household.kgCO2.SK.Res.HHnew.Thermal.SH.DistrHeat.WH</t>
  </si>
  <si>
    <t>EMI_per_household.kgCO2.SK.Res.HHnew.Thermal.SH.DistrHeat.WH.DistrHeat.NoSolar.Steam_Distr</t>
  </si>
  <si>
    <t>EMI_per_household.kgCO2.SK.Res.HHnew.Thermal.SH.DistrHeat.WH.DistrHeat.Solar</t>
  </si>
  <si>
    <t>EMI_per_household.kgCO2.SK.Res.HHnew.Thermal.SH.DistrHeat.WH.DistrHeat.Solar.Steam_Distr</t>
  </si>
  <si>
    <t>EMI_per_household.kgCO2.SK.Res.HHnew.Thermal.SH.DistrHeat.WH.DistrHeat.Solar.Solar</t>
  </si>
  <si>
    <t>EMI_per_household.kgCO2.SK.Res.HHnew.Thermal.SH.DistrHeat.WH.Elc.NoSolar.Elec</t>
  </si>
  <si>
    <t>EMI_per_household.kgCO2.SK.Res.HHnew.Thermal.SH.DistrHeat.WH.Elc.Solar</t>
  </si>
  <si>
    <t>EMI_per_household.kgCO2.SK.Res.HHnew.Thermal.SH.DistrHeat.WH.Elc.Solar.Elec</t>
  </si>
  <si>
    <t>EMI_per_household.kgCO2.SK.Res.HHnew.Thermal.SH.DistrHeat.WH.Elc.Solar.Solar</t>
  </si>
  <si>
    <t>EMI_per_household.kgCO2.SK.Res.HHnew.Thermal.SH.DistrHeat.CO</t>
  </si>
  <si>
    <t>EMI_per_household.kgCO2.SK.Res.HHnew.Thermal.SH.DistrHeat.CO.LPG.LPG</t>
  </si>
  <si>
    <t>EMI_per_household.kgCO2.SK.Res.HHnew.Thermal.SH.DistrHeat.CO.Elc.Elec</t>
  </si>
  <si>
    <t>EMI_per_household.kgCO2.SK.Res.HHnew.Thermal.SH.AdvElc</t>
  </si>
  <si>
    <t>EMI_per_household.kgCO2.SK.Res.HHnew.Thermal.SH.AdvElc.SH</t>
  </si>
  <si>
    <t>EMI_per_household.kgCO2.SK.Res.HHnew.Thermal.SH.AdvElc.SH.Elec</t>
  </si>
  <si>
    <t>EMI_per_household.kgCO2.SK.Res.HHnew.Thermal.SH.AdvElc.SC</t>
  </si>
  <si>
    <t>EMI_per_household.kgCO2.SK.Res.HHnew.Thermal.SH.AdvElc.SC.AC.Elec</t>
  </si>
  <si>
    <t>EMI_per_household.kgCO2.SK.Res.HHnew.Thermal.SH.AdvElc.WH</t>
  </si>
  <si>
    <t>EMI_per_household.kgCO2.SK.Res.HHnew.Thermal.SH.AdvElc.WH.LPG.NoSolar.LPG</t>
  </si>
  <si>
    <t>EMI_per_household.kgCO2.SK.Res.HHnew.Thermal.SH.AdvElc.WH.LPG.Solar</t>
  </si>
  <si>
    <t>EMI_per_household.kgCO2.SK.Res.HHnew.Thermal.SH.AdvElc.WH.LPG.Solar.LPG</t>
  </si>
  <si>
    <t>EMI_per_household.kgCO2.SK.Res.HHnew.Thermal.SH.AdvElc.WH.LPG.Solar.Solar</t>
  </si>
  <si>
    <t>EMI_per_household.kgCO2.SK.Res.HHnew.Thermal.SH.AdvElc.WH.Elc.NoSolar.Elec</t>
  </si>
  <si>
    <t>EMI_per_household.kgCO2.SK.Res.HHnew.Thermal.SH.AdvElc.WH.Elc.Solar</t>
  </si>
  <si>
    <t>EMI_per_household.kgCO2.SK.Res.HHnew.Thermal.SH.AdvElc.WH.Elc.Solar.Elec</t>
  </si>
  <si>
    <t>EMI_per_household.kgCO2.SK.Res.HHnew.Thermal.SH.AdvElc.WH.Elc.Solar.Solar</t>
  </si>
  <si>
    <t>EMI_per_household.kgCO2.SK.Res.HHnew.Thermal.SH.AdvElc.CO</t>
  </si>
  <si>
    <t>EMI_per_household.kgCO2.SK.Res.HHnew.Thermal.SH.AdvElc.CO.LPG.LPG</t>
  </si>
  <si>
    <t>EMI_per_household.kgCO2.SK.Res.HHnew.Thermal.SH.AdvElc.CO.Elc.Elec</t>
  </si>
  <si>
    <t>EMI_per_household.kgCO2.SK.Res.HHnew.Thermal.SH.ConvElc</t>
  </si>
  <si>
    <t>EMI_per_household.kgCO2.SK.Res.HHnew.Thermal.SH.ConvElc.SH</t>
  </si>
  <si>
    <t>EMI_per_household.kgCO2.SK.Res.HHnew.Thermal.SH.ConvElc.SH.Elec</t>
  </si>
  <si>
    <t>EMI_per_household.kgCO2.SK.Res.HHnew.Thermal.SH.ConvElc.SC</t>
  </si>
  <si>
    <t>EMI_per_household.kgCO2.SK.Res.HHnew.Thermal.SH.ConvElc.SC.AC.Elec</t>
  </si>
  <si>
    <t>EMI_per_household.kgCO2.SK.Res.HHnew.Thermal.SH.ConvElc.WH</t>
  </si>
  <si>
    <t>EMI_per_household.kgCO2.SK.Res.HHnew.Thermal.SH.ConvElc.WH.LPG.NoSolar.LPG</t>
  </si>
  <si>
    <t>EMI_per_household.kgCO2.SK.Res.HHnew.Thermal.SH.ConvElc.WH.LPG.Solar</t>
  </si>
  <si>
    <t>EMI_per_household.kgCO2.SK.Res.HHnew.Thermal.SH.ConvElc.WH.LPG.Solar.LPG</t>
  </si>
  <si>
    <t>EMI_per_household.kgCO2.SK.Res.HHnew.Thermal.SH.ConvElc.WH.LPG.Solar.Solar</t>
  </si>
  <si>
    <t>EMI_per_household.kgCO2.SK.Res.HHnew.Thermal.SH.ConvElc.WH.Elc.NoSolar.Elec</t>
  </si>
  <si>
    <t>EMI_per_household.kgCO2.SK.Res.HHnew.Thermal.SH.ConvElc.WH.Elc.Solar</t>
  </si>
  <si>
    <t>EMI_per_household.kgCO2.SK.Res.HHnew.Thermal.SH.ConvElc.WH.Elc.Solar.Elec</t>
  </si>
  <si>
    <t>EMI_per_household.kgCO2.SK.Res.HHnew.Thermal.SH.ConvElc.WH.Elc.Solar.Solar</t>
  </si>
  <si>
    <t>EMI_per_household.kgCO2.SK.Res.HHnew.Thermal.SH.ConvElc.CO</t>
  </si>
  <si>
    <t>EMI_per_household.kgCO2.SK.Res.HHnew.Thermal.SH.ConvElc.CO.LPG.LPG</t>
  </si>
  <si>
    <t>EMI_per_household.kgCO2.SK.Res.HHnew.Thermal.SH.ConvElc.CO.Elc.Elec</t>
  </si>
  <si>
    <t>SK - Final energy consumption of new and renovated households per surface area (detailed structure)</t>
  </si>
  <si>
    <t>FEC_per_sqm.kWh.SK.Res.HHnew.Thermal.SH.Solids</t>
  </si>
  <si>
    <t>FEC_per_sqm.kWh.SK.Res.HHnew.Thermal.SH.Solids.SH</t>
  </si>
  <si>
    <t>FEC_per_sqm.kWh.SK.Res.HHnew.Thermal.SH.Solids.SH.Solids</t>
  </si>
  <si>
    <t>FEC_per_sqm.kWh.SK.Res.HHnew.Thermal.SH.Solids.SH.Elec</t>
  </si>
  <si>
    <t>FEC_per_sqm.kWh.SK.Res.HHnew.Thermal.SH.Solids.SC</t>
  </si>
  <si>
    <t>FEC_per_sqm.kWh.SK.Res.HHnew.Thermal.SH.Solids.SC.AC.Elec</t>
  </si>
  <si>
    <t>FEC_per_sqm.kWh.SK.Res.HHnew.Thermal.SH.Solids.WH</t>
  </si>
  <si>
    <t>FEC_per_sqm.kWh.SK.Res.HHnew.Thermal.SH.Solids.WH.Solids.NoSolar.Solids</t>
  </si>
  <si>
    <t>FEC_per_sqm.kWh.SK.Res.HHnew.Thermal.SH.Solids.WH.LPG.NoSolar.LPG</t>
  </si>
  <si>
    <t>FEC_per_sqm.kWh.SK.Res.HHnew.Thermal.SH.Solids.WH.LPG.Solar</t>
  </si>
  <si>
    <t>FEC_per_sqm.kWh.SK.Res.HHnew.Thermal.SH.Solids.WH.LPG.Solar.LPG</t>
  </si>
  <si>
    <t>FEC_per_sqm.kWh.SK.Res.HHnew.Thermal.SH.Solids.WH.LPG.Solar.Solar</t>
  </si>
  <si>
    <t>FEC_per_sqm.kWh.SK.Res.HHnew.Thermal.SH.Solids.WH.Elc.NoSolar.Elec</t>
  </si>
  <si>
    <t>FEC_per_sqm.kWh.SK.Res.HHnew.Thermal.SH.Solids.WH.Elc.Solar</t>
  </si>
  <si>
    <t>FEC_per_sqm.kWh.SK.Res.HHnew.Thermal.SH.Solids.WH.Elc.Solar.Elec</t>
  </si>
  <si>
    <t>FEC_per_sqm.kWh.SK.Res.HHnew.Thermal.SH.Solids.WH.Elc.Solar.Solar</t>
  </si>
  <si>
    <t>FEC_per_sqm.kWh.SK.Res.HHnew.Thermal.SH.Solids.CO</t>
  </si>
  <si>
    <t>FEC_per_sqm.kWh.SK.Res.HHnew.Thermal.SH.Solids.CO.Solids.Solids</t>
  </si>
  <si>
    <t>FEC_per_sqm.kWh.SK.Res.HHnew.Thermal.SH.Solids.CO.LPG.LPG</t>
  </si>
  <si>
    <t>FEC_per_sqm.kWh.SK.Res.HHnew.Thermal.SH.Solids.CO.Elc.Elec</t>
  </si>
  <si>
    <t>FEC_per_sqm.kWh.SK.Res.HHnew.Thermal.SH.LPG</t>
  </si>
  <si>
    <t>FEC_per_sqm.kWh.SK.Res.HHnew.Thermal.SH.LPG.SH</t>
  </si>
  <si>
    <t>FEC_per_sqm.kWh.SK.Res.HHnew.Thermal.SH.LPG.SH.LPG</t>
  </si>
  <si>
    <t>FEC_per_sqm.kWh.SK.Res.HHnew.Thermal.SH.LPG.SH.Elec</t>
  </si>
  <si>
    <t>FEC_per_sqm.kWh.SK.Res.HHnew.Thermal.SH.LPG.SC</t>
  </si>
  <si>
    <t>FEC_per_sqm.kWh.SK.Res.HHnew.Thermal.SH.LPG.SC.AC.Elec</t>
  </si>
  <si>
    <t>FEC_per_sqm.kWh.SK.Res.HHnew.Thermal.SH.LPG.WH</t>
  </si>
  <si>
    <t>FEC_per_sqm.kWh.SK.Res.HHnew.Thermal.SH.LPG.WH.LPG.NoSolar.LPG</t>
  </si>
  <si>
    <t>FEC_per_sqm.kWh.SK.Res.HHnew.Thermal.SH.LPG.WH.LPG.Solar</t>
  </si>
  <si>
    <t>FEC_per_sqm.kWh.SK.Res.HHnew.Thermal.SH.LPG.WH.LPG.Solar.LPG</t>
  </si>
  <si>
    <t>FEC_per_sqm.kWh.SK.Res.HHnew.Thermal.SH.LPG.WH.LPG.Solar.Solar</t>
  </si>
  <si>
    <t>FEC_per_sqm.kWh.SK.Res.HHnew.Thermal.SH.LPG.WH.Elc.NoSolar.Elec</t>
  </si>
  <si>
    <t>FEC_per_sqm.kWh.SK.Res.HHnew.Thermal.SH.LPG.WH.Elc.Solar</t>
  </si>
  <si>
    <t>FEC_per_sqm.kWh.SK.Res.HHnew.Thermal.SH.LPG.WH.Elc.Solar.Elec</t>
  </si>
  <si>
    <t>FEC_per_sqm.kWh.SK.Res.HHnew.Thermal.SH.LPG.WH.Elc.Solar.Solar</t>
  </si>
  <si>
    <t>FEC_per_sqm.kWh.SK.Res.HHnew.Thermal.SH.LPG.CO</t>
  </si>
  <si>
    <t>FEC_per_sqm.kWh.SK.Res.HHnew.Thermal.SH.LPG.CO.LPG.LPG</t>
  </si>
  <si>
    <t>FEC_per_sqm.kWh.SK.Res.HHnew.Thermal.SH.LPG.CO.Elc.Elec</t>
  </si>
  <si>
    <t>FEC_per_sqm.kWh.SK.Res.HHnew.Thermal.SH.Oil</t>
  </si>
  <si>
    <t>FEC_per_sqm.kWh.SK.Res.HHnew.Thermal.SH.Oil.SH</t>
  </si>
  <si>
    <t>FEC_per_sqm.kWh.SK.Res.HHnew.Thermal.SH.Oil.SH.Oil</t>
  </si>
  <si>
    <t>FEC_per_sqm.kWh.SK.Res.HHnew.Thermal.SH.Oil.SH.Elec</t>
  </si>
  <si>
    <t>FEC_per_sqm.kWh.SK.Res.HHnew.Thermal.SH.Oil.SC</t>
  </si>
  <si>
    <t>FEC_per_sqm.kWh.SK.Res.HHnew.Thermal.SH.Oil.SC.AC.Elec</t>
  </si>
  <si>
    <t>FEC_per_sqm.kWh.SK.Res.HHnew.Thermal.SH.Oil.WH</t>
  </si>
  <si>
    <t>FEC_per_sqm.kWh.SK.Res.HHnew.Thermal.SH.Oil.WH.Oil.NoSolar.Oil</t>
  </si>
  <si>
    <t>FEC_per_sqm.kWh.SK.Res.HHnew.Thermal.SH.Oil.WH.Oil.Solar</t>
  </si>
  <si>
    <t>FEC_per_sqm.kWh.SK.Res.HHnew.Thermal.SH.Oil.WH.Oil.Solar.Oil</t>
  </si>
  <si>
    <t>FEC_per_sqm.kWh.SK.Res.HHnew.Thermal.SH.Oil.WH.Oil.Solar.Solar</t>
  </si>
  <si>
    <t>FEC_per_sqm.kWh.SK.Res.HHnew.Thermal.SH.Oil.WH.Elc.NoSolar.Elec</t>
  </si>
  <si>
    <t>FEC_per_sqm.kWh.SK.Res.HHnew.Thermal.SH.Oil.WH.Elc.Solar</t>
  </si>
  <si>
    <t>FEC_per_sqm.kWh.SK.Res.HHnew.Thermal.SH.Oil.WH.Elc.Solar.Elec</t>
  </si>
  <si>
    <t>FEC_per_sqm.kWh.SK.Res.HHnew.Thermal.SH.Oil.WH.Elc.Solar.Solar</t>
  </si>
  <si>
    <t>FEC_per_sqm.kWh.SK.Res.HHnew.Thermal.SH.Oil.CO</t>
  </si>
  <si>
    <t>FEC_per_sqm.kWh.SK.Res.HHnew.Thermal.SH.Oil.CO.LPG.LPG</t>
  </si>
  <si>
    <t>FEC_per_sqm.kWh.SK.Res.HHnew.Thermal.SH.Oil.CO.Elc.Elec</t>
  </si>
  <si>
    <t>FEC_per_sqm.kWh.SK.Res.HHnew.Thermal.SH.Gas</t>
  </si>
  <si>
    <t>FEC_per_sqm.kWh.SK.Res.HHnew.Thermal.SH.Gas.SH</t>
  </si>
  <si>
    <t>FEC_per_sqm.kWh.SK.Res.HHnew.Thermal.SH.Gas.SH.Gas</t>
  </si>
  <si>
    <t>FEC_per_sqm.kWh.SK.Res.HHnew.Thermal.SH.Gas.SH.Elec</t>
  </si>
  <si>
    <t>FEC_per_sqm.kWh.SK.Res.HHnew.Thermal.SH.Gas.SC</t>
  </si>
  <si>
    <t>FEC_per_sqm.kWh.SK.Res.HHnew.Thermal.SH.Gas.SC.AC.Elec</t>
  </si>
  <si>
    <t>FEC_per_sqm.kWh.SK.Res.HHnew.Thermal.SH.Gas.WH</t>
  </si>
  <si>
    <t>FEC_per_sqm.kWh.SK.Res.HHnew.Thermal.SH.Gas.WH.Gas.NoSolar.Gas</t>
  </si>
  <si>
    <t>FEC_per_sqm.kWh.SK.Res.HHnew.Thermal.SH.Gas.WH.Gas.Solar</t>
  </si>
  <si>
    <t>FEC_per_sqm.kWh.SK.Res.HHnew.Thermal.SH.Gas.WH.Gas.Solar.Gas</t>
  </si>
  <si>
    <t>FEC_per_sqm.kWh.SK.Res.HHnew.Thermal.SH.Gas.WH.Gas.Solar.Solar</t>
  </si>
  <si>
    <t>FEC_per_sqm.kWh.SK.Res.HHnew.Thermal.SH.Gas.WH.Elc.NoSolar.Elec</t>
  </si>
  <si>
    <t>FEC_per_sqm.kWh.SK.Res.HHnew.Thermal.SH.Gas.WH.Elc.Solar</t>
  </si>
  <si>
    <t>FEC_per_sqm.kWh.SK.Res.HHnew.Thermal.SH.Gas.WH.Elc.Solar.Elec</t>
  </si>
  <si>
    <t>FEC_per_sqm.kWh.SK.Res.HHnew.Thermal.SH.Gas.WH.Elc.Solar.Solar</t>
  </si>
  <si>
    <t>FEC_per_sqm.kWh.SK.Res.HHnew.Thermal.SH.Gas.CO</t>
  </si>
  <si>
    <t>FEC_per_sqm.kWh.SK.Res.HHnew.Thermal.SH.Gas.CO.Gas.Gas</t>
  </si>
  <si>
    <t>FEC_per_sqm.kWh.SK.Res.HHnew.Thermal.SH.Gas.CO.Elc.Elec</t>
  </si>
  <si>
    <t>FEC_per_sqm.kWh.SK.Res.HHnew.Thermal.SH.Biomass</t>
  </si>
  <si>
    <t>FEC_per_sqm.kWh.SK.Res.HHnew.Thermal.SH.Biomass.SH</t>
  </si>
  <si>
    <t>FEC_per_sqm.kWh.SK.Res.HHnew.Thermal.SH.Biomass.SH.Biomass</t>
  </si>
  <si>
    <t>FEC_per_sqm.kWh.SK.Res.HHnew.Thermal.SH.Biomass.SH.Elec</t>
  </si>
  <si>
    <t>FEC_per_sqm.kWh.SK.Res.HHnew.Thermal.SH.Biomass.SC</t>
  </si>
  <si>
    <t>FEC_per_sqm.kWh.SK.Res.HHnew.Thermal.SH.Biomass.SC.AC.Elec</t>
  </si>
  <si>
    <t>FEC_per_sqm.kWh.SK.Res.HHnew.Thermal.SH.Biomass.WH</t>
  </si>
  <si>
    <t>FEC_per_sqm.kWh.SK.Res.HHnew.Thermal.SH.Biomass.WH.Biomass.NoSolar.Biomass</t>
  </si>
  <si>
    <t>FEC_per_sqm.kWh.SK.Res.HHnew.Thermal.SH.Biomass.WH.Biomass.Solar</t>
  </si>
  <si>
    <t>FEC_per_sqm.kWh.SK.Res.HHnew.Thermal.SH.Biomass.WH.Biomass.Solar.Biomass</t>
  </si>
  <si>
    <t>FEC_per_sqm.kWh.SK.Res.HHnew.Thermal.SH.Biomass.WH.Biomass.Solar.Solar</t>
  </si>
  <si>
    <t>FEC_per_sqm.kWh.SK.Res.HHnew.Thermal.SH.Biomass.WH.LPG.NoSolar.LPG</t>
  </si>
  <si>
    <t>FEC_per_sqm.kWh.SK.Res.HHnew.Thermal.SH.Biomass.WH.LPG.Solar</t>
  </si>
  <si>
    <t>FEC_per_sqm.kWh.SK.Res.HHnew.Thermal.SH.Biomass.WH.LPG.Solar.LPG</t>
  </si>
  <si>
    <t>FEC_per_sqm.kWh.SK.Res.HHnew.Thermal.SH.Biomass.WH.LPG.Solar.Solar</t>
  </si>
  <si>
    <t>FEC_per_sqm.kWh.SK.Res.HHnew.Thermal.SH.Biomass.WH.Elc.NoSolar.Elec</t>
  </si>
  <si>
    <t>FEC_per_sqm.kWh.SK.Res.HHnew.Thermal.SH.Biomass.WH.Elc.Solar</t>
  </si>
  <si>
    <t>FEC_per_sqm.kWh.SK.Res.HHnew.Thermal.SH.Biomass.WH.Elc.Solar.Elec</t>
  </si>
  <si>
    <t>FEC_per_sqm.kWh.SK.Res.HHnew.Thermal.SH.Biomass.WH.Elc.Solar.Solar</t>
  </si>
  <si>
    <t>FEC_per_sqm.kWh.SK.Res.HHnew.Thermal.SH.Biomass.CO</t>
  </si>
  <si>
    <t>FEC_per_sqm.kWh.SK.Res.HHnew.Thermal.SH.Biomass.CO.Biomass.Biomass</t>
  </si>
  <si>
    <t>FEC_per_sqm.kWh.SK.Res.HHnew.Thermal.SH.Biomass.CO.LPG.LPG</t>
  </si>
  <si>
    <t>FEC_per_sqm.kWh.SK.Res.HHnew.Thermal.SH.Biomass.CO.Elc.Elec</t>
  </si>
  <si>
    <t>FEC_per_sqm.kWh.SK.Res.HHnew.Thermal.SH.Geo</t>
  </si>
  <si>
    <t>FEC_per_sqm.kWh.SK.Res.HHnew.Thermal.SH.Geo.SH</t>
  </si>
  <si>
    <t>FEC_per_sqm.kWh.SK.Res.HHnew.Thermal.SH.Geo.SH.Geo</t>
  </si>
  <si>
    <t>FEC_per_sqm.kWh.SK.Res.HHnew.Thermal.SH.Geo.SH.Elec</t>
  </si>
  <si>
    <t>FEC_per_sqm.kWh.SK.Res.HHnew.Thermal.SH.Geo.SC</t>
  </si>
  <si>
    <t>FEC_per_sqm.kWh.SK.Res.HHnew.Thermal.SH.Geo.SC.AC.Elec</t>
  </si>
  <si>
    <t>FEC_per_sqm.kWh.SK.Res.HHnew.Thermal.SH.Geo.WH</t>
  </si>
  <si>
    <t>FEC_per_sqm.kWh.SK.Res.HHnew.Thermal.SH.Geo.WH.Geo.NoSolar.Geo</t>
  </si>
  <si>
    <t>FEC_per_sqm.kWh.SK.Res.HHnew.Thermal.SH.Geo.WH.Geo.Solar</t>
  </si>
  <si>
    <t>FEC_per_sqm.kWh.SK.Res.HHnew.Thermal.SH.Geo.WH.Geo.Solar.Geo</t>
  </si>
  <si>
    <t>FEC_per_sqm.kWh.SK.Res.HHnew.Thermal.SH.Geo.WH.Geo.Solar.Solar</t>
  </si>
  <si>
    <t>FEC_per_sqm.kWh.SK.Res.HHnew.Thermal.SH.Geo.WH.Elc.NoSolar.Elec</t>
  </si>
  <si>
    <t>FEC_per_sqm.kWh.SK.Res.HHnew.Thermal.SH.Geo.WH.Elc.Solar</t>
  </si>
  <si>
    <t>FEC_per_sqm.kWh.SK.Res.HHnew.Thermal.SH.Geo.WH.Elc.Solar.Elec</t>
  </si>
  <si>
    <t>FEC_per_sqm.kWh.SK.Res.HHnew.Thermal.SH.Geo.WH.Elc.Solar.Solar</t>
  </si>
  <si>
    <t>FEC_per_sqm.kWh.SK.Res.HHnew.Thermal.SH.Geo.CO</t>
  </si>
  <si>
    <t>FEC_per_sqm.kWh.SK.Res.HHnew.Thermal.SH.Geo.CO.LPG.LPG</t>
  </si>
  <si>
    <t>FEC_per_sqm.kWh.SK.Res.HHnew.Thermal.SH.Geo.CO.Elc.Elec</t>
  </si>
  <si>
    <t>FEC_per_sqm.kWh.SK.Res.HHnew.Thermal.SH.DistrHeat</t>
  </si>
  <si>
    <t>FEC_per_sqm.kWh.SK.Res.HHnew.Thermal.SH.DistrHeat.SH</t>
  </si>
  <si>
    <t>FEC_per_sqm.kWh.SK.Res.HHnew.Thermal.SH.DistrHeat.SH.Steam_Distr</t>
  </si>
  <si>
    <t>FEC_per_sqm.kWh.SK.Res.HHnew.Thermal.SH.DistrHeat.SH.Elec</t>
  </si>
  <si>
    <t>FEC_per_sqm.kWh.SK.Res.HHnew.Thermal.SH.DistrHeat.SC</t>
  </si>
  <si>
    <t>FEC_per_sqm.kWh.SK.Res.HHnew.Thermal.SH.DistrHeat.SC.AC.Elec</t>
  </si>
  <si>
    <t>FEC_per_sqm.kWh.SK.Res.HHnew.Thermal.SH.DistrHeat.WH</t>
  </si>
  <si>
    <t>FEC_per_sqm.kWh.SK.Res.HHnew.Thermal.SH.DistrHeat.WH.DistrHeat.NoSolar.Steam_Distr</t>
  </si>
  <si>
    <t>FEC_per_sqm.kWh.SK.Res.HHnew.Thermal.SH.DistrHeat.WH.DistrHeat.Solar</t>
  </si>
  <si>
    <t>FEC_per_sqm.kWh.SK.Res.HHnew.Thermal.SH.DistrHeat.WH.DistrHeat.Solar.Steam_Distr</t>
  </si>
  <si>
    <t>FEC_per_sqm.kWh.SK.Res.HHnew.Thermal.SH.DistrHeat.WH.DistrHeat.Solar.Solar</t>
  </si>
  <si>
    <t>FEC_per_sqm.kWh.SK.Res.HHnew.Thermal.SH.DistrHeat.WH.Elc.NoSolar.Elec</t>
  </si>
  <si>
    <t>FEC_per_sqm.kWh.SK.Res.HHnew.Thermal.SH.DistrHeat.WH.Elc.Solar</t>
  </si>
  <si>
    <t>FEC_per_sqm.kWh.SK.Res.HHnew.Thermal.SH.DistrHeat.WH.Elc.Solar.Elec</t>
  </si>
  <si>
    <t>FEC_per_sqm.kWh.SK.Res.HHnew.Thermal.SH.DistrHeat.WH.Elc.Solar.Solar</t>
  </si>
  <si>
    <t>FEC_per_sqm.kWh.SK.Res.HHnew.Thermal.SH.DistrHeat.CO</t>
  </si>
  <si>
    <t>FEC_per_sqm.kWh.SK.Res.HHnew.Thermal.SH.DistrHeat.CO.LPG.LPG</t>
  </si>
  <si>
    <t>FEC_per_sqm.kWh.SK.Res.HHnew.Thermal.SH.DistrHeat.CO.Elc.Elec</t>
  </si>
  <si>
    <t>FEC_per_sqm.kWh.SK.Res.HHnew.Thermal.SH.AdvElc</t>
  </si>
  <si>
    <t>FEC_per_sqm.kWh.SK.Res.HHnew.Thermal.SH.AdvElc.SH</t>
  </si>
  <si>
    <t>FEC_per_sqm.kWh.SK.Res.HHnew.Thermal.SH.AdvElc.SH.Elec</t>
  </si>
  <si>
    <t>FEC_per_sqm.kWh.SK.Res.HHnew.Thermal.SH.AdvElc.SC</t>
  </si>
  <si>
    <t>FEC_per_sqm.kWh.SK.Res.HHnew.Thermal.SH.AdvElc.SC.AC.Elec</t>
  </si>
  <si>
    <t>FEC_per_sqm.kWh.SK.Res.HHnew.Thermal.SH.AdvElc.WH</t>
  </si>
  <si>
    <t>FEC_per_sqm.kWh.SK.Res.HHnew.Thermal.SH.AdvElc.WH.LPG.NoSolar.LPG</t>
  </si>
  <si>
    <t>FEC_per_sqm.kWh.SK.Res.HHnew.Thermal.SH.AdvElc.WH.LPG.Solar</t>
  </si>
  <si>
    <t>FEC_per_sqm.kWh.SK.Res.HHnew.Thermal.SH.AdvElc.WH.LPG.Solar.LPG</t>
  </si>
  <si>
    <t>FEC_per_sqm.kWh.SK.Res.HHnew.Thermal.SH.AdvElc.WH.LPG.Solar.Solar</t>
  </si>
  <si>
    <t>FEC_per_sqm.kWh.SK.Res.HHnew.Thermal.SH.AdvElc.WH.Elc.NoSolar.Elec</t>
  </si>
  <si>
    <t>FEC_per_sqm.kWh.SK.Res.HHnew.Thermal.SH.AdvElc.WH.Elc.Solar</t>
  </si>
  <si>
    <t>FEC_per_sqm.kWh.SK.Res.HHnew.Thermal.SH.AdvElc.WH.Elc.Solar.Elec</t>
  </si>
  <si>
    <t>FEC_per_sqm.kWh.SK.Res.HHnew.Thermal.SH.AdvElc.WH.Elc.Solar.Solar</t>
  </si>
  <si>
    <t>FEC_per_sqm.kWh.SK.Res.HHnew.Thermal.SH.AdvElc.CO</t>
  </si>
  <si>
    <t>FEC_per_sqm.kWh.SK.Res.HHnew.Thermal.SH.AdvElc.CO.LPG.LPG</t>
  </si>
  <si>
    <t>FEC_per_sqm.kWh.SK.Res.HHnew.Thermal.SH.AdvElc.CO.Elc.Elec</t>
  </si>
  <si>
    <t>FEC_per_sqm.kWh.SK.Res.HHnew.Thermal.SH.ConvElc</t>
  </si>
  <si>
    <t>FEC_per_sqm.kWh.SK.Res.HHnew.Thermal.SH.ConvElc.SH</t>
  </si>
  <si>
    <t>FEC_per_sqm.kWh.SK.Res.HHnew.Thermal.SH.ConvElc.SH.Elec</t>
  </si>
  <si>
    <t>FEC_per_sqm.kWh.SK.Res.HHnew.Thermal.SH.ConvElc.SC</t>
  </si>
  <si>
    <t>FEC_per_sqm.kWh.SK.Res.HHnew.Thermal.SH.ConvElc.SC.AC.Elec</t>
  </si>
  <si>
    <t>FEC_per_sqm.kWh.SK.Res.HHnew.Thermal.SH.ConvElc.WH</t>
  </si>
  <si>
    <t>FEC_per_sqm.kWh.SK.Res.HHnew.Thermal.SH.ConvElc.WH.LPG.NoSolar.LPG</t>
  </si>
  <si>
    <t>FEC_per_sqm.kWh.SK.Res.HHnew.Thermal.SH.ConvElc.WH.LPG.Solar</t>
  </si>
  <si>
    <t>FEC_per_sqm.kWh.SK.Res.HHnew.Thermal.SH.ConvElc.WH.LPG.Solar.LPG</t>
  </si>
  <si>
    <t>FEC_per_sqm.kWh.SK.Res.HHnew.Thermal.SH.ConvElc.WH.LPG.Solar.Solar</t>
  </si>
  <si>
    <t>FEC_per_sqm.kWh.SK.Res.HHnew.Thermal.SH.ConvElc.WH.Elc.NoSolar.Elec</t>
  </si>
  <si>
    <t>FEC_per_sqm.kWh.SK.Res.HHnew.Thermal.SH.ConvElc.WH.Elc.Solar</t>
  </si>
  <si>
    <t>FEC_per_sqm.kWh.SK.Res.HHnew.Thermal.SH.ConvElc.WH.Elc.Solar.Elec</t>
  </si>
  <si>
    <t>FEC_per_sqm.kWh.SK.Res.HHnew.Thermal.SH.ConvElc.WH.Elc.Solar.Solar</t>
  </si>
  <si>
    <t>FEC_per_sqm.kWh.SK.Res.HHnew.Thermal.SH.ConvElc.CO</t>
  </si>
  <si>
    <t>FEC_per_sqm.kWh.SK.Res.HHnew.Thermal.SH.ConvElc.CO.LPG.LPG</t>
  </si>
  <si>
    <t>FEC_per_sqm.kWh.SK.Res.HHnew.Thermal.SH.ConvElc.CO.Elc.Elec</t>
  </si>
  <si>
    <t>SK - Thermal energy service of new and renovated households per surface area (detailed structure)</t>
  </si>
  <si>
    <t>TES_per_sqm.kWh.SK.Res.HHnew.Thermal.SH.Solids</t>
  </si>
  <si>
    <t>TES_per_sqm.kWh.SK.Res.HHnew.Thermal.SH.Solids.SH</t>
  </si>
  <si>
    <t>TES_per_sqm.kWh.SK.Res.HHnew.Thermal.SH.Solids.SH.Solids</t>
  </si>
  <si>
    <t>TES_per_sqm.kWh.SK.Res.HHnew.Thermal.SH.Solids.SH.Elec</t>
  </si>
  <si>
    <t>TES_per_sqm.kWh.SK.Res.HHnew.Thermal.SH.Solids.SC</t>
  </si>
  <si>
    <t>TES_per_sqm.kWh.SK.Res.HHnew.Thermal.SH.Solids.SC.AC.Elec</t>
  </si>
  <si>
    <t>TES_per_sqm.kWh.SK.Res.HHnew.Thermal.SH.Solids.WH</t>
  </si>
  <si>
    <t>TES_per_sqm.kWh.SK.Res.HHnew.Thermal.SH.Solids.WH.Solids.NoSolar.Solids</t>
  </si>
  <si>
    <t>TES_per_sqm.kWh.SK.Res.HHnew.Thermal.SH.Solids.WH.LPG.NoSolar.LPG</t>
  </si>
  <si>
    <t>TES_per_sqm.kWh.SK.Res.HHnew.Thermal.SH.Solids.WH.LPG.Solar</t>
  </si>
  <si>
    <t>TES_per_sqm.kWh.SK.Res.HHnew.Thermal.SH.Solids.WH.LPG.Solar.LPG</t>
  </si>
  <si>
    <t>TES_per_sqm.kWh.SK.Res.HHnew.Thermal.SH.Solids.WH.LPG.Solar.Solar</t>
  </si>
  <si>
    <t>TES_per_sqm.kWh.SK.Res.HHnew.Thermal.SH.Solids.WH.Elc.NoSolar.Elec</t>
  </si>
  <si>
    <t>TES_per_sqm.kWh.SK.Res.HHnew.Thermal.SH.Solids.WH.Elc.Solar</t>
  </si>
  <si>
    <t>TES_per_sqm.kWh.SK.Res.HHnew.Thermal.SH.Solids.WH.Elc.Solar.Elec</t>
  </si>
  <si>
    <t>TES_per_sqm.kWh.SK.Res.HHnew.Thermal.SH.Solids.WH.Elc.Solar.Solar</t>
  </si>
  <si>
    <t>TES_per_sqm.kWh.SK.Res.HHnew.Thermal.SH.Solids.CO</t>
  </si>
  <si>
    <t>TES_per_sqm.kWh.SK.Res.HHnew.Thermal.SH.Solids.CO.Solids.Solids</t>
  </si>
  <si>
    <t>TES_per_sqm.kWh.SK.Res.HHnew.Thermal.SH.Solids.CO.LPG.LPG</t>
  </si>
  <si>
    <t>TES_per_sqm.kWh.SK.Res.HHnew.Thermal.SH.Solids.CO.Elc.Elec</t>
  </si>
  <si>
    <t>TES_per_sqm.kWh.SK.Res.HHnew.Thermal.SH.LPG</t>
  </si>
  <si>
    <t>TES_per_sqm.kWh.SK.Res.HHnew.Thermal.SH.LPG.SH</t>
  </si>
  <si>
    <t>TES_per_sqm.kWh.SK.Res.HHnew.Thermal.SH.LPG.SH.LPG</t>
  </si>
  <si>
    <t>TES_per_sqm.kWh.SK.Res.HHnew.Thermal.SH.LPG.SH.Elec</t>
  </si>
  <si>
    <t>TES_per_sqm.kWh.SK.Res.HHnew.Thermal.SH.LPG.SC</t>
  </si>
  <si>
    <t>TES_per_sqm.kWh.SK.Res.HHnew.Thermal.SH.LPG.SC.AC.Elec</t>
  </si>
  <si>
    <t>TES_per_sqm.kWh.SK.Res.HHnew.Thermal.SH.LPG.WH</t>
  </si>
  <si>
    <t>TES_per_sqm.kWh.SK.Res.HHnew.Thermal.SH.LPG.WH.LPG.NoSolar.LPG</t>
  </si>
  <si>
    <t>TES_per_sqm.kWh.SK.Res.HHnew.Thermal.SH.LPG.WH.LPG.Solar</t>
  </si>
  <si>
    <t>TES_per_sqm.kWh.SK.Res.HHnew.Thermal.SH.LPG.WH.LPG.Solar.LPG</t>
  </si>
  <si>
    <t>TES_per_sqm.kWh.SK.Res.HHnew.Thermal.SH.LPG.WH.LPG.Solar.Solar</t>
  </si>
  <si>
    <t>TES_per_sqm.kWh.SK.Res.HHnew.Thermal.SH.LPG.WH.Elc.NoSolar.Elec</t>
  </si>
  <si>
    <t>TES_per_sqm.kWh.SK.Res.HHnew.Thermal.SH.LPG.WH.Elc.Solar</t>
  </si>
  <si>
    <t>TES_per_sqm.kWh.SK.Res.HHnew.Thermal.SH.LPG.WH.Elc.Solar.Elec</t>
  </si>
  <si>
    <t>TES_per_sqm.kWh.SK.Res.HHnew.Thermal.SH.LPG.WH.Elc.Solar.Solar</t>
  </si>
  <si>
    <t>TES_per_sqm.kWh.SK.Res.HHnew.Thermal.SH.LPG.CO</t>
  </si>
  <si>
    <t>TES_per_sqm.kWh.SK.Res.HHnew.Thermal.SH.LPG.CO.LPG.LPG</t>
  </si>
  <si>
    <t>TES_per_sqm.kWh.SK.Res.HHnew.Thermal.SH.LPG.CO.Elc.Elec</t>
  </si>
  <si>
    <t>TES_per_sqm.kWh.SK.Res.HHnew.Thermal.SH.Oil</t>
  </si>
  <si>
    <t>TES_per_sqm.kWh.SK.Res.HHnew.Thermal.SH.Oil.SH</t>
  </si>
  <si>
    <t>TES_per_sqm.kWh.SK.Res.HHnew.Thermal.SH.Oil.SH.Oil</t>
  </si>
  <si>
    <t>TES_per_sqm.kWh.SK.Res.HHnew.Thermal.SH.Oil.SH.Elec</t>
  </si>
  <si>
    <t>TES_per_sqm.kWh.SK.Res.HHnew.Thermal.SH.Oil.SC</t>
  </si>
  <si>
    <t>TES_per_sqm.kWh.SK.Res.HHnew.Thermal.SH.Oil.SC.AC.Elec</t>
  </si>
  <si>
    <t>TES_per_sqm.kWh.SK.Res.HHnew.Thermal.SH.Oil.WH</t>
  </si>
  <si>
    <t>TES_per_sqm.kWh.SK.Res.HHnew.Thermal.SH.Oil.WH.Oil.NoSolar.Oil</t>
  </si>
  <si>
    <t>TES_per_sqm.kWh.SK.Res.HHnew.Thermal.SH.Oil.WH.Oil.Solar</t>
  </si>
  <si>
    <t>TES_per_sqm.kWh.SK.Res.HHnew.Thermal.SH.Oil.WH.Oil.Solar.Oil</t>
  </si>
  <si>
    <t>TES_per_sqm.kWh.SK.Res.HHnew.Thermal.SH.Oil.WH.Oil.Solar.Solar</t>
  </si>
  <si>
    <t>TES_per_sqm.kWh.SK.Res.HHnew.Thermal.SH.Oil.WH.Elc.NoSolar.Elec</t>
  </si>
  <si>
    <t>TES_per_sqm.kWh.SK.Res.HHnew.Thermal.SH.Oil.WH.Elc.Solar</t>
  </si>
  <si>
    <t>TES_per_sqm.kWh.SK.Res.HHnew.Thermal.SH.Oil.WH.Elc.Solar.Elec</t>
  </si>
  <si>
    <t>TES_per_sqm.kWh.SK.Res.HHnew.Thermal.SH.Oil.WH.Elc.Solar.Solar</t>
  </si>
  <si>
    <t>TES_per_sqm.kWh.SK.Res.HHnew.Thermal.SH.Oil.CO</t>
  </si>
  <si>
    <t>TES_per_sqm.kWh.SK.Res.HHnew.Thermal.SH.Oil.CO.LPG.LPG</t>
  </si>
  <si>
    <t>TES_per_sqm.kWh.SK.Res.HHnew.Thermal.SH.Oil.CO.Elc.Elec</t>
  </si>
  <si>
    <t>TES_per_sqm.kWh.SK.Res.HHnew.Thermal.SH.Gas</t>
  </si>
  <si>
    <t>TES_per_sqm.kWh.SK.Res.HHnew.Thermal.SH.Gas.SH</t>
  </si>
  <si>
    <t>TES_per_sqm.kWh.SK.Res.HHnew.Thermal.SH.Gas.SH.Gas</t>
  </si>
  <si>
    <t>TES_per_sqm.kWh.SK.Res.HHnew.Thermal.SH.Gas.SH.Elec</t>
  </si>
  <si>
    <t>TES_per_sqm.kWh.SK.Res.HHnew.Thermal.SH.Gas.SC</t>
  </si>
  <si>
    <t>TES_per_sqm.kWh.SK.Res.HHnew.Thermal.SH.Gas.SC.AC.Elec</t>
  </si>
  <si>
    <t>TES_per_sqm.kWh.SK.Res.HHnew.Thermal.SH.Gas.WH</t>
  </si>
  <si>
    <t>TES_per_sqm.kWh.SK.Res.HHnew.Thermal.SH.Gas.WH.Gas.NoSolar.Gas</t>
  </si>
  <si>
    <t>TES_per_sqm.kWh.SK.Res.HHnew.Thermal.SH.Gas.WH.Gas.Solar</t>
  </si>
  <si>
    <t>TES_per_sqm.kWh.SK.Res.HHnew.Thermal.SH.Gas.WH.Gas.Solar.Gas</t>
  </si>
  <si>
    <t>TES_per_sqm.kWh.SK.Res.HHnew.Thermal.SH.Gas.WH.Gas.Solar.Solar</t>
  </si>
  <si>
    <t>TES_per_sqm.kWh.SK.Res.HHnew.Thermal.SH.Gas.WH.Elc.NoSolar.Elec</t>
  </si>
  <si>
    <t>TES_per_sqm.kWh.SK.Res.HHnew.Thermal.SH.Gas.WH.Elc.Solar</t>
  </si>
  <si>
    <t>TES_per_sqm.kWh.SK.Res.HHnew.Thermal.SH.Gas.WH.Elc.Solar.Elec</t>
  </si>
  <si>
    <t>TES_per_sqm.kWh.SK.Res.HHnew.Thermal.SH.Gas.WH.Elc.Solar.Solar</t>
  </si>
  <si>
    <t>TES_per_sqm.kWh.SK.Res.HHnew.Thermal.SH.Gas.CO</t>
  </si>
  <si>
    <t>TES_per_sqm.kWh.SK.Res.HHnew.Thermal.SH.Gas.CO.Gas.Gas</t>
  </si>
  <si>
    <t>TES_per_sqm.kWh.SK.Res.HHnew.Thermal.SH.Gas.CO.Elc.Elec</t>
  </si>
  <si>
    <t>TES_per_sqm.kWh.SK.Res.HHnew.Thermal.SH.Biomass</t>
  </si>
  <si>
    <t>TES_per_sqm.kWh.SK.Res.HHnew.Thermal.SH.Biomass.SH</t>
  </si>
  <si>
    <t>TES_per_sqm.kWh.SK.Res.HHnew.Thermal.SH.Biomass.SH.Biomass</t>
  </si>
  <si>
    <t>TES_per_sqm.kWh.SK.Res.HHnew.Thermal.SH.Biomass.SH.Elec</t>
  </si>
  <si>
    <t>TES_per_sqm.kWh.SK.Res.HHnew.Thermal.SH.Biomass.SC</t>
  </si>
  <si>
    <t>TES_per_sqm.kWh.SK.Res.HHnew.Thermal.SH.Biomass.SC.AC.Elec</t>
  </si>
  <si>
    <t>TES_per_sqm.kWh.SK.Res.HHnew.Thermal.SH.Biomass.WH</t>
  </si>
  <si>
    <t>TES_per_sqm.kWh.SK.Res.HHnew.Thermal.SH.Biomass.WH.Biomass.NoSolar.Biomass</t>
  </si>
  <si>
    <t>TES_per_sqm.kWh.SK.Res.HHnew.Thermal.SH.Biomass.WH.Biomass.Solar</t>
  </si>
  <si>
    <t>TES_per_sqm.kWh.SK.Res.HHnew.Thermal.SH.Biomass.WH.Biomass.Solar.Biomass</t>
  </si>
  <si>
    <t>TES_per_sqm.kWh.SK.Res.HHnew.Thermal.SH.Biomass.WH.Biomass.Solar.Solar</t>
  </si>
  <si>
    <t>TES_per_sqm.kWh.SK.Res.HHnew.Thermal.SH.Biomass.WH.LPG.NoSolar.LPG</t>
  </si>
  <si>
    <t>TES_per_sqm.kWh.SK.Res.HHnew.Thermal.SH.Biomass.WH.LPG.Solar</t>
  </si>
  <si>
    <t>TES_per_sqm.kWh.SK.Res.HHnew.Thermal.SH.Biomass.WH.LPG.Solar.LPG</t>
  </si>
  <si>
    <t>TES_per_sqm.kWh.SK.Res.HHnew.Thermal.SH.Biomass.WH.LPG.Solar.Solar</t>
  </si>
  <si>
    <t>TES_per_sqm.kWh.SK.Res.HHnew.Thermal.SH.Biomass.WH.Elc.NoSolar.Elec</t>
  </si>
  <si>
    <t>TES_per_sqm.kWh.SK.Res.HHnew.Thermal.SH.Biomass.WH.Elc.Solar</t>
  </si>
  <si>
    <t>TES_per_sqm.kWh.SK.Res.HHnew.Thermal.SH.Biomass.WH.Elc.Solar.Elec</t>
  </si>
  <si>
    <t>TES_per_sqm.kWh.SK.Res.HHnew.Thermal.SH.Biomass.WH.Elc.Solar.Solar</t>
  </si>
  <si>
    <t>TES_per_sqm.kWh.SK.Res.HHnew.Thermal.SH.Biomass.CO</t>
  </si>
  <si>
    <t>TES_per_sqm.kWh.SK.Res.HHnew.Thermal.SH.Biomass.CO.Biomass.Biomass</t>
  </si>
  <si>
    <t>TES_per_sqm.kWh.SK.Res.HHnew.Thermal.SH.Biomass.CO.LPG.LPG</t>
  </si>
  <si>
    <t>TES_per_sqm.kWh.SK.Res.HHnew.Thermal.SH.Biomass.CO.Elc.Elec</t>
  </si>
  <si>
    <t>TES_per_sqm.kWh.SK.Res.HHnew.Thermal.SH.Geo</t>
  </si>
  <si>
    <t>TES_per_sqm.kWh.SK.Res.HHnew.Thermal.SH.Geo.SH</t>
  </si>
  <si>
    <t>TES_per_sqm.kWh.SK.Res.HHnew.Thermal.SH.Geo.SH.Geo</t>
  </si>
  <si>
    <t>TES_per_sqm.kWh.SK.Res.HHnew.Thermal.SH.Geo.SH.Elec</t>
  </si>
  <si>
    <t>TES_per_sqm.kWh.SK.Res.HHnew.Thermal.SH.Geo.SC</t>
  </si>
  <si>
    <t>TES_per_sqm.kWh.SK.Res.HHnew.Thermal.SH.Geo.SC.AC.Elec</t>
  </si>
  <si>
    <t>TES_per_sqm.kWh.SK.Res.HHnew.Thermal.SH.Geo.WH</t>
  </si>
  <si>
    <t>TES_per_sqm.kWh.SK.Res.HHnew.Thermal.SH.Geo.WH.Geo.NoSolar.Geo</t>
  </si>
  <si>
    <t>TES_per_sqm.kWh.SK.Res.HHnew.Thermal.SH.Geo.WH.Geo.Solar</t>
  </si>
  <si>
    <t>TES_per_sqm.kWh.SK.Res.HHnew.Thermal.SH.Geo.WH.Geo.Solar.Geo</t>
  </si>
  <si>
    <t>TES_per_sqm.kWh.SK.Res.HHnew.Thermal.SH.Geo.WH.Geo.Solar.Solar</t>
  </si>
  <si>
    <t>TES_per_sqm.kWh.SK.Res.HHnew.Thermal.SH.Geo.WH.Elc.NoSolar.Elec</t>
  </si>
  <si>
    <t>TES_per_sqm.kWh.SK.Res.HHnew.Thermal.SH.Geo.WH.Elc.Solar</t>
  </si>
  <si>
    <t>TES_per_sqm.kWh.SK.Res.HHnew.Thermal.SH.Geo.WH.Elc.Solar.Elec</t>
  </si>
  <si>
    <t>TES_per_sqm.kWh.SK.Res.HHnew.Thermal.SH.Geo.WH.Elc.Solar.Solar</t>
  </si>
  <si>
    <t>TES_per_sqm.kWh.SK.Res.HHnew.Thermal.SH.Geo.CO</t>
  </si>
  <si>
    <t>TES_per_sqm.kWh.SK.Res.HHnew.Thermal.SH.Geo.CO.LPG.LPG</t>
  </si>
  <si>
    <t>TES_per_sqm.kWh.SK.Res.HHnew.Thermal.SH.Geo.CO.Elc.Elec</t>
  </si>
  <si>
    <t>TES_per_sqm.kWh.SK.Res.HHnew.Thermal.SH.DistrHeat</t>
  </si>
  <si>
    <t>TES_per_sqm.kWh.SK.Res.HHnew.Thermal.SH.DistrHeat.SH</t>
  </si>
  <si>
    <t>TES_per_sqm.kWh.SK.Res.HHnew.Thermal.SH.DistrHeat.SH.Steam_Distr</t>
  </si>
  <si>
    <t>TES_per_sqm.kWh.SK.Res.HHnew.Thermal.SH.DistrHeat.SH.Elec</t>
  </si>
  <si>
    <t>TES_per_sqm.kWh.SK.Res.HHnew.Thermal.SH.DistrHeat.SC</t>
  </si>
  <si>
    <t>TES_per_sqm.kWh.SK.Res.HHnew.Thermal.SH.DistrHeat.SC.AC.Elec</t>
  </si>
  <si>
    <t>TES_per_sqm.kWh.SK.Res.HHnew.Thermal.SH.DistrHeat.WH</t>
  </si>
  <si>
    <t>TES_per_sqm.kWh.SK.Res.HHnew.Thermal.SH.DistrHeat.WH.DistrHeat.NoSolar.Steam_Distr</t>
  </si>
  <si>
    <t>TES_per_sqm.kWh.SK.Res.HHnew.Thermal.SH.DistrHeat.WH.DistrHeat.Solar</t>
  </si>
  <si>
    <t>TES_per_sqm.kWh.SK.Res.HHnew.Thermal.SH.DistrHeat.WH.DistrHeat.Solar.Steam_Distr</t>
  </si>
  <si>
    <t>TES_per_sqm.kWh.SK.Res.HHnew.Thermal.SH.DistrHeat.WH.DistrHeat.Solar.Solar</t>
  </si>
  <si>
    <t>TES_per_sqm.kWh.SK.Res.HHnew.Thermal.SH.DistrHeat.WH.Elc.NoSolar.Elec</t>
  </si>
  <si>
    <t>TES_per_sqm.kWh.SK.Res.HHnew.Thermal.SH.DistrHeat.WH.Elc.Solar</t>
  </si>
  <si>
    <t>TES_per_sqm.kWh.SK.Res.HHnew.Thermal.SH.DistrHeat.WH.Elc.Solar.Elec</t>
  </si>
  <si>
    <t>TES_per_sqm.kWh.SK.Res.HHnew.Thermal.SH.DistrHeat.WH.Elc.Solar.Solar</t>
  </si>
  <si>
    <t>TES_per_sqm.kWh.SK.Res.HHnew.Thermal.SH.DistrHeat.CO</t>
  </si>
  <si>
    <t>TES_per_sqm.kWh.SK.Res.HHnew.Thermal.SH.DistrHeat.CO.LPG.LPG</t>
  </si>
  <si>
    <t>TES_per_sqm.kWh.SK.Res.HHnew.Thermal.SH.DistrHeat.CO.Elc.Elec</t>
  </si>
  <si>
    <t>TES_per_sqm.kWh.SK.Res.HHnew.Thermal.SH.AdvElc</t>
  </si>
  <si>
    <t>TES_per_sqm.kWh.SK.Res.HHnew.Thermal.SH.AdvElc.SH</t>
  </si>
  <si>
    <t>TES_per_sqm.kWh.SK.Res.HHnew.Thermal.SH.AdvElc.SH.Elec</t>
  </si>
  <si>
    <t>TES_per_sqm.kWh.SK.Res.HHnew.Thermal.SH.AdvElc.SC</t>
  </si>
  <si>
    <t>TES_per_sqm.kWh.SK.Res.HHnew.Thermal.SH.AdvElc.SC.AC.Elec</t>
  </si>
  <si>
    <t>TES_per_sqm.kWh.SK.Res.HHnew.Thermal.SH.AdvElc.WH</t>
  </si>
  <si>
    <t>TES_per_sqm.kWh.SK.Res.HHnew.Thermal.SH.AdvElc.WH.LPG.NoSolar.LPG</t>
  </si>
  <si>
    <t>TES_per_sqm.kWh.SK.Res.HHnew.Thermal.SH.AdvElc.WH.LPG.Solar</t>
  </si>
  <si>
    <t>TES_per_sqm.kWh.SK.Res.HHnew.Thermal.SH.AdvElc.WH.LPG.Solar.LPG</t>
  </si>
  <si>
    <t>TES_per_sqm.kWh.SK.Res.HHnew.Thermal.SH.AdvElc.WH.LPG.Solar.Solar</t>
  </si>
  <si>
    <t>TES_per_sqm.kWh.SK.Res.HHnew.Thermal.SH.AdvElc.WH.Elc.NoSolar.Elec</t>
  </si>
  <si>
    <t>TES_per_sqm.kWh.SK.Res.HHnew.Thermal.SH.AdvElc.WH.Elc.Solar</t>
  </si>
  <si>
    <t>TES_per_sqm.kWh.SK.Res.HHnew.Thermal.SH.AdvElc.WH.Elc.Solar.Elec</t>
  </si>
  <si>
    <t>TES_per_sqm.kWh.SK.Res.HHnew.Thermal.SH.AdvElc.WH.Elc.Solar.Solar</t>
  </si>
  <si>
    <t>TES_per_sqm.kWh.SK.Res.HHnew.Thermal.SH.AdvElc.CO</t>
  </si>
  <si>
    <t>TES_per_sqm.kWh.SK.Res.HHnew.Thermal.SH.AdvElc.CO.LPG.LPG</t>
  </si>
  <si>
    <t>TES_per_sqm.kWh.SK.Res.HHnew.Thermal.SH.AdvElc.CO.Elc.Elec</t>
  </si>
  <si>
    <t>TES_per_sqm.kWh.SK.Res.HHnew.Thermal.SH.ConvElc</t>
  </si>
  <si>
    <t>TES_per_sqm.kWh.SK.Res.HHnew.Thermal.SH.ConvElc.SH</t>
  </si>
  <si>
    <t>TES_per_sqm.kWh.SK.Res.HHnew.Thermal.SH.ConvElc.SH.Elec</t>
  </si>
  <si>
    <t>TES_per_sqm.kWh.SK.Res.HHnew.Thermal.SH.ConvElc.SC</t>
  </si>
  <si>
    <t>TES_per_sqm.kWh.SK.Res.HHnew.Thermal.SH.ConvElc.SC.AC.Elec</t>
  </si>
  <si>
    <t>TES_per_sqm.kWh.SK.Res.HHnew.Thermal.SH.ConvElc.WH</t>
  </si>
  <si>
    <t>TES_per_sqm.kWh.SK.Res.HHnew.Thermal.SH.ConvElc.WH.LPG.NoSolar.LPG</t>
  </si>
  <si>
    <t>TES_per_sqm.kWh.SK.Res.HHnew.Thermal.SH.ConvElc.WH.LPG.Solar</t>
  </si>
  <si>
    <t>TES_per_sqm.kWh.SK.Res.HHnew.Thermal.SH.ConvElc.WH.LPG.Solar.LPG</t>
  </si>
  <si>
    <t>TES_per_sqm.kWh.SK.Res.HHnew.Thermal.SH.ConvElc.WH.LPG.Solar.Solar</t>
  </si>
  <si>
    <t>TES_per_sqm.kWh.SK.Res.HHnew.Thermal.SH.ConvElc.WH.Elc.NoSolar.Elec</t>
  </si>
  <si>
    <t>TES_per_sqm.kWh.SK.Res.HHnew.Thermal.SH.ConvElc.WH.Elc.Solar</t>
  </si>
  <si>
    <t>TES_per_sqm.kWh.SK.Res.HHnew.Thermal.SH.ConvElc.WH.Elc.Solar.Elec</t>
  </si>
  <si>
    <t>TES_per_sqm.kWh.SK.Res.HHnew.Thermal.SH.ConvElc.WH.Elc.Solar.Solar</t>
  </si>
  <si>
    <t>TES_per_sqm.kWh.SK.Res.HHnew.Thermal.SH.ConvElc.CO</t>
  </si>
  <si>
    <t>TES_per_sqm.kWh.SK.Res.HHnew.Thermal.SH.ConvElc.CO.LPG.LPG</t>
  </si>
  <si>
    <t>TES_per_sqm.kWh.SK.Res.HHnew.Thermal.SH.ConvElc.CO.Elc.Elec</t>
  </si>
  <si>
    <t>SK - CO2 emissions in new and renovated households per surface area (detailed structure)</t>
  </si>
  <si>
    <t>EMI_per_sqm.kgCO2.SK.Res.HHnew.Thermal.SH.Solids</t>
  </si>
  <si>
    <t>EMI_per_sqm.kgCO2.SK.Res.HHnew.Thermal.SH.Solids.SH</t>
  </si>
  <si>
    <t>EMI_per_sqm.kgCO2.SK.Res.HHnew.Thermal.SH.Solids.SH.Solids</t>
  </si>
  <si>
    <t>EMI_per_sqm.kgCO2.SK.Res.HHnew.Thermal.SH.Solids.SH.Elec</t>
  </si>
  <si>
    <t>EMI_per_sqm.kgCO2.SK.Res.HHnew.Thermal.SH.Solids.SC</t>
  </si>
  <si>
    <t>EMI_per_sqm.kgCO2.SK.Res.HHnew.Thermal.SH.Solids.SC.AC.Elec</t>
  </si>
  <si>
    <t>EMI_per_sqm.kgCO2.SK.Res.HHnew.Thermal.SH.Solids.WH</t>
  </si>
  <si>
    <t>EMI_per_sqm.kgCO2.SK.Res.HHnew.Thermal.SH.Solids.WH.Solids.NoSolar.Solids</t>
  </si>
  <si>
    <t>EMI_per_sqm.kgCO2.SK.Res.HHnew.Thermal.SH.Solids.WH.LPG.NoSolar.LPG</t>
  </si>
  <si>
    <t>EMI_per_sqm.kgCO2.SK.Res.HHnew.Thermal.SH.Solids.WH.LPG.Solar</t>
  </si>
  <si>
    <t>EMI_per_sqm.kgCO2.SK.Res.HHnew.Thermal.SH.Solids.WH.LPG.Solar.LPG</t>
  </si>
  <si>
    <t>EMI_per_sqm.kgCO2.SK.Res.HHnew.Thermal.SH.Solids.WH.LPG.Solar.Solar</t>
  </si>
  <si>
    <t>EMI_per_sqm.kgCO2.SK.Res.HHnew.Thermal.SH.Solids.WH.Elc.NoSolar.Elec</t>
  </si>
  <si>
    <t>EMI_per_sqm.kgCO2.SK.Res.HHnew.Thermal.SH.Solids.WH.Elc.Solar</t>
  </si>
  <si>
    <t>EMI_per_sqm.kgCO2.SK.Res.HHnew.Thermal.SH.Solids.WH.Elc.Solar.Elec</t>
  </si>
  <si>
    <t>EMI_per_sqm.kgCO2.SK.Res.HHnew.Thermal.SH.Solids.WH.Elc.Solar.Solar</t>
  </si>
  <si>
    <t>EMI_per_sqm.kgCO2.SK.Res.HHnew.Thermal.SH.Solids.CO</t>
  </si>
  <si>
    <t>EMI_per_sqm.kgCO2.SK.Res.HHnew.Thermal.SH.Solids.CO.Solids.Solids</t>
  </si>
  <si>
    <t>EMI_per_sqm.kgCO2.SK.Res.HHnew.Thermal.SH.Solids.CO.LPG.LPG</t>
  </si>
  <si>
    <t>EMI_per_sqm.kgCO2.SK.Res.HHnew.Thermal.SH.Solids.CO.Elc.Elec</t>
  </si>
  <si>
    <t>EMI_per_sqm.kgCO2.SK.Res.HHnew.Thermal.SH.LPG</t>
  </si>
  <si>
    <t>EMI_per_sqm.kgCO2.SK.Res.HHnew.Thermal.SH.LPG.SH</t>
  </si>
  <si>
    <t>EMI_per_sqm.kgCO2.SK.Res.HHnew.Thermal.SH.LPG.SH.LPG</t>
  </si>
  <si>
    <t>EMI_per_sqm.kgCO2.SK.Res.HHnew.Thermal.SH.LPG.SH.Elec</t>
  </si>
  <si>
    <t>EMI_per_sqm.kgCO2.SK.Res.HHnew.Thermal.SH.LPG.SC</t>
  </si>
  <si>
    <t>EMI_per_sqm.kgCO2.SK.Res.HHnew.Thermal.SH.LPG.SC.AC.Elec</t>
  </si>
  <si>
    <t>EMI_per_sqm.kgCO2.SK.Res.HHnew.Thermal.SH.LPG.WH</t>
  </si>
  <si>
    <t>EMI_per_sqm.kgCO2.SK.Res.HHnew.Thermal.SH.LPG.WH.LPG.NoSolar.LPG</t>
  </si>
  <si>
    <t>EMI_per_sqm.kgCO2.SK.Res.HHnew.Thermal.SH.LPG.WH.LPG.Solar</t>
  </si>
  <si>
    <t>EMI_per_sqm.kgCO2.SK.Res.HHnew.Thermal.SH.LPG.WH.LPG.Solar.LPG</t>
  </si>
  <si>
    <t>EMI_per_sqm.kgCO2.SK.Res.HHnew.Thermal.SH.LPG.WH.LPG.Solar.Solar</t>
  </si>
  <si>
    <t>EMI_per_sqm.kgCO2.SK.Res.HHnew.Thermal.SH.LPG.WH.Elc.NoSolar.Elec</t>
  </si>
  <si>
    <t>EMI_per_sqm.kgCO2.SK.Res.HHnew.Thermal.SH.LPG.WH.Elc.Solar</t>
  </si>
  <si>
    <t>EMI_per_sqm.kgCO2.SK.Res.HHnew.Thermal.SH.LPG.WH.Elc.Solar.Elec</t>
  </si>
  <si>
    <t>EMI_per_sqm.kgCO2.SK.Res.HHnew.Thermal.SH.LPG.WH.Elc.Solar.Solar</t>
  </si>
  <si>
    <t>EMI_per_sqm.kgCO2.SK.Res.HHnew.Thermal.SH.LPG.CO</t>
  </si>
  <si>
    <t>EMI_per_sqm.kgCO2.SK.Res.HHnew.Thermal.SH.LPG.CO.LPG.LPG</t>
  </si>
  <si>
    <t>EMI_per_sqm.kgCO2.SK.Res.HHnew.Thermal.SH.LPG.CO.Elc.Elec</t>
  </si>
  <si>
    <t>EMI_per_sqm.kgCO2.SK.Res.HHnew.Thermal.SH.Oil</t>
  </si>
  <si>
    <t>EMI_per_sqm.kgCO2.SK.Res.HHnew.Thermal.SH.Oil.SH</t>
  </si>
  <si>
    <t>EMI_per_sqm.kgCO2.SK.Res.HHnew.Thermal.SH.Oil.SH.Oil</t>
  </si>
  <si>
    <t>EMI_per_sqm.kgCO2.SK.Res.HHnew.Thermal.SH.Oil.SH.Elec</t>
  </si>
  <si>
    <t>EMI_per_sqm.kgCO2.SK.Res.HHnew.Thermal.SH.Oil.SC</t>
  </si>
  <si>
    <t>EMI_per_sqm.kgCO2.SK.Res.HHnew.Thermal.SH.Oil.SC.AC.Elec</t>
  </si>
  <si>
    <t>EMI_per_sqm.kgCO2.SK.Res.HHnew.Thermal.SH.Oil.WH</t>
  </si>
  <si>
    <t>EMI_per_sqm.kgCO2.SK.Res.HHnew.Thermal.SH.Oil.WH.Oil.NoSolar.Oil</t>
  </si>
  <si>
    <t>EMI_per_sqm.kgCO2.SK.Res.HHnew.Thermal.SH.Oil.WH.Oil.Solar</t>
  </si>
  <si>
    <t>EMI_per_sqm.kgCO2.SK.Res.HHnew.Thermal.SH.Oil.WH.Oil.Solar.Oil</t>
  </si>
  <si>
    <t>EMI_per_sqm.kgCO2.SK.Res.HHnew.Thermal.SH.Oil.WH.Oil.Solar.Solar</t>
  </si>
  <si>
    <t>EMI_per_sqm.kgCO2.SK.Res.HHnew.Thermal.SH.Oil.WH.Elc.NoSolar.Elec</t>
  </si>
  <si>
    <t>EMI_per_sqm.kgCO2.SK.Res.HHnew.Thermal.SH.Oil.WH.Elc.Solar</t>
  </si>
  <si>
    <t>EMI_per_sqm.kgCO2.SK.Res.HHnew.Thermal.SH.Oil.WH.Elc.Solar.Elec</t>
  </si>
  <si>
    <t>EMI_per_sqm.kgCO2.SK.Res.HHnew.Thermal.SH.Oil.WH.Elc.Solar.Solar</t>
  </si>
  <si>
    <t>EMI_per_sqm.kgCO2.SK.Res.HHnew.Thermal.SH.Oil.CO</t>
  </si>
  <si>
    <t>EMI_per_sqm.kgCO2.SK.Res.HHnew.Thermal.SH.Oil.CO.LPG.LPG</t>
  </si>
  <si>
    <t>EMI_per_sqm.kgCO2.SK.Res.HHnew.Thermal.SH.Oil.CO.Elc.Elec</t>
  </si>
  <si>
    <t>EMI_per_sqm.kgCO2.SK.Res.HHnew.Thermal.SH.Gas</t>
  </si>
  <si>
    <t>EMI_per_sqm.kgCO2.SK.Res.HHnew.Thermal.SH.Gas.SH</t>
  </si>
  <si>
    <t>EMI_per_sqm.kgCO2.SK.Res.HHnew.Thermal.SH.Gas.SH.Gas</t>
  </si>
  <si>
    <t>EMI_per_sqm.kgCO2.SK.Res.HHnew.Thermal.SH.Gas.SH.Elec</t>
  </si>
  <si>
    <t>EMI_per_sqm.kgCO2.SK.Res.HHnew.Thermal.SH.Gas.SC</t>
  </si>
  <si>
    <t>EMI_per_sqm.kgCO2.SK.Res.HHnew.Thermal.SH.Gas.SC.AC.Elec</t>
  </si>
  <si>
    <t>EMI_per_sqm.kgCO2.SK.Res.HHnew.Thermal.SH.Gas.WH</t>
  </si>
  <si>
    <t>EMI_per_sqm.kgCO2.SK.Res.HHnew.Thermal.SH.Gas.WH.Gas.NoSolar.Gas</t>
  </si>
  <si>
    <t>EMI_per_sqm.kgCO2.SK.Res.HHnew.Thermal.SH.Gas.WH.Gas.Solar</t>
  </si>
  <si>
    <t>EMI_per_sqm.kgCO2.SK.Res.HHnew.Thermal.SH.Gas.WH.Gas.Solar.Gas</t>
  </si>
  <si>
    <t>EMI_per_sqm.kgCO2.SK.Res.HHnew.Thermal.SH.Gas.WH.Gas.Solar.Solar</t>
  </si>
  <si>
    <t>EMI_per_sqm.kgCO2.SK.Res.HHnew.Thermal.SH.Gas.WH.Elc.NoSolar.Elec</t>
  </si>
  <si>
    <t>EMI_per_sqm.kgCO2.SK.Res.HHnew.Thermal.SH.Gas.WH.Elc.Solar</t>
  </si>
  <si>
    <t>EMI_per_sqm.kgCO2.SK.Res.HHnew.Thermal.SH.Gas.WH.Elc.Solar.Elec</t>
  </si>
  <si>
    <t>EMI_per_sqm.kgCO2.SK.Res.HHnew.Thermal.SH.Gas.WH.Elc.Solar.Solar</t>
  </si>
  <si>
    <t>EMI_per_sqm.kgCO2.SK.Res.HHnew.Thermal.SH.Gas.CO</t>
  </si>
  <si>
    <t>EMI_per_sqm.kgCO2.SK.Res.HHnew.Thermal.SH.Gas.CO.Gas.Gas</t>
  </si>
  <si>
    <t>EMI_per_sqm.kgCO2.SK.Res.HHnew.Thermal.SH.Gas.CO.Elc.Elec</t>
  </si>
  <si>
    <t>EMI_per_sqm.kgCO2.SK.Res.HHnew.Thermal.SH.Biomass</t>
  </si>
  <si>
    <t>EMI_per_sqm.kgCO2.SK.Res.HHnew.Thermal.SH.Biomass.SH</t>
  </si>
  <si>
    <t>EMI_per_sqm.kgCO2.SK.Res.HHnew.Thermal.SH.Biomass.SH.Biomass</t>
  </si>
  <si>
    <t>EMI_per_sqm.kgCO2.SK.Res.HHnew.Thermal.SH.Biomass.SH.Elec</t>
  </si>
  <si>
    <t>EMI_per_sqm.kgCO2.SK.Res.HHnew.Thermal.SH.Biomass.SC</t>
  </si>
  <si>
    <t>EMI_per_sqm.kgCO2.SK.Res.HHnew.Thermal.SH.Biomass.SC.AC.Elec</t>
  </si>
  <si>
    <t>EMI_per_sqm.kgCO2.SK.Res.HHnew.Thermal.SH.Biomass.WH</t>
  </si>
  <si>
    <t>EMI_per_sqm.kgCO2.SK.Res.HHnew.Thermal.SH.Biomass.WH.Biomass.NoSolar.Biomass</t>
  </si>
  <si>
    <t>EMI_per_sqm.kgCO2.SK.Res.HHnew.Thermal.SH.Biomass.WH.Biomass.Solar</t>
  </si>
  <si>
    <t>EMI_per_sqm.kgCO2.SK.Res.HHnew.Thermal.SH.Biomass.WH.Biomass.Solar.Biomass</t>
  </si>
  <si>
    <t>EMI_per_sqm.kgCO2.SK.Res.HHnew.Thermal.SH.Biomass.WH.Biomass.Solar.Solar</t>
  </si>
  <si>
    <t>EMI_per_sqm.kgCO2.SK.Res.HHnew.Thermal.SH.Biomass.WH.LPG.NoSolar.LPG</t>
  </si>
  <si>
    <t>EMI_per_sqm.kgCO2.SK.Res.HHnew.Thermal.SH.Biomass.WH.LPG.Solar</t>
  </si>
  <si>
    <t>EMI_per_sqm.kgCO2.SK.Res.HHnew.Thermal.SH.Biomass.WH.LPG.Solar.LPG</t>
  </si>
  <si>
    <t>EMI_per_sqm.kgCO2.SK.Res.HHnew.Thermal.SH.Biomass.WH.LPG.Solar.Solar</t>
  </si>
  <si>
    <t>EMI_per_sqm.kgCO2.SK.Res.HHnew.Thermal.SH.Biomass.WH.Elc.NoSolar.Elec</t>
  </si>
  <si>
    <t>EMI_per_sqm.kgCO2.SK.Res.HHnew.Thermal.SH.Biomass.WH.Elc.Solar</t>
  </si>
  <si>
    <t>EMI_per_sqm.kgCO2.SK.Res.HHnew.Thermal.SH.Biomass.WH.Elc.Solar.Elec</t>
  </si>
  <si>
    <t>EMI_per_sqm.kgCO2.SK.Res.HHnew.Thermal.SH.Biomass.WH.Elc.Solar.Solar</t>
  </si>
  <si>
    <t>EMI_per_sqm.kgCO2.SK.Res.HHnew.Thermal.SH.Biomass.CO</t>
  </si>
  <si>
    <t>EMI_per_sqm.kgCO2.SK.Res.HHnew.Thermal.SH.Biomass.CO.Biomass.Biomass</t>
  </si>
  <si>
    <t>EMI_per_sqm.kgCO2.SK.Res.HHnew.Thermal.SH.Biomass.CO.LPG.LPG</t>
  </si>
  <si>
    <t>EMI_per_sqm.kgCO2.SK.Res.HHnew.Thermal.SH.Biomass.CO.Elc.Elec</t>
  </si>
  <si>
    <t>EMI_per_sqm.kgCO2.SK.Res.HHnew.Thermal.SH.Geo</t>
  </si>
  <si>
    <t>EMI_per_sqm.kgCO2.SK.Res.HHnew.Thermal.SH.Geo.SH</t>
  </si>
  <si>
    <t>EMI_per_sqm.kgCO2.SK.Res.HHnew.Thermal.SH.Geo.SH.Geo</t>
  </si>
  <si>
    <t>EMI_per_sqm.kgCO2.SK.Res.HHnew.Thermal.SH.Geo.SH.Elec</t>
  </si>
  <si>
    <t>EMI_per_sqm.kgCO2.SK.Res.HHnew.Thermal.SH.Geo.SC</t>
  </si>
  <si>
    <t>EMI_per_sqm.kgCO2.SK.Res.HHnew.Thermal.SH.Geo.SC.AC.Elec</t>
  </si>
  <si>
    <t>EMI_per_sqm.kgCO2.SK.Res.HHnew.Thermal.SH.Geo.WH</t>
  </si>
  <si>
    <t>EMI_per_sqm.kgCO2.SK.Res.HHnew.Thermal.SH.Geo.WH.Geo.NoSolar.Geo</t>
  </si>
  <si>
    <t>EMI_per_sqm.kgCO2.SK.Res.HHnew.Thermal.SH.Geo.WH.Geo.Solar</t>
  </si>
  <si>
    <t>EMI_per_sqm.kgCO2.SK.Res.HHnew.Thermal.SH.Geo.WH.Geo.Solar.Geo</t>
  </si>
  <si>
    <t>EMI_per_sqm.kgCO2.SK.Res.HHnew.Thermal.SH.Geo.WH.Geo.Solar.Solar</t>
  </si>
  <si>
    <t>EMI_per_sqm.kgCO2.SK.Res.HHnew.Thermal.SH.Geo.WH.Elc.NoSolar.Elec</t>
  </si>
  <si>
    <t>EMI_per_sqm.kgCO2.SK.Res.HHnew.Thermal.SH.Geo.WH.Elc.Solar</t>
  </si>
  <si>
    <t>EMI_per_sqm.kgCO2.SK.Res.HHnew.Thermal.SH.Geo.WH.Elc.Solar.Elec</t>
  </si>
  <si>
    <t>EMI_per_sqm.kgCO2.SK.Res.HHnew.Thermal.SH.Geo.WH.Elc.Solar.Solar</t>
  </si>
  <si>
    <t>EMI_per_sqm.kgCO2.SK.Res.HHnew.Thermal.SH.Geo.CO</t>
  </si>
  <si>
    <t>EMI_per_sqm.kgCO2.SK.Res.HHnew.Thermal.SH.Geo.CO.LPG.LPG</t>
  </si>
  <si>
    <t>EMI_per_sqm.kgCO2.SK.Res.HHnew.Thermal.SH.Geo.CO.Elc.Elec</t>
  </si>
  <si>
    <t>EMI_per_sqm.kgCO2.SK.Res.HHnew.Thermal.SH.DistrHeat</t>
  </si>
  <si>
    <t>EMI_per_sqm.kgCO2.SK.Res.HHnew.Thermal.SH.DistrHeat.SH</t>
  </si>
  <si>
    <t>EMI_per_sqm.kgCO2.SK.Res.HHnew.Thermal.SH.DistrHeat.SH.Steam_Distr</t>
  </si>
  <si>
    <t>EMI_per_sqm.kgCO2.SK.Res.HHnew.Thermal.SH.DistrHeat.SH.Elec</t>
  </si>
  <si>
    <t>EMI_per_sqm.kgCO2.SK.Res.HHnew.Thermal.SH.DistrHeat.SC</t>
  </si>
  <si>
    <t>EMI_per_sqm.kgCO2.SK.Res.HHnew.Thermal.SH.DistrHeat.SC.AC.Elec</t>
  </si>
  <si>
    <t>EMI_per_sqm.kgCO2.SK.Res.HHnew.Thermal.SH.DistrHeat.WH</t>
  </si>
  <si>
    <t>EMI_per_sqm.kgCO2.SK.Res.HHnew.Thermal.SH.DistrHeat.WH.DistrHeat.NoSolar.Steam_Distr</t>
  </si>
  <si>
    <t>EMI_per_sqm.kgCO2.SK.Res.HHnew.Thermal.SH.DistrHeat.WH.DistrHeat.Solar</t>
  </si>
  <si>
    <t>EMI_per_sqm.kgCO2.SK.Res.HHnew.Thermal.SH.DistrHeat.WH.DistrHeat.Solar.Steam_Distr</t>
  </si>
  <si>
    <t>EMI_per_sqm.kgCO2.SK.Res.HHnew.Thermal.SH.DistrHeat.WH.DistrHeat.Solar.Solar</t>
  </si>
  <si>
    <t>EMI_per_sqm.kgCO2.SK.Res.HHnew.Thermal.SH.DistrHeat.WH.Elc.NoSolar.Elec</t>
  </si>
  <si>
    <t>EMI_per_sqm.kgCO2.SK.Res.HHnew.Thermal.SH.DistrHeat.WH.Elc.Solar</t>
  </si>
  <si>
    <t>EMI_per_sqm.kgCO2.SK.Res.HHnew.Thermal.SH.DistrHeat.WH.Elc.Solar.Elec</t>
  </si>
  <si>
    <t>EMI_per_sqm.kgCO2.SK.Res.HHnew.Thermal.SH.DistrHeat.WH.Elc.Solar.Solar</t>
  </si>
  <si>
    <t>EMI_per_sqm.kgCO2.SK.Res.HHnew.Thermal.SH.DistrHeat.CO</t>
  </si>
  <si>
    <t>EMI_per_sqm.kgCO2.SK.Res.HHnew.Thermal.SH.DistrHeat.CO.LPG.LPG</t>
  </si>
  <si>
    <t>EMI_per_sqm.kgCO2.SK.Res.HHnew.Thermal.SH.DistrHeat.CO.Elc.Elec</t>
  </si>
  <si>
    <t>EMI_per_sqm.kgCO2.SK.Res.HHnew.Thermal.SH.AdvElc</t>
  </si>
  <si>
    <t>EMI_per_sqm.kgCO2.SK.Res.HHnew.Thermal.SH.AdvElc.SH</t>
  </si>
  <si>
    <t>EMI_per_sqm.kgCO2.SK.Res.HHnew.Thermal.SH.AdvElc.SH.Elec</t>
  </si>
  <si>
    <t>EMI_per_sqm.kgCO2.SK.Res.HHnew.Thermal.SH.AdvElc.SC</t>
  </si>
  <si>
    <t>EMI_per_sqm.kgCO2.SK.Res.HHnew.Thermal.SH.AdvElc.SC.AC.Elec</t>
  </si>
  <si>
    <t>EMI_per_sqm.kgCO2.SK.Res.HHnew.Thermal.SH.AdvElc.WH</t>
  </si>
  <si>
    <t>EMI_per_sqm.kgCO2.SK.Res.HHnew.Thermal.SH.AdvElc.WH.LPG.NoSolar.LPG</t>
  </si>
  <si>
    <t>EMI_per_sqm.kgCO2.SK.Res.HHnew.Thermal.SH.AdvElc.WH.LPG.Solar</t>
  </si>
  <si>
    <t>EMI_per_sqm.kgCO2.SK.Res.HHnew.Thermal.SH.AdvElc.WH.LPG.Solar.LPG</t>
  </si>
  <si>
    <t>EMI_per_sqm.kgCO2.SK.Res.HHnew.Thermal.SH.AdvElc.WH.LPG.Solar.Solar</t>
  </si>
  <si>
    <t>EMI_per_sqm.kgCO2.SK.Res.HHnew.Thermal.SH.AdvElc.WH.Elc.NoSolar.Elec</t>
  </si>
  <si>
    <t>EMI_per_sqm.kgCO2.SK.Res.HHnew.Thermal.SH.AdvElc.WH.Elc.Solar</t>
  </si>
  <si>
    <t>EMI_per_sqm.kgCO2.SK.Res.HHnew.Thermal.SH.AdvElc.WH.Elc.Solar.Elec</t>
  </si>
  <si>
    <t>EMI_per_sqm.kgCO2.SK.Res.HHnew.Thermal.SH.AdvElc.WH.Elc.Solar.Solar</t>
  </si>
  <si>
    <t>EMI_per_sqm.kgCO2.SK.Res.HHnew.Thermal.SH.AdvElc.CO</t>
  </si>
  <si>
    <t>EMI_per_sqm.kgCO2.SK.Res.HHnew.Thermal.SH.AdvElc.CO.LPG.LPG</t>
  </si>
  <si>
    <t>EMI_per_sqm.kgCO2.SK.Res.HHnew.Thermal.SH.AdvElc.CO.Elc.Elec</t>
  </si>
  <si>
    <t>EMI_per_sqm.kgCO2.SK.Res.HHnew.Thermal.SH.ConvElc</t>
  </si>
  <si>
    <t>EMI_per_sqm.kgCO2.SK.Res.HHnew.Thermal.SH.ConvElc.SH</t>
  </si>
  <si>
    <t>EMI_per_sqm.kgCO2.SK.Res.HHnew.Thermal.SH.ConvElc.SH.Elec</t>
  </si>
  <si>
    <t>EMI_per_sqm.kgCO2.SK.Res.HHnew.Thermal.SH.ConvElc.SC</t>
  </si>
  <si>
    <t>EMI_per_sqm.kgCO2.SK.Res.HHnew.Thermal.SH.ConvElc.SC.AC.Elec</t>
  </si>
  <si>
    <t>EMI_per_sqm.kgCO2.SK.Res.HHnew.Thermal.SH.ConvElc.WH</t>
  </si>
  <si>
    <t>EMI_per_sqm.kgCO2.SK.Res.HHnew.Thermal.SH.ConvElc.WH.LPG.NoSolar.LPG</t>
  </si>
  <si>
    <t>EMI_per_sqm.kgCO2.SK.Res.HHnew.Thermal.SH.ConvElc.WH.LPG.Solar</t>
  </si>
  <si>
    <t>EMI_per_sqm.kgCO2.SK.Res.HHnew.Thermal.SH.ConvElc.WH.LPG.Solar.LPG</t>
  </si>
  <si>
    <t>EMI_per_sqm.kgCO2.SK.Res.HHnew.Thermal.SH.ConvElc.WH.LPG.Solar.Solar</t>
  </si>
  <si>
    <t>EMI_per_sqm.kgCO2.SK.Res.HHnew.Thermal.SH.ConvElc.WH.Elc.NoSolar.Elec</t>
  </si>
  <si>
    <t>EMI_per_sqm.kgCO2.SK.Res.HHnew.Thermal.SH.ConvElc.WH.Elc.Solar</t>
  </si>
  <si>
    <t>EMI_per_sqm.kgCO2.SK.Res.HHnew.Thermal.SH.ConvElc.WH.Elc.Solar.Elec</t>
  </si>
  <si>
    <t>EMI_per_sqm.kgCO2.SK.Res.HHnew.Thermal.SH.ConvElc.WH.Elc.Solar.Solar</t>
  </si>
  <si>
    <t>EMI_per_sqm.kgCO2.SK.Res.HHnew.Thermal.SH.ConvElc.CO</t>
  </si>
  <si>
    <t>EMI_per_sqm.kgCO2.SK.Res.HHnew.Thermal.SH.ConvElc.CO.LPG.LPG</t>
  </si>
  <si>
    <t>EMI_per_sqm.kgCO2.SK.Res.HHnew.Thermal.SH.ConvElc.CO.Elc.Elec</t>
  </si>
  <si>
    <t>SK - Household type: Solids</t>
  </si>
  <si>
    <t>SK - Household type: LPG</t>
  </si>
  <si>
    <t>SK - Household type: Diesel oil</t>
  </si>
  <si>
    <t>SK - Household type: Gas</t>
  </si>
  <si>
    <t>SK - Household type: Biomass</t>
  </si>
  <si>
    <t>SK - Household type: Geothermal</t>
  </si>
  <si>
    <t>SK - Household type: Distributed heat</t>
  </si>
  <si>
    <t>SK - Household type: Advanced electric heating</t>
  </si>
  <si>
    <t>SK - Household type: Conventional electric heating</t>
  </si>
  <si>
    <t>SK - Residential / specific electric uses</t>
  </si>
  <si>
    <t>SK - Refrigerators and freezers</t>
  </si>
  <si>
    <t>SK - Washing machines</t>
  </si>
  <si>
    <t>SK - Clothes dryers</t>
  </si>
  <si>
    <t>SK - Dishwashers</t>
  </si>
  <si>
    <t>SK - TV and multimedia</t>
  </si>
  <si>
    <t>SK - ICT equipment</t>
  </si>
  <si>
    <t>SK - Lighting</t>
  </si>
  <si>
    <t>SK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</si>
</sst>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45432.789340277777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27221.751915879522</v>
      </c>
      <c r="C3" s="182">
        <v>28663.892939864458</v>
      </c>
      <c r="D3" s="182">
        <v>30286.377549972265</v>
      </c>
      <c r="E3" s="182">
        <v>30556.845416417014</v>
      </c>
      <c r="F3" s="182">
        <v>32777.843292508289</v>
      </c>
      <c r="G3" s="182">
        <v>34257.721687147125</v>
      </c>
      <c r="H3" s="182">
        <v>36421.848861735394</v>
      </c>
      <c r="I3" s="182">
        <v>39287.230074723804</v>
      </c>
      <c r="J3" s="182">
        <v>42043.797283748063</v>
      </c>
      <c r="K3" s="182">
        <v>41970.854183127027</v>
      </c>
      <c r="L3" s="182">
        <v>42320.002607476934</v>
      </c>
      <c r="M3" s="182">
        <v>41508.241988118141</v>
      </c>
      <c r="N3" s="182">
        <v>41673.610549308301</v>
      </c>
      <c r="O3" s="182">
        <v>41181.56597409337</v>
      </c>
      <c r="P3" s="182">
        <v>41955.75088648055</v>
      </c>
      <c r="Q3" s="182">
        <v>43116.3</v>
      </c>
      <c r="R3" s="182">
        <v>44798.860375995668</v>
      </c>
      <c r="S3" s="182">
        <v>46869.373380028097</v>
      </c>
      <c r="T3" s="182">
        <v>48780.483088050431</v>
      </c>
      <c r="U3" s="182">
        <v>50098.361272954884</v>
      </c>
      <c r="V3" s="182">
        <v>49536.865574012139</v>
      </c>
      <c r="W3" s="182">
        <v>50827.22868130594</v>
      </c>
      <c r="DA3" s="210" t="s">
        <v>221</v>
      </c>
    </row>
    <row r="4" spans="1:105" ht="12" customHeight="1" x14ac:dyDescent="0.25">
      <c r="A4" s="183" t="s">
        <v>90</v>
      </c>
      <c r="B4" s="36">
        <v>5398657</v>
      </c>
      <c r="C4" s="36">
        <v>5378783</v>
      </c>
      <c r="D4" s="36">
        <v>5378951</v>
      </c>
      <c r="E4" s="36">
        <v>5374873</v>
      </c>
      <c r="F4" s="36">
        <v>5371875</v>
      </c>
      <c r="G4" s="36">
        <v>5372685</v>
      </c>
      <c r="H4" s="36">
        <v>5372928</v>
      </c>
      <c r="I4" s="36">
        <v>5373180</v>
      </c>
      <c r="J4" s="36">
        <v>5376064</v>
      </c>
      <c r="K4" s="36">
        <v>5382401</v>
      </c>
      <c r="L4" s="36">
        <v>5390410</v>
      </c>
      <c r="M4" s="36">
        <v>5392446</v>
      </c>
      <c r="N4" s="36">
        <v>5404322</v>
      </c>
      <c r="O4" s="36">
        <v>5410836</v>
      </c>
      <c r="P4" s="36">
        <v>5415949</v>
      </c>
      <c r="Q4" s="36">
        <v>5421349</v>
      </c>
      <c r="R4" s="36">
        <v>5426252</v>
      </c>
      <c r="S4" s="36">
        <v>5435343</v>
      </c>
      <c r="T4" s="36">
        <v>5443120</v>
      </c>
      <c r="U4" s="36">
        <v>5450421</v>
      </c>
      <c r="V4" s="36">
        <v>5457873</v>
      </c>
      <c r="W4" s="36">
        <v>5459781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1827247</v>
      </c>
      <c r="C6" s="35">
        <v>1831621</v>
      </c>
      <c r="D6" s="35">
        <v>1842915</v>
      </c>
      <c r="E6" s="35">
        <v>1852885</v>
      </c>
      <c r="F6" s="35">
        <v>1863354</v>
      </c>
      <c r="G6" s="35">
        <v>1875283</v>
      </c>
      <c r="H6" s="35">
        <v>1890545</v>
      </c>
      <c r="I6" s="35">
        <v>1925181</v>
      </c>
      <c r="J6" s="35">
        <v>1909114</v>
      </c>
      <c r="K6" s="35">
        <v>1933334</v>
      </c>
      <c r="L6" s="35">
        <v>1933433</v>
      </c>
      <c r="M6" s="35">
        <v>1943224</v>
      </c>
      <c r="N6" s="35">
        <v>1933568</v>
      </c>
      <c r="O6" s="35">
        <v>1935899</v>
      </c>
      <c r="P6" s="35">
        <v>1940505</v>
      </c>
      <c r="Q6" s="35">
        <v>1943833</v>
      </c>
      <c r="R6" s="35">
        <v>1939332</v>
      </c>
      <c r="S6" s="35">
        <v>1940501</v>
      </c>
      <c r="T6" s="35">
        <v>1907190</v>
      </c>
      <c r="U6" s="35">
        <v>1906408</v>
      </c>
      <c r="V6" s="35">
        <v>1894437</v>
      </c>
      <c r="W6" s="35">
        <v>1892472</v>
      </c>
      <c r="DA6" s="59" t="s">
        <v>223</v>
      </c>
    </row>
    <row r="7" spans="1:105" ht="12" customHeight="1" x14ac:dyDescent="0.25">
      <c r="A7" s="185" t="s">
        <v>187</v>
      </c>
      <c r="B7" s="114">
        <v>159192.420582197</v>
      </c>
      <c r="C7" s="114">
        <v>159600.17634508919</v>
      </c>
      <c r="D7" s="114">
        <v>160617.94765830555</v>
      </c>
      <c r="E7" s="114">
        <v>161522.83337677259</v>
      </c>
      <c r="F7" s="114">
        <v>162473.27943149558</v>
      </c>
      <c r="G7" s="114">
        <v>163554.59389461856</v>
      </c>
      <c r="H7" s="114">
        <v>164930.13278542104</v>
      </c>
      <c r="I7" s="114">
        <v>168011.67371667887</v>
      </c>
      <c r="J7" s="114">
        <v>166651.2396697583</v>
      </c>
      <c r="K7" s="114">
        <v>168822.34040877622</v>
      </c>
      <c r="L7" s="114">
        <v>168874.20691210244</v>
      </c>
      <c r="M7" s="114">
        <v>169783.20670139429</v>
      </c>
      <c r="N7" s="114">
        <v>168993.84320000003</v>
      </c>
      <c r="O7" s="114">
        <v>169253.41486277134</v>
      </c>
      <c r="P7" s="114">
        <v>169715.29504461001</v>
      </c>
      <c r="Q7" s="114">
        <v>170066.05128772021</v>
      </c>
      <c r="R7" s="114">
        <v>169734.12364508747</v>
      </c>
      <c r="S7" s="114">
        <v>169901.39857080148</v>
      </c>
      <c r="T7" s="114">
        <v>167063.80583935094</v>
      </c>
      <c r="U7" s="114">
        <v>167061.96085503948</v>
      </c>
      <c r="V7" s="114">
        <v>166085.77799999996</v>
      </c>
      <c r="W7" s="114">
        <v>165983.8412281608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50055</v>
      </c>
      <c r="D8" s="138">
        <v>57085</v>
      </c>
      <c r="E8" s="138">
        <v>56043</v>
      </c>
      <c r="F8" s="138">
        <v>56791</v>
      </c>
      <c r="G8" s="138">
        <v>58513</v>
      </c>
      <c r="H8" s="138">
        <v>62144</v>
      </c>
      <c r="I8" s="138">
        <v>81900</v>
      </c>
      <c r="J8" s="138">
        <v>48130</v>
      </c>
      <c r="K8" s="138">
        <v>71948</v>
      </c>
      <c r="L8" s="138">
        <v>48432</v>
      </c>
      <c r="M8" s="138">
        <v>58127</v>
      </c>
      <c r="N8" s="138">
        <v>48581</v>
      </c>
      <c r="O8" s="138">
        <v>50670</v>
      </c>
      <c r="P8" s="138">
        <v>53003</v>
      </c>
      <c r="Q8" s="138">
        <v>51841</v>
      </c>
      <c r="R8" s="138">
        <v>48596</v>
      </c>
      <c r="S8" s="138">
        <v>49652</v>
      </c>
      <c r="T8" s="138">
        <v>48513</v>
      </c>
      <c r="U8" s="138">
        <v>47680</v>
      </c>
      <c r="V8" s="138">
        <v>47660</v>
      </c>
      <c r="W8" s="138">
        <v>47361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4387.5510311921853</v>
      </c>
      <c r="D9" s="39">
        <v>5007.1499417648811</v>
      </c>
      <c r="E9" s="39">
        <v>4918.8325978344992</v>
      </c>
      <c r="F9" s="39">
        <v>4986.086176834855</v>
      </c>
      <c r="G9" s="39">
        <v>5139.78040691771</v>
      </c>
      <c r="H9" s="39">
        <v>5459.9670287250146</v>
      </c>
      <c r="I9" s="39">
        <v>7199.249465679798</v>
      </c>
      <c r="J9" s="39">
        <v>4232.5021155770655</v>
      </c>
      <c r="K9" s="39">
        <v>6329.2336293973158</v>
      </c>
      <c r="L9" s="39">
        <v>4262.7078750725314</v>
      </c>
      <c r="M9" s="39">
        <v>5120.1025254085862</v>
      </c>
      <c r="N9" s="39">
        <v>4284.3287785467746</v>
      </c>
      <c r="O9" s="39">
        <v>4470.9357632584542</v>
      </c>
      <c r="P9" s="39">
        <v>4678.2973268204978</v>
      </c>
      <c r="Q9" s="39">
        <v>4577.2794770813744</v>
      </c>
      <c r="R9" s="39">
        <v>4293.9603493316481</v>
      </c>
      <c r="S9" s="39">
        <v>4391.1845159810409</v>
      </c>
      <c r="T9" s="39">
        <v>4291.0333501452815</v>
      </c>
      <c r="U9" s="39">
        <v>4220.235055362652</v>
      </c>
      <c r="V9" s="39">
        <v>4218.956735687414</v>
      </c>
      <c r="W9" s="39">
        <v>4195.4162065143219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3057.85</v>
      </c>
      <c r="C11" s="41">
        <v>3419.03</v>
      </c>
      <c r="D11" s="41">
        <v>3231.5</v>
      </c>
      <c r="E11" s="41">
        <v>3473.71</v>
      </c>
      <c r="F11" s="41">
        <v>3436.66</v>
      </c>
      <c r="G11" s="41">
        <v>3542.9</v>
      </c>
      <c r="H11" s="41">
        <v>3383.84</v>
      </c>
      <c r="I11" s="41">
        <v>3098</v>
      </c>
      <c r="J11" s="41">
        <v>3044.68</v>
      </c>
      <c r="K11" s="41">
        <v>3182.56</v>
      </c>
      <c r="L11" s="41">
        <v>3491.35</v>
      </c>
      <c r="M11" s="41">
        <v>3244.11</v>
      </c>
      <c r="N11" s="41">
        <v>3296.36</v>
      </c>
      <c r="O11" s="41">
        <v>3237.52</v>
      </c>
      <c r="P11" s="41">
        <v>2713.17</v>
      </c>
      <c r="Q11" s="41">
        <v>3058.95</v>
      </c>
      <c r="R11" s="41">
        <v>3176.37</v>
      </c>
      <c r="S11" s="41">
        <v>3289.94</v>
      </c>
      <c r="T11" s="41">
        <v>2923.83</v>
      </c>
      <c r="U11" s="41">
        <v>2899.05</v>
      </c>
      <c r="V11" s="41">
        <v>3046.66</v>
      </c>
      <c r="W11" s="41">
        <v>3382.63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3202.2876190476195</v>
      </c>
      <c r="C12" s="187">
        <f t="shared" ref="C12:W12" si="0">AVERAGE($B11:$V11)</f>
        <v>3202.2876190476195</v>
      </c>
      <c r="D12" s="187">
        <f t="shared" si="0"/>
        <v>3202.2876190476195</v>
      </c>
      <c r="E12" s="187">
        <f t="shared" si="0"/>
        <v>3202.2876190476195</v>
      </c>
      <c r="F12" s="187">
        <f t="shared" si="0"/>
        <v>3202.2876190476195</v>
      </c>
      <c r="G12" s="187">
        <f t="shared" si="0"/>
        <v>3202.2876190476195</v>
      </c>
      <c r="H12" s="187">
        <f t="shared" si="0"/>
        <v>3202.2876190476195</v>
      </c>
      <c r="I12" s="187">
        <f t="shared" si="0"/>
        <v>3202.2876190476195</v>
      </c>
      <c r="J12" s="187">
        <f t="shared" si="0"/>
        <v>3202.2876190476195</v>
      </c>
      <c r="K12" s="187">
        <f t="shared" si="0"/>
        <v>3202.2876190476195</v>
      </c>
      <c r="L12" s="187">
        <f t="shared" si="0"/>
        <v>3202.2876190476195</v>
      </c>
      <c r="M12" s="187">
        <f t="shared" si="0"/>
        <v>3202.2876190476195</v>
      </c>
      <c r="N12" s="187">
        <f t="shared" si="0"/>
        <v>3202.2876190476195</v>
      </c>
      <c r="O12" s="187">
        <f t="shared" si="0"/>
        <v>3202.2876190476195</v>
      </c>
      <c r="P12" s="187">
        <f t="shared" si="0"/>
        <v>3202.2876190476195</v>
      </c>
      <c r="Q12" s="187">
        <f t="shared" si="0"/>
        <v>3202.2876190476195</v>
      </c>
      <c r="R12" s="187">
        <f t="shared" si="0"/>
        <v>3202.2876190476195</v>
      </c>
      <c r="S12" s="187">
        <f t="shared" si="0"/>
        <v>3202.2876190476195</v>
      </c>
      <c r="T12" s="187">
        <f t="shared" si="0"/>
        <v>3202.2876190476195</v>
      </c>
      <c r="U12" s="187">
        <f t="shared" si="0"/>
        <v>3202.2876190476195</v>
      </c>
      <c r="V12" s="187">
        <f t="shared" si="0"/>
        <v>3202.2876190476195</v>
      </c>
      <c r="W12" s="187">
        <f t="shared" si="0"/>
        <v>3202.2876190476195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0.95489548840382543</v>
      </c>
      <c r="C13" s="189">
        <f t="shared" si="1"/>
        <v>1.0676836083252388</v>
      </c>
      <c r="D13" s="189">
        <f t="shared" si="1"/>
        <v>1.0091223476550393</v>
      </c>
      <c r="E13" s="189">
        <f t="shared" si="1"/>
        <v>1.0847589015233752</v>
      </c>
      <c r="F13" s="189">
        <f t="shared" si="1"/>
        <v>1.0731890475915726</v>
      </c>
      <c r="G13" s="189">
        <f t="shared" si="1"/>
        <v>1.1063653304988517</v>
      </c>
      <c r="H13" s="189">
        <f t="shared" si="1"/>
        <v>1.0566945891657213</v>
      </c>
      <c r="I13" s="189">
        <f t="shared" si="1"/>
        <v>0.96743340028943581</v>
      </c>
      <c r="J13" s="189">
        <f t="shared" si="1"/>
        <v>0.95078280348393773</v>
      </c>
      <c r="K13" s="189">
        <f t="shared" si="1"/>
        <v>0.99383952305524426</v>
      </c>
      <c r="L13" s="189">
        <f t="shared" si="1"/>
        <v>1.090267463557302</v>
      </c>
      <c r="M13" s="189">
        <f t="shared" si="1"/>
        <v>1.0130601575897229</v>
      </c>
      <c r="N13" s="189">
        <f t="shared" si="1"/>
        <v>1.0293766182627775</v>
      </c>
      <c r="O13" s="189">
        <f t="shared" si="1"/>
        <v>1.0110022537459826</v>
      </c>
      <c r="P13" s="189">
        <f t="shared" si="1"/>
        <v>0.84725993501074515</v>
      </c>
      <c r="Q13" s="189">
        <f t="shared" si="1"/>
        <v>0.95523899283904756</v>
      </c>
      <c r="R13" s="189">
        <f t="shared" ref="R13:V13" si="2">R11/R12</f>
        <v>0.9919065299152211</v>
      </c>
      <c r="S13" s="189">
        <f t="shared" si="2"/>
        <v>1.027371801468117</v>
      </c>
      <c r="T13" s="189">
        <f t="shared" si="2"/>
        <v>0.9130441571233896</v>
      </c>
      <c r="U13" s="189">
        <f t="shared" si="2"/>
        <v>0.90530593902811141</v>
      </c>
      <c r="V13" s="189">
        <f t="shared" si="2"/>
        <v>0.95140111146733775</v>
      </c>
      <c r="W13" s="189">
        <f t="shared" ref="W13" si="3">W11/W12</f>
        <v>1.0563167342869768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2.9545305040862018</v>
      </c>
      <c r="C17" s="14">
        <f t="shared" si="4"/>
        <v>2.9366244435939532</v>
      </c>
      <c r="D17" s="14">
        <f t="shared" si="4"/>
        <v>2.918718985954317</v>
      </c>
      <c r="E17" s="14">
        <f t="shared" si="4"/>
        <v>2.9008130563958368</v>
      </c>
      <c r="F17" s="14">
        <f t="shared" si="4"/>
        <v>2.8829063076581263</v>
      </c>
      <c r="G17" s="14">
        <f t="shared" si="4"/>
        <v>2.8649995760639859</v>
      </c>
      <c r="H17" s="14">
        <f t="shared" si="4"/>
        <v>2.8419995292362783</v>
      </c>
      <c r="I17" s="14">
        <f t="shared" si="4"/>
        <v>2.7909999111771828</v>
      </c>
      <c r="J17" s="14">
        <f t="shared" si="4"/>
        <v>2.815999463625535</v>
      </c>
      <c r="K17" s="14">
        <f t="shared" si="4"/>
        <v>2.7839995572415321</v>
      </c>
      <c r="L17" s="14">
        <f t="shared" si="4"/>
        <v>2.7879993772734819</v>
      </c>
      <c r="M17" s="14">
        <f t="shared" si="4"/>
        <v>2.7749996912347727</v>
      </c>
      <c r="N17" s="14">
        <f t="shared" si="4"/>
        <v>2.7949997103799813</v>
      </c>
      <c r="O17" s="14">
        <f t="shared" si="4"/>
        <v>2.7949991192722345</v>
      </c>
      <c r="P17" s="14">
        <f t="shared" si="4"/>
        <v>2.7909997655249534</v>
      </c>
      <c r="Q17" s="14">
        <f t="shared" si="4"/>
        <v>2.7889993636284598</v>
      </c>
      <c r="R17" s="14">
        <f t="shared" ref="R17:V17" si="5">R4/R6</f>
        <v>2.7980005486425221</v>
      </c>
      <c r="S17" s="14">
        <f t="shared" si="5"/>
        <v>2.800999844885419</v>
      </c>
      <c r="T17" s="14">
        <f t="shared" si="5"/>
        <v>2.8539998636737818</v>
      </c>
      <c r="U17" s="14">
        <f t="shared" si="5"/>
        <v>2.8590002769606504</v>
      </c>
      <c r="V17" s="14">
        <f t="shared" si="5"/>
        <v>2.8810000015835837</v>
      </c>
      <c r="W17" s="14">
        <f t="shared" ref="W17" si="6">W4/W6</f>
        <v>2.8849996195452299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29.487411514048212</v>
      </c>
      <c r="C18" s="94">
        <f t="shared" si="7"/>
        <v>29.672172375254625</v>
      </c>
      <c r="D18" s="94">
        <f t="shared" si="7"/>
        <v>29.860459345754506</v>
      </c>
      <c r="E18" s="94">
        <f t="shared" si="7"/>
        <v>30.051469751336001</v>
      </c>
      <c r="F18" s="94">
        <f t="shared" si="7"/>
        <v>30.245171272878757</v>
      </c>
      <c r="G18" s="94">
        <f t="shared" si="7"/>
        <v>30.441872898675165</v>
      </c>
      <c r="H18" s="94">
        <f t="shared" si="7"/>
        <v>30.696509014343956</v>
      </c>
      <c r="I18" s="94">
        <f t="shared" si="7"/>
        <v>31.268573492173882</v>
      </c>
      <c r="J18" s="94">
        <f t="shared" si="7"/>
        <v>30.998745489220049</v>
      </c>
      <c r="K18" s="94">
        <f t="shared" si="7"/>
        <v>31.365619248505681</v>
      </c>
      <c r="L18" s="94">
        <f t="shared" si="7"/>
        <v>31.328638621570981</v>
      </c>
      <c r="M18" s="94">
        <f t="shared" si="7"/>
        <v>31.485379121347584</v>
      </c>
      <c r="N18" s="94">
        <f t="shared" si="7"/>
        <v>31.270128463848014</v>
      </c>
      <c r="O18" s="94">
        <f t="shared" si="7"/>
        <v>31.280455527162776</v>
      </c>
      <c r="P18" s="94">
        <f t="shared" si="7"/>
        <v>31.336206276057997</v>
      </c>
      <c r="Q18" s="94">
        <f t="shared" si="7"/>
        <v>31.369692541048401</v>
      </c>
      <c r="R18" s="94">
        <f t="shared" ref="R18:V18" si="8">R7*1000/R4</f>
        <v>31.280177117665652</v>
      </c>
      <c r="S18" s="94">
        <f t="shared" si="8"/>
        <v>31.258634196738175</v>
      </c>
      <c r="T18" s="94">
        <f t="shared" si="8"/>
        <v>30.692655285819704</v>
      </c>
      <c r="U18" s="94">
        <f t="shared" si="8"/>
        <v>30.651203063954046</v>
      </c>
      <c r="V18" s="94">
        <f t="shared" si="8"/>
        <v>30.430495176417622</v>
      </c>
      <c r="W18" s="94">
        <f t="shared" ref="W18" si="9">W7*1000/W4</f>
        <v>30.401190309311087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87.121456804798143</v>
      </c>
      <c r="C19" s="15">
        <f t="shared" si="10"/>
        <v>87.136026691705979</v>
      </c>
      <c r="D19" s="15">
        <f t="shared" si="10"/>
        <v>87.154289621770701</v>
      </c>
      <c r="E19" s="15">
        <f t="shared" si="10"/>
        <v>87.17369581856002</v>
      </c>
      <c r="F19" s="15">
        <f t="shared" si="10"/>
        <v>87.193995038782532</v>
      </c>
      <c r="G19" s="15">
        <f t="shared" si="10"/>
        <v>87.215952949298085</v>
      </c>
      <c r="H19" s="15">
        <f t="shared" si="10"/>
        <v>87.239464167962694</v>
      </c>
      <c r="I19" s="15">
        <f t="shared" si="10"/>
        <v>87.270585839294512</v>
      </c>
      <c r="J19" s="15">
        <f t="shared" si="10"/>
        <v>87.292450670708135</v>
      </c>
      <c r="K19" s="15">
        <f t="shared" si="10"/>
        <v>87.32187010044629</v>
      </c>
      <c r="L19" s="15">
        <f t="shared" si="10"/>
        <v>87.344224967765854</v>
      </c>
      <c r="M19" s="15">
        <f t="shared" si="10"/>
        <v>87.371917340149309</v>
      </c>
      <c r="N19" s="15">
        <f t="shared" si="10"/>
        <v>87.4</v>
      </c>
      <c r="O19" s="15">
        <f t="shared" si="10"/>
        <v>87.428845648854264</v>
      </c>
      <c r="P19" s="15">
        <f t="shared" si="10"/>
        <v>87.459344368919446</v>
      </c>
      <c r="Q19" s="15">
        <f t="shared" si="10"/>
        <v>87.490052534204438</v>
      </c>
      <c r="R19" s="15">
        <f t="shared" ref="R19:V19" si="11">R7*1000/R6</f>
        <v>87.521952736863767</v>
      </c>
      <c r="S19" s="15">
        <f t="shared" si="11"/>
        <v>87.555429536393675</v>
      </c>
      <c r="T19" s="15">
        <f t="shared" si="11"/>
        <v>87.596834001515816</v>
      </c>
      <c r="U19" s="15">
        <f t="shared" si="11"/>
        <v>87.631798049021768</v>
      </c>
      <c r="V19" s="15">
        <f t="shared" si="11"/>
        <v>87.670256651448412</v>
      </c>
      <c r="W19" s="15">
        <f t="shared" ref="W19" si="12">W7*1000/W6</f>
        <v>87.707422476084616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29.84876079555788</v>
      </c>
      <c r="D20" s="4">
        <f t="shared" si="13"/>
        <v>30.052202614060405</v>
      </c>
      <c r="E20" s="4">
        <f t="shared" si="13"/>
        <v>30.256655877133458</v>
      </c>
      <c r="F20" s="4">
        <f t="shared" si="13"/>
        <v>30.454378146362131</v>
      </c>
      <c r="G20" s="4">
        <f t="shared" si="13"/>
        <v>30.65968137481152</v>
      </c>
      <c r="H20" s="4">
        <f t="shared" si="13"/>
        <v>30.914826577124142</v>
      </c>
      <c r="I20" s="4">
        <f t="shared" si="13"/>
        <v>31.495136752547829</v>
      </c>
      <c r="J20" s="4">
        <f t="shared" si="13"/>
        <v>31.228329596204492</v>
      </c>
      <c r="K20" s="4">
        <f t="shared" si="13"/>
        <v>31.598265154196696</v>
      </c>
      <c r="L20" s="4">
        <f t="shared" si="13"/>
        <v>31.568976023457154</v>
      </c>
      <c r="M20" s="4">
        <f t="shared" si="13"/>
        <v>31.742257409371312</v>
      </c>
      <c r="N20" s="4">
        <f t="shared" si="13"/>
        <v>31.552558000285796</v>
      </c>
      <c r="O20" s="4">
        <f t="shared" si="13"/>
        <v>31.569365296356008</v>
      </c>
      <c r="P20" s="4">
        <f t="shared" si="13"/>
        <v>31.624784012851325</v>
      </c>
      <c r="Q20" s="4">
        <f t="shared" si="13"/>
        <v>31.658158172131866</v>
      </c>
      <c r="R20" s="4">
        <f t="shared" ref="R20:V20" si="14">IF(SUM(R21)=0,"",R21/R17)</f>
        <v>31.579824424490699</v>
      </c>
      <c r="S20" s="4">
        <f t="shared" si="14"/>
        <v>31.574163598548285</v>
      </c>
      <c r="T20" s="4">
        <f t="shared" si="14"/>
        <v>30.992014747850398</v>
      </c>
      <c r="U20" s="4">
        <f t="shared" si="14"/>
        <v>30.958948124305767</v>
      </c>
      <c r="V20" s="4">
        <f t="shared" si="14"/>
        <v>30.726123746260082</v>
      </c>
      <c r="W20" s="4">
        <f t="shared" ref="W20" si="15">IF(SUM(W21)=0,"",W21/W17)</f>
        <v>30.704952339620057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87.654600563224164</v>
      </c>
      <c r="D21" s="3">
        <f t="shared" si="16"/>
        <v>87.713934339404062</v>
      </c>
      <c r="E21" s="3">
        <f t="shared" si="16"/>
        <v>87.768902411264563</v>
      </c>
      <c r="F21" s="3">
        <f t="shared" si="16"/>
        <v>87.797118853953179</v>
      </c>
      <c r="G21" s="3">
        <f t="shared" si="16"/>
        <v>87.839974141091886</v>
      </c>
      <c r="H21" s="3">
        <f t="shared" si="16"/>
        <v>87.859922578607993</v>
      </c>
      <c r="I21" s="3">
        <f t="shared" si="16"/>
        <v>87.902923878874219</v>
      </c>
      <c r="J21" s="3">
        <f t="shared" si="16"/>
        <v>87.938959392833269</v>
      </c>
      <c r="K21" s="3">
        <f t="shared" si="16"/>
        <v>87.969556198884135</v>
      </c>
      <c r="L21" s="3">
        <f t="shared" si="16"/>
        <v>88.014285494560028</v>
      </c>
      <c r="M21" s="3">
        <f t="shared" si="16"/>
        <v>88.084754510100069</v>
      </c>
      <c r="N21" s="3">
        <f t="shared" si="16"/>
        <v>88.189390472546364</v>
      </c>
      <c r="O21" s="3">
        <f t="shared" si="16"/>
        <v>88.23634819929849</v>
      </c>
      <c r="P21" s="3">
        <f t="shared" si="16"/>
        <v>88.264764764645349</v>
      </c>
      <c r="Q21" s="3">
        <f t="shared" si="16"/>
        <v>88.294582995724895</v>
      </c>
      <c r="R21" s="3">
        <f t="shared" ref="R21:V21" si="17">IF(SUM(R9)=0,"",R9*1000/R8)</f>
        <v>88.360366065759493</v>
      </c>
      <c r="S21" s="3">
        <f t="shared" si="17"/>
        <v>88.439227341920585</v>
      </c>
      <c r="T21" s="3">
        <f t="shared" si="17"/>
        <v>88.451205865340867</v>
      </c>
      <c r="U21" s="3">
        <f t="shared" si="17"/>
        <v>88.511641261800591</v>
      </c>
      <c r="V21" s="3">
        <f t="shared" si="17"/>
        <v>88.521962561632691</v>
      </c>
      <c r="W21" s="3">
        <f t="shared" ref="W21" si="18">IF(SUM(W9)=0,"",W9*1000/W8)</f>
        <v>88.583775817958283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5042.3192130708658</v>
      </c>
      <c r="C22" s="13">
        <f t="shared" si="19"/>
        <v>5329.0666196915654</v>
      </c>
      <c r="D22" s="13">
        <f t="shared" si="19"/>
        <v>5630.5360561887001</v>
      </c>
      <c r="E22" s="13">
        <f t="shared" si="19"/>
        <v>5685.128823772583</v>
      </c>
      <c r="F22" s="13">
        <f t="shared" si="19"/>
        <v>6101.7509328694896</v>
      </c>
      <c r="G22" s="13">
        <f t="shared" si="19"/>
        <v>6376.2758633992362</v>
      </c>
      <c r="H22" s="13">
        <f t="shared" si="19"/>
        <v>6778.7710651874359</v>
      </c>
      <c r="I22" s="13">
        <f t="shared" si="19"/>
        <v>7311.7278919976252</v>
      </c>
      <c r="J22" s="13">
        <f t="shared" si="19"/>
        <v>7820.5537143434422</v>
      </c>
      <c r="K22" s="13">
        <f t="shared" si="19"/>
        <v>7797.793992518772</v>
      </c>
      <c r="L22" s="13">
        <f t="shared" si="19"/>
        <v>7850.9802793251229</v>
      </c>
      <c r="M22" s="13">
        <f t="shared" si="19"/>
        <v>7697.4793976830069</v>
      </c>
      <c r="N22" s="13">
        <f t="shared" si="19"/>
        <v>7711.1635001223658</v>
      </c>
      <c r="O22" s="13">
        <f t="shared" si="19"/>
        <v>7610.9432949166021</v>
      </c>
      <c r="P22" s="13">
        <f t="shared" si="19"/>
        <v>7746.703465354004</v>
      </c>
      <c r="Q22" s="13">
        <f t="shared" si="19"/>
        <v>7953.057440131598</v>
      </c>
      <c r="R22" s="13">
        <f t="shared" ref="R22:V22" si="20">R3*1000000/R4</f>
        <v>8255.9491110983545</v>
      </c>
      <c r="S22" s="13">
        <f t="shared" si="20"/>
        <v>8623.0755593580943</v>
      </c>
      <c r="T22" s="13">
        <f t="shared" si="20"/>
        <v>8961.8606769739472</v>
      </c>
      <c r="U22" s="13">
        <f t="shared" si="20"/>
        <v>9191.6498327294139</v>
      </c>
      <c r="V22" s="13">
        <f t="shared" si="20"/>
        <v>9076.221739496712</v>
      </c>
      <c r="W22" s="13">
        <f t="shared" ref="W22" si="21">W3*1000000/W4</f>
        <v>9309.389640592899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14897.685926357804</v>
      </c>
      <c r="C23" s="46">
        <f t="shared" si="22"/>
        <v>15649.46729692685</v>
      </c>
      <c r="D23" s="46">
        <f t="shared" si="22"/>
        <v>16433.952488298302</v>
      </c>
      <c r="E23" s="46">
        <f t="shared" si="22"/>
        <v>16491.495919291814</v>
      </c>
      <c r="F23" s="46">
        <f t="shared" si="22"/>
        <v>17590.776252128308</v>
      </c>
      <c r="G23" s="46">
        <f t="shared" si="22"/>
        <v>18268.027645505837</v>
      </c>
      <c r="H23" s="46">
        <f t="shared" si="22"/>
        <v>19265.264176063196</v>
      </c>
      <c r="I23" s="46">
        <f t="shared" si="22"/>
        <v>20407.031897117104</v>
      </c>
      <c r="J23" s="46">
        <f t="shared" si="22"/>
        <v>22022.675064845818</v>
      </c>
      <c r="K23" s="46">
        <f t="shared" si="22"/>
        <v>21709.05502263294</v>
      </c>
      <c r="L23" s="46">
        <f t="shared" si="22"/>
        <v>21888.528129744831</v>
      </c>
      <c r="M23" s="46">
        <f t="shared" si="22"/>
        <v>21360.502951856368</v>
      </c>
      <c r="N23" s="46">
        <f t="shared" si="22"/>
        <v>21552.699749534695</v>
      </c>
      <c r="O23" s="46">
        <f t="shared" si="22"/>
        <v>21272.579806122823</v>
      </c>
      <c r="P23" s="46">
        <f t="shared" si="22"/>
        <v>21621.047555394369</v>
      </c>
      <c r="Q23" s="46">
        <f t="shared" si="22"/>
        <v>22181.072139427615</v>
      </c>
      <c r="R23" s="46">
        <f t="shared" ref="R23:V23" si="23">R3*1000000/R6</f>
        <v>23100.150142417941</v>
      </c>
      <c r="S23" s="46">
        <f t="shared" si="23"/>
        <v>24153.233304197267</v>
      </c>
      <c r="T23" s="46">
        <f t="shared" si="23"/>
        <v>25577.149150347072</v>
      </c>
      <c r="U23" s="46">
        <f t="shared" si="23"/>
        <v>26278.929417498712</v>
      </c>
      <c r="V23" s="46">
        <f t="shared" si="23"/>
        <v>26148.594845862986</v>
      </c>
      <c r="W23" s="46">
        <f t="shared" ref="W23" si="24">W3*1000000/W6</f>
        <v>26857.585571308817</v>
      </c>
      <c r="DA23" s="11"/>
    </row>
    <row r="24" spans="1:105" ht="12" customHeight="1" x14ac:dyDescent="0.25">
      <c r="A24" s="180" t="s">
        <v>191</v>
      </c>
      <c r="B24" s="15">
        <v>0.45547266221479787</v>
      </c>
      <c r="C24" s="15">
        <v>0.4725794727229809</v>
      </c>
      <c r="D24" s="15">
        <v>0.49401877473212863</v>
      </c>
      <c r="E24" s="15">
        <v>0.49302516914493888</v>
      </c>
      <c r="F24" s="15">
        <v>0.51948610036335019</v>
      </c>
      <c r="G24" s="15">
        <v>0.5311922619243119</v>
      </c>
      <c r="H24" s="15">
        <v>0.55234810126949485</v>
      </c>
      <c r="I24" s="15">
        <v>0.57726084877462391</v>
      </c>
      <c r="J24" s="15">
        <v>0.62675570104434053</v>
      </c>
      <c r="K24" s="15">
        <v>0.62958484966725092</v>
      </c>
      <c r="L24" s="15">
        <v>0.63316831575105537</v>
      </c>
      <c r="M24" s="15">
        <v>0.61709756669059068</v>
      </c>
      <c r="N24" s="15">
        <v>0.63276586436798232</v>
      </c>
      <c r="O24" s="15">
        <v>0.6315504851107332</v>
      </c>
      <c r="P24" s="15">
        <v>0.64061875676241575</v>
      </c>
      <c r="Q24" s="15">
        <v>0.64842788982215516</v>
      </c>
      <c r="R24" s="15">
        <v>0.66370413083020907</v>
      </c>
      <c r="S24" s="15">
        <v>0.6819681006916235</v>
      </c>
      <c r="T24" s="15">
        <v>0.71217928342613002</v>
      </c>
      <c r="U24" s="15">
        <v>0.72344394225837649</v>
      </c>
      <c r="V24" s="15">
        <v>0.77707103160543556</v>
      </c>
      <c r="W24" s="15">
        <v>0.76453509071354264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2586.2409286328457</v>
      </c>
      <c r="C28" s="22">
        <v>3082.6437661220975</v>
      </c>
      <c r="D28" s="22">
        <v>2997.9220120378332</v>
      </c>
      <c r="E28" s="22">
        <v>2839.5828030954426</v>
      </c>
      <c r="F28" s="22">
        <v>2666.5057609630267</v>
      </c>
      <c r="G28" s="22">
        <v>2540.4619948409286</v>
      </c>
      <c r="H28" s="22">
        <v>2310.1451418744628</v>
      </c>
      <c r="I28" s="22">
        <v>2080.7024935511604</v>
      </c>
      <c r="J28" s="22">
        <v>2130.6874462596734</v>
      </c>
      <c r="K28" s="22">
        <v>2147.4928632846086</v>
      </c>
      <c r="L28" s="22">
        <v>3028.2386070507305</v>
      </c>
      <c r="M28" s="22">
        <v>2790.8220980223555</v>
      </c>
      <c r="N28" s="22">
        <v>2820.5872742906281</v>
      </c>
      <c r="O28" s="22">
        <v>2842.7354256233875</v>
      </c>
      <c r="P28" s="22">
        <v>2325.0367153912293</v>
      </c>
      <c r="Q28" s="22">
        <v>2573.287790197764</v>
      </c>
      <c r="R28" s="22">
        <v>2688.6917454858121</v>
      </c>
      <c r="S28" s="22">
        <v>2744.1621668099747</v>
      </c>
      <c r="T28" s="22">
        <v>2546.0066208082544</v>
      </c>
      <c r="U28" s="22">
        <v>2609.6221840068783</v>
      </c>
      <c r="V28" s="22">
        <v>2707.4516766981938</v>
      </c>
      <c r="W28" s="22">
        <v>2915.0342218400683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58.512811693895095</v>
      </c>
      <c r="C29" s="31">
        <v>76.202149613069651</v>
      </c>
      <c r="D29" s="31">
        <v>128.51814273430784</v>
      </c>
      <c r="E29" s="31">
        <v>82.202493551160785</v>
      </c>
      <c r="F29" s="31">
        <v>104.27205503009458</v>
      </c>
      <c r="G29" s="31">
        <v>50.28099742046431</v>
      </c>
      <c r="H29" s="31">
        <v>47.42897678417885</v>
      </c>
      <c r="I29" s="31">
        <v>41.88280309544281</v>
      </c>
      <c r="J29" s="31">
        <v>62.855202063628539</v>
      </c>
      <c r="K29" s="31">
        <v>46.222269991401546</v>
      </c>
      <c r="L29" s="31">
        <v>52.655889939810827</v>
      </c>
      <c r="M29" s="31">
        <v>47.791573516766974</v>
      </c>
      <c r="N29" s="31">
        <v>44.588907996560614</v>
      </c>
      <c r="O29" s="31">
        <v>26.470163370593291</v>
      </c>
      <c r="P29" s="31">
        <v>19.605331040412722</v>
      </c>
      <c r="Q29" s="31">
        <v>17.877987962166809</v>
      </c>
      <c r="R29" s="31">
        <v>29.594153052450565</v>
      </c>
      <c r="S29" s="31">
        <v>34.595098882201199</v>
      </c>
      <c r="T29" s="31">
        <v>30.204299226139291</v>
      </c>
      <c r="U29" s="31">
        <v>28.488736027515046</v>
      </c>
      <c r="V29" s="31">
        <v>53.782115219260525</v>
      </c>
      <c r="W29" s="31">
        <v>55.673946689595866</v>
      </c>
      <c r="DA29" s="59" t="s">
        <v>231</v>
      </c>
    </row>
    <row r="30" spans="1:105" ht="12" customHeight="1" x14ac:dyDescent="0.25">
      <c r="A30" s="73" t="s">
        <v>75</v>
      </c>
      <c r="B30" s="98">
        <v>13.1871883061049</v>
      </c>
      <c r="C30" s="98">
        <v>13.184264832330181</v>
      </c>
      <c r="D30" s="98">
        <v>20.875150472914871</v>
      </c>
      <c r="E30" s="98">
        <v>9.8882201203783318</v>
      </c>
      <c r="F30" s="98">
        <v>5.4934651762682716</v>
      </c>
      <c r="G30" s="98">
        <v>7.690799656061909</v>
      </c>
      <c r="H30" s="98">
        <v>16.480395528804809</v>
      </c>
      <c r="I30" s="98">
        <v>12.085640584694749</v>
      </c>
      <c r="J30" s="98">
        <v>17.579019776440241</v>
      </c>
      <c r="K30" s="98">
        <v>17.579019776440241</v>
      </c>
      <c r="L30" s="98">
        <v>13.184264832330181</v>
      </c>
      <c r="M30" s="98">
        <v>6.592175408426483</v>
      </c>
      <c r="N30" s="98">
        <v>10.98693035253654</v>
      </c>
      <c r="O30" s="98">
        <v>8.7895098882201186</v>
      </c>
      <c r="P30" s="98">
        <v>4.3947549441100593</v>
      </c>
      <c r="Q30" s="98">
        <v>4.3947549441100593</v>
      </c>
      <c r="R30" s="98">
        <v>8.7895098882201186</v>
      </c>
      <c r="S30" s="98">
        <v>8.7895098882201186</v>
      </c>
      <c r="T30" s="98">
        <v>7.690799656061909</v>
      </c>
      <c r="U30" s="98">
        <v>6.592175408426483</v>
      </c>
      <c r="V30" s="98">
        <v>6.592175408426483</v>
      </c>
      <c r="W30" s="98">
        <v>8.7895098882201186</v>
      </c>
      <c r="DA30" s="63"/>
    </row>
    <row r="31" spans="1:105" ht="12" customHeight="1" x14ac:dyDescent="0.25">
      <c r="A31" s="97" t="s">
        <v>74</v>
      </c>
      <c r="B31" s="98">
        <v>13.1871883061049</v>
      </c>
      <c r="C31" s="98">
        <v>13.184264832330181</v>
      </c>
      <c r="D31" s="98">
        <v>20.875150472914871</v>
      </c>
      <c r="E31" s="98">
        <v>9.8882201203783318</v>
      </c>
      <c r="F31" s="98">
        <v>5.4934651762682716</v>
      </c>
      <c r="G31" s="98">
        <v>7.690799656061909</v>
      </c>
      <c r="H31" s="98">
        <v>16.480395528804809</v>
      </c>
      <c r="I31" s="98">
        <v>12.085640584694749</v>
      </c>
      <c r="J31" s="98">
        <v>17.579019776440241</v>
      </c>
      <c r="K31" s="98">
        <v>17.579019776440241</v>
      </c>
      <c r="L31" s="98">
        <v>13.184264832330181</v>
      </c>
      <c r="M31" s="98">
        <v>6.592175408426483</v>
      </c>
      <c r="N31" s="98">
        <v>10.98693035253654</v>
      </c>
      <c r="O31" s="98">
        <v>8.7895098882201186</v>
      </c>
      <c r="P31" s="98">
        <v>4.3947549441100593</v>
      </c>
      <c r="Q31" s="98">
        <v>4.3947549441100593</v>
      </c>
      <c r="R31" s="98">
        <v>8.7895098882201186</v>
      </c>
      <c r="S31" s="98">
        <v>8.7895098882201186</v>
      </c>
      <c r="T31" s="98">
        <v>7.690799656061909</v>
      </c>
      <c r="U31" s="98">
        <v>6.592175408426483</v>
      </c>
      <c r="V31" s="98">
        <v>6.592175408426483</v>
      </c>
      <c r="W31" s="98">
        <v>8.7895098882201186</v>
      </c>
      <c r="DA31" s="63" t="s">
        <v>232</v>
      </c>
    </row>
    <row r="32" spans="1:105" ht="12" customHeight="1" x14ac:dyDescent="0.25">
      <c r="A32" s="97" t="s">
        <v>201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233</v>
      </c>
    </row>
    <row r="33" spans="1:105" ht="12" customHeight="1" x14ac:dyDescent="0.25">
      <c r="A33" s="73" t="s">
        <v>192</v>
      </c>
      <c r="B33" s="98">
        <v>1642.2184006878761</v>
      </c>
      <c r="C33" s="98">
        <v>1656.8142734307819</v>
      </c>
      <c r="D33" s="98">
        <v>1603.181427343078</v>
      </c>
      <c r="E33" s="98">
        <v>1609.286328460877</v>
      </c>
      <c r="F33" s="98">
        <v>1487.446259673259</v>
      </c>
      <c r="G33" s="98">
        <v>1417.5193465176269</v>
      </c>
      <c r="H33" s="98">
        <v>1283.2760103181431</v>
      </c>
      <c r="I33" s="98">
        <v>1110.2536543422179</v>
      </c>
      <c r="J33" s="98">
        <v>1182.201203783319</v>
      </c>
      <c r="K33" s="98">
        <v>1205.889939810834</v>
      </c>
      <c r="L33" s="98">
        <v>1332.179707652622</v>
      </c>
      <c r="M33" s="98">
        <v>1172.7429062768699</v>
      </c>
      <c r="N33" s="98">
        <v>1083.8134135855551</v>
      </c>
      <c r="O33" s="98">
        <v>1144.690455717971</v>
      </c>
      <c r="P33" s="98">
        <v>1037.0593293207221</v>
      </c>
      <c r="Q33" s="98">
        <v>1050.5374032674119</v>
      </c>
      <c r="R33" s="98">
        <v>1067.9492691315561</v>
      </c>
      <c r="S33" s="98">
        <v>1150.021496130697</v>
      </c>
      <c r="T33" s="98">
        <v>1118.8510748065351</v>
      </c>
      <c r="U33" s="98">
        <v>1120.0010318142729</v>
      </c>
      <c r="V33" s="98">
        <v>1143.392261392949</v>
      </c>
      <c r="W33" s="98">
        <v>1228.4323301805671</v>
      </c>
      <c r="DA33" s="63" t="s">
        <v>234</v>
      </c>
    </row>
    <row r="34" spans="1:105" ht="12" customHeight="1" x14ac:dyDescent="0.25">
      <c r="A34" s="73" t="s">
        <v>73</v>
      </c>
      <c r="B34" s="98">
        <v>0.23886500429922611</v>
      </c>
      <c r="C34" s="98">
        <v>19.871969045571799</v>
      </c>
      <c r="D34" s="98">
        <v>19.4420464316423</v>
      </c>
      <c r="E34" s="98">
        <v>21.997678417884782</v>
      </c>
      <c r="F34" s="98">
        <v>30.978331900257949</v>
      </c>
      <c r="G34" s="98">
        <v>35.291831470335346</v>
      </c>
      <c r="H34" s="98">
        <v>25.60429922613929</v>
      </c>
      <c r="I34" s="98">
        <v>39.24239036973345</v>
      </c>
      <c r="J34" s="98">
        <v>35.492519346517618</v>
      </c>
      <c r="K34" s="98">
        <v>38.669131556319861</v>
      </c>
      <c r="L34" s="98">
        <v>763.3276010318142</v>
      </c>
      <c r="M34" s="98">
        <v>718.63955288048157</v>
      </c>
      <c r="N34" s="98">
        <v>792.22794496990548</v>
      </c>
      <c r="O34" s="98">
        <v>739.6459157351677</v>
      </c>
      <c r="P34" s="98">
        <v>413.5139294926912</v>
      </c>
      <c r="Q34" s="98">
        <v>614.66990541702501</v>
      </c>
      <c r="R34" s="98">
        <v>695.6625107480653</v>
      </c>
      <c r="S34" s="98">
        <v>676.15967325881331</v>
      </c>
      <c r="T34" s="98">
        <v>534.38323301805667</v>
      </c>
      <c r="U34" s="98">
        <v>609.76380051590718</v>
      </c>
      <c r="V34" s="98">
        <v>626.15812553740318</v>
      </c>
      <c r="W34" s="98">
        <v>744.76672398968196</v>
      </c>
      <c r="DA34" s="63"/>
    </row>
    <row r="35" spans="1:105" ht="12" customHeight="1" x14ac:dyDescent="0.25">
      <c r="A35" s="97" t="s">
        <v>204</v>
      </c>
      <c r="B35" s="98">
        <v>0.23886500429922611</v>
      </c>
      <c r="C35" s="98">
        <v>19.871969045571799</v>
      </c>
      <c r="D35" s="98">
        <v>19.4420464316423</v>
      </c>
      <c r="E35" s="98">
        <v>21.997678417884782</v>
      </c>
      <c r="F35" s="98">
        <v>30.978331900257949</v>
      </c>
      <c r="G35" s="98">
        <v>35.291831470335346</v>
      </c>
      <c r="H35" s="98">
        <v>25.60429922613929</v>
      </c>
      <c r="I35" s="98">
        <v>39.24239036973345</v>
      </c>
      <c r="J35" s="98">
        <v>35.492519346517618</v>
      </c>
      <c r="K35" s="98">
        <v>38.669131556319861</v>
      </c>
      <c r="L35" s="98">
        <v>759.52992261392944</v>
      </c>
      <c r="M35" s="98">
        <v>714.14926913155637</v>
      </c>
      <c r="N35" s="98">
        <v>787.47489251934655</v>
      </c>
      <c r="O35" s="98">
        <v>734.36741186586414</v>
      </c>
      <c r="P35" s="98">
        <v>408.90421324161639</v>
      </c>
      <c r="Q35" s="98">
        <v>610.01238177128118</v>
      </c>
      <c r="R35" s="98">
        <v>690.98116938950989</v>
      </c>
      <c r="S35" s="98">
        <v>670.30791057609622</v>
      </c>
      <c r="T35" s="98">
        <v>527.98220120378323</v>
      </c>
      <c r="U35" s="98">
        <v>574.8755803955288</v>
      </c>
      <c r="V35" s="98">
        <v>581.80206362854676</v>
      </c>
      <c r="W35" s="98">
        <v>685.70008598452284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3.79767841788478</v>
      </c>
      <c r="M38" s="98">
        <v>4.4902837489251937</v>
      </c>
      <c r="N38" s="98">
        <v>4.7530524505588989</v>
      </c>
      <c r="O38" s="98">
        <v>5.2785038693035249</v>
      </c>
      <c r="P38" s="98">
        <v>4.609716251074806</v>
      </c>
      <c r="Q38" s="98">
        <v>4.6575236457437663</v>
      </c>
      <c r="R38" s="98">
        <v>4.6813413585554597</v>
      </c>
      <c r="S38" s="98">
        <v>5.8517626827171103</v>
      </c>
      <c r="T38" s="98">
        <v>6.4010318142734306</v>
      </c>
      <c r="U38" s="98">
        <v>6.8309544282029231</v>
      </c>
      <c r="V38" s="98">
        <v>7.2370593293207222</v>
      </c>
      <c r="W38" s="98">
        <v>7.786414445399827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0.48539696200603322</v>
      </c>
      <c r="C40" s="98">
        <v>0.68157123577571932</v>
      </c>
      <c r="D40" s="98">
        <v>0.87305562871085307</v>
      </c>
      <c r="E40" s="98">
        <v>1.058523962468263</v>
      </c>
      <c r="F40" s="98">
        <v>1.144546951094382</v>
      </c>
      <c r="G40" s="98">
        <v>1.3371237441926618</v>
      </c>
      <c r="H40" s="98">
        <v>1.4584230724936065</v>
      </c>
      <c r="I40" s="98">
        <v>1.4969228174733393</v>
      </c>
      <c r="J40" s="98">
        <v>1.720244894647899</v>
      </c>
      <c r="K40" s="98">
        <v>1.8328677530949018</v>
      </c>
      <c r="L40" s="98">
        <v>2.1333531585049075</v>
      </c>
      <c r="M40" s="98">
        <v>2.3777197383530315</v>
      </c>
      <c r="N40" s="98">
        <v>3.6581250268245058</v>
      </c>
      <c r="O40" s="98">
        <v>6.8298566778822876</v>
      </c>
      <c r="P40" s="98">
        <v>9.4183161725722506</v>
      </c>
      <c r="Q40" s="98">
        <v>15.612638540141784</v>
      </c>
      <c r="R40" s="98">
        <v>16.977130484439542</v>
      </c>
      <c r="S40" s="98">
        <v>21.882310934653894</v>
      </c>
      <c r="T40" s="98">
        <v>24.696940371338091</v>
      </c>
      <c r="U40" s="98">
        <v>28.05726569217537</v>
      </c>
      <c r="V40" s="98">
        <v>37.119002579535689</v>
      </c>
      <c r="W40" s="98">
        <v>51.28022355975925</v>
      </c>
      <c r="DA40" s="63" t="s">
        <v>240</v>
      </c>
    </row>
    <row r="41" spans="1:105" ht="12" customHeight="1" x14ac:dyDescent="0.25">
      <c r="A41" s="73" t="s">
        <v>203</v>
      </c>
      <c r="B41" s="98">
        <v>406.13353396388652</v>
      </c>
      <c r="C41" s="98">
        <v>867.55993121238168</v>
      </c>
      <c r="D41" s="98">
        <v>782.4830610490111</v>
      </c>
      <c r="E41" s="98">
        <v>682.93207222699914</v>
      </c>
      <c r="F41" s="98">
        <v>624.12820292347374</v>
      </c>
      <c r="G41" s="98">
        <v>625.46577815993123</v>
      </c>
      <c r="H41" s="98">
        <v>543.80429922613928</v>
      </c>
      <c r="I41" s="98">
        <v>481.53723129836629</v>
      </c>
      <c r="J41" s="98">
        <v>442.96362854686163</v>
      </c>
      <c r="K41" s="98">
        <v>458.39303525365432</v>
      </c>
      <c r="L41" s="98">
        <v>491.13877901977651</v>
      </c>
      <c r="M41" s="98">
        <v>457.86758383490968</v>
      </c>
      <c r="N41" s="98">
        <v>481.91934651762682</v>
      </c>
      <c r="O41" s="98">
        <v>499.23568357695609</v>
      </c>
      <c r="P41" s="98">
        <v>427.67747205503008</v>
      </c>
      <c r="Q41" s="98">
        <v>452.8756663800516</v>
      </c>
      <c r="R41" s="98">
        <v>448.43319002579528</v>
      </c>
      <c r="S41" s="98">
        <v>451.89647463456572</v>
      </c>
      <c r="T41" s="98">
        <v>416.78607050730858</v>
      </c>
      <c r="U41" s="98">
        <v>403.96010318142731</v>
      </c>
      <c r="V41" s="98">
        <v>409.5729148753224</v>
      </c>
      <c r="W41" s="98">
        <v>415.49630266552009</v>
      </c>
      <c r="DA41" s="63" t="s">
        <v>241</v>
      </c>
    </row>
    <row r="42" spans="1:105" ht="12" customHeight="1" x14ac:dyDescent="0.25">
      <c r="A42" s="32" t="s">
        <v>53</v>
      </c>
      <c r="B42" s="33">
        <v>465.95012897678407</v>
      </c>
      <c r="C42" s="33">
        <v>449.01117798796213</v>
      </c>
      <c r="D42" s="33">
        <v>443.42218400687881</v>
      </c>
      <c r="E42" s="33">
        <v>433.27601031814271</v>
      </c>
      <c r="F42" s="33">
        <v>414.18744625967321</v>
      </c>
      <c r="G42" s="33">
        <v>404.21324161650898</v>
      </c>
      <c r="H42" s="33">
        <v>393.55116079105761</v>
      </c>
      <c r="I42" s="33">
        <v>395.70077386070511</v>
      </c>
      <c r="J42" s="33">
        <v>389.59587274290618</v>
      </c>
      <c r="K42" s="33">
        <v>380.73946689595869</v>
      </c>
      <c r="L42" s="33">
        <v>375.7523645743766</v>
      </c>
      <c r="M42" s="33">
        <v>387.18830610490107</v>
      </c>
      <c r="N42" s="33">
        <v>407.05073086844368</v>
      </c>
      <c r="O42" s="33">
        <v>423.90369733447977</v>
      </c>
      <c r="P42" s="33">
        <v>422.7858985382631</v>
      </c>
      <c r="Q42" s="33">
        <v>432.93207222699908</v>
      </c>
      <c r="R42" s="33">
        <v>438.2631126397248</v>
      </c>
      <c r="S42" s="33">
        <v>422.69991401547719</v>
      </c>
      <c r="T42" s="33">
        <v>438.09114359415298</v>
      </c>
      <c r="U42" s="33">
        <v>468.87360275150468</v>
      </c>
      <c r="V42" s="33">
        <v>505.07308684436799</v>
      </c>
      <c r="W42" s="33">
        <v>513.1556319862425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2586.2409286328457</v>
      </c>
      <c r="C44" s="205">
        <f t="shared" si="25"/>
        <v>3082.6437661220971</v>
      </c>
      <c r="D44" s="205">
        <f t="shared" si="25"/>
        <v>2997.9220120378332</v>
      </c>
      <c r="E44" s="205">
        <f t="shared" si="25"/>
        <v>2839.5828030954426</v>
      </c>
      <c r="F44" s="205">
        <f t="shared" si="25"/>
        <v>2666.5057609630267</v>
      </c>
      <c r="G44" s="205">
        <f t="shared" si="25"/>
        <v>2540.461994840929</v>
      </c>
      <c r="H44" s="205">
        <f t="shared" si="25"/>
        <v>2310.1451418744628</v>
      </c>
      <c r="I44" s="205">
        <f t="shared" si="25"/>
        <v>2080.7024935511604</v>
      </c>
      <c r="J44" s="205">
        <f t="shared" si="25"/>
        <v>2130.6874462596734</v>
      </c>
      <c r="K44" s="205">
        <f t="shared" si="25"/>
        <v>2147.492863284609</v>
      </c>
      <c r="L44" s="205">
        <f t="shared" si="25"/>
        <v>3028.2386070507305</v>
      </c>
      <c r="M44" s="205">
        <f t="shared" si="25"/>
        <v>2790.8220980223559</v>
      </c>
      <c r="N44" s="205">
        <f t="shared" si="25"/>
        <v>2820.5872742906286</v>
      </c>
      <c r="O44" s="205">
        <f t="shared" si="25"/>
        <v>2842.7354256233875</v>
      </c>
      <c r="P44" s="205">
        <f t="shared" si="25"/>
        <v>2325.0367153912298</v>
      </c>
      <c r="Q44" s="205">
        <f t="shared" si="25"/>
        <v>2573.2877901977645</v>
      </c>
      <c r="R44" s="205">
        <f t="shared" ref="R44:V44" si="26">SUM(R45,R50)</f>
        <v>2688.691745485813</v>
      </c>
      <c r="S44" s="205">
        <f t="shared" si="26"/>
        <v>2744.1621668099738</v>
      </c>
      <c r="T44" s="205">
        <f t="shared" si="26"/>
        <v>2546.0066208082553</v>
      </c>
      <c r="U44" s="205">
        <f t="shared" si="26"/>
        <v>2609.6221840068779</v>
      </c>
      <c r="V44" s="205">
        <f t="shared" si="26"/>
        <v>2707.4516766981947</v>
      </c>
      <c r="W44" s="205">
        <f t="shared" ref="W44" si="27">SUM(W45,W50)</f>
        <v>2915.0342218400692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2386.2519273539306</v>
      </c>
      <c r="C45" s="192">
        <f t="shared" si="28"/>
        <v>2877.892141385681</v>
      </c>
      <c r="D45" s="192">
        <f t="shared" si="28"/>
        <v>2787.0837160125056</v>
      </c>
      <c r="E45" s="192">
        <f t="shared" si="28"/>
        <v>2623.1244536421091</v>
      </c>
      <c r="F45" s="192">
        <f t="shared" si="28"/>
        <v>2445.4389734789229</v>
      </c>
      <c r="G45" s="192">
        <f t="shared" si="28"/>
        <v>2313.4033833370136</v>
      </c>
      <c r="H45" s="192">
        <f t="shared" si="28"/>
        <v>2077.2281945103541</v>
      </c>
      <c r="I45" s="192">
        <f t="shared" si="28"/>
        <v>1840.5354662417778</v>
      </c>
      <c r="J45" s="192">
        <f t="shared" si="28"/>
        <v>1890.4468913787657</v>
      </c>
      <c r="K45" s="192">
        <f t="shared" si="28"/>
        <v>1902.9877609725111</v>
      </c>
      <c r="L45" s="192">
        <f t="shared" si="28"/>
        <v>2783.7648771978888</v>
      </c>
      <c r="M45" s="192">
        <f t="shared" si="28"/>
        <v>2546.1440435425388</v>
      </c>
      <c r="N45" s="192">
        <f t="shared" si="28"/>
        <v>2576.0785312830139</v>
      </c>
      <c r="O45" s="192">
        <f t="shared" si="28"/>
        <v>2595.1477250950675</v>
      </c>
      <c r="P45" s="192">
        <f t="shared" si="28"/>
        <v>2075.2382889552032</v>
      </c>
      <c r="Q45" s="192">
        <f t="shared" si="28"/>
        <v>2335.1863284608771</v>
      </c>
      <c r="R45" s="192">
        <f t="shared" ref="R45:V45" si="29">SUM(R46:R49)</f>
        <v>2447.6857265692179</v>
      </c>
      <c r="S45" s="192">
        <f t="shared" si="29"/>
        <v>2497.5499570077382</v>
      </c>
      <c r="T45" s="192">
        <f t="shared" si="29"/>
        <v>2278.0788478073955</v>
      </c>
      <c r="U45" s="192">
        <f t="shared" si="29"/>
        <v>2340.8345657781592</v>
      </c>
      <c r="V45" s="192">
        <f t="shared" si="29"/>
        <v>2428.4404987102325</v>
      </c>
      <c r="W45" s="192">
        <f t="shared" ref="W45" si="30">SUM(W46:W49)</f>
        <v>2643.546689595873</v>
      </c>
      <c r="DA45" s="213" t="s">
        <v>244</v>
      </c>
    </row>
    <row r="46" spans="1:105" ht="12" customHeight="1" x14ac:dyDescent="0.25">
      <c r="A46" s="97" t="s">
        <v>57</v>
      </c>
      <c r="B46" s="74">
        <v>2124.501416467057</v>
      </c>
      <c r="C46" s="74">
        <v>2649.9436134630746</v>
      </c>
      <c r="D46" s="74">
        <v>2560.6814432023325</v>
      </c>
      <c r="E46" s="74">
        <v>2387.8312015567622</v>
      </c>
      <c r="F46" s="74">
        <v>2209.478773851858</v>
      </c>
      <c r="G46" s="74">
        <v>2077.6684756972086</v>
      </c>
      <c r="H46" s="74">
        <v>1841.803178727705</v>
      </c>
      <c r="I46" s="74">
        <v>1592.3346251924872</v>
      </c>
      <c r="J46" s="74">
        <v>1647.2147201619466</v>
      </c>
      <c r="K46" s="74">
        <v>1661.8236200319227</v>
      </c>
      <c r="L46" s="74">
        <v>2621.6614908633833</v>
      </c>
      <c r="M46" s="74">
        <v>2360.3977314320346</v>
      </c>
      <c r="N46" s="74">
        <v>2379.4560699642871</v>
      </c>
      <c r="O46" s="74">
        <v>2374.148332899817</v>
      </c>
      <c r="P46" s="74">
        <v>1792.5106181769727</v>
      </c>
      <c r="Q46" s="74">
        <v>2060.6198874159959</v>
      </c>
      <c r="R46" s="74">
        <v>2177.9750118126085</v>
      </c>
      <c r="S46" s="74">
        <v>2193.1238411222516</v>
      </c>
      <c r="T46" s="74">
        <v>1910.7475846563086</v>
      </c>
      <c r="U46" s="74">
        <v>1935.6354541621795</v>
      </c>
      <c r="V46" s="74">
        <v>2025.7015760622269</v>
      </c>
      <c r="W46" s="74">
        <v>2238.399453470131</v>
      </c>
      <c r="DA46" s="90" t="s">
        <v>245</v>
      </c>
    </row>
    <row r="47" spans="1:105" ht="12" customHeight="1" x14ac:dyDescent="0.25">
      <c r="A47" s="97" t="s">
        <v>56</v>
      </c>
      <c r="B47" s="74">
        <v>0.11878603672167454</v>
      </c>
      <c r="C47" s="74">
        <v>0.20440406942971873</v>
      </c>
      <c r="D47" s="74">
        <v>0.32485430673172777</v>
      </c>
      <c r="E47" s="74">
        <v>0.45520411768349556</v>
      </c>
      <c r="F47" s="74">
        <v>0.49248534658432636</v>
      </c>
      <c r="G47" s="74">
        <v>0.63709738910290681</v>
      </c>
      <c r="H47" s="74">
        <v>0.84894600876378379</v>
      </c>
      <c r="I47" s="74">
        <v>1.2211078688497756</v>
      </c>
      <c r="J47" s="74">
        <v>1.0183672843801199</v>
      </c>
      <c r="K47" s="74">
        <v>1.2393013732005358</v>
      </c>
      <c r="L47" s="74">
        <v>1.5578765461318327</v>
      </c>
      <c r="M47" s="74">
        <v>1.4653459913663995</v>
      </c>
      <c r="N47" s="74">
        <v>2.4012058191733372</v>
      </c>
      <c r="O47" s="74">
        <v>2.2610450436837648</v>
      </c>
      <c r="P47" s="74">
        <v>1.7713770366579236</v>
      </c>
      <c r="Q47" s="74">
        <v>2.8349097162510759</v>
      </c>
      <c r="R47" s="74">
        <v>2.8693035253654369</v>
      </c>
      <c r="S47" s="74">
        <v>2.9355116079105752</v>
      </c>
      <c r="T47" s="74">
        <v>3.1900257953568385</v>
      </c>
      <c r="U47" s="74">
        <v>3.1986242476354261</v>
      </c>
      <c r="V47" s="74">
        <v>3.3619948409286349</v>
      </c>
      <c r="W47" s="74">
        <v>3.2674118658641462</v>
      </c>
      <c r="DA47" s="90" t="s">
        <v>246</v>
      </c>
    </row>
    <row r="48" spans="1:105" ht="12" customHeight="1" x14ac:dyDescent="0.25">
      <c r="A48" s="97" t="s">
        <v>55</v>
      </c>
      <c r="B48" s="74">
        <v>199.75519594894931</v>
      </c>
      <c r="C48" s="74">
        <v>178.12334990212253</v>
      </c>
      <c r="D48" s="74">
        <v>178.86745188246474</v>
      </c>
      <c r="E48" s="74">
        <v>179.32950694234484</v>
      </c>
      <c r="F48" s="74">
        <v>177.30953392233249</v>
      </c>
      <c r="G48" s="74">
        <v>179.36457252367981</v>
      </c>
      <c r="H48" s="74">
        <v>183.37921659551125</v>
      </c>
      <c r="I48" s="74">
        <v>191.05159339432444</v>
      </c>
      <c r="J48" s="74">
        <v>190.20525727370534</v>
      </c>
      <c r="K48" s="74">
        <v>188.53192629897518</v>
      </c>
      <c r="L48" s="74">
        <v>122.52572178447923</v>
      </c>
      <c r="M48" s="74">
        <v>139.79293094151092</v>
      </c>
      <c r="N48" s="74">
        <v>149.72986218621557</v>
      </c>
      <c r="O48" s="74">
        <v>174.16474480880882</v>
      </c>
      <c r="P48" s="74">
        <v>225.46358411664534</v>
      </c>
      <c r="Q48" s="74">
        <v>216.83061440345332</v>
      </c>
      <c r="R48" s="74">
        <v>211.01389489283088</v>
      </c>
      <c r="S48" s="74">
        <v>232.81897882296792</v>
      </c>
      <c r="T48" s="74">
        <v>296.19246255085864</v>
      </c>
      <c r="U48" s="74">
        <v>331.74944735185812</v>
      </c>
      <c r="V48" s="74">
        <v>326.4908537418425</v>
      </c>
      <c r="W48" s="74">
        <v>316.76160656068055</v>
      </c>
      <c r="DA48" s="90" t="s">
        <v>247</v>
      </c>
    </row>
    <row r="49" spans="1:105" ht="12" customHeight="1" x14ac:dyDescent="0.25">
      <c r="A49" s="107" t="s">
        <v>54</v>
      </c>
      <c r="B49" s="193">
        <v>61.87652890120259</v>
      </c>
      <c r="C49" s="193">
        <v>49.62077395105419</v>
      </c>
      <c r="D49" s="193">
        <v>47.209966620976886</v>
      </c>
      <c r="E49" s="193">
        <v>55.508541025318664</v>
      </c>
      <c r="F49" s="193">
        <v>58.158180358147959</v>
      </c>
      <c r="G49" s="193">
        <v>55.733237727022157</v>
      </c>
      <c r="H49" s="193">
        <v>51.196853178374056</v>
      </c>
      <c r="I49" s="193">
        <v>55.92813978611634</v>
      </c>
      <c r="J49" s="193">
        <v>52.008546658733593</v>
      </c>
      <c r="K49" s="193">
        <v>51.392913268412698</v>
      </c>
      <c r="L49" s="193">
        <v>38.01978800389459</v>
      </c>
      <c r="M49" s="193">
        <v>44.488035177626855</v>
      </c>
      <c r="N49" s="193">
        <v>44.491393313338172</v>
      </c>
      <c r="O49" s="193">
        <v>44.573602342758072</v>
      </c>
      <c r="P49" s="193">
        <v>55.492709624927294</v>
      </c>
      <c r="Q49" s="193">
        <v>54.900916925177143</v>
      </c>
      <c r="R49" s="193">
        <v>55.827516338413062</v>
      </c>
      <c r="S49" s="193">
        <v>68.671625454608176</v>
      </c>
      <c r="T49" s="193">
        <v>67.948774804871164</v>
      </c>
      <c r="U49" s="193">
        <v>70.251040016486243</v>
      </c>
      <c r="V49" s="193">
        <v>72.886074065234297</v>
      </c>
      <c r="W49" s="193">
        <v>85.118217699197587</v>
      </c>
      <c r="DA49" s="214" t="s">
        <v>248</v>
      </c>
    </row>
    <row r="50" spans="1:105" ht="12" customHeight="1" x14ac:dyDescent="0.25">
      <c r="A50" s="209" t="s">
        <v>58</v>
      </c>
      <c r="B50" s="77">
        <v>199.98900127891531</v>
      </c>
      <c r="C50" s="77">
        <v>204.75162473641606</v>
      </c>
      <c r="D50" s="77">
        <v>210.83829602532734</v>
      </c>
      <c r="E50" s="77">
        <v>216.45834945333365</v>
      </c>
      <c r="F50" s="77">
        <v>221.06678748410363</v>
      </c>
      <c r="G50" s="77">
        <v>227.05861150391564</v>
      </c>
      <c r="H50" s="77">
        <v>232.91694736410886</v>
      </c>
      <c r="I50" s="77">
        <v>240.16702730938269</v>
      </c>
      <c r="J50" s="77">
        <v>240.24055488090778</v>
      </c>
      <c r="K50" s="77">
        <v>244.5051023120979</v>
      </c>
      <c r="L50" s="77">
        <v>244.47372985284173</v>
      </c>
      <c r="M50" s="77">
        <v>244.67805447981726</v>
      </c>
      <c r="N50" s="77">
        <v>244.50874300761444</v>
      </c>
      <c r="O50" s="77">
        <v>247.5877005283202</v>
      </c>
      <c r="P50" s="77">
        <v>249.79842643602677</v>
      </c>
      <c r="Q50" s="77">
        <v>238.10146173688736</v>
      </c>
      <c r="R50" s="77">
        <v>241.00601891659505</v>
      </c>
      <c r="S50" s="77">
        <v>246.61220980223558</v>
      </c>
      <c r="T50" s="77">
        <v>267.92777300085982</v>
      </c>
      <c r="U50" s="77">
        <v>268.78761822871877</v>
      </c>
      <c r="V50" s="77">
        <v>279.01117798796213</v>
      </c>
      <c r="W50" s="77">
        <v>271.48753224419602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0.92267193707098494</v>
      </c>
      <c r="C53" s="195">
        <f t="shared" si="34"/>
        <v>0.93357921308111791</v>
      </c>
      <c r="D53" s="195">
        <f t="shared" si="34"/>
        <v>0.92967185431151012</v>
      </c>
      <c r="E53" s="195">
        <f t="shared" si="34"/>
        <v>0.92377107326563213</v>
      </c>
      <c r="F53" s="195">
        <f t="shared" si="34"/>
        <v>0.91709495223281878</v>
      </c>
      <c r="G53" s="195">
        <f t="shared" si="34"/>
        <v>0.91062310242585121</v>
      </c>
      <c r="H53" s="195">
        <f t="shared" si="34"/>
        <v>0.89917648759717372</v>
      </c>
      <c r="I53" s="195">
        <f t="shared" si="34"/>
        <v>0.88457406666558724</v>
      </c>
      <c r="J53" s="195">
        <f t="shared" si="34"/>
        <v>0.88724739740564051</v>
      </c>
      <c r="K53" s="195">
        <f t="shared" si="34"/>
        <v>0.88614392788336194</v>
      </c>
      <c r="L53" s="195">
        <f t="shared" si="34"/>
        <v>0.91926867014916636</v>
      </c>
      <c r="M53" s="195">
        <f t="shared" si="34"/>
        <v>0.91232760602934815</v>
      </c>
      <c r="N53" s="195">
        <f t="shared" si="34"/>
        <v>0.91331282487293075</v>
      </c>
      <c r="O53" s="195">
        <f t="shared" si="34"/>
        <v>0.91290512008375657</v>
      </c>
      <c r="P53" s="195">
        <f t="shared" si="34"/>
        <v>0.89256151320862331</v>
      </c>
      <c r="Q53" s="195">
        <f t="shared" si="34"/>
        <v>0.90747188765909914</v>
      </c>
      <c r="R53" s="195">
        <f t="shared" ref="R53:V53" si="35">IF(R45=0,0,R45/R$44)</f>
        <v>0.91036309040587005</v>
      </c>
      <c r="S53" s="195">
        <f t="shared" si="35"/>
        <v>0.91013205677676234</v>
      </c>
      <c r="T53" s="195">
        <f t="shared" si="35"/>
        <v>0.8947654845784323</v>
      </c>
      <c r="U53" s="195">
        <f t="shared" si="35"/>
        <v>0.89700132843904035</v>
      </c>
      <c r="V53" s="195">
        <f t="shared" si="35"/>
        <v>0.89694694077486792</v>
      </c>
      <c r="W53" s="195">
        <f t="shared" ref="W53" si="36">IF(W45=0,0,W45/W$44)</f>
        <v>0.90686643394778943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0.82146307134274754</v>
      </c>
      <c r="C54" s="196">
        <f t="shared" si="37"/>
        <v>0.85963342329258163</v>
      </c>
      <c r="D54" s="196">
        <f t="shared" si="37"/>
        <v>0.85415212034208754</v>
      </c>
      <c r="E54" s="196">
        <f t="shared" si="37"/>
        <v>0.84090916417502459</v>
      </c>
      <c r="F54" s="196">
        <f t="shared" si="37"/>
        <v>0.82860453789302513</v>
      </c>
      <c r="G54" s="196">
        <f t="shared" si="37"/>
        <v>0.81783096142215728</v>
      </c>
      <c r="H54" s="196">
        <f t="shared" si="37"/>
        <v>0.79726729950537101</v>
      </c>
      <c r="I54" s="196">
        <f t="shared" si="37"/>
        <v>0.76528702691888939</v>
      </c>
      <c r="J54" s="196">
        <f t="shared" si="37"/>
        <v>0.773090733253044</v>
      </c>
      <c r="K54" s="196">
        <f t="shared" si="37"/>
        <v>0.77384360546379138</v>
      </c>
      <c r="L54" s="196">
        <f t="shared" si="37"/>
        <v>0.86573808442944267</v>
      </c>
      <c r="M54" s="196">
        <f t="shared" si="37"/>
        <v>0.84577147826967169</v>
      </c>
      <c r="N54" s="196">
        <f t="shared" si="37"/>
        <v>0.84360306509668803</v>
      </c>
      <c r="O54" s="196">
        <f t="shared" si="37"/>
        <v>0.83516331189322224</v>
      </c>
      <c r="P54" s="196">
        <f t="shared" si="37"/>
        <v>0.77096013422538578</v>
      </c>
      <c r="Q54" s="196">
        <f t="shared" si="37"/>
        <v>0.80077319577909756</v>
      </c>
      <c r="R54" s="196">
        <f t="shared" ref="R54:V54" si="38">IF(R46=0,0,R46/R$44)</f>
        <v>0.81005009795910077</v>
      </c>
      <c r="S54" s="196">
        <f t="shared" si="38"/>
        <v>0.79919615088626794</v>
      </c>
      <c r="T54" s="196">
        <f t="shared" si="38"/>
        <v>0.75048806591466077</v>
      </c>
      <c r="U54" s="196">
        <f t="shared" si="38"/>
        <v>0.74173015006722443</v>
      </c>
      <c r="V54" s="196">
        <f t="shared" si="38"/>
        <v>0.74819491461159549</v>
      </c>
      <c r="W54" s="196">
        <f t="shared" ref="W54" si="39">IF(W46=0,0,W46/W$44)</f>
        <v>0.76788102064104646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4.5929996469612723E-5</v>
      </c>
      <c r="C55" s="197">
        <f t="shared" si="40"/>
        <v>6.63080410640036E-5</v>
      </c>
      <c r="D55" s="197">
        <f t="shared" si="40"/>
        <v>1.0835982571504871E-4</v>
      </c>
      <c r="E55" s="197">
        <f t="shared" si="40"/>
        <v>1.6030668913309215E-4</v>
      </c>
      <c r="F55" s="197">
        <f t="shared" si="40"/>
        <v>1.8469314928705122E-4</v>
      </c>
      <c r="G55" s="197">
        <f t="shared" si="40"/>
        <v>2.5078012991207869E-4</v>
      </c>
      <c r="H55" s="197">
        <f t="shared" si="40"/>
        <v>3.6748600482952554E-4</v>
      </c>
      <c r="I55" s="197">
        <f t="shared" si="40"/>
        <v>5.8687288193983746E-4</v>
      </c>
      <c r="J55" s="197">
        <f t="shared" si="40"/>
        <v>4.7795244965084777E-4</v>
      </c>
      <c r="K55" s="197">
        <f t="shared" si="40"/>
        <v>5.7709219638803059E-4</v>
      </c>
      <c r="L55" s="197">
        <f t="shared" si="40"/>
        <v>5.1444973408125308E-4</v>
      </c>
      <c r="M55" s="197">
        <f t="shared" si="40"/>
        <v>5.2505890375627285E-4</v>
      </c>
      <c r="N55" s="197">
        <f t="shared" si="40"/>
        <v>8.513141362651986E-4</v>
      </c>
      <c r="O55" s="197">
        <f t="shared" si="40"/>
        <v>7.9537653180930014E-4</v>
      </c>
      <c r="P55" s="197">
        <f t="shared" si="40"/>
        <v>7.6187056528260338E-4</v>
      </c>
      <c r="Q55" s="197">
        <f t="shared" si="40"/>
        <v>1.1016683509127462E-3</v>
      </c>
      <c r="R55" s="197">
        <f t="shared" ref="R55:V55" si="41">IF(R47=0,0,R47/R$44)</f>
        <v>1.0671745952963417E-3</v>
      </c>
      <c r="S55" s="197">
        <f t="shared" si="41"/>
        <v>1.0697296404035192E-3</v>
      </c>
      <c r="T55" s="197">
        <f t="shared" si="41"/>
        <v>1.2529526707766897E-3</v>
      </c>
      <c r="U55" s="197">
        <f t="shared" si="41"/>
        <v>1.2257039609941468E-3</v>
      </c>
      <c r="V55" s="197">
        <f t="shared" si="41"/>
        <v>1.2417561760617172E-3</v>
      </c>
      <c r="W55" s="197">
        <f t="shared" ref="W55" si="42">IF(W47=0,0,W47/W$44)</f>
        <v>1.12088284980807E-3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7.7237659391054925E-2</v>
      </c>
      <c r="C56" s="197">
        <f t="shared" si="43"/>
        <v>5.7782657814593366E-2</v>
      </c>
      <c r="D56" s="197">
        <f t="shared" si="43"/>
        <v>5.9663810854399056E-2</v>
      </c>
      <c r="E56" s="197">
        <f t="shared" si="43"/>
        <v>6.3153469850168439E-2</v>
      </c>
      <c r="F56" s="197">
        <f t="shared" si="43"/>
        <v>6.6495087510441364E-2</v>
      </c>
      <c r="G56" s="197">
        <f t="shared" si="43"/>
        <v>7.0603131590996585E-2</v>
      </c>
      <c r="H56" s="197">
        <f t="shared" si="43"/>
        <v>7.9379954649393361E-2</v>
      </c>
      <c r="I56" s="197">
        <f t="shared" si="43"/>
        <v>9.1820716314062925E-2</v>
      </c>
      <c r="J56" s="197">
        <f t="shared" si="43"/>
        <v>8.9269431613539646E-2</v>
      </c>
      <c r="K56" s="197">
        <f t="shared" si="43"/>
        <v>8.7791642767377567E-2</v>
      </c>
      <c r="L56" s="197">
        <f t="shared" si="43"/>
        <v>4.0461052672401458E-2</v>
      </c>
      <c r="M56" s="197">
        <f t="shared" si="43"/>
        <v>5.0090233641396052E-2</v>
      </c>
      <c r="N56" s="197">
        <f t="shared" si="43"/>
        <v>5.3084640759386639E-2</v>
      </c>
      <c r="O56" s="197">
        <f t="shared" si="43"/>
        <v>6.1266603722228558E-2</v>
      </c>
      <c r="P56" s="197">
        <f t="shared" si="43"/>
        <v>9.6972053225708732E-2</v>
      </c>
      <c r="Q56" s="197">
        <f t="shared" si="43"/>
        <v>8.4262092731877958E-2</v>
      </c>
      <c r="R56" s="197">
        <f t="shared" ref="R56:V56" si="44">IF(R48=0,0,R48/R$44)</f>
        <v>7.8481996029151832E-2</v>
      </c>
      <c r="S56" s="197">
        <f t="shared" si="44"/>
        <v>8.4841552601687062E-2</v>
      </c>
      <c r="T56" s="197">
        <f t="shared" si="44"/>
        <v>0.11633609281692651</v>
      </c>
      <c r="U56" s="197">
        <f t="shared" si="44"/>
        <v>0.12712547026347004</v>
      </c>
      <c r="V56" s="197">
        <f t="shared" si="44"/>
        <v>0.12058972522087866</v>
      </c>
      <c r="W56" s="197">
        <f t="shared" ref="W56" si="45">IF(W48=0,0,W48/W$44)</f>
        <v>0.10866479857678302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2.3925276340712825E-2</v>
      </c>
      <c r="C57" s="198">
        <f t="shared" si="46"/>
        <v>1.6096823932878923E-2</v>
      </c>
      <c r="D57" s="198">
        <f t="shared" si="46"/>
        <v>1.574756328930851E-2</v>
      </c>
      <c r="E57" s="198">
        <f t="shared" si="46"/>
        <v>1.9548132551305965E-2</v>
      </c>
      <c r="F57" s="198">
        <f t="shared" si="46"/>
        <v>2.1810633680065156E-2</v>
      </c>
      <c r="G57" s="198">
        <f t="shared" si="46"/>
        <v>2.1938229282785195E-2</v>
      </c>
      <c r="H57" s="198">
        <f t="shared" si="46"/>
        <v>2.2161747437579912E-2</v>
      </c>
      <c r="I57" s="198">
        <f t="shared" si="46"/>
        <v>2.6879450550695069E-2</v>
      </c>
      <c r="J57" s="198">
        <f t="shared" si="46"/>
        <v>2.4409280089406016E-2</v>
      </c>
      <c r="K57" s="198">
        <f t="shared" si="46"/>
        <v>2.3931587455804995E-2</v>
      </c>
      <c r="L57" s="198">
        <f t="shared" si="46"/>
        <v>1.2555083313240931E-2</v>
      </c>
      <c r="M57" s="198">
        <f t="shared" si="46"/>
        <v>1.5940835214524121E-2</v>
      </c>
      <c r="N57" s="198">
        <f t="shared" si="46"/>
        <v>1.5773804880590925E-2</v>
      </c>
      <c r="O57" s="198">
        <f t="shared" si="46"/>
        <v>1.5679827936496575E-2</v>
      </c>
      <c r="P57" s="198">
        <f t="shared" si="46"/>
        <v>2.3867455192246128E-2</v>
      </c>
      <c r="Q57" s="198">
        <f t="shared" si="46"/>
        <v>2.1334930797210931E-2</v>
      </c>
      <c r="R57" s="198">
        <f t="shared" ref="R57:V57" si="47">IF(R49=0,0,R49/R$44)</f>
        <v>2.0763821822321147E-2</v>
      </c>
      <c r="S57" s="198">
        <f t="shared" si="47"/>
        <v>2.5024623648403906E-2</v>
      </c>
      <c r="T57" s="198">
        <f t="shared" si="47"/>
        <v>2.6688373176068231E-2</v>
      </c>
      <c r="U57" s="198">
        <f t="shared" si="47"/>
        <v>2.6920004147351736E-2</v>
      </c>
      <c r="V57" s="198">
        <f t="shared" si="47"/>
        <v>2.6920544766331968E-2</v>
      </c>
      <c r="W57" s="198">
        <f t="shared" ref="W57" si="48">IF(W49=0,0,W49/W$44)</f>
        <v>2.9199731880152013E-2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7.7328062929015159E-2</v>
      </c>
      <c r="C58" s="195">
        <f t="shared" si="49"/>
        <v>6.6420786918882105E-2</v>
      </c>
      <c r="D58" s="195">
        <f t="shared" si="49"/>
        <v>7.0328145688489843E-2</v>
      </c>
      <c r="E58" s="195">
        <f t="shared" si="49"/>
        <v>7.6228926734367944E-2</v>
      </c>
      <c r="F58" s="195">
        <f t="shared" si="49"/>
        <v>8.2905047767181217E-2</v>
      </c>
      <c r="G58" s="195">
        <f t="shared" si="49"/>
        <v>8.9376897574148878E-2</v>
      </c>
      <c r="H58" s="195">
        <f t="shared" si="49"/>
        <v>0.10082351240282632</v>
      </c>
      <c r="I58" s="195">
        <f t="shared" si="49"/>
        <v>0.11542593333441278</v>
      </c>
      <c r="J58" s="195">
        <f t="shared" si="49"/>
        <v>0.11275260259435956</v>
      </c>
      <c r="K58" s="195">
        <f t="shared" si="49"/>
        <v>0.11385607211663801</v>
      </c>
      <c r="L58" s="195">
        <f t="shared" si="49"/>
        <v>8.0731329850833713E-2</v>
      </c>
      <c r="M58" s="195">
        <f t="shared" si="49"/>
        <v>8.7672393970651893E-2</v>
      </c>
      <c r="N58" s="195">
        <f t="shared" si="49"/>
        <v>8.668717512706918E-2</v>
      </c>
      <c r="O58" s="195">
        <f t="shared" si="49"/>
        <v>8.709487991624347E-2</v>
      </c>
      <c r="P58" s="195">
        <f t="shared" si="49"/>
        <v>0.10743848679137681</v>
      </c>
      <c r="Q58" s="195">
        <f t="shared" si="49"/>
        <v>9.2528112340900887E-2</v>
      </c>
      <c r="R58" s="195">
        <f t="shared" ref="R58:V58" si="50">IF(R50=0,0,R50/R$44)</f>
        <v>8.9636909594129871E-2</v>
      </c>
      <c r="S58" s="195">
        <f t="shared" si="50"/>
        <v>8.986794322323767E-2</v>
      </c>
      <c r="T58" s="195">
        <f t="shared" si="50"/>
        <v>0.1052345154215677</v>
      </c>
      <c r="U58" s="195">
        <f t="shared" si="50"/>
        <v>0.10299867156095971</v>
      </c>
      <c r="V58" s="195">
        <f t="shared" si="50"/>
        <v>0.10305305922513205</v>
      </c>
      <c r="W58" s="195">
        <f t="shared" ref="W58" si="51">IF(W50=0,0,W50/W$44)</f>
        <v>9.3133566052210459E-2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4148.2618170004298</v>
      </c>
      <c r="C62" s="22">
        <v>4259.7280880914968</v>
      </c>
      <c r="D62" s="22">
        <v>4384.2608975628273</v>
      </c>
      <c r="E62" s="22">
        <v>4166.5068872357451</v>
      </c>
      <c r="F62" s="22">
        <v>3965.1646399462543</v>
      </c>
      <c r="G62" s="22">
        <v>3570.3972708900333</v>
      </c>
      <c r="H62" s="22">
        <v>3265.8001651121212</v>
      </c>
      <c r="I62" s="22">
        <v>2822.3605244596215</v>
      </c>
      <c r="J62" s="22">
        <v>3097.3838306369398</v>
      </c>
      <c r="K62" s="22">
        <v>3078.9876636766503</v>
      </c>
      <c r="L62" s="22">
        <v>3391.6044028456558</v>
      </c>
      <c r="M62" s="22">
        <v>2978.1850523281014</v>
      </c>
      <c r="N62" s="22">
        <v>2764.2615060816734</v>
      </c>
      <c r="O62" s="22">
        <v>2823.3755391262457</v>
      </c>
      <c r="P62" s="22">
        <v>2529.2831051591997</v>
      </c>
      <c r="Q62" s="22">
        <v>2554.026777790014</v>
      </c>
      <c r="R62" s="22">
        <v>2655.2701730198651</v>
      </c>
      <c r="S62" s="22">
        <v>2867.3019179266807</v>
      </c>
      <c r="T62" s="22">
        <v>2771.4386180165789</v>
      </c>
      <c r="U62" s="22">
        <v>2763.4473975307374</v>
      </c>
      <c r="V62" s="22">
        <v>2919.1770943694114</v>
      </c>
      <c r="W62" s="22">
        <v>3133.6995844154676</v>
      </c>
      <c r="DA62" s="57" t="s">
        <v>250</v>
      </c>
    </row>
    <row r="63" spans="1:105" ht="12" customHeight="1" x14ac:dyDescent="0.25">
      <c r="A63" s="30" t="s">
        <v>51</v>
      </c>
      <c r="B63" s="31">
        <v>256.1889292804297</v>
      </c>
      <c r="C63" s="31">
        <v>333.38021381149792</v>
      </c>
      <c r="D63" s="31">
        <v>563.56724708282718</v>
      </c>
      <c r="E63" s="31">
        <v>360.50012723574446</v>
      </c>
      <c r="F63" s="31">
        <v>456.94557470625347</v>
      </c>
      <c r="G63" s="31">
        <v>220.61710185003278</v>
      </c>
      <c r="H63" s="31">
        <v>208.10906939212009</v>
      </c>
      <c r="I63" s="31">
        <v>182.67381349962247</v>
      </c>
      <c r="J63" s="31">
        <v>274.19429159693965</v>
      </c>
      <c r="K63" s="31">
        <v>200.15814463665018</v>
      </c>
      <c r="L63" s="31">
        <v>227.75650856565667</v>
      </c>
      <c r="M63" s="31">
        <v>206.23693660810156</v>
      </c>
      <c r="N63" s="31">
        <v>189.58014560167186</v>
      </c>
      <c r="O63" s="31">
        <v>111.51179960624478</v>
      </c>
      <c r="P63" s="31">
        <v>81.833170399199986</v>
      </c>
      <c r="Q63" s="31">
        <v>74.919613030013394</v>
      </c>
      <c r="R63" s="31">
        <v>123.65573349986505</v>
      </c>
      <c r="S63" s="31">
        <v>142.91665840667926</v>
      </c>
      <c r="T63" s="31">
        <v>123.16893249657802</v>
      </c>
      <c r="U63" s="31">
        <v>115.37912229073814</v>
      </c>
      <c r="V63" s="31">
        <v>216.16762072941157</v>
      </c>
      <c r="W63" s="31">
        <v>225.14336561546804</v>
      </c>
      <c r="DA63" s="59" t="s">
        <v>251</v>
      </c>
    </row>
    <row r="64" spans="1:105" ht="12" customHeight="1" x14ac:dyDescent="0.25">
      <c r="A64" s="73" t="s">
        <v>75</v>
      </c>
      <c r="B64" s="98">
        <v>34.838847720000004</v>
      </c>
      <c r="C64" s="98">
        <v>34.831124280000004</v>
      </c>
      <c r="D64" s="98">
        <v>55.149450479999999</v>
      </c>
      <c r="E64" s="98">
        <v>26.123400000000004</v>
      </c>
      <c r="F64" s="98">
        <v>14.513025240000001</v>
      </c>
      <c r="G64" s="98">
        <v>20.318099040000003</v>
      </c>
      <c r="H64" s="98">
        <v>43.539075719999992</v>
      </c>
      <c r="I64" s="98">
        <v>31.92870095999999</v>
      </c>
      <c r="J64" s="98">
        <v>46.441499040000004</v>
      </c>
      <c r="K64" s="98">
        <v>46.441499040000004</v>
      </c>
      <c r="L64" s="98">
        <v>34.831124280000004</v>
      </c>
      <c r="M64" s="98">
        <v>17.415675720000003</v>
      </c>
      <c r="N64" s="98">
        <v>29.026050479999995</v>
      </c>
      <c r="O64" s="98">
        <v>23.220749519999998</v>
      </c>
      <c r="P64" s="98">
        <v>11.610374759999999</v>
      </c>
      <c r="Q64" s="98">
        <v>11.610374759999999</v>
      </c>
      <c r="R64" s="98">
        <v>23.220749519999998</v>
      </c>
      <c r="S64" s="98">
        <v>23.220749519999998</v>
      </c>
      <c r="T64" s="98">
        <v>20.318099040000003</v>
      </c>
      <c r="U64" s="98">
        <v>17.415675720000003</v>
      </c>
      <c r="V64" s="98">
        <v>17.415675720000003</v>
      </c>
      <c r="W64" s="98">
        <v>23.220749519999998</v>
      </c>
      <c r="DA64" s="63"/>
    </row>
    <row r="65" spans="1:105" ht="12" customHeight="1" x14ac:dyDescent="0.25">
      <c r="A65" s="97" t="s">
        <v>74</v>
      </c>
      <c r="B65" s="98">
        <v>34.838847720000004</v>
      </c>
      <c r="C65" s="98">
        <v>34.831124280000004</v>
      </c>
      <c r="D65" s="98">
        <v>55.149450479999999</v>
      </c>
      <c r="E65" s="98">
        <v>26.123400000000004</v>
      </c>
      <c r="F65" s="98">
        <v>14.513025240000001</v>
      </c>
      <c r="G65" s="98">
        <v>20.318099040000003</v>
      </c>
      <c r="H65" s="98">
        <v>43.539075719999992</v>
      </c>
      <c r="I65" s="98">
        <v>31.92870095999999</v>
      </c>
      <c r="J65" s="98">
        <v>46.441499040000004</v>
      </c>
      <c r="K65" s="98">
        <v>46.441499040000004</v>
      </c>
      <c r="L65" s="98">
        <v>34.831124280000004</v>
      </c>
      <c r="M65" s="98">
        <v>17.415675720000003</v>
      </c>
      <c r="N65" s="98">
        <v>29.026050479999995</v>
      </c>
      <c r="O65" s="98">
        <v>23.220749519999998</v>
      </c>
      <c r="P65" s="98">
        <v>11.610374759999999</v>
      </c>
      <c r="Q65" s="98">
        <v>11.610374759999999</v>
      </c>
      <c r="R65" s="98">
        <v>23.220749519999998</v>
      </c>
      <c r="S65" s="98">
        <v>23.220749519999998</v>
      </c>
      <c r="T65" s="98">
        <v>20.318099040000003</v>
      </c>
      <c r="U65" s="98">
        <v>17.415675720000003</v>
      </c>
      <c r="V65" s="98">
        <v>17.415675720000003</v>
      </c>
      <c r="W65" s="98">
        <v>23.220749519999998</v>
      </c>
      <c r="DA65" s="63" t="s">
        <v>252</v>
      </c>
    </row>
    <row r="66" spans="1:105" ht="12" customHeight="1" x14ac:dyDescent="0.25">
      <c r="A66" s="97" t="s">
        <v>201</v>
      </c>
      <c r="B66" s="98">
        <v>0</v>
      </c>
      <c r="C66" s="98">
        <v>0</v>
      </c>
      <c r="D66" s="98">
        <v>0</v>
      </c>
      <c r="E66" s="98">
        <v>0</v>
      </c>
      <c r="F66" s="98">
        <v>0</v>
      </c>
      <c r="G66" s="98">
        <v>0</v>
      </c>
      <c r="H66" s="98">
        <v>0</v>
      </c>
      <c r="I66" s="98">
        <v>0</v>
      </c>
      <c r="J66" s="98">
        <v>0</v>
      </c>
      <c r="K66" s="98">
        <v>0</v>
      </c>
      <c r="L66" s="98">
        <v>0</v>
      </c>
      <c r="M66" s="98">
        <v>0</v>
      </c>
      <c r="N66" s="98">
        <v>0</v>
      </c>
      <c r="O66" s="98">
        <v>0</v>
      </c>
      <c r="P66" s="98">
        <v>0</v>
      </c>
      <c r="Q66" s="98">
        <v>0</v>
      </c>
      <c r="R66" s="98">
        <v>0</v>
      </c>
      <c r="S66" s="98">
        <v>0</v>
      </c>
      <c r="T66" s="98">
        <v>0</v>
      </c>
      <c r="U66" s="98">
        <v>0</v>
      </c>
      <c r="V66" s="98">
        <v>0</v>
      </c>
      <c r="W66" s="98">
        <v>0</v>
      </c>
      <c r="DA66" s="63" t="s">
        <v>253</v>
      </c>
    </row>
    <row r="67" spans="1:105" ht="12" customHeight="1" x14ac:dyDescent="0.25">
      <c r="A67" s="73" t="s">
        <v>192</v>
      </c>
      <c r="B67" s="98">
        <v>3857.2340400000003</v>
      </c>
      <c r="C67" s="98">
        <v>3891.5167499999993</v>
      </c>
      <c r="D67" s="98">
        <v>3765.5441999999998</v>
      </c>
      <c r="E67" s="98">
        <v>3779.8833600000003</v>
      </c>
      <c r="F67" s="98">
        <v>3493.7060400000009</v>
      </c>
      <c r="G67" s="98">
        <v>3329.4620700000005</v>
      </c>
      <c r="H67" s="98">
        <v>3014.1520200000014</v>
      </c>
      <c r="I67" s="98">
        <v>2607.7580099999991</v>
      </c>
      <c r="J67" s="98">
        <v>2776.7480400000004</v>
      </c>
      <c r="K67" s="98">
        <v>2832.3880200000003</v>
      </c>
      <c r="L67" s="98">
        <v>3129.0167699999993</v>
      </c>
      <c r="M67" s="98">
        <v>2754.53244</v>
      </c>
      <c r="N67" s="98">
        <v>2545.6553100000015</v>
      </c>
      <c r="O67" s="98">
        <v>2688.6429900000007</v>
      </c>
      <c r="P67" s="98">
        <v>2435.8395599999999</v>
      </c>
      <c r="Q67" s="98">
        <v>2467.4967900000006</v>
      </c>
      <c r="R67" s="98">
        <v>2508.3936899999999</v>
      </c>
      <c r="S67" s="98">
        <v>2701.1645100000014</v>
      </c>
      <c r="T67" s="98">
        <v>2627.951586480001</v>
      </c>
      <c r="U67" s="98">
        <v>2630.6525995199991</v>
      </c>
      <c r="V67" s="98">
        <v>2685.5937979199998</v>
      </c>
      <c r="W67" s="98">
        <v>2885.3354692799994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4148.2618170004298</v>
      </c>
      <c r="C78" s="203">
        <f t="shared" si="52"/>
        <v>4259.7280880914968</v>
      </c>
      <c r="D78" s="203">
        <f t="shared" si="52"/>
        <v>4384.2608975628273</v>
      </c>
      <c r="E78" s="203">
        <f t="shared" si="52"/>
        <v>4166.5068872357442</v>
      </c>
      <c r="F78" s="203">
        <f t="shared" si="52"/>
        <v>3965.1646399462543</v>
      </c>
      <c r="G78" s="203">
        <f t="shared" si="52"/>
        <v>3570.3972708900342</v>
      </c>
      <c r="H78" s="203">
        <f t="shared" si="52"/>
        <v>3265.8001651121217</v>
      </c>
      <c r="I78" s="203">
        <f t="shared" si="52"/>
        <v>2822.360524459622</v>
      </c>
      <c r="J78" s="203">
        <f t="shared" si="52"/>
        <v>3097.3838306369403</v>
      </c>
      <c r="K78" s="203">
        <f t="shared" si="52"/>
        <v>3078.9876636766512</v>
      </c>
      <c r="L78" s="203">
        <f t="shared" si="52"/>
        <v>3391.6044028456572</v>
      </c>
      <c r="M78" s="203">
        <f t="shared" si="52"/>
        <v>2978.1850523281023</v>
      </c>
      <c r="N78" s="203">
        <f t="shared" si="52"/>
        <v>2764.2615060816725</v>
      </c>
      <c r="O78" s="203">
        <f t="shared" si="52"/>
        <v>2823.3755391262434</v>
      </c>
      <c r="P78" s="203">
        <f t="shared" si="52"/>
        <v>2529.2831051591997</v>
      </c>
      <c r="Q78" s="203">
        <f t="shared" si="52"/>
        <v>2554.026777790014</v>
      </c>
      <c r="R78" s="203">
        <f t="shared" ref="R78:V78" si="53">R79+R84</f>
        <v>2655.270173019866</v>
      </c>
      <c r="S78" s="203">
        <f t="shared" si="53"/>
        <v>2867.3019179266807</v>
      </c>
      <c r="T78" s="203">
        <f t="shared" si="53"/>
        <v>2771.4386180165789</v>
      </c>
      <c r="U78" s="203">
        <f t="shared" si="53"/>
        <v>2763.4473975307369</v>
      </c>
      <c r="V78" s="203">
        <f t="shared" si="53"/>
        <v>2919.1770943694096</v>
      </c>
      <c r="W78" s="203">
        <f t="shared" ref="W78" si="54">W79+W84</f>
        <v>3133.699584415469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4148.2618170004298</v>
      </c>
      <c r="C79" s="192">
        <f t="shared" si="55"/>
        <v>4259.7280880914968</v>
      </c>
      <c r="D79" s="192">
        <f t="shared" si="55"/>
        <v>4384.2608975628273</v>
      </c>
      <c r="E79" s="192">
        <f t="shared" si="55"/>
        <v>4166.5068872357442</v>
      </c>
      <c r="F79" s="192">
        <f t="shared" si="55"/>
        <v>3965.1646399462543</v>
      </c>
      <c r="G79" s="192">
        <f t="shared" si="55"/>
        <v>3570.3972708900342</v>
      </c>
      <c r="H79" s="192">
        <f t="shared" si="55"/>
        <v>3265.8001651121217</v>
      </c>
      <c r="I79" s="192">
        <f t="shared" si="55"/>
        <v>2822.360524459622</v>
      </c>
      <c r="J79" s="192">
        <f t="shared" si="55"/>
        <v>3097.3838306369403</v>
      </c>
      <c r="K79" s="192">
        <f t="shared" si="55"/>
        <v>3078.9876636766512</v>
      </c>
      <c r="L79" s="192">
        <f t="shared" si="55"/>
        <v>3391.6044028456572</v>
      </c>
      <c r="M79" s="192">
        <f t="shared" si="55"/>
        <v>2978.1850523281023</v>
      </c>
      <c r="N79" s="192">
        <f t="shared" si="55"/>
        <v>2764.2615060816725</v>
      </c>
      <c r="O79" s="192">
        <f t="shared" si="55"/>
        <v>2823.3755391262434</v>
      </c>
      <c r="P79" s="192">
        <f t="shared" si="55"/>
        <v>2529.2831051591997</v>
      </c>
      <c r="Q79" s="192">
        <f t="shared" si="55"/>
        <v>2554.026777790014</v>
      </c>
      <c r="R79" s="192">
        <f t="shared" ref="R79:V79" si="56">SUM(R80:R83)</f>
        <v>2655.270173019866</v>
      </c>
      <c r="S79" s="192">
        <f t="shared" si="56"/>
        <v>2867.3019179266807</v>
      </c>
      <c r="T79" s="192">
        <f t="shared" si="56"/>
        <v>2771.4386180165789</v>
      </c>
      <c r="U79" s="192">
        <f t="shared" si="56"/>
        <v>2763.4473975307369</v>
      </c>
      <c r="V79" s="192">
        <f t="shared" si="56"/>
        <v>2919.1770943694096</v>
      </c>
      <c r="W79" s="192">
        <f t="shared" ref="W79" si="57">SUM(W80:W83)</f>
        <v>3133.699584415469</v>
      </c>
      <c r="DA79" s="213" t="s">
        <v>264</v>
      </c>
    </row>
    <row r="80" spans="1:105" ht="12" customHeight="1" x14ac:dyDescent="0.25">
      <c r="A80" s="97" t="s">
        <v>57</v>
      </c>
      <c r="B80" s="74">
        <v>3785.9556989143207</v>
      </c>
      <c r="C80" s="74">
        <v>3987.8278001671524</v>
      </c>
      <c r="D80" s="74">
        <v>4096.073898175051</v>
      </c>
      <c r="E80" s="74">
        <v>3857.3738691242315</v>
      </c>
      <c r="F80" s="74">
        <v>3643.4699864169706</v>
      </c>
      <c r="G80" s="74">
        <v>3257.0449556210151</v>
      </c>
      <c r="H80" s="74">
        <v>2946.2357004625269</v>
      </c>
      <c r="I80" s="74">
        <v>2491.9476135436707</v>
      </c>
      <c r="J80" s="74">
        <v>2748.0926371233891</v>
      </c>
      <c r="K80" s="74">
        <v>2730.5396426626148</v>
      </c>
      <c r="L80" s="74">
        <v>3182.8500668341935</v>
      </c>
      <c r="M80" s="74">
        <v>2747.5788892115597</v>
      </c>
      <c r="N80" s="74">
        <v>2540.9583005092277</v>
      </c>
      <c r="O80" s="74">
        <v>2579.8956774981948</v>
      </c>
      <c r="P80" s="74">
        <v>2174.3871184103796</v>
      </c>
      <c r="Q80" s="74">
        <v>2242.415757639325</v>
      </c>
      <c r="R80" s="74">
        <v>2351.1497838560826</v>
      </c>
      <c r="S80" s="74">
        <v>2503.9952871785526</v>
      </c>
      <c r="T80" s="74">
        <v>2322.1713582639854</v>
      </c>
      <c r="U80" s="74">
        <v>2314.3596394105548</v>
      </c>
      <c r="V80" s="74">
        <v>2435.2409801997055</v>
      </c>
      <c r="W80" s="74">
        <v>2704.5588410698642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257.20202903713096</v>
      </c>
      <c r="C82" s="74">
        <v>200.31921254479306</v>
      </c>
      <c r="D82" s="74">
        <v>216.72235830023061</v>
      </c>
      <c r="E82" s="74">
        <v>223.62715715759447</v>
      </c>
      <c r="F82" s="74">
        <v>230.84469299440619</v>
      </c>
      <c r="G82" s="74">
        <v>227.55386803991203</v>
      </c>
      <c r="H82" s="74">
        <v>238.8777923505672</v>
      </c>
      <c r="I82" s="74">
        <v>243.70595205185194</v>
      </c>
      <c r="J82" s="74">
        <v>263.76176420635534</v>
      </c>
      <c r="K82" s="74">
        <v>264.11528345530775</v>
      </c>
      <c r="L82" s="74">
        <v>157.86441119991511</v>
      </c>
      <c r="M82" s="74">
        <v>173.08116343754881</v>
      </c>
      <c r="N82" s="74">
        <v>169.55647496958005</v>
      </c>
      <c r="O82" s="74">
        <v>188.59896294936593</v>
      </c>
      <c r="P82" s="74">
        <v>281.52144311786577</v>
      </c>
      <c r="Q82" s="74">
        <v>244.50058882587177</v>
      </c>
      <c r="R82" s="74">
        <v>235.92781861923632</v>
      </c>
      <c r="S82" s="74">
        <v>275.93575743848777</v>
      </c>
      <c r="T82" s="74">
        <v>358.14177037670686</v>
      </c>
      <c r="U82" s="74">
        <v>354.03797278866665</v>
      </c>
      <c r="V82" s="74">
        <v>385.51783772127533</v>
      </c>
      <c r="W82" s="74">
        <v>312.37700272769604</v>
      </c>
      <c r="DA82" s="90" t="s">
        <v>267</v>
      </c>
    </row>
    <row r="83" spans="1:105" ht="12" customHeight="1" x14ac:dyDescent="0.25">
      <c r="A83" s="107" t="s">
        <v>54</v>
      </c>
      <c r="B83" s="193">
        <v>105.10408904897831</v>
      </c>
      <c r="C83" s="193">
        <v>71.581075379551635</v>
      </c>
      <c r="D83" s="193">
        <v>71.464641087545573</v>
      </c>
      <c r="E83" s="193">
        <v>85.505860953918457</v>
      </c>
      <c r="F83" s="193">
        <v>90.849960534877454</v>
      </c>
      <c r="G83" s="193">
        <v>85.798447229106898</v>
      </c>
      <c r="H83" s="193">
        <v>80.686672299027734</v>
      </c>
      <c r="I83" s="193">
        <v>86.706958864099377</v>
      </c>
      <c r="J83" s="193">
        <v>85.52942930719631</v>
      </c>
      <c r="K83" s="193">
        <v>84.332737558728482</v>
      </c>
      <c r="L83" s="193">
        <v>50.889924811548561</v>
      </c>
      <c r="M83" s="193">
        <v>57.52499967899405</v>
      </c>
      <c r="N83" s="193">
        <v>53.746730602864986</v>
      </c>
      <c r="O83" s="193">
        <v>54.880898678682769</v>
      </c>
      <c r="P83" s="193">
        <v>73.37454363095452</v>
      </c>
      <c r="Q83" s="193">
        <v>67.11043132481727</v>
      </c>
      <c r="R83" s="193">
        <v>68.192570544546754</v>
      </c>
      <c r="S83" s="193">
        <v>87.37087330964053</v>
      </c>
      <c r="T83" s="193">
        <v>91.125489375886659</v>
      </c>
      <c r="U83" s="193">
        <v>95.049785331515423</v>
      </c>
      <c r="V83" s="193">
        <v>98.418276448428898</v>
      </c>
      <c r="W83" s="193">
        <v>116.76374061790874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0.91266073983052276</v>
      </c>
      <c r="C88" s="196">
        <f t="shared" si="64"/>
        <v>0.93616956709409005</v>
      </c>
      <c r="D88" s="196">
        <f t="shared" si="64"/>
        <v>0.93426782618069626</v>
      </c>
      <c r="E88" s="196">
        <f t="shared" si="64"/>
        <v>0.92580523050170549</v>
      </c>
      <c r="F88" s="196">
        <f t="shared" si="64"/>
        <v>0.91886978656864948</v>
      </c>
      <c r="G88" s="196">
        <f t="shared" si="64"/>
        <v>0.91223600863023679</v>
      </c>
      <c r="H88" s="196">
        <f t="shared" si="64"/>
        <v>0.9021481877356009</v>
      </c>
      <c r="I88" s="196">
        <f t="shared" si="64"/>
        <v>0.88293029609347551</v>
      </c>
      <c r="J88" s="196">
        <f t="shared" si="64"/>
        <v>0.88723025217003093</v>
      </c>
      <c r="K88" s="196">
        <f t="shared" si="64"/>
        <v>0.88683032896664782</v>
      </c>
      <c r="L88" s="196">
        <f t="shared" si="64"/>
        <v>0.93844968008759733</v>
      </c>
      <c r="M88" s="196">
        <f t="shared" si="64"/>
        <v>0.92256822223445334</v>
      </c>
      <c r="N88" s="196">
        <f t="shared" si="64"/>
        <v>0.91921777115473569</v>
      </c>
      <c r="O88" s="196">
        <f t="shared" si="64"/>
        <v>0.91376284937872665</v>
      </c>
      <c r="P88" s="196">
        <f t="shared" si="64"/>
        <v>0.85968514713718369</v>
      </c>
      <c r="Q88" s="196">
        <f t="shared" si="64"/>
        <v>0.87799226583664702</v>
      </c>
      <c r="R88" s="196">
        <f t="shared" ref="R88:V88" si="65">IF(R80=0,0,R80/R$78)</f>
        <v>0.88546536911612872</v>
      </c>
      <c r="S88" s="196">
        <f t="shared" si="65"/>
        <v>0.87329320694249324</v>
      </c>
      <c r="T88" s="196">
        <f t="shared" si="65"/>
        <v>0.83789384443444104</v>
      </c>
      <c r="U88" s="196">
        <f t="shared" si="65"/>
        <v>0.83749002838937259</v>
      </c>
      <c r="V88" s="196">
        <f t="shared" si="65"/>
        <v>0.83422173491867502</v>
      </c>
      <c r="W88" s="196">
        <f t="shared" ref="W88" si="66">IF(W80=0,0,W80/W$78)</f>
        <v>0.86305619546946688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6.2002361563357491E-2</v>
      </c>
      <c r="C90" s="197">
        <f t="shared" si="70"/>
        <v>4.7026290974958189E-2</v>
      </c>
      <c r="D90" s="197">
        <f t="shared" si="70"/>
        <v>4.9431902745729547E-2</v>
      </c>
      <c r="E90" s="197">
        <f t="shared" si="70"/>
        <v>5.3672575903494835E-2</v>
      </c>
      <c r="F90" s="197">
        <f t="shared" si="70"/>
        <v>5.8218186117370188E-2</v>
      </c>
      <c r="G90" s="197">
        <f t="shared" si="70"/>
        <v>6.3733486997425093E-2</v>
      </c>
      <c r="H90" s="197">
        <f t="shared" si="70"/>
        <v>7.3145256988608798E-2</v>
      </c>
      <c r="I90" s="197">
        <f t="shared" si="70"/>
        <v>8.634827122183926E-2</v>
      </c>
      <c r="J90" s="197">
        <f t="shared" si="70"/>
        <v>8.5156305652992273E-2</v>
      </c>
      <c r="K90" s="197">
        <f t="shared" si="70"/>
        <v>8.577990960182183E-2</v>
      </c>
      <c r="L90" s="197">
        <f t="shared" si="70"/>
        <v>4.6545644022475664E-2</v>
      </c>
      <c r="M90" s="197">
        <f t="shared" si="70"/>
        <v>5.8116322658408368E-2</v>
      </c>
      <c r="N90" s="197">
        <f t="shared" si="70"/>
        <v>6.1338796852807735E-2</v>
      </c>
      <c r="O90" s="197">
        <f t="shared" si="70"/>
        <v>6.6799106366038752E-2</v>
      </c>
      <c r="P90" s="197">
        <f t="shared" si="70"/>
        <v>0.11130483675141857</v>
      </c>
      <c r="Q90" s="197">
        <f t="shared" si="70"/>
        <v>9.5731411648485865E-2</v>
      </c>
      <c r="R90" s="197">
        <f t="shared" ref="R90:V90" si="71">IF(R82=0,0,R82/R$78)</f>
        <v>8.8852660274081716E-2</v>
      </c>
      <c r="S90" s="197">
        <f t="shared" si="71"/>
        <v>9.6235333891177513E-2</v>
      </c>
      <c r="T90" s="197">
        <f t="shared" si="71"/>
        <v>0.12922594354011577</v>
      </c>
      <c r="U90" s="197">
        <f t="shared" si="71"/>
        <v>0.12811460536756203</v>
      </c>
      <c r="V90" s="197">
        <f t="shared" si="71"/>
        <v>0.13206387459838353</v>
      </c>
      <c r="W90" s="197">
        <f t="shared" ref="W90" si="72">IF(W82=0,0,W82/W$78)</f>
        <v>9.9683136278030909E-2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2.5336898606119831E-2</v>
      </c>
      <c r="C91" s="198">
        <f t="shared" si="73"/>
        <v>1.6804141930951842E-2</v>
      </c>
      <c r="D91" s="198">
        <f t="shared" si="73"/>
        <v>1.6300271073574145E-2</v>
      </c>
      <c r="E91" s="198">
        <f t="shared" si="73"/>
        <v>2.0522193594799756E-2</v>
      </c>
      <c r="F91" s="198">
        <f t="shared" si="73"/>
        <v>2.2912027313980305E-2</v>
      </c>
      <c r="G91" s="198">
        <f t="shared" si="73"/>
        <v>2.4030504372338075E-2</v>
      </c>
      <c r="H91" s="198">
        <f t="shared" si="73"/>
        <v>2.4706555275790302E-2</v>
      </c>
      <c r="I91" s="198">
        <f t="shared" si="73"/>
        <v>3.0721432684685301E-2</v>
      </c>
      <c r="J91" s="198">
        <f t="shared" si="73"/>
        <v>2.7613442176976883E-2</v>
      </c>
      <c r="K91" s="198">
        <f t="shared" si="73"/>
        <v>2.7389761431530352E-2</v>
      </c>
      <c r="L91" s="198">
        <f t="shared" si="73"/>
        <v>1.500467588992702E-2</v>
      </c>
      <c r="M91" s="198">
        <f t="shared" si="73"/>
        <v>1.9315455107138387E-2</v>
      </c>
      <c r="N91" s="198">
        <f t="shared" si="73"/>
        <v>1.9443431992456722E-2</v>
      </c>
      <c r="O91" s="198">
        <f t="shared" si="73"/>
        <v>1.9438044255234599E-2</v>
      </c>
      <c r="P91" s="198">
        <f t="shared" si="73"/>
        <v>2.9010016111397752E-2</v>
      </c>
      <c r="Q91" s="198">
        <f t="shared" si="73"/>
        <v>2.6276322514867122E-2</v>
      </c>
      <c r="R91" s="198">
        <f t="shared" ref="R91:V91" si="74">IF(R83=0,0,R83/R$78)</f>
        <v>2.5681970609789453E-2</v>
      </c>
      <c r="S91" s="198">
        <f t="shared" si="74"/>
        <v>3.0471459166329297E-2</v>
      </c>
      <c r="T91" s="198">
        <f t="shared" si="74"/>
        <v>3.2880212025443292E-2</v>
      </c>
      <c r="U91" s="198">
        <f t="shared" si="74"/>
        <v>3.4395366243065321E-2</v>
      </c>
      <c r="V91" s="198">
        <f t="shared" si="74"/>
        <v>3.3714390482941517E-2</v>
      </c>
      <c r="W91" s="198">
        <f t="shared" ref="W91" si="75">IF(W83=0,0,W83/W$78)</f>
        <v>3.7260668252502183E-2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16460.81892595801</v>
      </c>
      <c r="C96" s="203">
        <f t="shared" si="79"/>
        <v>19573.452695726897</v>
      </c>
      <c r="D96" s="203">
        <f t="shared" si="79"/>
        <v>18918.850299661135</v>
      </c>
      <c r="E96" s="203">
        <f t="shared" si="79"/>
        <v>17823.204354290738</v>
      </c>
      <c r="F96" s="203">
        <f t="shared" si="79"/>
        <v>16642.818272856366</v>
      </c>
      <c r="G96" s="203">
        <f t="shared" si="79"/>
        <v>15755.260939282232</v>
      </c>
      <c r="H96" s="203">
        <f t="shared" si="79"/>
        <v>14211.239616089541</v>
      </c>
      <c r="I96" s="203">
        <f t="shared" si="79"/>
        <v>12569.503854442775</v>
      </c>
      <c r="J96" s="203">
        <f t="shared" si="79"/>
        <v>12979.788006373637</v>
      </c>
      <c r="K96" s="203">
        <f t="shared" si="79"/>
        <v>12918.275890249695</v>
      </c>
      <c r="L96" s="203">
        <f t="shared" si="79"/>
        <v>18215.482512194627</v>
      </c>
      <c r="M96" s="203">
        <f t="shared" si="79"/>
        <v>16702.789282141432</v>
      </c>
      <c r="N96" s="203">
        <f t="shared" si="79"/>
        <v>16965.232151132008</v>
      </c>
      <c r="O96" s="203">
        <f t="shared" si="79"/>
        <v>17077.860466894192</v>
      </c>
      <c r="P96" s="203">
        <f t="shared" si="79"/>
        <v>13934.608259190265</v>
      </c>
      <c r="Q96" s="203">
        <f t="shared" si="79"/>
        <v>15396.043281495889</v>
      </c>
      <c r="R96" s="203">
        <f t="shared" si="79"/>
        <v>16123.843158365875</v>
      </c>
      <c r="S96" s="203">
        <f t="shared" si="79"/>
        <v>16446.580548013113</v>
      </c>
      <c r="T96" s="203">
        <f t="shared" si="79"/>
        <v>15525.488808141827</v>
      </c>
      <c r="U96" s="203">
        <f t="shared" si="79"/>
        <v>15919.942635574331</v>
      </c>
      <c r="V96" s="203">
        <f t="shared" si="79"/>
        <v>16621.119097652761</v>
      </c>
      <c r="W96" s="203">
        <f t="shared" si="79"/>
        <v>17914.055267396299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15187.935684188407</v>
      </c>
      <c r="C97" s="192">
        <f t="shared" si="80"/>
        <v>18273.3685649572</v>
      </c>
      <c r="D97" s="192">
        <f t="shared" si="80"/>
        <v>17588.322639527836</v>
      </c>
      <c r="E97" s="192">
        <f t="shared" si="80"/>
        <v>16464.560615395847</v>
      </c>
      <c r="F97" s="192">
        <f t="shared" si="80"/>
        <v>15263.044628964692</v>
      </c>
      <c r="G97" s="192">
        <f t="shared" si="80"/>
        <v>14347.104596058016</v>
      </c>
      <c r="H97" s="192">
        <f t="shared" si="80"/>
        <v>12778.412522397202</v>
      </c>
      <c r="I97" s="192">
        <f t="shared" si="80"/>
        <v>11118.657140493218</v>
      </c>
      <c r="J97" s="192">
        <f t="shared" si="80"/>
        <v>11516.283127531959</v>
      </c>
      <c r="K97" s="192">
        <f t="shared" si="80"/>
        <v>11447.451738866797</v>
      </c>
      <c r="L97" s="192">
        <f t="shared" si="80"/>
        <v>16744.922385110549</v>
      </c>
      <c r="M97" s="192">
        <f t="shared" si="80"/>
        <v>15238.415759788746</v>
      </c>
      <c r="N97" s="192">
        <f t="shared" si="80"/>
        <v>15494.564100575441</v>
      </c>
      <c r="O97" s="192">
        <f t="shared" si="80"/>
        <v>15590.466260303681</v>
      </c>
      <c r="P97" s="192">
        <f t="shared" si="80"/>
        <v>12437.49503379224</v>
      </c>
      <c r="Q97" s="192">
        <f t="shared" si="80"/>
        <v>13971.476459140265</v>
      </c>
      <c r="R97" s="192">
        <f t="shared" si="80"/>
        <v>14678.551686869501</v>
      </c>
      <c r="S97" s="192">
        <f t="shared" si="80"/>
        <v>14968.560181107867</v>
      </c>
      <c r="T97" s="192">
        <f t="shared" si="80"/>
        <v>13891.67151673405</v>
      </c>
      <c r="U97" s="192">
        <f t="shared" si="80"/>
        <v>14280.209692783492</v>
      </c>
      <c r="V97" s="192">
        <f t="shared" si="80"/>
        <v>14908.261926894378</v>
      </c>
      <c r="W97" s="192">
        <f t="shared" si="80"/>
        <v>16245.655417887294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13521.954871734293</v>
      </c>
      <c r="C98" s="74">
        <f t="shared" si="81"/>
        <v>16825.994146483121</v>
      </c>
      <c r="D98" s="74">
        <f t="shared" si="81"/>
        <v>16159.576097890096</v>
      </c>
      <c r="E98" s="74">
        <f t="shared" si="81"/>
        <v>14987.695876487285</v>
      </c>
      <c r="F98" s="74">
        <f t="shared" si="81"/>
        <v>13790.314744217743</v>
      </c>
      <c r="G98" s="74">
        <f t="shared" si="81"/>
        <v>12885.140201430149</v>
      </c>
      <c r="H98" s="74">
        <f t="shared" si="81"/>
        <v>11330.156631343454</v>
      </c>
      <c r="I98" s="74">
        <f t="shared" si="81"/>
        <v>9619.2782346120312</v>
      </c>
      <c r="J98" s="74">
        <f t="shared" si="81"/>
        <v>10034.553827316462</v>
      </c>
      <c r="K98" s="74">
        <f t="shared" si="81"/>
        <v>9996.7251912867923</v>
      </c>
      <c r="L98" s="74">
        <f t="shared" si="81"/>
        <v>15769.836937065389</v>
      </c>
      <c r="M98" s="74">
        <f t="shared" si="81"/>
        <v>14126.742782383586</v>
      </c>
      <c r="N98" s="74">
        <f t="shared" si="81"/>
        <v>14311.921842771839</v>
      </c>
      <c r="O98" s="74">
        <f t="shared" si="81"/>
        <v>14262.802507581682</v>
      </c>
      <c r="P98" s="74">
        <f t="shared" si="81"/>
        <v>10743.027453883496</v>
      </c>
      <c r="Q98" s="74">
        <f t="shared" si="81"/>
        <v>12328.738780876769</v>
      </c>
      <c r="R98" s="74">
        <f t="shared" si="81"/>
        <v>13061.120729911454</v>
      </c>
      <c r="S98" s="74">
        <f t="shared" si="81"/>
        <v>13144.043869213046</v>
      </c>
      <c r="T98" s="74">
        <f t="shared" si="81"/>
        <v>11651.694068002071</v>
      </c>
      <c r="U98" s="74">
        <f t="shared" si="81"/>
        <v>11808.301440146153</v>
      </c>
      <c r="V98" s="74">
        <f t="shared" si="81"/>
        <v>12435.836784017467</v>
      </c>
      <c r="W98" s="74">
        <f t="shared" si="81"/>
        <v>13755.863042548383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0.75604535515618576</v>
      </c>
      <c r="C99" s="74">
        <f t="shared" si="82"/>
        <v>1.2978773051125909</v>
      </c>
      <c r="D99" s="74">
        <f t="shared" si="82"/>
        <v>2.0500433212003779</v>
      </c>
      <c r="E99" s="74">
        <f t="shared" si="82"/>
        <v>2.8571788797788602</v>
      </c>
      <c r="F99" s="74">
        <f t="shared" si="82"/>
        <v>3.0738145198259241</v>
      </c>
      <c r="G99" s="74">
        <f t="shared" si="82"/>
        <v>3.9511063851518977</v>
      </c>
      <c r="H99" s="74">
        <f t="shared" si="82"/>
        <v>5.2224316701918259</v>
      </c>
      <c r="I99" s="74">
        <f t="shared" si="82"/>
        <v>7.3767009516107258</v>
      </c>
      <c r="J99" s="74">
        <f t="shared" si="82"/>
        <v>6.2037214735949737</v>
      </c>
      <c r="K99" s="74">
        <f t="shared" si="82"/>
        <v>7.455036207050739</v>
      </c>
      <c r="L99" s="74">
        <f t="shared" si="82"/>
        <v>9.3709501345602426</v>
      </c>
      <c r="M99" s="74">
        <f t="shared" si="82"/>
        <v>8.7699482301532026</v>
      </c>
      <c r="N99" s="74">
        <f t="shared" si="82"/>
        <v>14.442741955279521</v>
      </c>
      <c r="O99" s="74">
        <f t="shared" si="82"/>
        <v>13.583329428881457</v>
      </c>
      <c r="P99" s="74">
        <f t="shared" si="82"/>
        <v>10.61636787142092</v>
      </c>
      <c r="Q99" s="74">
        <f t="shared" si="82"/>
        <v>16.961333612506845</v>
      </c>
      <c r="R99" s="74">
        <f t="shared" si="82"/>
        <v>17.206955797150787</v>
      </c>
      <c r="S99" s="74">
        <f t="shared" si="82"/>
        <v>17.593394695493583</v>
      </c>
      <c r="T99" s="74">
        <f t="shared" si="82"/>
        <v>19.452702667274906</v>
      </c>
      <c r="U99" s="74">
        <f t="shared" si="82"/>
        <v>19.513136747223054</v>
      </c>
      <c r="V99" s="74">
        <f t="shared" si="82"/>
        <v>20.639377292567673</v>
      </c>
      <c r="W99" s="74">
        <f t="shared" si="82"/>
        <v>20.079557319738427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1271.3951255009752</v>
      </c>
      <c r="C100" s="74">
        <f t="shared" si="83"/>
        <v>1131.0061193673173</v>
      </c>
      <c r="D100" s="74">
        <f t="shared" si="83"/>
        <v>1128.7707058616727</v>
      </c>
      <c r="E100" s="74">
        <f t="shared" si="83"/>
        <v>1125.5971988220913</v>
      </c>
      <c r="F100" s="74">
        <f t="shared" si="83"/>
        <v>1106.6656574739566</v>
      </c>
      <c r="G100" s="74">
        <f t="shared" si="83"/>
        <v>1112.370761346632</v>
      </c>
      <c r="H100" s="74">
        <f t="shared" si="83"/>
        <v>1128.0875562368501</v>
      </c>
      <c r="I100" s="74">
        <f t="shared" si="83"/>
        <v>1154.1408476273107</v>
      </c>
      <c r="J100" s="74">
        <f t="shared" si="83"/>
        <v>1158.6982977932134</v>
      </c>
      <c r="K100" s="74">
        <f t="shared" si="83"/>
        <v>1134.1166621272275</v>
      </c>
      <c r="L100" s="74">
        <f t="shared" si="83"/>
        <v>737.01759737911448</v>
      </c>
      <c r="M100" s="74">
        <f t="shared" si="83"/>
        <v>836.64661760547006</v>
      </c>
      <c r="N100" s="74">
        <f t="shared" si="83"/>
        <v>900.59325414243892</v>
      </c>
      <c r="O100" s="74">
        <f t="shared" si="83"/>
        <v>1046.3025096487197</v>
      </c>
      <c r="P100" s="74">
        <f t="shared" si="83"/>
        <v>1351.2675737895986</v>
      </c>
      <c r="Q100" s="74">
        <f t="shared" si="83"/>
        <v>1297.3028266894132</v>
      </c>
      <c r="R100" s="74">
        <f t="shared" si="83"/>
        <v>1265.4313947295375</v>
      </c>
      <c r="S100" s="74">
        <f t="shared" si="83"/>
        <v>1395.3534286821377</v>
      </c>
      <c r="T100" s="74">
        <f t="shared" si="83"/>
        <v>1806.1747070121414</v>
      </c>
      <c r="U100" s="74">
        <f t="shared" si="83"/>
        <v>2023.8301941148536</v>
      </c>
      <c r="V100" s="74">
        <f t="shared" si="83"/>
        <v>2004.3361848494451</v>
      </c>
      <c r="W100" s="74">
        <f t="shared" si="83"/>
        <v>1946.6272073249777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393.82964159798104</v>
      </c>
      <c r="C101" s="193">
        <f t="shared" si="84"/>
        <v>315.07042180165018</v>
      </c>
      <c r="D101" s="193">
        <f t="shared" si="84"/>
        <v>297.92579245486701</v>
      </c>
      <c r="E101" s="193">
        <f t="shared" si="84"/>
        <v>348.41036120668906</v>
      </c>
      <c r="F101" s="193">
        <f t="shared" si="84"/>
        <v>362.99041275316489</v>
      </c>
      <c r="G101" s="193">
        <f t="shared" si="84"/>
        <v>345.64252689608321</v>
      </c>
      <c r="H101" s="193">
        <f t="shared" si="84"/>
        <v>314.94590314670654</v>
      </c>
      <c r="I101" s="193">
        <f t="shared" si="84"/>
        <v>337.86135730226562</v>
      </c>
      <c r="J101" s="193">
        <f t="shared" si="84"/>
        <v>316.82728094868702</v>
      </c>
      <c r="K101" s="193">
        <f t="shared" si="84"/>
        <v>309.15484924572769</v>
      </c>
      <c r="L101" s="193">
        <f t="shared" si="84"/>
        <v>228.69690053148676</v>
      </c>
      <c r="M101" s="193">
        <f t="shared" si="84"/>
        <v>266.25641156953617</v>
      </c>
      <c r="N101" s="193">
        <f t="shared" si="84"/>
        <v>267.60626170588409</v>
      </c>
      <c r="O101" s="193">
        <f t="shared" si="84"/>
        <v>267.77791364439798</v>
      </c>
      <c r="P101" s="193">
        <f t="shared" si="84"/>
        <v>332.58363824772641</v>
      </c>
      <c r="Q101" s="193">
        <f t="shared" si="84"/>
        <v>328.47351796157909</v>
      </c>
      <c r="R101" s="193">
        <f t="shared" si="84"/>
        <v>334.79260643136081</v>
      </c>
      <c r="S101" s="193">
        <f t="shared" si="84"/>
        <v>411.56948851718869</v>
      </c>
      <c r="T101" s="193">
        <f t="shared" si="84"/>
        <v>414.35003905255985</v>
      </c>
      <c r="U101" s="193">
        <f t="shared" si="84"/>
        <v>428.56492177526269</v>
      </c>
      <c r="V101" s="193">
        <f t="shared" si="84"/>
        <v>447.44958073489636</v>
      </c>
      <c r="W101" s="193">
        <f t="shared" si="84"/>
        <v>523.0856106941967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1272.8832417696051</v>
      </c>
      <c r="C102" s="77">
        <f t="shared" si="85"/>
        <v>1300.0841307696946</v>
      </c>
      <c r="D102" s="77">
        <f t="shared" si="85"/>
        <v>1330.527660133298</v>
      </c>
      <c r="E102" s="77">
        <f t="shared" si="85"/>
        <v>1358.6437388948966</v>
      </c>
      <c r="F102" s="77">
        <f t="shared" si="85"/>
        <v>1379.7736438916736</v>
      </c>
      <c r="G102" s="77">
        <f t="shared" si="85"/>
        <v>1408.1563432242167</v>
      </c>
      <c r="H102" s="77">
        <f t="shared" si="85"/>
        <v>1432.8270936923407</v>
      </c>
      <c r="I102" s="77">
        <f t="shared" si="85"/>
        <v>1450.8467139495565</v>
      </c>
      <c r="J102" s="77">
        <f t="shared" si="85"/>
        <v>1463.5048788416811</v>
      </c>
      <c r="K102" s="77">
        <f t="shared" si="85"/>
        <v>1470.8241513828953</v>
      </c>
      <c r="L102" s="77">
        <f t="shared" si="85"/>
        <v>1470.5601270840775</v>
      </c>
      <c r="M102" s="77">
        <f t="shared" si="85"/>
        <v>1464.3735223526853</v>
      </c>
      <c r="N102" s="77">
        <f t="shared" si="85"/>
        <v>1470.6680505565648</v>
      </c>
      <c r="O102" s="77">
        <f t="shared" si="85"/>
        <v>1487.3942065905112</v>
      </c>
      <c r="P102" s="77">
        <f t="shared" si="85"/>
        <v>1497.1132253980236</v>
      </c>
      <c r="Q102" s="77">
        <f t="shared" si="85"/>
        <v>1424.5668223556243</v>
      </c>
      <c r="R102" s="77">
        <f t="shared" si="85"/>
        <v>1445.2914714963711</v>
      </c>
      <c r="S102" s="77">
        <f t="shared" si="85"/>
        <v>1478.0203669052476</v>
      </c>
      <c r="T102" s="77">
        <f t="shared" si="85"/>
        <v>1633.8172914077777</v>
      </c>
      <c r="U102" s="77">
        <f t="shared" si="85"/>
        <v>1639.7329427908396</v>
      </c>
      <c r="V102" s="77">
        <f t="shared" si="85"/>
        <v>1712.8571707583833</v>
      </c>
      <c r="W102" s="77">
        <f t="shared" si="85"/>
        <v>1668.3998495090018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7671.1276922012557</v>
      </c>
      <c r="C104" s="153">
        <f t="shared" si="86"/>
        <v>9762.8358404500868</v>
      </c>
      <c r="D104" s="153">
        <f t="shared" si="86"/>
        <v>9429.3800434353907</v>
      </c>
      <c r="E104" s="153">
        <f t="shared" si="86"/>
        <v>8831.0223342450008</v>
      </c>
      <c r="F104" s="153">
        <f t="shared" si="86"/>
        <v>8275.7154958953379</v>
      </c>
      <c r="G104" s="153">
        <f t="shared" si="86"/>
        <v>7893.1492023097089</v>
      </c>
      <c r="H104" s="153">
        <f t="shared" si="86"/>
        <v>7108.9230816146201</v>
      </c>
      <c r="I104" s="153">
        <f t="shared" si="86"/>
        <v>6298.5328530615116</v>
      </c>
      <c r="J104" s="153">
        <f t="shared" si="86"/>
        <v>6538.1671509058815</v>
      </c>
      <c r="K104" s="153">
        <f t="shared" si="86"/>
        <v>6582.038191558373</v>
      </c>
      <c r="L104" s="153">
        <f t="shared" si="86"/>
        <v>9675.3554428745847</v>
      </c>
      <c r="M104" s="153">
        <f t="shared" si="86"/>
        <v>8955.2118798205793</v>
      </c>
      <c r="N104" s="153">
        <f t="shared" si="86"/>
        <v>9308.0413895195088</v>
      </c>
      <c r="O104" s="153">
        <f t="shared" si="86"/>
        <v>9553.5641332320247</v>
      </c>
      <c r="P104" s="153">
        <f t="shared" si="86"/>
        <v>7736.7303354965943</v>
      </c>
      <c r="Q104" s="153">
        <f t="shared" si="86"/>
        <v>8776.5588337557365</v>
      </c>
      <c r="R104" s="153">
        <f t="shared" ref="R104:V104" si="87">SUM(R105:R108)</f>
        <v>9290.7447281265977</v>
      </c>
      <c r="S104" s="153">
        <f t="shared" si="87"/>
        <v>9633.7209505201354</v>
      </c>
      <c r="T104" s="153">
        <f t="shared" si="87"/>
        <v>9146.8250493270098</v>
      </c>
      <c r="U104" s="153">
        <f t="shared" si="87"/>
        <v>9564.7599813472152</v>
      </c>
      <c r="V104" s="153">
        <f t="shared" si="87"/>
        <v>10207.967749311727</v>
      </c>
      <c r="W104" s="153">
        <f t="shared" ref="W104" si="88">SUM(W105:W108)</f>
        <v>11293.885598513552</v>
      </c>
      <c r="DA104" s="217" t="s">
        <v>277</v>
      </c>
    </row>
    <row r="105" spans="1:105" ht="12" customHeight="1" x14ac:dyDescent="0.25">
      <c r="A105" s="97" t="s">
        <v>57</v>
      </c>
      <c r="B105" s="74">
        <v>6747.3644114827039</v>
      </c>
      <c r="C105" s="74">
        <v>8918.6686987578687</v>
      </c>
      <c r="D105" s="74">
        <v>8596.3658584292752</v>
      </c>
      <c r="E105" s="74">
        <v>7969.3915026751065</v>
      </c>
      <c r="F105" s="74">
        <v>7410.2469058271654</v>
      </c>
      <c r="G105" s="74">
        <v>7026.3609819110625</v>
      </c>
      <c r="H105" s="74">
        <v>6246.5229757712468</v>
      </c>
      <c r="I105" s="74">
        <v>5392.4549258500247</v>
      </c>
      <c r="J105" s="74">
        <v>5648.5018926625444</v>
      </c>
      <c r="K105" s="74">
        <v>5701.979729181824</v>
      </c>
      <c r="L105" s="74">
        <v>9059.4812999937913</v>
      </c>
      <c r="M105" s="74">
        <v>8248.6972812167842</v>
      </c>
      <c r="N105" s="74">
        <v>8534.1803063598873</v>
      </c>
      <c r="O105" s="74">
        <v>8683.749521635893</v>
      </c>
      <c r="P105" s="74">
        <v>6636.0314100147398</v>
      </c>
      <c r="Q105" s="74">
        <v>7678.6244909043289</v>
      </c>
      <c r="R105" s="74">
        <v>8192.5846350056145</v>
      </c>
      <c r="S105" s="74">
        <v>8375.3269304765599</v>
      </c>
      <c r="T105" s="74">
        <v>7580.9673495882444</v>
      </c>
      <c r="U105" s="74">
        <v>7804.8999657440627</v>
      </c>
      <c r="V105" s="74">
        <v>8415.0459167539739</v>
      </c>
      <c r="W105" s="74">
        <v>9469.3704257142817</v>
      </c>
      <c r="DA105" s="90" t="s">
        <v>278</v>
      </c>
    </row>
    <row r="106" spans="1:105" ht="12" customHeight="1" x14ac:dyDescent="0.25">
      <c r="A106" s="97" t="s">
        <v>56</v>
      </c>
      <c r="B106" s="74">
        <v>1.2711306725349076</v>
      </c>
      <c r="C106" s="74">
        <v>2.5223356419026586</v>
      </c>
      <c r="D106" s="74">
        <v>4.2463117835827102</v>
      </c>
      <c r="E106" s="74">
        <v>6.1837522496096815</v>
      </c>
      <c r="F106" s="74">
        <v>6.8760029477701838</v>
      </c>
      <c r="G106" s="74">
        <v>9.1364518967757178</v>
      </c>
      <c r="H106" s="74">
        <v>12.424415266194401</v>
      </c>
      <c r="I106" s="74">
        <v>18.078836550130905</v>
      </c>
      <c r="J106" s="74">
        <v>15.54385872158568</v>
      </c>
      <c r="K106" s="74">
        <v>19.32022887268754</v>
      </c>
      <c r="L106" s="74">
        <v>24.883473261379851</v>
      </c>
      <c r="M106" s="74">
        <v>23.834438229515573</v>
      </c>
      <c r="N106" s="74">
        <v>40.523395046889306</v>
      </c>
      <c r="O106" s="74">
        <v>39.368536543255388</v>
      </c>
      <c r="P106" s="74">
        <v>31.900841680352276</v>
      </c>
      <c r="Q106" s="74">
        <v>53.197540443418291</v>
      </c>
      <c r="R106" s="74">
        <v>55.800920449819202</v>
      </c>
      <c r="S106" s="74">
        <v>58.858122406437815</v>
      </c>
      <c r="T106" s="74">
        <v>66.844279479765532</v>
      </c>
      <c r="U106" s="74">
        <v>68.5588174585031</v>
      </c>
      <c r="V106" s="74">
        <v>74.101133181941151</v>
      </c>
      <c r="W106" s="74">
        <v>73.270310360727748</v>
      </c>
      <c r="DA106" s="90" t="s">
        <v>279</v>
      </c>
    </row>
    <row r="107" spans="1:105" ht="12" customHeight="1" x14ac:dyDescent="0.25">
      <c r="A107" s="97" t="s">
        <v>55</v>
      </c>
      <c r="B107" s="74">
        <v>676.53222462677081</v>
      </c>
      <c r="C107" s="74">
        <v>638.74429863187311</v>
      </c>
      <c r="D107" s="74">
        <v>637.26049125706083</v>
      </c>
      <c r="E107" s="74">
        <v>632.1895460521846</v>
      </c>
      <c r="F107" s="74">
        <v>625.6078881907049</v>
      </c>
      <c r="G107" s="74">
        <v>635.03015481053615</v>
      </c>
      <c r="H107" s="74">
        <v>647.10706083051775</v>
      </c>
      <c r="I107" s="74">
        <v>669.43041103037729</v>
      </c>
      <c r="J107" s="74">
        <v>670.74219144902224</v>
      </c>
      <c r="K107" s="74">
        <v>662.16457869485566</v>
      </c>
      <c r="L107" s="74">
        <v>439.37293637014147</v>
      </c>
      <c r="M107" s="74">
        <v>504.96465140856662</v>
      </c>
      <c r="N107" s="74">
        <v>552.90653801334611</v>
      </c>
      <c r="O107" s="74">
        <v>650.17139379744458</v>
      </c>
      <c r="P107" s="74">
        <v>846.48293529928117</v>
      </c>
      <c r="Q107" s="74">
        <v>822.52370329899088</v>
      </c>
      <c r="R107" s="74">
        <v>815.0772973114083</v>
      </c>
      <c r="S107" s="74">
        <v>919.90551400112827</v>
      </c>
      <c r="T107" s="74">
        <v>1218.0420742647441</v>
      </c>
      <c r="U107" s="74">
        <v>1398.926336492643</v>
      </c>
      <c r="V107" s="74">
        <v>1409.926141003582</v>
      </c>
      <c r="W107" s="74">
        <v>1387.5209714154016</v>
      </c>
      <c r="DA107" s="90" t="s">
        <v>280</v>
      </c>
    </row>
    <row r="108" spans="1:105" ht="12" customHeight="1" x14ac:dyDescent="0.25">
      <c r="A108" s="109" t="s">
        <v>54</v>
      </c>
      <c r="B108" s="77">
        <v>245.95992541924591</v>
      </c>
      <c r="C108" s="77">
        <v>202.90050741844286</v>
      </c>
      <c r="D108" s="77">
        <v>191.50738196547144</v>
      </c>
      <c r="E108" s="77">
        <v>223.2575332681009</v>
      </c>
      <c r="F108" s="77">
        <v>232.9846989296978</v>
      </c>
      <c r="G108" s="77">
        <v>222.62161369133426</v>
      </c>
      <c r="H108" s="77">
        <v>202.86862974666141</v>
      </c>
      <c r="I108" s="77">
        <v>218.5686796309781</v>
      </c>
      <c r="J108" s="77">
        <v>203.37920807272874</v>
      </c>
      <c r="K108" s="77">
        <v>198.5736548090054</v>
      </c>
      <c r="L108" s="77">
        <v>151.61773324927077</v>
      </c>
      <c r="M108" s="77">
        <v>177.71550896571082</v>
      </c>
      <c r="N108" s="77">
        <v>180.4311500993868</v>
      </c>
      <c r="O108" s="77">
        <v>180.27468125543021</v>
      </c>
      <c r="P108" s="77">
        <v>222.31514850222067</v>
      </c>
      <c r="Q108" s="77">
        <v>222.21309910899785</v>
      </c>
      <c r="R108" s="77">
        <v>227.28187535975439</v>
      </c>
      <c r="S108" s="77">
        <v>279.63038363600862</v>
      </c>
      <c r="T108" s="77">
        <v>280.97134599425664</v>
      </c>
      <c r="U108" s="77">
        <v>292.37486165200545</v>
      </c>
      <c r="V108" s="77">
        <v>308.89455837223096</v>
      </c>
      <c r="W108" s="77">
        <v>363.7238910231431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2270.22499804374</v>
      </c>
      <c r="C110" s="203">
        <f t="shared" si="89"/>
        <v>2325.6602146904283</v>
      </c>
      <c r="D110" s="203">
        <f t="shared" si="89"/>
        <v>2378.9816120454971</v>
      </c>
      <c r="E110" s="203">
        <f t="shared" si="89"/>
        <v>2248.6591921440045</v>
      </c>
      <c r="F110" s="203">
        <f t="shared" si="89"/>
        <v>2127.9717326639243</v>
      </c>
      <c r="G110" s="203">
        <f t="shared" si="89"/>
        <v>1903.9245121349866</v>
      </c>
      <c r="H110" s="203">
        <f t="shared" si="89"/>
        <v>1727.4384715053709</v>
      </c>
      <c r="I110" s="203">
        <f t="shared" si="89"/>
        <v>1466.0234671231547</v>
      </c>
      <c r="J110" s="203">
        <f t="shared" si="89"/>
        <v>1622.4195258307993</v>
      </c>
      <c r="K110" s="203">
        <f t="shared" si="89"/>
        <v>1592.5792768743793</v>
      </c>
      <c r="L110" s="203">
        <f t="shared" si="89"/>
        <v>1754.1877080021172</v>
      </c>
      <c r="M110" s="203">
        <f t="shared" si="89"/>
        <v>1532.599974232565</v>
      </c>
      <c r="N110" s="203">
        <f t="shared" si="89"/>
        <v>1429.616908265793</v>
      </c>
      <c r="O110" s="203">
        <f t="shared" si="89"/>
        <v>1458.4312193591936</v>
      </c>
      <c r="P110" s="203">
        <f t="shared" si="89"/>
        <v>1303.4148869285057</v>
      </c>
      <c r="Q110" s="203">
        <f t="shared" si="89"/>
        <v>1313.9126549400148</v>
      </c>
      <c r="R110" s="203">
        <f t="shared" ref="R110:V110" si="90">R78*1000000/R$6</f>
        <v>1369.1674107475492</v>
      </c>
      <c r="S110" s="203">
        <f t="shared" si="90"/>
        <v>1477.6090906042721</v>
      </c>
      <c r="T110" s="203">
        <f t="shared" si="90"/>
        <v>1453.1528678404243</v>
      </c>
      <c r="U110" s="203">
        <f t="shared" si="90"/>
        <v>1449.5571763917992</v>
      </c>
      <c r="V110" s="203">
        <f t="shared" si="90"/>
        <v>1540.9206504990188</v>
      </c>
      <c r="W110" s="203">
        <f t="shared" ref="W110" si="91">W78*1000000/W$6</f>
        <v>1655.8763270555492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2270.22499804374</v>
      </c>
      <c r="C111" s="192">
        <f t="shared" si="92"/>
        <v>2325.6602146904283</v>
      </c>
      <c r="D111" s="192">
        <f t="shared" si="92"/>
        <v>2378.9816120454971</v>
      </c>
      <c r="E111" s="192">
        <f t="shared" si="92"/>
        <v>2248.6591921440045</v>
      </c>
      <c r="F111" s="192">
        <f t="shared" si="92"/>
        <v>2127.9717326639243</v>
      </c>
      <c r="G111" s="192">
        <f t="shared" si="92"/>
        <v>1903.9245121349866</v>
      </c>
      <c r="H111" s="192">
        <f t="shared" si="92"/>
        <v>1727.4384715053709</v>
      </c>
      <c r="I111" s="192">
        <f t="shared" si="92"/>
        <v>1466.0234671231547</v>
      </c>
      <c r="J111" s="192">
        <f t="shared" si="92"/>
        <v>1622.4195258307993</v>
      </c>
      <c r="K111" s="192">
        <f t="shared" si="92"/>
        <v>1592.5792768743793</v>
      </c>
      <c r="L111" s="192">
        <f t="shared" si="92"/>
        <v>1754.1877080021172</v>
      </c>
      <c r="M111" s="192">
        <f t="shared" si="92"/>
        <v>1532.599974232565</v>
      </c>
      <c r="N111" s="192">
        <f t="shared" si="92"/>
        <v>1429.616908265793</v>
      </c>
      <c r="O111" s="192">
        <f t="shared" si="92"/>
        <v>1458.4312193591936</v>
      </c>
      <c r="P111" s="192">
        <f t="shared" si="92"/>
        <v>1303.4148869285057</v>
      </c>
      <c r="Q111" s="192">
        <f t="shared" si="92"/>
        <v>1313.9126549400148</v>
      </c>
      <c r="R111" s="192">
        <f t="shared" ref="R111:V111" si="93">R79*1000000/R$6</f>
        <v>1369.1674107475492</v>
      </c>
      <c r="S111" s="192">
        <f t="shared" si="93"/>
        <v>1477.6090906042721</v>
      </c>
      <c r="T111" s="192">
        <f t="shared" si="93"/>
        <v>1453.1528678404243</v>
      </c>
      <c r="U111" s="192">
        <f t="shared" si="93"/>
        <v>1449.5571763917992</v>
      </c>
      <c r="V111" s="192">
        <f t="shared" si="93"/>
        <v>1540.9206504990188</v>
      </c>
      <c r="W111" s="192">
        <f t="shared" ref="W111" si="94">W79*1000000/W$6</f>
        <v>1655.8763270555492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2071.9452262963464</v>
      </c>
      <c r="C112" s="74">
        <f t="shared" si="95"/>
        <v>2177.2123163946867</v>
      </c>
      <c r="D112" s="74">
        <f t="shared" si="95"/>
        <v>2222.6059792095953</v>
      </c>
      <c r="E112" s="74">
        <f t="shared" si="95"/>
        <v>2081.8204417026591</v>
      </c>
      <c r="F112" s="74">
        <f t="shared" si="95"/>
        <v>1955.3289318170196</v>
      </c>
      <c r="G112" s="74">
        <f t="shared" si="95"/>
        <v>1736.8284976832911</v>
      </c>
      <c r="H112" s="74">
        <f t="shared" si="95"/>
        <v>1558.4054864933269</v>
      </c>
      <c r="I112" s="74">
        <f t="shared" si="95"/>
        <v>1294.3965339070303</v>
      </c>
      <c r="J112" s="74">
        <f t="shared" si="95"/>
        <v>1439.4596850284422</v>
      </c>
      <c r="K112" s="74">
        <f t="shared" si="95"/>
        <v>1412.3476040159719</v>
      </c>
      <c r="L112" s="74">
        <f t="shared" si="95"/>
        <v>1646.2168933881824</v>
      </c>
      <c r="M112" s="74">
        <f t="shared" si="95"/>
        <v>1413.9280336243066</v>
      </c>
      <c r="N112" s="74">
        <f t="shared" si="95"/>
        <v>1314.1292680212064</v>
      </c>
      <c r="O112" s="74">
        <f t="shared" si="95"/>
        <v>1332.6602666245474</v>
      </c>
      <c r="P112" s="74">
        <f t="shared" si="95"/>
        <v>1120.5264188499279</v>
      </c>
      <c r="Q112" s="74">
        <f t="shared" si="95"/>
        <v>1153.6051490222283</v>
      </c>
      <c r="R112" s="74">
        <f t="shared" ref="R112:V112" si="96">R80*1000000/R$6</f>
        <v>1212.3503267393528</v>
      </c>
      <c r="S112" s="74">
        <f t="shared" si="96"/>
        <v>1290.3859813411859</v>
      </c>
      <c r="T112" s="74">
        <f t="shared" si="96"/>
        <v>1217.5878429857464</v>
      </c>
      <c r="U112" s="74">
        <f t="shared" si="96"/>
        <v>1213.9896808083868</v>
      </c>
      <c r="V112" s="74">
        <f t="shared" si="96"/>
        <v>1285.4694984313046</v>
      </c>
      <c r="W112" s="74">
        <f t="shared" ref="W112" si="97">W80*1000000/W$6</f>
        <v>1429.1143229965169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140.75931115888051</v>
      </c>
      <c r="C114" s="74">
        <f t="shared" si="101"/>
        <v>109.36717396491582</v>
      </c>
      <c r="D114" s="74">
        <f t="shared" si="101"/>
        <v>117.59758768051192</v>
      </c>
      <c r="E114" s="74">
        <f t="shared" si="101"/>
        <v>120.69133117144047</v>
      </c>
      <c r="F114" s="74">
        <f t="shared" si="101"/>
        <v>123.88665438473107</v>
      </c>
      <c r="G114" s="74">
        <f t="shared" si="101"/>
        <v>121.34374813823409</v>
      </c>
      <c r="H114" s="74">
        <f t="shared" si="101"/>
        <v>126.35393093026994</v>
      </c>
      <c r="I114" s="74">
        <f t="shared" si="101"/>
        <v>126.58859195673131</v>
      </c>
      <c r="J114" s="74">
        <f t="shared" si="101"/>
        <v>138.15925303903032</v>
      </c>
      <c r="K114" s="74">
        <f t="shared" si="101"/>
        <v>136.61130640401905</v>
      </c>
      <c r="L114" s="74">
        <f t="shared" si="101"/>
        <v>81.649796605269032</v>
      </c>
      <c r="M114" s="74">
        <f t="shared" si="101"/>
        <v>89.069074608768119</v>
      </c>
      <c r="N114" s="74">
        <f t="shared" si="101"/>
        <v>87.690981113454527</v>
      </c>
      <c r="O114" s="74">
        <f t="shared" si="101"/>
        <v>97.421902149526346</v>
      </c>
      <c r="P114" s="74">
        <f t="shared" si="101"/>
        <v>145.07638120894603</v>
      </c>
      <c r="Q114" s="74">
        <f t="shared" si="101"/>
        <v>125.78271324021753</v>
      </c>
      <c r="R114" s="74">
        <f t="shared" ref="R114:V114" si="102">R82*1000000/R$6</f>
        <v>121.65416680549608</v>
      </c>
      <c r="S114" s="74">
        <f t="shared" si="102"/>
        <v>142.1982041949413</v>
      </c>
      <c r="T114" s="74">
        <f t="shared" si="102"/>
        <v>187.78505045470396</v>
      </c>
      <c r="U114" s="74">
        <f t="shared" si="102"/>
        <v>185.70944561115283</v>
      </c>
      <c r="V114" s="74">
        <f t="shared" si="102"/>
        <v>203.499951553562</v>
      </c>
      <c r="W114" s="74">
        <f t="shared" ref="W114" si="103">W82*1000000/W$6</f>
        <v>165.0629455694436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57.520460588512833</v>
      </c>
      <c r="C115" s="193">
        <f t="shared" si="104"/>
        <v>39.08072433082588</v>
      </c>
      <c r="D115" s="193">
        <f t="shared" si="104"/>
        <v>38.778045155390004</v>
      </c>
      <c r="E115" s="193">
        <f t="shared" si="104"/>
        <v>46.147419269905285</v>
      </c>
      <c r="F115" s="193">
        <f t="shared" si="104"/>
        <v>48.756146462173824</v>
      </c>
      <c r="G115" s="193">
        <f t="shared" si="104"/>
        <v>45.752266313461433</v>
      </c>
      <c r="H115" s="193">
        <f t="shared" si="104"/>
        <v>42.679054081774169</v>
      </c>
      <c r="I115" s="193">
        <f t="shared" si="104"/>
        <v>45.038341259392951</v>
      </c>
      <c r="J115" s="193">
        <f t="shared" si="104"/>
        <v>44.800587763327023</v>
      </c>
      <c r="K115" s="193">
        <f t="shared" si="104"/>
        <v>43.620366454388368</v>
      </c>
      <c r="L115" s="193">
        <f t="shared" si="104"/>
        <v>26.321018008665707</v>
      </c>
      <c r="M115" s="193">
        <f t="shared" si="104"/>
        <v>29.602865999490565</v>
      </c>
      <c r="N115" s="193">
        <f t="shared" si="104"/>
        <v>27.796659131132181</v>
      </c>
      <c r="O115" s="193">
        <f t="shared" si="104"/>
        <v>28.349050585119766</v>
      </c>
      <c r="P115" s="193">
        <f t="shared" si="104"/>
        <v>37.812086869631628</v>
      </c>
      <c r="Q115" s="193">
        <f t="shared" si="104"/>
        <v>34.524792677569145</v>
      </c>
      <c r="R115" s="193">
        <f t="shared" ref="R115:V115" si="105">R83*1000000/R$6</f>
        <v>35.162917202700079</v>
      </c>
      <c r="S115" s="193">
        <f t="shared" si="105"/>
        <v>45.024905068145046</v>
      </c>
      <c r="T115" s="193">
        <f t="shared" si="105"/>
        <v>47.77997439997413</v>
      </c>
      <c r="U115" s="193">
        <f t="shared" si="105"/>
        <v>49.858049972259565</v>
      </c>
      <c r="V115" s="193">
        <f t="shared" si="105"/>
        <v>51.95120051415217</v>
      </c>
      <c r="W115" s="193">
        <f t="shared" ref="W115" si="106">W83*1000000/W$6</f>
        <v>61.699058489588609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0.50508033821787779</v>
      </c>
      <c r="C118" s="206">
        <f t="shared" si="110"/>
        <v>0.53426579810644526</v>
      </c>
      <c r="D118" s="206">
        <f t="shared" si="110"/>
        <v>0.53611593536747437</v>
      </c>
      <c r="E118" s="206">
        <f t="shared" si="110"/>
        <v>0.53636550288424945</v>
      </c>
      <c r="F118" s="206">
        <f t="shared" si="110"/>
        <v>0.54220607336694193</v>
      </c>
      <c r="G118" s="206">
        <f t="shared" si="110"/>
        <v>0.55015624577508249</v>
      </c>
      <c r="H118" s="206">
        <f t="shared" si="110"/>
        <v>0.55632286633058248</v>
      </c>
      <c r="I118" s="206">
        <f t="shared" si="110"/>
        <v>0.56648323385409394</v>
      </c>
      <c r="J118" s="206">
        <f t="shared" si="110"/>
        <v>0.56773240797415758</v>
      </c>
      <c r="K118" s="206">
        <f t="shared" si="110"/>
        <v>0.57497846173142642</v>
      </c>
      <c r="L118" s="206">
        <f t="shared" si="110"/>
        <v>0.57780831826833867</v>
      </c>
      <c r="M118" s="206">
        <f t="shared" si="110"/>
        <v>0.58767341835177278</v>
      </c>
      <c r="N118" s="206">
        <f t="shared" si="110"/>
        <v>0.60072947706698154</v>
      </c>
      <c r="O118" s="206">
        <f t="shared" si="110"/>
        <v>0.61278245138551324</v>
      </c>
      <c r="P118" s="206">
        <f t="shared" si="110"/>
        <v>0.62204891857051348</v>
      </c>
      <c r="Q118" s="206">
        <f t="shared" si="110"/>
        <v>0.62817690452565111</v>
      </c>
      <c r="R118" s="206">
        <f t="shared" ref="R118:V118" si="111">IF(R104=0,"",R104/R97)</f>
        <v>0.63294696413662577</v>
      </c>
      <c r="S118" s="206">
        <f t="shared" si="111"/>
        <v>0.64359703498263354</v>
      </c>
      <c r="T118" s="206">
        <f t="shared" si="111"/>
        <v>0.65843948572413702</v>
      </c>
      <c r="U118" s="206">
        <f t="shared" si="111"/>
        <v>0.66979128367987273</v>
      </c>
      <c r="V118" s="206">
        <f t="shared" si="111"/>
        <v>0.68471883572803616</v>
      </c>
      <c r="W118" s="206">
        <f t="shared" ref="W118" si="112">IF(W104=0,"",W104/W97)</f>
        <v>0.69519421088289302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0.4989932650631087</v>
      </c>
      <c r="C119" s="199">
        <f t="shared" si="113"/>
        <v>0.53005300139261025</v>
      </c>
      <c r="D119" s="199">
        <f t="shared" si="113"/>
        <v>0.53196728715870678</v>
      </c>
      <c r="E119" s="199">
        <f t="shared" si="113"/>
        <v>0.53172893074094851</v>
      </c>
      <c r="F119" s="199">
        <f t="shared" si="113"/>
        <v>0.53735154296853671</v>
      </c>
      <c r="G119" s="199">
        <f t="shared" si="113"/>
        <v>0.54530729755902785</v>
      </c>
      <c r="H119" s="199">
        <f t="shared" si="113"/>
        <v>0.55131832498158284</v>
      </c>
      <c r="I119" s="199">
        <f t="shared" si="113"/>
        <v>0.56058830967659556</v>
      </c>
      <c r="J119" s="199">
        <f t="shared" si="113"/>
        <v>0.56290513657776864</v>
      </c>
      <c r="K119" s="199">
        <f t="shared" si="113"/>
        <v>0.57038476301736341</v>
      </c>
      <c r="L119" s="199">
        <f t="shared" si="113"/>
        <v>0.5744816091725341</v>
      </c>
      <c r="M119" s="199">
        <f t="shared" si="113"/>
        <v>0.58390652454599257</v>
      </c>
      <c r="N119" s="199">
        <f t="shared" si="113"/>
        <v>0.59629869420157788</v>
      </c>
      <c r="O119" s="199">
        <f t="shared" si="113"/>
        <v>0.60883893730000604</v>
      </c>
      <c r="P119" s="199">
        <f t="shared" si="113"/>
        <v>0.61770589701098466</v>
      </c>
      <c r="Q119" s="199">
        <f t="shared" si="113"/>
        <v>0.62282319606079417</v>
      </c>
      <c r="R119" s="199">
        <f t="shared" ref="R119:V119" si="114">IF(R105=0,"",R105/R98)</f>
        <v>0.62724974406244194</v>
      </c>
      <c r="S119" s="199">
        <f t="shared" si="114"/>
        <v>0.63719560082219984</v>
      </c>
      <c r="T119" s="199">
        <f t="shared" si="114"/>
        <v>0.65063220037737923</v>
      </c>
      <c r="U119" s="199">
        <f t="shared" si="114"/>
        <v>0.66096720220985994</v>
      </c>
      <c r="V119" s="199">
        <f t="shared" si="114"/>
        <v>0.67667709563131195</v>
      </c>
      <c r="W119" s="199">
        <f t="shared" ref="W119" si="115">IF(W105=0,"",W105/W98)</f>
        <v>0.68838795475241998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1.6812889119229022</v>
      </c>
      <c r="C120" s="200">
        <f t="shared" si="116"/>
        <v>1.9434315030909997</v>
      </c>
      <c r="D120" s="200">
        <f t="shared" si="116"/>
        <v>2.0713278298413393</v>
      </c>
      <c r="E120" s="200">
        <f t="shared" si="116"/>
        <v>2.1642860002130111</v>
      </c>
      <c r="F120" s="200">
        <f t="shared" si="116"/>
        <v>2.2369609172643199</v>
      </c>
      <c r="G120" s="200">
        <f t="shared" si="116"/>
        <v>2.3123781053099823</v>
      </c>
      <c r="H120" s="200">
        <f t="shared" si="116"/>
        <v>2.3790479322323117</v>
      </c>
      <c r="I120" s="200">
        <f t="shared" si="116"/>
        <v>2.4508024208549939</v>
      </c>
      <c r="J120" s="200">
        <f t="shared" si="116"/>
        <v>2.5055700498072526</v>
      </c>
      <c r="K120" s="200">
        <f t="shared" si="116"/>
        <v>2.5915674097484698</v>
      </c>
      <c r="L120" s="200">
        <f t="shared" si="116"/>
        <v>2.6553842357573889</v>
      </c>
      <c r="M120" s="200">
        <f t="shared" si="116"/>
        <v>2.7177399003983869</v>
      </c>
      <c r="N120" s="200">
        <f t="shared" si="116"/>
        <v>2.8057965151192112</v>
      </c>
      <c r="O120" s="200">
        <f t="shared" si="116"/>
        <v>2.8982980019278863</v>
      </c>
      <c r="P120" s="200">
        <f t="shared" si="116"/>
        <v>3.0048734243873363</v>
      </c>
      <c r="Q120" s="200">
        <f t="shared" si="116"/>
        <v>3.1364008077874144</v>
      </c>
      <c r="R120" s="200">
        <f t="shared" ref="R120:V120" si="117">IF(R106=0,"",R106/R99)</f>
        <v>3.2429280988249527</v>
      </c>
      <c r="S120" s="200">
        <f t="shared" si="117"/>
        <v>3.3454670588112188</v>
      </c>
      <c r="T120" s="200">
        <f t="shared" si="117"/>
        <v>3.4362463984100788</v>
      </c>
      <c r="U120" s="200">
        <f t="shared" si="117"/>
        <v>3.5134698406836007</v>
      </c>
      <c r="V120" s="200">
        <f t="shared" si="117"/>
        <v>3.5902794997902037</v>
      </c>
      <c r="W120" s="200">
        <f t="shared" ref="W120" si="118">IF(W106=0,"",W106/W99)</f>
        <v>3.6490002839207127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0.53211799467942189</v>
      </c>
      <c r="C121" s="200">
        <f t="shared" si="119"/>
        <v>0.56475759741175002</v>
      </c>
      <c r="D121" s="200">
        <f t="shared" si="119"/>
        <v>0.56456150744149014</v>
      </c>
      <c r="E121" s="200">
        <f t="shared" si="119"/>
        <v>0.56164811596346798</v>
      </c>
      <c r="F121" s="200">
        <f t="shared" si="119"/>
        <v>0.56530884821952421</v>
      </c>
      <c r="G121" s="200">
        <f t="shared" si="119"/>
        <v>0.57087994118235452</v>
      </c>
      <c r="H121" s="200">
        <f t="shared" si="119"/>
        <v>0.57363194660987193</v>
      </c>
      <c r="I121" s="200">
        <f t="shared" si="119"/>
        <v>0.58002488379697859</v>
      </c>
      <c r="J121" s="200">
        <f t="shared" si="119"/>
        <v>0.57887561647969721</v>
      </c>
      <c r="K121" s="200">
        <f t="shared" si="119"/>
        <v>0.58385931607146491</v>
      </c>
      <c r="L121" s="200">
        <f t="shared" si="119"/>
        <v>0.59614985847364022</v>
      </c>
      <c r="M121" s="200">
        <f t="shared" si="119"/>
        <v>0.60355787112819992</v>
      </c>
      <c r="N121" s="200">
        <f t="shared" si="119"/>
        <v>0.6139359088802343</v>
      </c>
      <c r="O121" s="200">
        <f t="shared" si="119"/>
        <v>0.62139905792229233</v>
      </c>
      <c r="P121" s="200">
        <f t="shared" si="119"/>
        <v>0.62643620828207947</v>
      </c>
      <c r="Q121" s="200">
        <f t="shared" si="119"/>
        <v>0.63402598558887668</v>
      </c>
      <c r="R121" s="200">
        <f t="shared" ref="R121:V121" si="120">IF(R107=0,"",R107/R100)</f>
        <v>0.6441102225740305</v>
      </c>
      <c r="S121" s="200">
        <f t="shared" si="120"/>
        <v>0.65926344902448597</v>
      </c>
      <c r="T121" s="200">
        <f t="shared" si="120"/>
        <v>0.67437666441453281</v>
      </c>
      <c r="U121" s="200">
        <f t="shared" si="120"/>
        <v>0.69122712990477952</v>
      </c>
      <c r="V121" s="200">
        <f t="shared" si="120"/>
        <v>0.70343795200678272</v>
      </c>
      <c r="W121" s="200">
        <f t="shared" ref="W121" si="121">IF(W107=0,"",W107/W100)</f>
        <v>0.7127820705445238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0.62453380710820228</v>
      </c>
      <c r="C122" s="201">
        <f t="shared" si="122"/>
        <v>0.64398462495529674</v>
      </c>
      <c r="D122" s="201">
        <f t="shared" si="122"/>
        <v>0.64280229109227938</v>
      </c>
      <c r="E122" s="201">
        <f t="shared" si="122"/>
        <v>0.64078901814190548</v>
      </c>
      <c r="F122" s="201">
        <f t="shared" si="122"/>
        <v>0.64184807847288361</v>
      </c>
      <c r="G122" s="201">
        <f t="shared" si="122"/>
        <v>0.64408050621116142</v>
      </c>
      <c r="H122" s="201">
        <f t="shared" si="122"/>
        <v>0.64413801773494461</v>
      </c>
      <c r="I122" s="201">
        <f t="shared" si="122"/>
        <v>0.64691825480188592</v>
      </c>
      <c r="J122" s="201">
        <f t="shared" si="122"/>
        <v>0.64192454470379967</v>
      </c>
      <c r="K122" s="201">
        <f t="shared" si="122"/>
        <v>0.64231130546224013</v>
      </c>
      <c r="L122" s="201">
        <f t="shared" si="122"/>
        <v>0.66296365581218797</v>
      </c>
      <c r="M122" s="201">
        <f t="shared" si="122"/>
        <v>0.66746001689915446</v>
      </c>
      <c r="N122" s="201">
        <f t="shared" si="122"/>
        <v>0.67424113677015463</v>
      </c>
      <c r="O122" s="201">
        <f t="shared" si="122"/>
        <v>0.67322460916186777</v>
      </c>
      <c r="P122" s="201">
        <f t="shared" si="122"/>
        <v>0.66844884394652104</v>
      </c>
      <c r="Q122" s="201">
        <f t="shared" si="122"/>
        <v>0.67650232654368714</v>
      </c>
      <c r="R122" s="201">
        <f t="shared" ref="R122:V122" si="123">IF(R108=0,"",R108/R101)</f>
        <v>0.67887363996000227</v>
      </c>
      <c r="S122" s="201">
        <f t="shared" si="123"/>
        <v>0.67942447493731106</v>
      </c>
      <c r="T122" s="201">
        <f t="shared" si="123"/>
        <v>0.67810141067373164</v>
      </c>
      <c r="U122" s="201">
        <f t="shared" si="123"/>
        <v>0.68221836831836036</v>
      </c>
      <c r="V122" s="201">
        <f t="shared" si="123"/>
        <v>0.6903449498486488</v>
      </c>
      <c r="W122" s="201">
        <f t="shared" ref="W122" si="124">IF(W108=0,"",W108/W101)</f>
        <v>0.69534294881566006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188.94104310996144</v>
      </c>
      <c r="C126" s="203">
        <f t="shared" si="125"/>
        <v>224.63099866808582</v>
      </c>
      <c r="D126" s="203">
        <f t="shared" si="125"/>
        <v>217.07308248124716</v>
      </c>
      <c r="E126" s="203">
        <f t="shared" si="125"/>
        <v>204.45622027299692</v>
      </c>
      <c r="F126" s="203">
        <f t="shared" si="125"/>
        <v>190.87115191193956</v>
      </c>
      <c r="G126" s="203">
        <f t="shared" si="125"/>
        <v>180.6465492435926</v>
      </c>
      <c r="H126" s="203">
        <f t="shared" si="125"/>
        <v>162.8992079631364</v>
      </c>
      <c r="I126" s="203">
        <f t="shared" si="125"/>
        <v>144.02909907799912</v>
      </c>
      <c r="J126" s="203">
        <f t="shared" si="125"/>
        <v>148.69313333104918</v>
      </c>
      <c r="K126" s="203">
        <f t="shared" si="125"/>
        <v>147.93860776675774</v>
      </c>
      <c r="L126" s="203">
        <f t="shared" si="125"/>
        <v>208.5482184874501</v>
      </c>
      <c r="M126" s="203">
        <f t="shared" si="125"/>
        <v>191.16885368459384</v>
      </c>
      <c r="N126" s="203">
        <f t="shared" si="125"/>
        <v>194.11020767885591</v>
      </c>
      <c r="O126" s="203">
        <f t="shared" si="125"/>
        <v>195.33439267270015</v>
      </c>
      <c r="P126" s="203">
        <f t="shared" si="125"/>
        <v>159.32669470298737</v>
      </c>
      <c r="Q126" s="203">
        <f t="shared" si="125"/>
        <v>175.97478611041834</v>
      </c>
      <c r="R126" s="203">
        <f t="shared" ref="R126:V126" si="126">IF(R96=0,0,R96/R$19)</f>
        <v>184.22627299967223</v>
      </c>
      <c r="S126" s="203">
        <f t="shared" si="126"/>
        <v>187.8419263670776</v>
      </c>
      <c r="T126" s="203">
        <f t="shared" si="126"/>
        <v>177.23801305276817</v>
      </c>
      <c r="U126" s="203">
        <f t="shared" si="126"/>
        <v>181.66856084213424</v>
      </c>
      <c r="V126" s="203">
        <f t="shared" si="126"/>
        <v>189.58675076923208</v>
      </c>
      <c r="W126" s="203">
        <f t="shared" ref="W126" si="127">IF(W96=0,0,W96/W$19)</f>
        <v>204.24788189712183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174.3305982384806</v>
      </c>
      <c r="C127" s="192">
        <f t="shared" si="128"/>
        <v>209.71083097017717</v>
      </c>
      <c r="D127" s="192">
        <f t="shared" si="128"/>
        <v>201.80673511145642</v>
      </c>
      <c r="E127" s="192">
        <f t="shared" si="128"/>
        <v>188.87074203742091</v>
      </c>
      <c r="F127" s="192">
        <f t="shared" si="128"/>
        <v>175.04696994530332</v>
      </c>
      <c r="G127" s="192">
        <f t="shared" si="128"/>
        <v>164.5009211147246</v>
      </c>
      <c r="H127" s="192">
        <f t="shared" si="128"/>
        <v>146.47513764865457</v>
      </c>
      <c r="I127" s="192">
        <f t="shared" si="128"/>
        <v>127.40440588960644</v>
      </c>
      <c r="J127" s="192">
        <f t="shared" si="128"/>
        <v>131.92759556006328</v>
      </c>
      <c r="K127" s="192">
        <f t="shared" si="128"/>
        <v>131.09489897203073</v>
      </c>
      <c r="L127" s="192">
        <f t="shared" si="128"/>
        <v>191.71184347093603</v>
      </c>
      <c r="M127" s="192">
        <f t="shared" si="128"/>
        <v>174.40862262944023</v>
      </c>
      <c r="N127" s="192">
        <f t="shared" si="128"/>
        <v>177.28334211184713</v>
      </c>
      <c r="O127" s="192">
        <f t="shared" si="128"/>
        <v>178.32176719935902</v>
      </c>
      <c r="P127" s="192">
        <f t="shared" si="128"/>
        <v>142.2088757186267</v>
      </c>
      <c r="Q127" s="192">
        <f t="shared" si="128"/>
        <v>159.69217133202753</v>
      </c>
      <c r="R127" s="192">
        <f t="shared" ref="R127:V127" si="129">IF(R97=0,0,R97/R$19)</f>
        <v>167.7127992219371</v>
      </c>
      <c r="S127" s="192">
        <f t="shared" si="129"/>
        <v>170.9609587933775</v>
      </c>
      <c r="T127" s="192">
        <f t="shared" si="129"/>
        <v>158.58645663487863</v>
      </c>
      <c r="U127" s="192">
        <f t="shared" si="129"/>
        <v>162.95694041100302</v>
      </c>
      <c r="V127" s="192">
        <f t="shared" si="129"/>
        <v>170.04925611391008</v>
      </c>
      <c r="W127" s="192">
        <f t="shared" ref="W127" si="130">IF(W97=0,0,W97/W$19)</f>
        <v>185.22554829743211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155.20808957581139</v>
      </c>
      <c r="C128" s="74">
        <f t="shared" si="131"/>
        <v>193.10031436267795</v>
      </c>
      <c r="D128" s="74">
        <f t="shared" si="131"/>
        <v>185.41343367055012</v>
      </c>
      <c r="E128" s="74">
        <f t="shared" si="131"/>
        <v>171.92910930015057</v>
      </c>
      <c r="F128" s="74">
        <f t="shared" si="131"/>
        <v>158.15670262710208</v>
      </c>
      <c r="G128" s="74">
        <f t="shared" si="131"/>
        <v>147.73834104548243</v>
      </c>
      <c r="H128" s="74">
        <f t="shared" si="131"/>
        <v>129.87421162433358</v>
      </c>
      <c r="I128" s="74">
        <f t="shared" si="131"/>
        <v>110.22360102320808</v>
      </c>
      <c r="J128" s="74">
        <f t="shared" si="131"/>
        <v>114.95328347659344</v>
      </c>
      <c r="K128" s="74">
        <f t="shared" si="131"/>
        <v>114.48134562152146</v>
      </c>
      <c r="L128" s="74">
        <f t="shared" si="131"/>
        <v>180.54813518449794</v>
      </c>
      <c r="M128" s="74">
        <f t="shared" si="131"/>
        <v>161.6851639799375</v>
      </c>
      <c r="N128" s="74">
        <f t="shared" si="131"/>
        <v>163.7519661644375</v>
      </c>
      <c r="O128" s="74">
        <f t="shared" si="131"/>
        <v>163.13611831118342</v>
      </c>
      <c r="P128" s="74">
        <f t="shared" si="131"/>
        <v>122.8345299339022</v>
      </c>
      <c r="Q128" s="74">
        <f t="shared" si="131"/>
        <v>140.91589185018285</v>
      </c>
      <c r="R128" s="74">
        <f t="shared" ref="R128:V128" si="132">IF(R98=0,0,R98/R$19)</f>
        <v>149.23251049002454</v>
      </c>
      <c r="S128" s="74">
        <f t="shared" si="132"/>
        <v>150.1225445276302</v>
      </c>
      <c r="T128" s="74">
        <f t="shared" si="132"/>
        <v>133.01501362252938</v>
      </c>
      <c r="U128" s="74">
        <f t="shared" si="132"/>
        <v>134.74904889593293</v>
      </c>
      <c r="V128" s="74">
        <f t="shared" si="132"/>
        <v>141.84784280327543</v>
      </c>
      <c r="W128" s="74">
        <f t="shared" ref="W128" si="133">IF(W98=0,0,W98/W$19)</f>
        <v>156.8380720149338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8.6780614430054751E-3</v>
      </c>
      <c r="C129" s="74">
        <f t="shared" si="134"/>
        <v>1.4894841483931571E-2</v>
      </c>
      <c r="D129" s="74">
        <f t="shared" si="134"/>
        <v>2.3522001385096337E-2</v>
      </c>
      <c r="E129" s="74">
        <f t="shared" si="134"/>
        <v>3.2775699744630335E-2</v>
      </c>
      <c r="F129" s="74">
        <f t="shared" si="134"/>
        <v>3.525259415466328E-2</v>
      </c>
      <c r="G129" s="74">
        <f t="shared" si="134"/>
        <v>4.5302565087476883E-2</v>
      </c>
      <c r="H129" s="74">
        <f t="shared" si="134"/>
        <v>5.986317912426703E-2</v>
      </c>
      <c r="I129" s="74">
        <f t="shared" si="134"/>
        <v>8.4526772459103713E-2</v>
      </c>
      <c r="J129" s="74">
        <f t="shared" si="134"/>
        <v>7.1068247321835074E-2</v>
      </c>
      <c r="K129" s="74">
        <f t="shared" si="134"/>
        <v>8.5374216086705604E-2</v>
      </c>
      <c r="L129" s="74">
        <f t="shared" si="134"/>
        <v>0.10728757554398778</v>
      </c>
      <c r="M129" s="74">
        <f t="shared" si="134"/>
        <v>0.10037490874797615</v>
      </c>
      <c r="N129" s="74">
        <f t="shared" si="134"/>
        <v>0.16524876379038353</v>
      </c>
      <c r="O129" s="74">
        <f t="shared" si="134"/>
        <v>0.15536439178708822</v>
      </c>
      <c r="P129" s="74">
        <f t="shared" si="134"/>
        <v>0.12138631895797374</v>
      </c>
      <c r="Q129" s="74">
        <f t="shared" si="134"/>
        <v>0.19386585241648782</v>
      </c>
      <c r="R129" s="74">
        <f t="shared" ref="R129:V129" si="135">IF(R99=0,0,R99/R$19)</f>
        <v>0.19660159833137855</v>
      </c>
      <c r="S129" s="74">
        <f t="shared" si="135"/>
        <v>0.20094007634535829</v>
      </c>
      <c r="T129" s="74">
        <f t="shared" si="135"/>
        <v>0.22207084181761966</v>
      </c>
      <c r="U129" s="74">
        <f t="shared" si="135"/>
        <v>0.22267187461231008</v>
      </c>
      <c r="V129" s="74">
        <f t="shared" si="135"/>
        <v>0.23542051866716746</v>
      </c>
      <c r="W129" s="74">
        <f t="shared" ref="W129" si="136">IF(W99=0,0,W99/W$19)</f>
        <v>0.22893794792810798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14.593363932717825</v>
      </c>
      <c r="C130" s="74">
        <f t="shared" si="137"/>
        <v>12.97977613058838</v>
      </c>
      <c r="D130" s="74">
        <f t="shared" si="137"/>
        <v>12.951407334742495</v>
      </c>
      <c r="E130" s="74">
        <f t="shared" si="137"/>
        <v>12.912119742690113</v>
      </c>
      <c r="F130" s="74">
        <f t="shared" si="137"/>
        <v>12.691993949603168</v>
      </c>
      <c r="G130" s="74">
        <f t="shared" si="137"/>
        <v>12.754212087704815</v>
      </c>
      <c r="H130" s="74">
        <f t="shared" si="137"/>
        <v>12.930931740535865</v>
      </c>
      <c r="I130" s="74">
        <f t="shared" si="137"/>
        <v>13.224855047411019</v>
      </c>
      <c r="J130" s="74">
        <f t="shared" si="137"/>
        <v>13.273751497299026</v>
      </c>
      <c r="K130" s="74">
        <f t="shared" si="137"/>
        <v>12.987773404562384</v>
      </c>
      <c r="L130" s="74">
        <f t="shared" si="137"/>
        <v>8.438080452956207</v>
      </c>
      <c r="M130" s="74">
        <f t="shared" si="137"/>
        <v>9.5756925460191606</v>
      </c>
      <c r="N130" s="74">
        <f t="shared" si="137"/>
        <v>10.304270642362001</v>
      </c>
      <c r="O130" s="74">
        <f t="shared" si="137"/>
        <v>11.967474829200507</v>
      </c>
      <c r="P130" s="74">
        <f t="shared" si="137"/>
        <v>15.450236719014333</v>
      </c>
      <c r="Q130" s="74">
        <f t="shared" si="137"/>
        <v>14.828003745708459</v>
      </c>
      <c r="R130" s="74">
        <f t="shared" ref="R130:V130" si="138">IF(R100=0,0,R100/R$19)</f>
        <v>14.458445626025718</v>
      </c>
      <c r="S130" s="74">
        <f t="shared" si="138"/>
        <v>15.936800676674643</v>
      </c>
      <c r="T130" s="74">
        <f t="shared" si="138"/>
        <v>20.619177937194472</v>
      </c>
      <c r="U130" s="74">
        <f t="shared" si="138"/>
        <v>23.094701229144135</v>
      </c>
      <c r="V130" s="74">
        <f t="shared" si="138"/>
        <v>22.862214180780903</v>
      </c>
      <c r="W130" s="74">
        <f t="shared" ref="W130" si="139">IF(W100=0,0,W100/W$19)</f>
        <v>22.194554946085312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4.5204666685083623</v>
      </c>
      <c r="C131" s="193">
        <f t="shared" si="140"/>
        <v>3.6158456354269375</v>
      </c>
      <c r="D131" s="193">
        <f t="shared" si="140"/>
        <v>3.4183721047787263</v>
      </c>
      <c r="E131" s="193">
        <f t="shared" si="140"/>
        <v>3.9967372948355546</v>
      </c>
      <c r="F131" s="193">
        <f t="shared" si="140"/>
        <v>4.1630207744433827</v>
      </c>
      <c r="G131" s="193">
        <f t="shared" si="140"/>
        <v>3.9630654164498806</v>
      </c>
      <c r="H131" s="193">
        <f t="shared" si="140"/>
        <v>3.6101311046608355</v>
      </c>
      <c r="I131" s="193">
        <f t="shared" si="140"/>
        <v>3.8714230465282373</v>
      </c>
      <c r="J131" s="193">
        <f t="shared" si="140"/>
        <v>3.6294923388489724</v>
      </c>
      <c r="K131" s="193">
        <f t="shared" si="140"/>
        <v>3.5404057298601952</v>
      </c>
      <c r="L131" s="193">
        <f t="shared" si="140"/>
        <v>2.6183402579379087</v>
      </c>
      <c r="M131" s="193">
        <f t="shared" si="140"/>
        <v>3.0473911947355825</v>
      </c>
      <c r="N131" s="193">
        <f t="shared" si="140"/>
        <v>3.0618565412572547</v>
      </c>
      <c r="O131" s="193">
        <f t="shared" si="140"/>
        <v>3.0628096671879956</v>
      </c>
      <c r="P131" s="193">
        <f t="shared" si="140"/>
        <v>3.8027227467522287</v>
      </c>
      <c r="Q131" s="193">
        <f t="shared" si="140"/>
        <v>3.7544098837197706</v>
      </c>
      <c r="R131" s="193">
        <f t="shared" ref="R131:V131" si="141">IF(R101=0,0,R101/R$19)</f>
        <v>3.8252415075554866</v>
      </c>
      <c r="S131" s="193">
        <f t="shared" si="141"/>
        <v>4.7006735127273167</v>
      </c>
      <c r="T131" s="193">
        <f t="shared" si="141"/>
        <v>4.7301942333371292</v>
      </c>
      <c r="U131" s="193">
        <f t="shared" si="141"/>
        <v>4.8905184113136748</v>
      </c>
      <c r="V131" s="193">
        <f t="shared" si="141"/>
        <v>5.1037786111865335</v>
      </c>
      <c r="W131" s="193">
        <f t="shared" ref="W131" si="142">IF(W101=0,0,W101/W$19)</f>
        <v>5.9639833884849098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14.610444871480869</v>
      </c>
      <c r="C132" s="77">
        <f t="shared" si="143"/>
        <v>14.920167697908617</v>
      </c>
      <c r="D132" s="77">
        <f t="shared" si="143"/>
        <v>15.266347369790722</v>
      </c>
      <c r="E132" s="77">
        <f t="shared" si="143"/>
        <v>15.585478235576078</v>
      </c>
      <c r="F132" s="77">
        <f t="shared" si="143"/>
        <v>15.824181966636255</v>
      </c>
      <c r="G132" s="77">
        <f t="shared" si="143"/>
        <v>16.145628128868019</v>
      </c>
      <c r="H132" s="77">
        <f t="shared" si="143"/>
        <v>16.424070314481867</v>
      </c>
      <c r="I132" s="77">
        <f t="shared" si="143"/>
        <v>16.624693188392662</v>
      </c>
      <c r="J132" s="77">
        <f t="shared" si="143"/>
        <v>16.765537770985905</v>
      </c>
      <c r="K132" s="77">
        <f t="shared" si="143"/>
        <v>16.843708794726993</v>
      </c>
      <c r="L132" s="77">
        <f t="shared" si="143"/>
        <v>16.836375016514072</v>
      </c>
      <c r="M132" s="77">
        <f t="shared" si="143"/>
        <v>16.760231055153618</v>
      </c>
      <c r="N132" s="77">
        <f t="shared" si="143"/>
        <v>16.826865567008749</v>
      </c>
      <c r="O132" s="77">
        <f t="shared" si="143"/>
        <v>17.012625473341167</v>
      </c>
      <c r="P132" s="77">
        <f t="shared" si="143"/>
        <v>17.117818984360635</v>
      </c>
      <c r="Q132" s="77">
        <f t="shared" si="143"/>
        <v>16.282614778390794</v>
      </c>
      <c r="R132" s="77">
        <f t="shared" ref="R132:V132" si="144">IF(R102=0,0,R102/R$19)</f>
        <v>16.513473777735104</v>
      </c>
      <c r="S132" s="77">
        <f t="shared" si="144"/>
        <v>16.880967573700122</v>
      </c>
      <c r="T132" s="77">
        <f t="shared" si="144"/>
        <v>18.651556417889548</v>
      </c>
      <c r="U132" s="77">
        <f t="shared" si="144"/>
        <v>18.711620431131209</v>
      </c>
      <c r="V132" s="77">
        <f t="shared" si="144"/>
        <v>19.537494655322021</v>
      </c>
      <c r="W132" s="77">
        <f t="shared" ref="W132" si="145">IF(W102=0,0,W102/W$19)</f>
        <v>19.022333599689674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88.050957520016752</v>
      </c>
      <c r="C134" s="153">
        <f t="shared" si="146"/>
        <v>112.04132447984755</v>
      </c>
      <c r="D134" s="153">
        <f t="shared" si="146"/>
        <v>108.19180655773458</v>
      </c>
      <c r="E134" s="153">
        <f t="shared" si="146"/>
        <v>101.30375053302261</v>
      </c>
      <c r="F134" s="153">
        <f t="shared" si="146"/>
        <v>94.911530228823992</v>
      </c>
      <c r="G134" s="153">
        <f t="shared" si="146"/>
        <v>90.501209187019867</v>
      </c>
      <c r="H134" s="153">
        <f t="shared" si="146"/>
        <v>81.487468422866115</v>
      </c>
      <c r="I134" s="153">
        <f t="shared" si="146"/>
        <v>72.172459855603833</v>
      </c>
      <c r="J134" s="153">
        <f t="shared" si="146"/>
        <v>74.899571505555514</v>
      </c>
      <c r="K134" s="153">
        <f t="shared" si="146"/>
        <v>75.376743351774977</v>
      </c>
      <c r="L134" s="153">
        <f t="shared" si="146"/>
        <v>110.77269786806453</v>
      </c>
      <c r="M134" s="153">
        <f t="shared" si="146"/>
        <v>102.4953114506675</v>
      </c>
      <c r="N134" s="153">
        <f t="shared" si="146"/>
        <v>106.49932939953671</v>
      </c>
      <c r="O134" s="153">
        <f t="shared" si="146"/>
        <v>109.27244963982001</v>
      </c>
      <c r="P134" s="153">
        <f t="shared" si="146"/>
        <v>88.460877351900294</v>
      </c>
      <c r="Q134" s="153">
        <f t="shared" si="146"/>
        <v>100.31493386433299</v>
      </c>
      <c r="R134" s="153">
        <f t="shared" ref="R134:V134" si="147">IF(R104=0,0,R104/R$19)</f>
        <v>106.15330711438054</v>
      </c>
      <c r="S134" s="153">
        <f t="shared" si="147"/>
        <v>110.02996617720595</v>
      </c>
      <c r="T134" s="153">
        <f t="shared" si="147"/>
        <v>104.41958494948264</v>
      </c>
      <c r="U134" s="153">
        <f t="shared" si="147"/>
        <v>109.14713830243024</v>
      </c>
      <c r="V134" s="153">
        <f t="shared" si="147"/>
        <v>116.43592866273512</v>
      </c>
      <c r="W134" s="153">
        <f t="shared" ref="W134" si="148">IF(W104=0,0,W104/W$19)</f>
        <v>128.76772888398449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77.447791381641565</v>
      </c>
      <c r="C135" s="74">
        <f t="shared" si="149"/>
        <v>102.353401197794</v>
      </c>
      <c r="D135" s="74">
        <f t="shared" si="149"/>
        <v>98.633881312503362</v>
      </c>
      <c r="E135" s="74">
        <f t="shared" si="149"/>
        <v>91.419681451412728</v>
      </c>
      <c r="F135" s="74">
        <f t="shared" si="149"/>
        <v>84.985748187489321</v>
      </c>
      <c r="G135" s="74">
        <f t="shared" si="149"/>
        <v>80.562795501366026</v>
      </c>
      <c r="H135" s="74">
        <f t="shared" si="149"/>
        <v>71.602032811031208</v>
      </c>
      <c r="I135" s="74">
        <f t="shared" si="149"/>
        <v>61.790062184067686</v>
      </c>
      <c r="J135" s="74">
        <f t="shared" si="149"/>
        <v>64.7077937354548</v>
      </c>
      <c r="K135" s="74">
        <f t="shared" si="149"/>
        <v>65.298415192240398</v>
      </c>
      <c r="L135" s="74">
        <f t="shared" si="149"/>
        <v>103.7215832338906</v>
      </c>
      <c r="M135" s="74">
        <f t="shared" si="149"/>
        <v>94.409022170174211</v>
      </c>
      <c r="N135" s="74">
        <f t="shared" si="149"/>
        <v>97.645083596795047</v>
      </c>
      <c r="O135" s="74">
        <f t="shared" si="149"/>
        <v>99.323620907828968</v>
      </c>
      <c r="P135" s="74">
        <f t="shared" si="149"/>
        <v>75.875613496743711</v>
      </c>
      <c r="Q135" s="74">
        <f t="shared" si="149"/>
        <v>87.76568613788811</v>
      </c>
      <c r="R135" s="74">
        <f t="shared" ref="R135:V135" si="150">IF(R105=0,0,R105/R$19)</f>
        <v>93.60605401066357</v>
      </c>
      <c r="S135" s="74">
        <f t="shared" si="150"/>
        <v>95.657424957240764</v>
      </c>
      <c r="T135" s="74">
        <f t="shared" si="150"/>
        <v>86.543850996453358</v>
      </c>
      <c r="U135" s="74">
        <f t="shared" si="150"/>
        <v>89.064701849184402</v>
      </c>
      <c r="V135" s="74">
        <f t="shared" si="150"/>
        <v>95.985186289687306</v>
      </c>
      <c r="W135" s="74">
        <f t="shared" ref="W135" si="151">IF(W105=0,0,W105/W$19)</f>
        <v>107.96543962167303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1.4590328481110765E-2</v>
      </c>
      <c r="C136" s="74">
        <f t="shared" si="152"/>
        <v>2.8947104173419311E-2</v>
      </c>
      <c r="D136" s="74">
        <f t="shared" si="152"/>
        <v>4.8721776082516571E-2</v>
      </c>
      <c r="E136" s="74">
        <f t="shared" si="152"/>
        <v>7.0935988104488604E-2</v>
      </c>
      <c r="F136" s="74">
        <f t="shared" si="152"/>
        <v>7.8858675356162367E-2</v>
      </c>
      <c r="G136" s="74">
        <f t="shared" si="152"/>
        <v>0.10475665962266194</v>
      </c>
      <c r="H136" s="74">
        <f t="shared" si="152"/>
        <v>0.14241737251243997</v>
      </c>
      <c r="I136" s="74">
        <f t="shared" si="152"/>
        <v>0.20715841856983061</v>
      </c>
      <c r="J136" s="74">
        <f t="shared" si="152"/>
        <v>0.17806647198188444</v>
      </c>
      <c r="K136" s="74">
        <f t="shared" si="152"/>
        <v>0.22125303604312979</v>
      </c>
      <c r="L136" s="74">
        <f t="shared" si="152"/>
        <v>0.28488973679213514</v>
      </c>
      <c r="M136" s="74">
        <f t="shared" si="152"/>
        <v>0.27279289450322186</v>
      </c>
      <c r="N136" s="74">
        <f t="shared" si="152"/>
        <v>0.46365440557081583</v>
      </c>
      <c r="O136" s="74">
        <f t="shared" si="152"/>
        <v>0.45029230628725914</v>
      </c>
      <c r="P136" s="74">
        <f t="shared" si="152"/>
        <v>0.36475052392101998</v>
      </c>
      <c r="Q136" s="74">
        <f t="shared" si="152"/>
        <v>0.6080410161214681</v>
      </c>
      <c r="R136" s="74">
        <f t="shared" ref="R136:V136" si="153">IF(R106=0,0,R106/R$19)</f>
        <v>0.63756484750272446</v>
      </c>
      <c r="S136" s="74">
        <f t="shared" si="153"/>
        <v>0.67223840620840758</v>
      </c>
      <c r="T136" s="74">
        <f t="shared" si="153"/>
        <v>0.76309013038768991</v>
      </c>
      <c r="U136" s="74">
        <f t="shared" si="153"/>
        <v>0.78235091581883187</v>
      </c>
      <c r="V136" s="74">
        <f t="shared" si="153"/>
        <v>0.84522546200070825</v>
      </c>
      <c r="W136" s="74">
        <f t="shared" ref="W136" si="154">IF(W106=0,0,W106/W$19)</f>
        <v>0.83539463698989136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7.7653915515048109</v>
      </c>
      <c r="C137" s="74">
        <f t="shared" si="155"/>
        <v>7.3304271824534757</v>
      </c>
      <c r="D137" s="74">
        <f t="shared" si="155"/>
        <v>7.3118660483909945</v>
      </c>
      <c r="E137" s="74">
        <f t="shared" si="155"/>
        <v>7.2520677265766</v>
      </c>
      <c r="F137" s="74">
        <f t="shared" si="155"/>
        <v>7.1748964812593377</v>
      </c>
      <c r="G137" s="74">
        <f t="shared" si="155"/>
        <v>7.2811238464561994</v>
      </c>
      <c r="H137" s="74">
        <f t="shared" si="155"/>
        <v>7.4175955458029685</v>
      </c>
      <c r="I137" s="74">
        <f t="shared" si="155"/>
        <v>7.6707450121064626</v>
      </c>
      <c r="J137" s="74">
        <f t="shared" si="155"/>
        <v>7.683851080997278</v>
      </c>
      <c r="K137" s="74">
        <f t="shared" si="155"/>
        <v>7.5830324972789542</v>
      </c>
      <c r="L137" s="74">
        <f t="shared" si="155"/>
        <v>5.0303604678190323</v>
      </c>
      <c r="M137" s="74">
        <f t="shared" si="155"/>
        <v>5.7794846076534974</v>
      </c>
      <c r="N137" s="74">
        <f t="shared" si="155"/>
        <v>6.3261617621664312</v>
      </c>
      <c r="O137" s="74">
        <f t="shared" si="155"/>
        <v>7.436577584573941</v>
      </c>
      <c r="P137" s="74">
        <f t="shared" si="155"/>
        <v>9.6785877073198936</v>
      </c>
      <c r="Q137" s="74">
        <f t="shared" si="155"/>
        <v>9.4013396891883598</v>
      </c>
      <c r="R137" s="74">
        <f t="shared" ref="R137:V137" si="156">IF(R107=0,0,R107/R$19)</f>
        <v>9.3128326302539435</v>
      </c>
      <c r="S137" s="74">
        <f t="shared" si="156"/>
        <v>10.506550180520287</v>
      </c>
      <c r="T137" s="74">
        <f t="shared" si="156"/>
        <v>13.905092440254936</v>
      </c>
      <c r="U137" s="74">
        <f t="shared" si="156"/>
        <v>15.963684046629684</v>
      </c>
      <c r="V137" s="74">
        <f t="shared" si="156"/>
        <v>16.082149121668945</v>
      </c>
      <c r="W137" s="74">
        <f t="shared" ref="W137" si="157">IF(W107=0,0,W107/W$19)</f>
        <v>15.819880829284889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2.8231842583892588</v>
      </c>
      <c r="C138" s="77">
        <f t="shared" si="158"/>
        <v>2.3285489954266629</v>
      </c>
      <c r="D138" s="77">
        <f t="shared" si="158"/>
        <v>2.1973374207577026</v>
      </c>
      <c r="E138" s="77">
        <f t="shared" si="158"/>
        <v>2.5610653669288101</v>
      </c>
      <c r="F138" s="77">
        <f t="shared" si="158"/>
        <v>2.6720268847191808</v>
      </c>
      <c r="G138" s="77">
        <f t="shared" si="158"/>
        <v>2.5525331795749864</v>
      </c>
      <c r="H138" s="77">
        <f t="shared" si="158"/>
        <v>2.3254226935194966</v>
      </c>
      <c r="I138" s="77">
        <f t="shared" si="158"/>
        <v>2.5044942408598478</v>
      </c>
      <c r="J138" s="77">
        <f t="shared" si="158"/>
        <v>2.3298602171215559</v>
      </c>
      <c r="K138" s="77">
        <f t="shared" si="158"/>
        <v>2.2740426262124971</v>
      </c>
      <c r="L138" s="77">
        <f t="shared" si="158"/>
        <v>1.735864429562743</v>
      </c>
      <c r="M138" s="77">
        <f t="shared" si="158"/>
        <v>2.0340117783365463</v>
      </c>
      <c r="N138" s="77">
        <f t="shared" si="158"/>
        <v>2.0644296350044256</v>
      </c>
      <c r="O138" s="77">
        <f t="shared" si="158"/>
        <v>2.0619588411298286</v>
      </c>
      <c r="P138" s="77">
        <f t="shared" si="158"/>
        <v>2.5419256239156662</v>
      </c>
      <c r="Q138" s="77">
        <f t="shared" si="158"/>
        <v>2.5398670211350387</v>
      </c>
      <c r="R138" s="77">
        <f t="shared" ref="R138:V138" si="159">IF(R108=0,0,R108/R$19)</f>
        <v>2.5968556259602797</v>
      </c>
      <c r="S138" s="77">
        <f t="shared" si="159"/>
        <v>3.1937526332364827</v>
      </c>
      <c r="T138" s="77">
        <f t="shared" si="159"/>
        <v>3.2075513823866575</v>
      </c>
      <c r="U138" s="77">
        <f t="shared" si="159"/>
        <v>3.3364014907973147</v>
      </c>
      <c r="V138" s="77">
        <f t="shared" si="159"/>
        <v>3.5233677893781743</v>
      </c>
      <c r="W138" s="77">
        <f t="shared" ref="W138" si="160">IF(W108=0,0,W108/W$19)</f>
        <v>4.1470137960367097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26.058161574712205</v>
      </c>
      <c r="C140" s="203">
        <f t="shared" si="161"/>
        <v>26.689996124321741</v>
      </c>
      <c r="D140" s="203">
        <f t="shared" si="161"/>
        <v>27.296207936175289</v>
      </c>
      <c r="E140" s="203">
        <f t="shared" si="161"/>
        <v>25.795157255054061</v>
      </c>
      <c r="F140" s="203">
        <f t="shared" si="161"/>
        <v>24.405026191510501</v>
      </c>
      <c r="G140" s="203">
        <f t="shared" si="161"/>
        <v>21.830002972527396</v>
      </c>
      <c r="H140" s="203">
        <f t="shared" si="161"/>
        <v>19.801112810362092</v>
      </c>
      <c r="I140" s="203">
        <f t="shared" si="161"/>
        <v>16.798597752314642</v>
      </c>
      <c r="J140" s="203">
        <f t="shared" si="161"/>
        <v>18.58602334296955</v>
      </c>
      <c r="K140" s="203">
        <f t="shared" si="161"/>
        <v>18.238034469972259</v>
      </c>
      <c r="L140" s="203">
        <f t="shared" si="161"/>
        <v>20.083614098693936</v>
      </c>
      <c r="M140" s="203">
        <f t="shared" si="161"/>
        <v>17.541104978456296</v>
      </c>
      <c r="N140" s="203">
        <f t="shared" si="161"/>
        <v>16.357172863453009</v>
      </c>
      <c r="O140" s="203">
        <f t="shared" si="161"/>
        <v>16.681350514643402</v>
      </c>
      <c r="P140" s="203">
        <f t="shared" si="161"/>
        <v>14.903094647387983</v>
      </c>
      <c r="Q140" s="203">
        <f t="shared" si="161"/>
        <v>15.01785193723981</v>
      </c>
      <c r="R140" s="203">
        <f t="shared" ref="R140:V140" si="162">IF(R110=0,0,R110/R$19)</f>
        <v>15.643702727519965</v>
      </c>
      <c r="S140" s="203">
        <f t="shared" si="162"/>
        <v>16.876270248780887</v>
      </c>
      <c r="T140" s="203">
        <f t="shared" si="162"/>
        <v>16.589102613175246</v>
      </c>
      <c r="U140" s="203">
        <f t="shared" si="162"/>
        <v>16.541451946254806</v>
      </c>
      <c r="V140" s="203">
        <f t="shared" si="162"/>
        <v>17.576321883318691</v>
      </c>
      <c r="W140" s="203">
        <f t="shared" ref="W140" si="163">IF(W110=0,0,W110/W$19)</f>
        <v>18.879546112611628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26.058161574712205</v>
      </c>
      <c r="C141" s="192">
        <f t="shared" si="164"/>
        <v>26.689996124321741</v>
      </c>
      <c r="D141" s="192">
        <f t="shared" si="164"/>
        <v>27.296207936175289</v>
      </c>
      <c r="E141" s="192">
        <f t="shared" si="164"/>
        <v>25.795157255054061</v>
      </c>
      <c r="F141" s="192">
        <f t="shared" si="164"/>
        <v>24.405026191510501</v>
      </c>
      <c r="G141" s="192">
        <f t="shared" si="164"/>
        <v>21.830002972527396</v>
      </c>
      <c r="H141" s="192">
        <f t="shared" si="164"/>
        <v>19.801112810362092</v>
      </c>
      <c r="I141" s="192">
        <f t="shared" si="164"/>
        <v>16.798597752314642</v>
      </c>
      <c r="J141" s="192">
        <f t="shared" si="164"/>
        <v>18.58602334296955</v>
      </c>
      <c r="K141" s="192">
        <f t="shared" si="164"/>
        <v>18.238034469972259</v>
      </c>
      <c r="L141" s="192">
        <f t="shared" si="164"/>
        <v>20.083614098693936</v>
      </c>
      <c r="M141" s="192">
        <f t="shared" si="164"/>
        <v>17.541104978456296</v>
      </c>
      <c r="N141" s="192">
        <f t="shared" si="164"/>
        <v>16.357172863453009</v>
      </c>
      <c r="O141" s="192">
        <f t="shared" si="164"/>
        <v>16.681350514643402</v>
      </c>
      <c r="P141" s="192">
        <f t="shared" si="164"/>
        <v>14.903094647387983</v>
      </c>
      <c r="Q141" s="192">
        <f t="shared" si="164"/>
        <v>15.01785193723981</v>
      </c>
      <c r="R141" s="192">
        <f t="shared" ref="R141:V141" si="165">IF(R111=0,0,R111/R$19)</f>
        <v>15.643702727519965</v>
      </c>
      <c r="S141" s="192">
        <f t="shared" si="165"/>
        <v>16.876270248780887</v>
      </c>
      <c r="T141" s="192">
        <f t="shared" si="165"/>
        <v>16.589102613175246</v>
      </c>
      <c r="U141" s="192">
        <f t="shared" si="165"/>
        <v>16.541451946254806</v>
      </c>
      <c r="V141" s="192">
        <f t="shared" si="165"/>
        <v>17.576321883318691</v>
      </c>
      <c r="W141" s="192">
        <f t="shared" ref="W141" si="166">IF(W111=0,0,W111/W$19)</f>
        <v>18.879546112611628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23.782261021400135</v>
      </c>
      <c r="C142" s="74">
        <f t="shared" si="167"/>
        <v>24.986362117449225</v>
      </c>
      <c r="D142" s="74">
        <f t="shared" si="167"/>
        <v>25.50196885150676</v>
      </c>
      <c r="E142" s="74">
        <f t="shared" si="167"/>
        <v>23.881291508343068</v>
      </c>
      <c r="F142" s="74">
        <f t="shared" si="167"/>
        <v>22.425041207795555</v>
      </c>
      <c r="G142" s="74">
        <f t="shared" si="167"/>
        <v>19.914114780044596</v>
      </c>
      <c r="H142" s="74">
        <f t="shared" si="167"/>
        <v>17.863538037016355</v>
      </c>
      <c r="I142" s="74">
        <f t="shared" si="167"/>
        <v>14.831990887406356</v>
      </c>
      <c r="J142" s="74">
        <f t="shared" si="167"/>
        <v>16.490082177420955</v>
      </c>
      <c r="K142" s="74">
        <f t="shared" si="167"/>
        <v>16.174042108710559</v>
      </c>
      <c r="L142" s="74">
        <f t="shared" si="167"/>
        <v>18.847461225922082</v>
      </c>
      <c r="M142" s="74">
        <f t="shared" si="167"/>
        <v>16.182866036002345</v>
      </c>
      <c r="N142" s="74">
        <f t="shared" si="167"/>
        <v>15.035803981935999</v>
      </c>
      <c r="O142" s="74">
        <f t="shared" si="167"/>
        <v>15.242798377745842</v>
      </c>
      <c r="P142" s="74">
        <f t="shared" si="167"/>
        <v>12.811969114739112</v>
      </c>
      <c r="Q142" s="74">
        <f t="shared" si="167"/>
        <v>13.18555785037646</v>
      </c>
      <c r="R142" s="74">
        <f t="shared" ref="R142:V142" si="168">IF(R112=0,0,R112/R$19)</f>
        <v>13.851957009966455</v>
      </c>
      <c r="S142" s="74">
        <f t="shared" si="168"/>
        <v>14.737932166786052</v>
      </c>
      <c r="T142" s="74">
        <f t="shared" si="168"/>
        <v>13.899906964270841</v>
      </c>
      <c r="U142" s="74">
        <f t="shared" si="168"/>
        <v>13.853301060070381</v>
      </c>
      <c r="V142" s="74">
        <f t="shared" si="168"/>
        <v>14.662549734991192</v>
      </c>
      <c r="W142" s="74">
        <f t="shared" ref="W142" si="169">IF(W112=0,0,W112/W$19)</f>
        <v>16.294109240140955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1.6156675556316948</v>
      </c>
      <c r="C144" s="74">
        <f t="shared" si="173"/>
        <v>1.2551315238628606</v>
      </c>
      <c r="D144" s="74">
        <f t="shared" si="173"/>
        <v>1.349303496028228</v>
      </c>
      <c r="E144" s="74">
        <f t="shared" si="173"/>
        <v>1.3844925357144748</v>
      </c>
      <c r="F144" s="74">
        <f t="shared" si="173"/>
        <v>1.4208163570166525</v>
      </c>
      <c r="G144" s="74">
        <f t="shared" si="173"/>
        <v>1.3913022106033259</v>
      </c>
      <c r="H144" s="74">
        <f t="shared" si="173"/>
        <v>1.4483574851743692</v>
      </c>
      <c r="I144" s="74">
        <f t="shared" si="173"/>
        <v>1.4505298748634439</v>
      </c>
      <c r="J144" s="74">
        <f t="shared" si="173"/>
        <v>1.582717084667564</v>
      </c>
      <c r="K144" s="74">
        <f t="shared" si="173"/>
        <v>1.5644569481491308</v>
      </c>
      <c r="L144" s="74">
        <f t="shared" si="173"/>
        <v>0.93480475252258133</v>
      </c>
      <c r="M144" s="74">
        <f t="shared" si="173"/>
        <v>1.0194245167129796</v>
      </c>
      <c r="N144" s="74">
        <f t="shared" si="173"/>
        <v>1.0033293033576032</v>
      </c>
      <c r="O144" s="74">
        <f t="shared" si="173"/>
        <v>1.1142993073568397</v>
      </c>
      <c r="P144" s="74">
        <f t="shared" si="173"/>
        <v>1.6587865168184595</v>
      </c>
      <c r="Q144" s="74">
        <f t="shared" si="173"/>
        <v>1.4376801658799152</v>
      </c>
      <c r="R144" s="74">
        <f t="shared" ref="R144:V144" si="174">IF(R114=0,0,R114/R$19)</f>
        <v>1.3899846038770569</v>
      </c>
      <c r="S144" s="74">
        <f t="shared" si="174"/>
        <v>1.6240935022291743</v>
      </c>
      <c r="T144" s="74">
        <f t="shared" si="174"/>
        <v>2.1437424376713712</v>
      </c>
      <c r="U144" s="74">
        <f t="shared" si="174"/>
        <v>2.1192015883009252</v>
      </c>
      <c r="V144" s="74">
        <f t="shared" si="174"/>
        <v>2.321197169099424</v>
      </c>
      <c r="W144" s="74">
        <f t="shared" ref="W144" si="175">IF(W114=0,0,W114/W$19)</f>
        <v>1.8819723680108338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0.66023299768037103</v>
      </c>
      <c r="C145" s="193">
        <f t="shared" si="176"/>
        <v>0.448502483009657</v>
      </c>
      <c r="D145" s="193">
        <f t="shared" si="176"/>
        <v>0.44493558864030308</v>
      </c>
      <c r="E145" s="193">
        <f t="shared" si="176"/>
        <v>0.52937321099652301</v>
      </c>
      <c r="F145" s="193">
        <f t="shared" si="176"/>
        <v>0.55916862669829326</v>
      </c>
      <c r="G145" s="193">
        <f t="shared" si="176"/>
        <v>0.5245859818794727</v>
      </c>
      <c r="H145" s="193">
        <f t="shared" si="176"/>
        <v>0.48921728817137061</v>
      </c>
      <c r="I145" s="193">
        <f t="shared" si="176"/>
        <v>0.51607699004483998</v>
      </c>
      <c r="J145" s="193">
        <f t="shared" si="176"/>
        <v>0.51322408088103222</v>
      </c>
      <c r="K145" s="193">
        <f t="shared" si="176"/>
        <v>0.49953541311256722</v>
      </c>
      <c r="L145" s="193">
        <f t="shared" si="176"/>
        <v>0.30134812024927127</v>
      </c>
      <c r="M145" s="193">
        <f t="shared" si="176"/>
        <v>0.33881442574097431</v>
      </c>
      <c r="N145" s="193">
        <f t="shared" si="176"/>
        <v>0.31803957815940709</v>
      </c>
      <c r="O145" s="193">
        <f t="shared" si="176"/>
        <v>0.32425282954071893</v>
      </c>
      <c r="P145" s="193">
        <f t="shared" si="176"/>
        <v>0.43233901583041096</v>
      </c>
      <c r="Q145" s="193">
        <f t="shared" si="176"/>
        <v>0.39461392098343523</v>
      </c>
      <c r="R145" s="193">
        <f t="shared" ref="R145:V145" si="177">IF(R115=0,0,R115/R$19)</f>
        <v>0.40176111367645079</v>
      </c>
      <c r="S145" s="193">
        <f t="shared" si="177"/>
        <v>0.51424457976566484</v>
      </c>
      <c r="T145" s="193">
        <f t="shared" si="177"/>
        <v>0.54545321123303747</v>
      </c>
      <c r="U145" s="193">
        <f t="shared" si="177"/>
        <v>0.56894929788349957</v>
      </c>
      <c r="V145" s="193">
        <f t="shared" si="177"/>
        <v>0.59257497922807645</v>
      </c>
      <c r="W145" s="193">
        <f t="shared" ref="W145" si="178">IF(W115=0,0,W115/W$19)</f>
        <v>0.70346450445983899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5571.3822900769574</v>
      </c>
      <c r="C150" s="203">
        <f t="shared" si="182"/>
        <v>6665.2897133050346</v>
      </c>
      <c r="D150" s="203">
        <f t="shared" si="182"/>
        <v>6481.9019544888961</v>
      </c>
      <c r="E150" s="203">
        <f t="shared" si="182"/>
        <v>6144.2099190064573</v>
      </c>
      <c r="F150" s="203">
        <f t="shared" si="182"/>
        <v>5772.9306806282721</v>
      </c>
      <c r="G150" s="203">
        <f t="shared" si="182"/>
        <v>5499.2192916577105</v>
      </c>
      <c r="H150" s="203">
        <f t="shared" si="182"/>
        <v>5000.4370056699072</v>
      </c>
      <c r="I150" s="203">
        <f t="shared" si="182"/>
        <v>4503.5844695320084</v>
      </c>
      <c r="J150" s="203">
        <f t="shared" si="182"/>
        <v>4609.3005961238559</v>
      </c>
      <c r="K150" s="203">
        <f t="shared" si="182"/>
        <v>4640.1860433661486</v>
      </c>
      <c r="L150" s="203">
        <f t="shared" si="182"/>
        <v>6533.531772165753</v>
      </c>
      <c r="M150" s="203">
        <f t="shared" si="182"/>
        <v>6019.0238344528625</v>
      </c>
      <c r="N150" s="203">
        <f t="shared" si="182"/>
        <v>6069.8511302620418</v>
      </c>
      <c r="O150" s="203">
        <f t="shared" si="182"/>
        <v>6110.1487829237476</v>
      </c>
      <c r="P150" s="203">
        <f t="shared" si="182"/>
        <v>4992.6941704953288</v>
      </c>
      <c r="Q150" s="203">
        <f t="shared" si="182"/>
        <v>5520.2749352605779</v>
      </c>
      <c r="R150" s="203">
        <f t="shared" ref="R150:V150" si="183">IF(R96=0,0,R96/R$17)</f>
        <v>5762.6304491571736</v>
      </c>
      <c r="S150" s="203">
        <f t="shared" si="183"/>
        <v>5871.6820631191058</v>
      </c>
      <c r="T150" s="203">
        <f t="shared" si="183"/>
        <v>5439.9052381722267</v>
      </c>
      <c r="U150" s="203">
        <f t="shared" si="183"/>
        <v>5568.3599487085476</v>
      </c>
      <c r="V150" s="203">
        <f t="shared" si="183"/>
        <v>5769.2187047958068</v>
      </c>
      <c r="W150" s="203">
        <f t="shared" ref="W150" si="184">IF(W96=0,0,W96/W$17)</f>
        <v>6209.3787278280952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5140.5580897482869</v>
      </c>
      <c r="C151" s="192">
        <f t="shared" si="185"/>
        <v>6222.5759255049834</v>
      </c>
      <c r="D151" s="192">
        <f t="shared" si="185"/>
        <v>6026.0418094950928</v>
      </c>
      <c r="E151" s="192">
        <f t="shared" si="185"/>
        <v>5675.8433912499395</v>
      </c>
      <c r="F151" s="192">
        <f t="shared" si="185"/>
        <v>5294.3255867941589</v>
      </c>
      <c r="G151" s="192">
        <f t="shared" si="185"/>
        <v>5007.7161322894353</v>
      </c>
      <c r="H151" s="192">
        <f t="shared" si="185"/>
        <v>4496.2753832091958</v>
      </c>
      <c r="I151" s="192">
        <f t="shared" si="185"/>
        <v>3983.7540287859097</v>
      </c>
      <c r="J151" s="192">
        <f t="shared" si="185"/>
        <v>4089.5899577711593</v>
      </c>
      <c r="K151" s="192">
        <f t="shared" si="185"/>
        <v>4111.8726865780345</v>
      </c>
      <c r="L151" s="192">
        <f t="shared" si="185"/>
        <v>6006.071063576137</v>
      </c>
      <c r="M151" s="192">
        <f t="shared" si="185"/>
        <v>5491.3216055199673</v>
      </c>
      <c r="N151" s="192">
        <f t="shared" si="185"/>
        <v>5543.6728823377762</v>
      </c>
      <c r="O151" s="192">
        <f t="shared" si="185"/>
        <v>5577.9861084046233</v>
      </c>
      <c r="P151" s="192">
        <f t="shared" si="185"/>
        <v>4456.2866638051819</v>
      </c>
      <c r="Q151" s="192">
        <f t="shared" si="185"/>
        <v>5009.4943158981278</v>
      </c>
      <c r="R151" s="192">
        <f t="shared" ref="R151:V151" si="186">IF(R97=0,0,R97/R$17)</f>
        <v>5246.0860645616913</v>
      </c>
      <c r="S151" s="192">
        <f t="shared" si="186"/>
        <v>5344.0060728458157</v>
      </c>
      <c r="T151" s="192">
        <f t="shared" si="186"/>
        <v>4867.4394464939251</v>
      </c>
      <c r="U151" s="192">
        <f t="shared" si="186"/>
        <v>4994.8262712183141</v>
      </c>
      <c r="V151" s="192">
        <f t="shared" si="186"/>
        <v>5174.6830679277455</v>
      </c>
      <c r="W151" s="192">
        <f t="shared" ref="W151" si="187">IF(W97=0,0,W97/W$17)</f>
        <v>5631.0771439367263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4576.6848076312081</v>
      </c>
      <c r="C152" s="74">
        <f t="shared" si="188"/>
        <v>5729.7058134852359</v>
      </c>
      <c r="D152" s="74">
        <f t="shared" si="188"/>
        <v>5536.5302982762114</v>
      </c>
      <c r="E152" s="74">
        <f t="shared" si="188"/>
        <v>5166.722427507616</v>
      </c>
      <c r="F152" s="74">
        <f t="shared" si="188"/>
        <v>4783.4765589104563</v>
      </c>
      <c r="G152" s="74">
        <f t="shared" si="188"/>
        <v>4497.4318003676999</v>
      </c>
      <c r="H152" s="74">
        <f t="shared" si="188"/>
        <v>3986.6849078571704</v>
      </c>
      <c r="I152" s="74">
        <f t="shared" si="188"/>
        <v>3446.5347691662341</v>
      </c>
      <c r="J152" s="74">
        <f t="shared" si="188"/>
        <v>3563.407577641085</v>
      </c>
      <c r="K152" s="74">
        <f t="shared" si="188"/>
        <v>3590.7782978212249</v>
      </c>
      <c r="L152" s="74">
        <f t="shared" si="188"/>
        <v>5656.3272809936807</v>
      </c>
      <c r="M152" s="74">
        <f t="shared" si="188"/>
        <v>5090.7186862055851</v>
      </c>
      <c r="N152" s="74">
        <f t="shared" si="188"/>
        <v>5120.5450181696542</v>
      </c>
      <c r="O152" s="74">
        <f t="shared" si="188"/>
        <v>5102.9720937069378</v>
      </c>
      <c r="P152" s="74">
        <f t="shared" si="188"/>
        <v>3849.1681678313803</v>
      </c>
      <c r="Q152" s="74">
        <f t="shared" si="188"/>
        <v>4420.4882014878649</v>
      </c>
      <c r="R152" s="74">
        <f t="shared" ref="R152:V152" si="189">IF(R98=0,0,R98/R$17)</f>
        <v>4668.0193598418655</v>
      </c>
      <c r="S152" s="74">
        <f t="shared" si="189"/>
        <v>4692.6257040727296</v>
      </c>
      <c r="T152" s="74">
        <f t="shared" si="189"/>
        <v>4082.5839609549062</v>
      </c>
      <c r="U152" s="74">
        <f t="shared" si="189"/>
        <v>4130.2204603839136</v>
      </c>
      <c r="V152" s="74">
        <f t="shared" si="189"/>
        <v>4316.5000962103186</v>
      </c>
      <c r="W152" s="74">
        <f t="shared" ref="W152" si="190">IF(W98=0,0,W98/W$17)</f>
        <v>4768.0640750714401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0.25589356891409754</v>
      </c>
      <c r="C153" s="74">
        <f t="shared" si="191"/>
        <v>0.44196230401331094</v>
      </c>
      <c r="D153" s="74">
        <f t="shared" si="191"/>
        <v>0.70237776609045044</v>
      </c>
      <c r="E153" s="74">
        <f t="shared" si="191"/>
        <v>0.98495794945462956</v>
      </c>
      <c r="F153" s="74">
        <f t="shared" si="191"/>
        <v>1.0662207480210755</v>
      </c>
      <c r="G153" s="74">
        <f t="shared" si="191"/>
        <v>1.37909492837693</v>
      </c>
      <c r="H153" s="74">
        <f t="shared" si="191"/>
        <v>1.8375906176153498</v>
      </c>
      <c r="I153" s="74">
        <f t="shared" si="191"/>
        <v>2.6430315966937434</v>
      </c>
      <c r="J153" s="74">
        <f t="shared" si="191"/>
        <v>2.2030265110945098</v>
      </c>
      <c r="K153" s="74">
        <f t="shared" si="191"/>
        <v>2.6778151554152565</v>
      </c>
      <c r="L153" s="74">
        <f t="shared" si="191"/>
        <v>3.3611736828020899</v>
      </c>
      <c r="M153" s="74">
        <f t="shared" si="191"/>
        <v>3.1603420562006974</v>
      </c>
      <c r="N153" s="74">
        <f t="shared" si="191"/>
        <v>5.1673500722173689</v>
      </c>
      <c r="O153" s="74">
        <f t="shared" si="191"/>
        <v>4.8598689478007069</v>
      </c>
      <c r="P153" s="74">
        <f t="shared" si="191"/>
        <v>3.8037867299584343</v>
      </c>
      <c r="Q153" s="74">
        <f t="shared" si="191"/>
        <v>6.081512184513489</v>
      </c>
      <c r="R153" s="74">
        <f t="shared" ref="R153:V153" si="192">IF(R99=0,0,R99/R$17)</f>
        <v>6.1497328174216808</v>
      </c>
      <c r="S153" s="74">
        <f t="shared" si="192"/>
        <v>6.2811123419441959</v>
      </c>
      <c r="T153" s="74">
        <f t="shared" si="192"/>
        <v>6.8159437969399956</v>
      </c>
      <c r="U153" s="74">
        <f t="shared" si="192"/>
        <v>6.8251608453732313</v>
      </c>
      <c r="V153" s="74">
        <f t="shared" si="192"/>
        <v>7.1639629577309742</v>
      </c>
      <c r="W153" s="74">
        <f t="shared" ref="W153" si="193">IF(W99=0,0,W99/W$17)</f>
        <v>6.9599861239855629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430.32052765831952</v>
      </c>
      <c r="C154" s="74">
        <f t="shared" si="194"/>
        <v>385.13815473903389</v>
      </c>
      <c r="D154" s="74">
        <f t="shared" si="194"/>
        <v>386.73497218938496</v>
      </c>
      <c r="E154" s="74">
        <f t="shared" si="194"/>
        <v>388.02817587308027</v>
      </c>
      <c r="F154" s="74">
        <f t="shared" si="194"/>
        <v>383.87153080008875</v>
      </c>
      <c r="G154" s="74">
        <f t="shared" si="194"/>
        <v>388.26210329665633</v>
      </c>
      <c r="H154" s="74">
        <f t="shared" si="194"/>
        <v>396.93446273722554</v>
      </c>
      <c r="I154" s="74">
        <f t="shared" si="194"/>
        <v>413.52235197331817</v>
      </c>
      <c r="J154" s="74">
        <f t="shared" si="194"/>
        <v>411.46964435192609</v>
      </c>
      <c r="K154" s="74">
        <f t="shared" si="194"/>
        <v>407.36955549337205</v>
      </c>
      <c r="L154" s="74">
        <f t="shared" si="194"/>
        <v>264.35357317040695</v>
      </c>
      <c r="M154" s="74">
        <f t="shared" si="194"/>
        <v>301.49431016087539</v>
      </c>
      <c r="N154" s="74">
        <f t="shared" si="194"/>
        <v>322.21586671291743</v>
      </c>
      <c r="O154" s="74">
        <f t="shared" si="194"/>
        <v>374.34806416724643</v>
      </c>
      <c r="P154" s="74">
        <f t="shared" si="194"/>
        <v>484.15180484095868</v>
      </c>
      <c r="Q154" s="74">
        <f t="shared" si="194"/>
        <v>465.14991850038842</v>
      </c>
      <c r="R154" s="74">
        <f t="shared" ref="R154:V154" si="195">IF(R100=0,0,R100/R$17)</f>
        <v>452.26274002822271</v>
      </c>
      <c r="S154" s="74">
        <f t="shared" si="195"/>
        <v>498.16262261850204</v>
      </c>
      <c r="T154" s="74">
        <f t="shared" si="195"/>
        <v>632.85732070328891</v>
      </c>
      <c r="U154" s="74">
        <f t="shared" si="195"/>
        <v>707.88037707584613</v>
      </c>
      <c r="V154" s="74">
        <f t="shared" si="195"/>
        <v>695.70849835047989</v>
      </c>
      <c r="W154" s="74">
        <f t="shared" ref="W154" si="196">IF(W100=0,0,W100/W$17)</f>
        <v>674.7408887464012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133.29686088984465</v>
      </c>
      <c r="C155" s="193">
        <f t="shared" si="197"/>
        <v>107.28999497670017</v>
      </c>
      <c r="D155" s="193">
        <f t="shared" si="197"/>
        <v>102.07416126340642</v>
      </c>
      <c r="E155" s="193">
        <f t="shared" si="197"/>
        <v>120.10782991978714</v>
      </c>
      <c r="F155" s="193">
        <f t="shared" si="197"/>
        <v>125.91127633559246</v>
      </c>
      <c r="G155" s="193">
        <f t="shared" si="197"/>
        <v>120.64313369670242</v>
      </c>
      <c r="H155" s="193">
        <f t="shared" si="197"/>
        <v>110.81842199718484</v>
      </c>
      <c r="I155" s="193">
        <f t="shared" si="197"/>
        <v>121.05387604966388</v>
      </c>
      <c r="J155" s="193">
        <f t="shared" si="197"/>
        <v>112.50970926705331</v>
      </c>
      <c r="K155" s="193">
        <f t="shared" si="197"/>
        <v>111.04701810802273</v>
      </c>
      <c r="L155" s="193">
        <f t="shared" si="197"/>
        <v>82.029035729247695</v>
      </c>
      <c r="M155" s="193">
        <f t="shared" si="197"/>
        <v>95.948267097306186</v>
      </c>
      <c r="N155" s="193">
        <f t="shared" si="197"/>
        <v>95.744647382987708</v>
      </c>
      <c r="O155" s="193">
        <f t="shared" si="197"/>
        <v>95.806081582638328</v>
      </c>
      <c r="P155" s="193">
        <f t="shared" si="197"/>
        <v>119.16290440288569</v>
      </c>
      <c r="Q155" s="193">
        <f t="shared" si="197"/>
        <v>117.77468372536248</v>
      </c>
      <c r="R155" s="193">
        <f t="shared" ref="R155:V155" si="198">IF(R101=0,0,R101/R$17)</f>
        <v>119.654231874182</v>
      </c>
      <c r="S155" s="193">
        <f t="shared" si="198"/>
        <v>146.93663381263946</v>
      </c>
      <c r="T155" s="193">
        <f t="shared" si="198"/>
        <v>145.18222103878873</v>
      </c>
      <c r="U155" s="193">
        <f t="shared" si="198"/>
        <v>149.9002729131814</v>
      </c>
      <c r="V155" s="193">
        <f t="shared" si="198"/>
        <v>155.31051040921525</v>
      </c>
      <c r="W155" s="193">
        <f t="shared" ref="W155" si="199">IF(W101=0,0,W101/W$17)</f>
        <v>181.31219399489976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430.82420032867168</v>
      </c>
      <c r="C156" s="77">
        <f t="shared" si="200"/>
        <v>442.71378780005045</v>
      </c>
      <c r="D156" s="77">
        <f t="shared" si="200"/>
        <v>455.86014499380212</v>
      </c>
      <c r="E156" s="77">
        <f t="shared" si="200"/>
        <v>468.3665277565201</v>
      </c>
      <c r="F156" s="77">
        <f t="shared" si="200"/>
        <v>478.60509383411295</v>
      </c>
      <c r="G156" s="77">
        <f t="shared" si="200"/>
        <v>491.50315936827468</v>
      </c>
      <c r="H156" s="77">
        <f t="shared" si="200"/>
        <v>504.16162246071161</v>
      </c>
      <c r="I156" s="77">
        <f t="shared" si="200"/>
        <v>519.83044074609847</v>
      </c>
      <c r="J156" s="77">
        <f t="shared" si="200"/>
        <v>519.71063835269774</v>
      </c>
      <c r="K156" s="77">
        <f t="shared" si="200"/>
        <v>528.31335678811342</v>
      </c>
      <c r="L156" s="77">
        <f t="shared" si="200"/>
        <v>527.46070858961548</v>
      </c>
      <c r="M156" s="77">
        <f t="shared" si="200"/>
        <v>527.70222893289508</v>
      </c>
      <c r="N156" s="77">
        <f t="shared" si="200"/>
        <v>526.17824792426438</v>
      </c>
      <c r="O156" s="77">
        <f t="shared" si="200"/>
        <v>532.16267451912506</v>
      </c>
      <c r="P156" s="77">
        <f t="shared" si="200"/>
        <v>536.40750669014642</v>
      </c>
      <c r="Q156" s="77">
        <f t="shared" si="200"/>
        <v>510.78061936245024</v>
      </c>
      <c r="R156" s="77">
        <f t="shared" ref="R156:V156" si="201">IF(R102=0,0,R102/R$17)</f>
        <v>516.54438459548146</v>
      </c>
      <c r="S156" s="77">
        <f t="shared" si="201"/>
        <v>527.67599027329084</v>
      </c>
      <c r="T156" s="77">
        <f t="shared" si="201"/>
        <v>572.46579167830214</v>
      </c>
      <c r="U156" s="77">
        <f t="shared" si="201"/>
        <v>573.53367749023414</v>
      </c>
      <c r="V156" s="77">
        <f t="shared" si="201"/>
        <v>594.53563686806194</v>
      </c>
      <c r="W156" s="77">
        <f t="shared" ref="W156" si="202">IF(W102=0,0,W102/W$17)</f>
        <v>578.30158389136841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2596.3948185987124</v>
      </c>
      <c r="C158" s="153">
        <f t="shared" si="203"/>
        <v>3324.5094931178724</v>
      </c>
      <c r="D158" s="153">
        <f t="shared" si="203"/>
        <v>3230.6570412609694</v>
      </c>
      <c r="E158" s="153">
        <f t="shared" si="203"/>
        <v>3044.3265948400172</v>
      </c>
      <c r="F158" s="153">
        <f t="shared" si="203"/>
        <v>2870.6154875417915</v>
      </c>
      <c r="G158" s="153">
        <f t="shared" si="203"/>
        <v>2755.0263072476719</v>
      </c>
      <c r="H158" s="153">
        <f t="shared" si="203"/>
        <v>2501.3808089985782</v>
      </c>
      <c r="I158" s="153">
        <f t="shared" si="203"/>
        <v>2256.7298651059177</v>
      </c>
      <c r="J158" s="153">
        <f t="shared" si="203"/>
        <v>2321.7927543523538</v>
      </c>
      <c r="K158" s="153">
        <f t="shared" si="203"/>
        <v>2364.2382321641057</v>
      </c>
      <c r="L158" s="153">
        <f t="shared" si="203"/>
        <v>3470.3578206450597</v>
      </c>
      <c r="M158" s="153">
        <f t="shared" si="203"/>
        <v>3227.1037391848645</v>
      </c>
      <c r="N158" s="153">
        <f t="shared" si="203"/>
        <v>3330.2477116371783</v>
      </c>
      <c r="O158" s="153">
        <f t="shared" si="203"/>
        <v>3418.0920013025243</v>
      </c>
      <c r="P158" s="153">
        <f t="shared" si="203"/>
        <v>2772.0283000602149</v>
      </c>
      <c r="Q158" s="153">
        <f t="shared" si="203"/>
        <v>3146.8486325997301</v>
      </c>
      <c r="R158" s="153">
        <f t="shared" ref="R158:V158" si="204">IF(R104=0,0,R104/R$17)</f>
        <v>3320.4942481637809</v>
      </c>
      <c r="S158" s="153">
        <f t="shared" si="204"/>
        <v>3439.3864634127544</v>
      </c>
      <c r="T158" s="153">
        <f t="shared" si="204"/>
        <v>3204.9143259428379</v>
      </c>
      <c r="U158" s="153">
        <f t="shared" si="204"/>
        <v>3345.4910999572662</v>
      </c>
      <c r="V158" s="153">
        <f t="shared" si="204"/>
        <v>3543.202965533068</v>
      </c>
      <c r="W158" s="153">
        <f t="shared" ref="W158" si="205">IF(W104=0,0,W104/W$17)</f>
        <v>3914.6922314997869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2283.7348953246219</v>
      </c>
      <c r="C159" s="74">
        <f t="shared" si="206"/>
        <v>3037.0477635345364</v>
      </c>
      <c r="D159" s="74">
        <f t="shared" si="206"/>
        <v>2945.253003045982</v>
      </c>
      <c r="E159" s="74">
        <f t="shared" si="206"/>
        <v>2747.2957918139023</v>
      </c>
      <c r="F159" s="74">
        <f t="shared" si="206"/>
        <v>2570.4085096843601</v>
      </c>
      <c r="G159" s="74">
        <f t="shared" si="206"/>
        <v>2452.4823810145435</v>
      </c>
      <c r="H159" s="74">
        <f t="shared" si="206"/>
        <v>2197.9324456291715</v>
      </c>
      <c r="I159" s="74">
        <f t="shared" si="206"/>
        <v>1932.0871004885146</v>
      </c>
      <c r="J159" s="74">
        <f t="shared" si="206"/>
        <v>2005.8604291743106</v>
      </c>
      <c r="K159" s="74">
        <f t="shared" si="206"/>
        <v>2048.1252284506509</v>
      </c>
      <c r="L159" s="74">
        <f t="shared" si="206"/>
        <v>3249.4559983917543</v>
      </c>
      <c r="M159" s="74">
        <f t="shared" si="206"/>
        <v>2972.503855503644</v>
      </c>
      <c r="N159" s="74">
        <f t="shared" si="206"/>
        <v>3053.3743079349592</v>
      </c>
      <c r="O159" s="74">
        <f t="shared" si="206"/>
        <v>3106.888106604119</v>
      </c>
      <c r="P159" s="74">
        <f t="shared" si="206"/>
        <v>2377.6538758564111</v>
      </c>
      <c r="Q159" s="74">
        <f t="shared" si="206"/>
        <v>2753.1825897997037</v>
      </c>
      <c r="R159" s="74">
        <f t="shared" ref="R159:V159" si="207">IF(R105=0,0,R105/R$17)</f>
        <v>2928.013948739334</v>
      </c>
      <c r="S159" s="74">
        <f t="shared" si="207"/>
        <v>2990.1204549403219</v>
      </c>
      <c r="T159" s="74">
        <f t="shared" si="207"/>
        <v>2656.2605857414874</v>
      </c>
      <c r="U159" s="74">
        <f t="shared" si="207"/>
        <v>2729.9402622098746</v>
      </c>
      <c r="V159" s="74">
        <f t="shared" si="207"/>
        <v>2920.8767483958768</v>
      </c>
      <c r="W159" s="74">
        <f t="shared" ref="W159" si="208">IF(W105=0,0,W105/W$17)</f>
        <v>3282.2778767669174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0.43023102004765118</v>
      </c>
      <c r="C160" s="74">
        <f t="shared" si="209"/>
        <v>0.85892346479815029</v>
      </c>
      <c r="D160" s="74">
        <f t="shared" si="209"/>
        <v>1.4548546139649403</v>
      </c>
      <c r="E160" s="74">
        <f t="shared" si="209"/>
        <v>2.1317307008031698</v>
      </c>
      <c r="F160" s="74">
        <f t="shared" si="209"/>
        <v>2.385094142499474</v>
      </c>
      <c r="G160" s="74">
        <f t="shared" si="209"/>
        <v>3.1889889175228512</v>
      </c>
      <c r="H160" s="74">
        <f t="shared" si="209"/>
        <v>4.3717161591272946</v>
      </c>
      <c r="I160" s="74">
        <f t="shared" si="209"/>
        <v>6.4775482355732672</v>
      </c>
      <c r="J160" s="74">
        <f t="shared" si="209"/>
        <v>5.5198372451297688</v>
      </c>
      <c r="K160" s="74">
        <f t="shared" si="209"/>
        <v>6.9397384861047122</v>
      </c>
      <c r="L160" s="74">
        <f t="shared" si="209"/>
        <v>8.925207610955276</v>
      </c>
      <c r="M160" s="74">
        <f t="shared" si="209"/>
        <v>8.5889877050437171</v>
      </c>
      <c r="N160" s="74">
        <f t="shared" si="209"/>
        <v>14.498532825028498</v>
      </c>
      <c r="O160" s="74">
        <f t="shared" si="209"/>
        <v>14.08534846104217</v>
      </c>
      <c r="P160" s="74">
        <f t="shared" si="209"/>
        <v>11.42989765688931</v>
      </c>
      <c r="Q160" s="74">
        <f t="shared" si="209"/>
        <v>19.07405972807711</v>
      </c>
      <c r="R160" s="74">
        <f t="shared" ref="R160:V160" si="210">IF(R106=0,0,R106/R$17)</f>
        <v>19.943141353882712</v>
      </c>
      <c r="S160" s="74">
        <f t="shared" si="210"/>
        <v>21.013254432666894</v>
      </c>
      <c r="T160" s="74">
        <f t="shared" si="210"/>
        <v>23.42126232400058</v>
      </c>
      <c r="U160" s="74">
        <f t="shared" si="210"/>
        <v>23.979996788033436</v>
      </c>
      <c r="V160" s="74">
        <f t="shared" si="210"/>
        <v>25.72062934439791</v>
      </c>
      <c r="W160" s="74">
        <f t="shared" ref="W160" si="211">IF(W106=0,0,W106/W$17)</f>
        <v>25.39699134250754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228.9812962469357</v>
      </c>
      <c r="C161" s="74">
        <f t="shared" si="212"/>
        <v>217.5096989420116</v>
      </c>
      <c r="D161" s="74">
        <f t="shared" si="212"/>
        <v>218.33567887958196</v>
      </c>
      <c r="E161" s="74">
        <f t="shared" si="212"/>
        <v>217.93529391985672</v>
      </c>
      <c r="F161" s="74">
        <f t="shared" si="212"/>
        <v>217.00597294086378</v>
      </c>
      <c r="G161" s="74">
        <f t="shared" si="212"/>
        <v>221.65104669333243</v>
      </c>
      <c r="H161" s="74">
        <f t="shared" si="212"/>
        <v>227.69428853649839</v>
      </c>
      <c r="I161" s="74">
        <f t="shared" si="212"/>
        <v>239.85325415077716</v>
      </c>
      <c r="J161" s="74">
        <f t="shared" si="212"/>
        <v>238.18974403690297</v>
      </c>
      <c r="K161" s="74">
        <f t="shared" si="212"/>
        <v>237.84651005869685</v>
      </c>
      <c r="L161" s="74">
        <f t="shared" si="212"/>
        <v>157.59434523253921</v>
      </c>
      <c r="M161" s="74">
        <f t="shared" si="212"/>
        <v>181.96926399796317</v>
      </c>
      <c r="N161" s="74">
        <f t="shared" si="212"/>
        <v>197.81989098602742</v>
      </c>
      <c r="O161" s="74">
        <f t="shared" si="212"/>
        <v>232.61953440856075</v>
      </c>
      <c r="P161" s="74">
        <f t="shared" si="212"/>
        <v>303.29022085749546</v>
      </c>
      <c r="Q161" s="74">
        <f t="shared" si="212"/>
        <v>294.9171355237944</v>
      </c>
      <c r="R161" s="74">
        <f t="shared" ref="R161:V161" si="213">IF(R107=0,0,R107/R$17)</f>
        <v>291.30705414151947</v>
      </c>
      <c r="S161" s="74">
        <f t="shared" si="213"/>
        <v>328.42040876255709</v>
      </c>
      <c r="T161" s="74">
        <f t="shared" si="213"/>
        <v>426.78420898620226</v>
      </c>
      <c r="U161" s="74">
        <f t="shared" si="213"/>
        <v>489.30612136205013</v>
      </c>
      <c r="V161" s="74">
        <f t="shared" si="213"/>
        <v>489.3877612733757</v>
      </c>
      <c r="W161" s="74">
        <f t="shared" ref="W161" si="214">IF(W107=0,0,W107/W$17)</f>
        <v>480.94320776171202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83.248396007107104</v>
      </c>
      <c r="C162" s="77">
        <f t="shared" si="215"/>
        <v>69.093107176525933</v>
      </c>
      <c r="D162" s="77">
        <f t="shared" si="215"/>
        <v>65.613504721440435</v>
      </c>
      <c r="E162" s="77">
        <f t="shared" si="215"/>
        <v>76.963778405455372</v>
      </c>
      <c r="F162" s="77">
        <f t="shared" si="215"/>
        <v>80.815910774068286</v>
      </c>
      <c r="G162" s="77">
        <f t="shared" si="215"/>
        <v>77.703890622272922</v>
      </c>
      <c r="H162" s="77">
        <f t="shared" si="215"/>
        <v>71.382358673781226</v>
      </c>
      <c r="I162" s="77">
        <f t="shared" si="215"/>
        <v>78.311962231052377</v>
      </c>
      <c r="J162" s="77">
        <f t="shared" si="215"/>
        <v>72.222743896010073</v>
      </c>
      <c r="K162" s="77">
        <f t="shared" si="215"/>
        <v>71.326755168653108</v>
      </c>
      <c r="L162" s="77">
        <f t="shared" si="215"/>
        <v>54.382269409810633</v>
      </c>
      <c r="M162" s="77">
        <f t="shared" si="215"/>
        <v>64.041631978212564</v>
      </c>
      <c r="N162" s="77">
        <f t="shared" si="215"/>
        <v>64.554979891163242</v>
      </c>
      <c r="O162" s="77">
        <f t="shared" si="215"/>
        <v>64.499011828801713</v>
      </c>
      <c r="P162" s="77">
        <f t="shared" si="215"/>
        <v>79.654305689418734</v>
      </c>
      <c r="Q162" s="77">
        <f t="shared" si="215"/>
        <v>79.674847548154645</v>
      </c>
      <c r="R162" s="77">
        <f t="shared" ref="R162:V162" si="216">IF(R108=0,0,R108/R$17)</f>
        <v>81.230103929044063</v>
      </c>
      <c r="S162" s="77">
        <f t="shared" si="216"/>
        <v>99.832345277208503</v>
      </c>
      <c r="T162" s="77">
        <f t="shared" si="216"/>
        <v>98.448268891148146</v>
      </c>
      <c r="U162" s="77">
        <f t="shared" si="216"/>
        <v>102.26471959730752</v>
      </c>
      <c r="V162" s="77">
        <f t="shared" si="216"/>
        <v>107.21782651941776</v>
      </c>
      <c r="W162" s="77">
        <f t="shared" ref="W162" si="217">IF(W108=0,0,W108/W$17)</f>
        <v>126.0741556286506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768.38773365309737</v>
      </c>
      <c r="C164" s="203">
        <f t="shared" si="218"/>
        <v>791.9501656957525</v>
      </c>
      <c r="D164" s="203">
        <f t="shared" si="218"/>
        <v>815.07730737142379</v>
      </c>
      <c r="E164" s="203">
        <f t="shared" si="218"/>
        <v>775.18238798121251</v>
      </c>
      <c r="F164" s="203">
        <f t="shared" si="218"/>
        <v>738.1341970813271</v>
      </c>
      <c r="G164" s="203">
        <f t="shared" si="218"/>
        <v>664.54617586737993</v>
      </c>
      <c r="H164" s="203">
        <f t="shared" si="218"/>
        <v>607.82503787732151</v>
      </c>
      <c r="I164" s="203">
        <f t="shared" si="218"/>
        <v>525.2681883837173</v>
      </c>
      <c r="J164" s="203">
        <f t="shared" si="218"/>
        <v>576.14340726541593</v>
      </c>
      <c r="K164" s="203">
        <f t="shared" si="218"/>
        <v>572.04724502627187</v>
      </c>
      <c r="L164" s="203">
        <f t="shared" si="218"/>
        <v>629.19228831307032</v>
      </c>
      <c r="M164" s="203">
        <f t="shared" si="218"/>
        <v>552.28834045405404</v>
      </c>
      <c r="N164" s="203">
        <f t="shared" si="218"/>
        <v>511.49089674554421</v>
      </c>
      <c r="O164" s="203">
        <f t="shared" si="218"/>
        <v>521.80024290631684</v>
      </c>
      <c r="P164" s="203">
        <f t="shared" si="218"/>
        <v>467.00644802216567</v>
      </c>
      <c r="Q164" s="203">
        <f t="shared" si="218"/>
        <v>471.10539789820098</v>
      </c>
      <c r="R164" s="203">
        <f t="shared" ref="R164:V164" si="219">IF(R110=0,0,R110/R$17)</f>
        <v>489.3377920929338</v>
      </c>
      <c r="S164" s="203">
        <f t="shared" si="219"/>
        <v>527.52915831193729</v>
      </c>
      <c r="T164" s="203">
        <f t="shared" si="219"/>
        <v>509.1636080072787</v>
      </c>
      <c r="U164" s="203">
        <f t="shared" si="219"/>
        <v>507.01540257729403</v>
      </c>
      <c r="V164" s="203">
        <f t="shared" si="219"/>
        <v>534.85617828949296</v>
      </c>
      <c r="W164" s="203">
        <f t="shared" ref="W164" si="220">IF(W110=0,0,W110/W$17)</f>
        <v>573.96067432292045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768.38773365309737</v>
      </c>
      <c r="C165" s="192">
        <f t="shared" si="221"/>
        <v>791.9501656957525</v>
      </c>
      <c r="D165" s="192">
        <f t="shared" si="221"/>
        <v>815.07730737142379</v>
      </c>
      <c r="E165" s="192">
        <f t="shared" si="221"/>
        <v>775.18238798121251</v>
      </c>
      <c r="F165" s="192">
        <f t="shared" si="221"/>
        <v>738.1341970813271</v>
      </c>
      <c r="G165" s="192">
        <f t="shared" si="221"/>
        <v>664.54617586737993</v>
      </c>
      <c r="H165" s="192">
        <f t="shared" si="221"/>
        <v>607.82503787732151</v>
      </c>
      <c r="I165" s="192">
        <f t="shared" si="221"/>
        <v>525.2681883837173</v>
      </c>
      <c r="J165" s="192">
        <f t="shared" si="221"/>
        <v>576.14340726541593</v>
      </c>
      <c r="K165" s="192">
        <f t="shared" si="221"/>
        <v>572.04724502627187</v>
      </c>
      <c r="L165" s="192">
        <f t="shared" si="221"/>
        <v>629.19228831307032</v>
      </c>
      <c r="M165" s="192">
        <f t="shared" si="221"/>
        <v>552.28834045405404</v>
      </c>
      <c r="N165" s="192">
        <f t="shared" si="221"/>
        <v>511.49089674554421</v>
      </c>
      <c r="O165" s="192">
        <f t="shared" si="221"/>
        <v>521.80024290631684</v>
      </c>
      <c r="P165" s="192">
        <f t="shared" si="221"/>
        <v>467.00644802216567</v>
      </c>
      <c r="Q165" s="192">
        <f t="shared" si="221"/>
        <v>471.10539789820098</v>
      </c>
      <c r="R165" s="192">
        <f t="shared" ref="R165:V165" si="222">IF(R111=0,0,R111/R$17)</f>
        <v>489.3377920929338</v>
      </c>
      <c r="S165" s="192">
        <f t="shared" si="222"/>
        <v>527.52915831193729</v>
      </c>
      <c r="T165" s="192">
        <f t="shared" si="222"/>
        <v>509.1636080072787</v>
      </c>
      <c r="U165" s="192">
        <f t="shared" si="222"/>
        <v>507.01540257729403</v>
      </c>
      <c r="V165" s="192">
        <f t="shared" si="222"/>
        <v>534.85617828949296</v>
      </c>
      <c r="W165" s="192">
        <f t="shared" ref="W165" si="223">IF(W111=0,0,W111/W$17)</f>
        <v>573.96067432292045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701.27731747253438</v>
      </c>
      <c r="C166" s="74">
        <f t="shared" si="224"/>
        <v>741.39964377948547</v>
      </c>
      <c r="D166" s="74">
        <f t="shared" si="224"/>
        <v>761.50050412711539</v>
      </c>
      <c r="E166" s="74">
        <f t="shared" si="224"/>
        <v>717.66790938580903</v>
      </c>
      <c r="F166" s="74">
        <f t="shared" si="224"/>
        <v>678.24921213114055</v>
      </c>
      <c r="G166" s="74">
        <f t="shared" si="224"/>
        <v>606.22295102374608</v>
      </c>
      <c r="H166" s="74">
        <f t="shared" si="224"/>
        <v>548.34825638134862</v>
      </c>
      <c r="I166" s="74">
        <f t="shared" si="224"/>
        <v>463.77519709811889</v>
      </c>
      <c r="J166" s="74">
        <f t="shared" si="224"/>
        <v>511.17186051419583</v>
      </c>
      <c r="K166" s="74">
        <f t="shared" si="224"/>
        <v>507.30884649111334</v>
      </c>
      <c r="L166" s="74">
        <f t="shared" si="224"/>
        <v>590.46530168098411</v>
      </c>
      <c r="M166" s="74">
        <f t="shared" si="224"/>
        <v>509.52367241351322</v>
      </c>
      <c r="N166" s="74">
        <f t="shared" si="224"/>
        <v>470.17152207237615</v>
      </c>
      <c r="O166" s="74">
        <f t="shared" si="224"/>
        <v>476.80167676458774</v>
      </c>
      <c r="P166" s="74">
        <f t="shared" si="224"/>
        <v>401.47850698194895</v>
      </c>
      <c r="Q166" s="74">
        <f t="shared" si="224"/>
        <v>413.62689574851669</v>
      </c>
      <c r="R166" s="74">
        <f t="shared" ref="R166:V166" si="225">IF(R112=0,0,R112/R$17)</f>
        <v>433.29166869804106</v>
      </c>
      <c r="S166" s="74">
        <f t="shared" si="225"/>
        <v>460.68763041790601</v>
      </c>
      <c r="T166" s="74">
        <f t="shared" si="225"/>
        <v>426.62505295932954</v>
      </c>
      <c r="U166" s="74">
        <f t="shared" si="225"/>
        <v>424.62034389830717</v>
      </c>
      <c r="V166" s="74">
        <f t="shared" si="225"/>
        <v>446.18864898463295</v>
      </c>
      <c r="W166" s="74">
        <f t="shared" ref="W166" si="226">IF(W112=0,0,W112/W$17)</f>
        <v>495.36031593022949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47.641854082808173</v>
      </c>
      <c r="C168" s="74">
        <f t="shared" si="230"/>
        <v>37.24247892967481</v>
      </c>
      <c r="D168" s="74">
        <f t="shared" si="230"/>
        <v>40.290822188235332</v>
      </c>
      <c r="E168" s="74">
        <f t="shared" si="230"/>
        <v>41.606035557974018</v>
      </c>
      <c r="F168" s="74">
        <f t="shared" si="230"/>
        <v>42.972834065276309</v>
      </c>
      <c r="G168" s="74">
        <f t="shared" si="230"/>
        <v>42.353845058832235</v>
      </c>
      <c r="H168" s="74">
        <f t="shared" si="230"/>
        <v>44.459518599647566</v>
      </c>
      <c r="I168" s="74">
        <f t="shared" si="230"/>
        <v>45.355999994761376</v>
      </c>
      <c r="J168" s="74">
        <f t="shared" si="230"/>
        <v>49.062244089050161</v>
      </c>
      <c r="K168" s="74">
        <f t="shared" si="230"/>
        <v>49.070160966324835</v>
      </c>
      <c r="L168" s="74">
        <f t="shared" si="230"/>
        <v>29.286160273507047</v>
      </c>
      <c r="M168" s="74">
        <f t="shared" si="230"/>
        <v>32.096967394304706</v>
      </c>
      <c r="N168" s="74">
        <f t="shared" si="230"/>
        <v>31.374236207535386</v>
      </c>
      <c r="O168" s="74">
        <f t="shared" si="230"/>
        <v>34.855789927723904</v>
      </c>
      <c r="P168" s="74">
        <f t="shared" si="230"/>
        <v>51.980076458966991</v>
      </c>
      <c r="Q168" s="74">
        <f t="shared" si="230"/>
        <v>45.099584776016407</v>
      </c>
      <c r="R168" s="74">
        <f t="shared" ref="R168:V168" si="231">IF(R114=0,0,R114/R$17)</f>
        <v>43.478964600102671</v>
      </c>
      <c r="S168" s="74">
        <f t="shared" si="231"/>
        <v>50.766944687481136</v>
      </c>
      <c r="T168" s="74">
        <f t="shared" si="231"/>
        <v>65.797147661030223</v>
      </c>
      <c r="U168" s="74">
        <f t="shared" si="231"/>
        <v>64.956078216465599</v>
      </c>
      <c r="V168" s="74">
        <f t="shared" si="231"/>
        <v>70.635179257794263</v>
      </c>
      <c r="W168" s="74">
        <f t="shared" ref="W168" si="232">IF(W114=0,0,W114/W$17)</f>
        <v>57.2142001167622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19.468562097754738</v>
      </c>
      <c r="C169" s="193">
        <f t="shared" si="233"/>
        <v>13.30804298659225</v>
      </c>
      <c r="D169" s="193">
        <f t="shared" si="233"/>
        <v>13.285981056073121</v>
      </c>
      <c r="E169" s="193">
        <f t="shared" si="233"/>
        <v>15.90844303742962</v>
      </c>
      <c r="F169" s="193">
        <f t="shared" si="233"/>
        <v>16.912150884910286</v>
      </c>
      <c r="G169" s="193">
        <f t="shared" si="233"/>
        <v>15.969379784801621</v>
      </c>
      <c r="H169" s="193">
        <f t="shared" si="233"/>
        <v>15.017262896325382</v>
      </c>
      <c r="I169" s="193">
        <f t="shared" si="233"/>
        <v>16.136991290836967</v>
      </c>
      <c r="J169" s="193">
        <f t="shared" si="233"/>
        <v>15.909302662170003</v>
      </c>
      <c r="K169" s="193">
        <f t="shared" si="233"/>
        <v>15.668237568833774</v>
      </c>
      <c r="L169" s="193">
        <f t="shared" si="233"/>
        <v>9.4408263585791374</v>
      </c>
      <c r="M169" s="193">
        <f t="shared" si="233"/>
        <v>10.667700646236245</v>
      </c>
      <c r="N169" s="193">
        <f t="shared" si="233"/>
        <v>9.9451384656326898</v>
      </c>
      <c r="O169" s="193">
        <f t="shared" si="233"/>
        <v>10.142776214005151</v>
      </c>
      <c r="P169" s="193">
        <f t="shared" si="233"/>
        <v>13.547864581249662</v>
      </c>
      <c r="Q169" s="193">
        <f t="shared" si="233"/>
        <v>12.378917373667932</v>
      </c>
      <c r="R169" s="193">
        <f t="shared" ref="R169:V169" si="234">IF(R115=0,0,R115/R$17)</f>
        <v>12.567158794789986</v>
      </c>
      <c r="S169" s="193">
        <f t="shared" si="234"/>
        <v>16.074583206550262</v>
      </c>
      <c r="T169" s="193">
        <f t="shared" si="234"/>
        <v>16.741407386919022</v>
      </c>
      <c r="U169" s="193">
        <f t="shared" si="234"/>
        <v>17.438980462521229</v>
      </c>
      <c r="V169" s="193">
        <f t="shared" si="234"/>
        <v>18.032350047065751</v>
      </c>
      <c r="W169" s="193">
        <f t="shared" ref="W169" si="235">IF(W115=0,0,W115/W$17)</f>
        <v>21.386158275928782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1827247</v>
      </c>
      <c r="C3" s="67">
        <f t="shared" si="0"/>
        <v>1831621</v>
      </c>
      <c r="D3" s="67">
        <f t="shared" si="0"/>
        <v>1842915</v>
      </c>
      <c r="E3" s="67">
        <f t="shared" si="0"/>
        <v>1852885</v>
      </c>
      <c r="F3" s="67">
        <f t="shared" si="0"/>
        <v>1863354</v>
      </c>
      <c r="G3" s="67">
        <f t="shared" si="0"/>
        <v>1875283</v>
      </c>
      <c r="H3" s="67">
        <f t="shared" si="0"/>
        <v>1890545</v>
      </c>
      <c r="I3" s="67">
        <f t="shared" si="0"/>
        <v>1925181</v>
      </c>
      <c r="J3" s="67">
        <f t="shared" si="0"/>
        <v>1909114</v>
      </c>
      <c r="K3" s="67">
        <f t="shared" si="0"/>
        <v>1933334</v>
      </c>
      <c r="L3" s="67">
        <f t="shared" si="0"/>
        <v>1933433</v>
      </c>
      <c r="M3" s="67">
        <f t="shared" si="0"/>
        <v>1943224</v>
      </c>
      <c r="N3" s="67">
        <f t="shared" si="0"/>
        <v>1933568</v>
      </c>
      <c r="O3" s="67">
        <f t="shared" si="0"/>
        <v>1935899</v>
      </c>
      <c r="P3" s="67">
        <f t="shared" si="0"/>
        <v>1940505</v>
      </c>
      <c r="Q3" s="67">
        <f t="shared" si="0"/>
        <v>1943833</v>
      </c>
      <c r="R3" s="67">
        <f t="shared" si="0"/>
        <v>1939332</v>
      </c>
      <c r="S3" s="67">
        <f t="shared" si="0"/>
        <v>1940501</v>
      </c>
      <c r="T3" s="67">
        <f t="shared" si="0"/>
        <v>1907190</v>
      </c>
      <c r="U3" s="67">
        <f t="shared" si="0"/>
        <v>1906408</v>
      </c>
      <c r="V3" s="67">
        <f t="shared" si="0"/>
        <v>1894437</v>
      </c>
      <c r="W3" s="67">
        <f t="shared" si="0"/>
        <v>1892472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1827247</v>
      </c>
      <c r="C4" s="71">
        <f t="shared" si="1"/>
        <v>1831621</v>
      </c>
      <c r="D4" s="71">
        <f t="shared" si="1"/>
        <v>1842915</v>
      </c>
      <c r="E4" s="71">
        <f t="shared" si="1"/>
        <v>1852885</v>
      </c>
      <c r="F4" s="71">
        <f t="shared" si="1"/>
        <v>1863354</v>
      </c>
      <c r="G4" s="71">
        <f t="shared" si="1"/>
        <v>1875283</v>
      </c>
      <c r="H4" s="71">
        <f t="shared" si="1"/>
        <v>1890545</v>
      </c>
      <c r="I4" s="71">
        <f t="shared" si="1"/>
        <v>1925181</v>
      </c>
      <c r="J4" s="71">
        <f t="shared" si="1"/>
        <v>1909114</v>
      </c>
      <c r="K4" s="71">
        <f t="shared" si="1"/>
        <v>1933334</v>
      </c>
      <c r="L4" s="71">
        <f t="shared" si="1"/>
        <v>1933433</v>
      </c>
      <c r="M4" s="71">
        <f t="shared" si="1"/>
        <v>1943224</v>
      </c>
      <c r="N4" s="71">
        <f t="shared" si="1"/>
        <v>1933568</v>
      </c>
      <c r="O4" s="71">
        <f t="shared" si="1"/>
        <v>1935899</v>
      </c>
      <c r="P4" s="71">
        <f t="shared" si="1"/>
        <v>1940505</v>
      </c>
      <c r="Q4" s="71">
        <f t="shared" si="1"/>
        <v>1943833</v>
      </c>
      <c r="R4" s="71">
        <f t="shared" ref="R4:V4" si="2">SUM(R5:R13)</f>
        <v>1939332</v>
      </c>
      <c r="S4" s="71">
        <f t="shared" si="2"/>
        <v>1940501</v>
      </c>
      <c r="T4" s="71">
        <f t="shared" si="2"/>
        <v>1907190</v>
      </c>
      <c r="U4" s="71">
        <f t="shared" si="2"/>
        <v>1906408</v>
      </c>
      <c r="V4" s="71">
        <f t="shared" si="2"/>
        <v>1894437</v>
      </c>
      <c r="W4" s="71">
        <f t="shared" ref="W4" si="3">SUM(W5:W13)</f>
        <v>1892472</v>
      </c>
      <c r="DA4" s="88" t="s">
        <v>334</v>
      </c>
    </row>
    <row r="5" spans="1:105" ht="12" customHeight="1" x14ac:dyDescent="0.25">
      <c r="A5" s="28" t="s">
        <v>51</v>
      </c>
      <c r="B5" s="82">
        <v>64864</v>
      </c>
      <c r="C5" s="82">
        <v>64398</v>
      </c>
      <c r="D5" s="82">
        <v>63421</v>
      </c>
      <c r="E5" s="82">
        <v>62409</v>
      </c>
      <c r="F5" s="82">
        <v>61580</v>
      </c>
      <c r="G5" s="82">
        <v>57371</v>
      </c>
      <c r="H5" s="82">
        <v>54439</v>
      </c>
      <c r="I5" s="82">
        <v>53405</v>
      </c>
      <c r="J5" s="82">
        <v>52276</v>
      </c>
      <c r="K5" s="82">
        <v>47225</v>
      </c>
      <c r="L5" s="82">
        <v>40890</v>
      </c>
      <c r="M5" s="82">
        <v>34808</v>
      </c>
      <c r="N5" s="82">
        <v>29526</v>
      </c>
      <c r="O5" s="82">
        <v>22855</v>
      </c>
      <c r="P5" s="82">
        <v>19474</v>
      </c>
      <c r="Q5" s="82">
        <v>18537</v>
      </c>
      <c r="R5" s="82">
        <v>21878</v>
      </c>
      <c r="S5" s="82">
        <v>24488</v>
      </c>
      <c r="T5" s="82">
        <v>27371</v>
      </c>
      <c r="U5" s="82">
        <v>30621</v>
      </c>
      <c r="V5" s="82">
        <v>38588</v>
      </c>
      <c r="W5" s="82">
        <v>42893</v>
      </c>
      <c r="DA5" s="89" t="s">
        <v>335</v>
      </c>
    </row>
    <row r="6" spans="1:105" ht="12" customHeight="1" x14ac:dyDescent="0.25">
      <c r="A6" s="28" t="s">
        <v>74</v>
      </c>
      <c r="B6" s="82">
        <v>7001</v>
      </c>
      <c r="C6" s="82">
        <v>7665</v>
      </c>
      <c r="D6" s="82">
        <v>7479</v>
      </c>
      <c r="E6" s="82">
        <v>7120</v>
      </c>
      <c r="F6" s="82">
        <v>7286</v>
      </c>
      <c r="G6" s="82">
        <v>7248</v>
      </c>
      <c r="H6" s="82">
        <v>9049</v>
      </c>
      <c r="I6" s="82">
        <v>9067</v>
      </c>
      <c r="J6" s="82">
        <v>8913</v>
      </c>
      <c r="K6" s="82">
        <v>8616</v>
      </c>
      <c r="L6" s="82">
        <v>8166</v>
      </c>
      <c r="M6" s="82">
        <v>5112</v>
      </c>
      <c r="N6" s="82">
        <v>4052</v>
      </c>
      <c r="O6" s="82">
        <v>3963</v>
      </c>
      <c r="P6" s="82">
        <v>4003</v>
      </c>
      <c r="Q6" s="82">
        <v>3866</v>
      </c>
      <c r="R6" s="82">
        <v>3783</v>
      </c>
      <c r="S6" s="82">
        <v>3589</v>
      </c>
      <c r="T6" s="82">
        <v>3589</v>
      </c>
      <c r="U6" s="82">
        <v>3504</v>
      </c>
      <c r="V6" s="82">
        <v>3300</v>
      </c>
      <c r="W6" s="82">
        <v>3494</v>
      </c>
      <c r="DA6" s="89" t="s">
        <v>336</v>
      </c>
    </row>
    <row r="7" spans="1:105" ht="12" customHeight="1" x14ac:dyDescent="0.25">
      <c r="A7" s="28" t="s">
        <v>205</v>
      </c>
      <c r="B7" s="82">
        <v>0</v>
      </c>
      <c r="C7" s="82">
        <v>0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82">
        <v>0</v>
      </c>
      <c r="M7" s="82">
        <v>0</v>
      </c>
      <c r="N7" s="82">
        <v>0</v>
      </c>
      <c r="O7" s="82">
        <v>0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DA7" s="89" t="s">
        <v>337</v>
      </c>
    </row>
    <row r="8" spans="1:105" ht="12" customHeight="1" x14ac:dyDescent="0.25">
      <c r="A8" s="28" t="s">
        <v>192</v>
      </c>
      <c r="B8" s="82">
        <v>967448</v>
      </c>
      <c r="C8" s="82">
        <v>981445</v>
      </c>
      <c r="D8" s="82">
        <v>992033</v>
      </c>
      <c r="E8" s="82">
        <v>1004142</v>
      </c>
      <c r="F8" s="82">
        <v>1029475</v>
      </c>
      <c r="G8" s="82">
        <v>1040743</v>
      </c>
      <c r="H8" s="82">
        <v>1063416</v>
      </c>
      <c r="I8" s="82">
        <v>1103236</v>
      </c>
      <c r="J8" s="82">
        <v>1084516</v>
      </c>
      <c r="K8" s="82">
        <v>1057341</v>
      </c>
      <c r="L8" s="82">
        <v>931732</v>
      </c>
      <c r="M8" s="82">
        <v>912883</v>
      </c>
      <c r="N8" s="82">
        <v>862124</v>
      </c>
      <c r="O8" s="82">
        <v>851155</v>
      </c>
      <c r="P8" s="82">
        <v>855729</v>
      </c>
      <c r="Q8" s="82">
        <v>855388</v>
      </c>
      <c r="R8" s="82">
        <v>851850</v>
      </c>
      <c r="S8" s="82">
        <v>868661</v>
      </c>
      <c r="T8" s="82">
        <v>878871</v>
      </c>
      <c r="U8" s="82">
        <v>898821</v>
      </c>
      <c r="V8" s="82">
        <v>891172</v>
      </c>
      <c r="W8" s="82">
        <v>884044</v>
      </c>
      <c r="DA8" s="89" t="s">
        <v>338</v>
      </c>
    </row>
    <row r="9" spans="1:105" ht="12" customHeight="1" x14ac:dyDescent="0.25">
      <c r="A9" s="28" t="s">
        <v>207</v>
      </c>
      <c r="B9" s="82">
        <v>4006</v>
      </c>
      <c r="C9" s="82">
        <v>8976</v>
      </c>
      <c r="D9" s="82">
        <v>12810</v>
      </c>
      <c r="E9" s="82">
        <v>17607</v>
      </c>
      <c r="F9" s="82">
        <v>22269</v>
      </c>
      <c r="G9" s="82">
        <v>27369</v>
      </c>
      <c r="H9" s="82">
        <v>30764</v>
      </c>
      <c r="I9" s="82">
        <v>37762</v>
      </c>
      <c r="J9" s="82">
        <v>91996</v>
      </c>
      <c r="K9" s="82">
        <v>200132</v>
      </c>
      <c r="L9" s="82">
        <v>415160</v>
      </c>
      <c r="M9" s="82">
        <v>480342</v>
      </c>
      <c r="N9" s="82">
        <v>526894</v>
      </c>
      <c r="O9" s="82">
        <v>527924</v>
      </c>
      <c r="P9" s="82">
        <v>517328</v>
      </c>
      <c r="Q9" s="82">
        <v>523742</v>
      </c>
      <c r="R9" s="82">
        <v>532036</v>
      </c>
      <c r="S9" s="82">
        <v>523019</v>
      </c>
      <c r="T9" s="82">
        <v>484435</v>
      </c>
      <c r="U9" s="82">
        <v>463918</v>
      </c>
      <c r="V9" s="82">
        <v>449717</v>
      </c>
      <c r="W9" s="82">
        <v>454942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623524</v>
      </c>
      <c r="C11" s="82">
        <v>630140</v>
      </c>
      <c r="D11" s="82">
        <v>638866</v>
      </c>
      <c r="E11" s="82">
        <v>642985</v>
      </c>
      <c r="F11" s="82">
        <v>630365</v>
      </c>
      <c r="G11" s="82">
        <v>634350</v>
      </c>
      <c r="H11" s="82">
        <v>626233</v>
      </c>
      <c r="I11" s="82">
        <v>615623</v>
      </c>
      <c r="J11" s="82">
        <v>572556</v>
      </c>
      <c r="K11" s="82">
        <v>533152</v>
      </c>
      <c r="L11" s="82">
        <v>465757</v>
      </c>
      <c r="M11" s="82">
        <v>440393</v>
      </c>
      <c r="N11" s="82">
        <v>434375</v>
      </c>
      <c r="O11" s="82">
        <v>444083</v>
      </c>
      <c r="P11" s="82">
        <v>450541</v>
      </c>
      <c r="Q11" s="82">
        <v>438738</v>
      </c>
      <c r="R11" s="82">
        <v>422257</v>
      </c>
      <c r="S11" s="82">
        <v>406589</v>
      </c>
      <c r="T11" s="82">
        <v>392730</v>
      </c>
      <c r="U11" s="82">
        <v>374192</v>
      </c>
      <c r="V11" s="82">
        <v>354187</v>
      </c>
      <c r="W11" s="82">
        <v>340880</v>
      </c>
      <c r="DA11" s="89" t="s">
        <v>341</v>
      </c>
    </row>
    <row r="12" spans="1:105" ht="12" customHeight="1" x14ac:dyDescent="0.25">
      <c r="A12" s="28" t="s">
        <v>95</v>
      </c>
      <c r="B12" s="82">
        <v>4103</v>
      </c>
      <c r="C12" s="82">
        <v>4355</v>
      </c>
      <c r="D12" s="82">
        <v>5067</v>
      </c>
      <c r="E12" s="82">
        <v>5768</v>
      </c>
      <c r="F12" s="82">
        <v>6431</v>
      </c>
      <c r="G12" s="82">
        <v>7178</v>
      </c>
      <c r="H12" s="82">
        <v>7947</v>
      </c>
      <c r="I12" s="82">
        <v>8652</v>
      </c>
      <c r="J12" s="82">
        <v>8854</v>
      </c>
      <c r="K12" s="82">
        <v>8656</v>
      </c>
      <c r="L12" s="82">
        <v>8059</v>
      </c>
      <c r="M12" s="82">
        <v>8950</v>
      </c>
      <c r="N12" s="82">
        <v>12149</v>
      </c>
      <c r="O12" s="82">
        <v>18543</v>
      </c>
      <c r="P12" s="82">
        <v>26702</v>
      </c>
      <c r="Q12" s="82">
        <v>34635</v>
      </c>
      <c r="R12" s="82">
        <v>40546</v>
      </c>
      <c r="S12" s="82">
        <v>47547</v>
      </c>
      <c r="T12" s="82">
        <v>55656</v>
      </c>
      <c r="U12" s="82">
        <v>64724</v>
      </c>
      <c r="V12" s="82">
        <v>75571</v>
      </c>
      <c r="W12" s="82">
        <v>85741</v>
      </c>
      <c r="DA12" s="89" t="s">
        <v>342</v>
      </c>
    </row>
    <row r="13" spans="1:105" ht="12" customHeight="1" x14ac:dyDescent="0.25">
      <c r="A13" s="73" t="s">
        <v>94</v>
      </c>
      <c r="B13" s="83">
        <v>156301</v>
      </c>
      <c r="C13" s="83">
        <v>134642</v>
      </c>
      <c r="D13" s="83">
        <v>123239</v>
      </c>
      <c r="E13" s="83">
        <v>112854</v>
      </c>
      <c r="F13" s="83">
        <v>105948</v>
      </c>
      <c r="G13" s="83">
        <v>101024</v>
      </c>
      <c r="H13" s="83">
        <v>98697</v>
      </c>
      <c r="I13" s="83">
        <v>97436</v>
      </c>
      <c r="J13" s="83">
        <v>90003</v>
      </c>
      <c r="K13" s="83">
        <v>78212</v>
      </c>
      <c r="L13" s="83">
        <v>63669</v>
      </c>
      <c r="M13" s="83">
        <v>60736</v>
      </c>
      <c r="N13" s="83">
        <v>64448</v>
      </c>
      <c r="O13" s="83">
        <v>67376</v>
      </c>
      <c r="P13" s="83">
        <v>66728</v>
      </c>
      <c r="Q13" s="83">
        <v>68927</v>
      </c>
      <c r="R13" s="83">
        <v>66982</v>
      </c>
      <c r="S13" s="83">
        <v>66608</v>
      </c>
      <c r="T13" s="83">
        <v>64538</v>
      </c>
      <c r="U13" s="83">
        <v>70628</v>
      </c>
      <c r="V13" s="83">
        <v>81902</v>
      </c>
      <c r="W13" s="83">
        <v>80478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1666843</v>
      </c>
      <c r="C14" s="85">
        <f t="shared" si="4"/>
        <v>1692624</v>
      </c>
      <c r="D14" s="85">
        <f t="shared" si="4"/>
        <v>1714609</v>
      </c>
      <c r="E14" s="85">
        <f t="shared" si="4"/>
        <v>1734263</v>
      </c>
      <c r="F14" s="85">
        <f t="shared" si="4"/>
        <v>1750975</v>
      </c>
      <c r="G14" s="85">
        <f t="shared" si="4"/>
        <v>1767081</v>
      </c>
      <c r="H14" s="85">
        <f t="shared" si="4"/>
        <v>1783901</v>
      </c>
      <c r="I14" s="85">
        <f t="shared" si="4"/>
        <v>1819093</v>
      </c>
      <c r="J14" s="85">
        <f t="shared" si="4"/>
        <v>1810257</v>
      </c>
      <c r="K14" s="85">
        <f t="shared" si="4"/>
        <v>1846466</v>
      </c>
      <c r="L14" s="85">
        <f t="shared" si="4"/>
        <v>1861705</v>
      </c>
      <c r="M14" s="85">
        <f t="shared" si="4"/>
        <v>1873538</v>
      </c>
      <c r="N14" s="85">
        <f t="shared" si="4"/>
        <v>1856971</v>
      </c>
      <c r="O14" s="85">
        <f t="shared" si="4"/>
        <v>1849980</v>
      </c>
      <c r="P14" s="85">
        <f t="shared" si="4"/>
        <v>1847075</v>
      </c>
      <c r="Q14" s="85">
        <f t="shared" si="4"/>
        <v>1840271</v>
      </c>
      <c r="R14" s="85">
        <f t="shared" ref="R14:V14" si="5">SUM(R5:R11)</f>
        <v>1831804</v>
      </c>
      <c r="S14" s="85">
        <f t="shared" si="5"/>
        <v>1826346</v>
      </c>
      <c r="T14" s="85">
        <f t="shared" si="5"/>
        <v>1786996</v>
      </c>
      <c r="U14" s="85">
        <f t="shared" si="5"/>
        <v>1771056</v>
      </c>
      <c r="V14" s="85">
        <f t="shared" si="5"/>
        <v>1736964</v>
      </c>
      <c r="W14" s="85">
        <f t="shared" ref="W14" si="6">SUM(W5:W11)</f>
        <v>1726253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7332</v>
      </c>
      <c r="C15" s="71">
        <f t="shared" si="7"/>
        <v>14555</v>
      </c>
      <c r="D15" s="71">
        <f t="shared" si="7"/>
        <v>21458</v>
      </c>
      <c r="E15" s="71">
        <f t="shared" si="7"/>
        <v>28845</v>
      </c>
      <c r="F15" s="71">
        <f t="shared" si="7"/>
        <v>35614</v>
      </c>
      <c r="G15" s="71">
        <f t="shared" si="7"/>
        <v>44468</v>
      </c>
      <c r="H15" s="71">
        <f t="shared" si="7"/>
        <v>51584</v>
      </c>
      <c r="I15" s="71">
        <f t="shared" si="7"/>
        <v>63916</v>
      </c>
      <c r="J15" s="71">
        <f t="shared" si="7"/>
        <v>70784</v>
      </c>
      <c r="K15" s="71">
        <f t="shared" si="7"/>
        <v>82938</v>
      </c>
      <c r="L15" s="71">
        <f t="shared" si="7"/>
        <v>88412</v>
      </c>
      <c r="M15" s="71">
        <f t="shared" si="7"/>
        <v>91789</v>
      </c>
      <c r="N15" s="71">
        <f t="shared" si="7"/>
        <v>102976</v>
      </c>
      <c r="O15" s="71">
        <f t="shared" si="7"/>
        <v>110252</v>
      </c>
      <c r="P15" s="71">
        <f t="shared" si="7"/>
        <v>120630</v>
      </c>
      <c r="Q15" s="71">
        <f t="shared" si="7"/>
        <v>137196</v>
      </c>
      <c r="R15" s="71">
        <f t="shared" si="7"/>
        <v>149038</v>
      </c>
      <c r="S15" s="71">
        <f t="shared" si="7"/>
        <v>158409</v>
      </c>
      <c r="T15" s="71">
        <f t="shared" si="7"/>
        <v>174150</v>
      </c>
      <c r="U15" s="71">
        <f t="shared" si="7"/>
        <v>186055</v>
      </c>
      <c r="V15" s="71">
        <f t="shared" si="7"/>
        <v>199357</v>
      </c>
      <c r="W15" s="71">
        <f t="shared" si="7"/>
        <v>205196</v>
      </c>
      <c r="DA15" s="88" t="s">
        <v>344</v>
      </c>
    </row>
    <row r="16" spans="1:105" ht="12" customHeight="1" x14ac:dyDescent="0.25">
      <c r="A16" s="28" t="s">
        <v>91</v>
      </c>
      <c r="B16" s="82">
        <v>7332</v>
      </c>
      <c r="C16" s="82">
        <v>14555</v>
      </c>
      <c r="D16" s="82">
        <v>21458</v>
      </c>
      <c r="E16" s="82">
        <v>28845</v>
      </c>
      <c r="F16" s="82">
        <v>35614</v>
      </c>
      <c r="G16" s="82">
        <v>44468</v>
      </c>
      <c r="H16" s="82">
        <v>51584</v>
      </c>
      <c r="I16" s="82">
        <v>63916</v>
      </c>
      <c r="J16" s="82">
        <v>70784</v>
      </c>
      <c r="K16" s="82">
        <v>82938</v>
      </c>
      <c r="L16" s="82">
        <v>88412</v>
      </c>
      <c r="M16" s="82">
        <v>91789</v>
      </c>
      <c r="N16" s="82">
        <v>102976</v>
      </c>
      <c r="O16" s="82">
        <v>110252</v>
      </c>
      <c r="P16" s="82">
        <v>120630</v>
      </c>
      <c r="Q16" s="82">
        <v>137196</v>
      </c>
      <c r="R16" s="82">
        <v>149038</v>
      </c>
      <c r="S16" s="82">
        <v>158409</v>
      </c>
      <c r="T16" s="82">
        <v>174150</v>
      </c>
      <c r="U16" s="82">
        <v>186055</v>
      </c>
      <c r="V16" s="82">
        <v>199357</v>
      </c>
      <c r="W16" s="82">
        <v>205196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1827247</v>
      </c>
      <c r="C17" s="71">
        <f t="shared" si="8"/>
        <v>1831621</v>
      </c>
      <c r="D17" s="71">
        <f t="shared" si="8"/>
        <v>1842915</v>
      </c>
      <c r="E17" s="71">
        <f t="shared" si="8"/>
        <v>1852885</v>
      </c>
      <c r="F17" s="71">
        <f t="shared" si="8"/>
        <v>1863354</v>
      </c>
      <c r="G17" s="71">
        <f t="shared" si="8"/>
        <v>1875283</v>
      </c>
      <c r="H17" s="71">
        <f t="shared" si="8"/>
        <v>1890545</v>
      </c>
      <c r="I17" s="71">
        <f t="shared" si="8"/>
        <v>1925181</v>
      </c>
      <c r="J17" s="71">
        <f t="shared" si="8"/>
        <v>1909114</v>
      </c>
      <c r="K17" s="71">
        <f t="shared" si="8"/>
        <v>1933334</v>
      </c>
      <c r="L17" s="71">
        <f t="shared" si="8"/>
        <v>1933433</v>
      </c>
      <c r="M17" s="71">
        <f t="shared" si="8"/>
        <v>1943224</v>
      </c>
      <c r="N17" s="71">
        <f t="shared" si="8"/>
        <v>1933568</v>
      </c>
      <c r="O17" s="71">
        <f t="shared" si="8"/>
        <v>1935899</v>
      </c>
      <c r="P17" s="71">
        <f t="shared" si="8"/>
        <v>1940505</v>
      </c>
      <c r="Q17" s="71">
        <f t="shared" si="8"/>
        <v>1943833</v>
      </c>
      <c r="R17" s="71">
        <f t="shared" ref="R17:V17" si="9">SUM(R18:R25)</f>
        <v>1939332</v>
      </c>
      <c r="S17" s="71">
        <f t="shared" si="9"/>
        <v>1940501</v>
      </c>
      <c r="T17" s="71">
        <f t="shared" si="9"/>
        <v>1907190</v>
      </c>
      <c r="U17" s="71">
        <f t="shared" si="9"/>
        <v>1906408</v>
      </c>
      <c r="V17" s="71">
        <f t="shared" si="9"/>
        <v>1894437</v>
      </c>
      <c r="W17" s="71">
        <f t="shared" ref="W17" si="10">SUM(W18:W25)</f>
        <v>1892472</v>
      </c>
      <c r="DA17" s="88" t="s">
        <v>346</v>
      </c>
    </row>
    <row r="18" spans="1:105" ht="12" customHeight="1" x14ac:dyDescent="0.25">
      <c r="A18" s="28" t="s">
        <v>51</v>
      </c>
      <c r="B18" s="82">
        <v>45788</v>
      </c>
      <c r="C18" s="82">
        <v>49352</v>
      </c>
      <c r="D18" s="82">
        <v>51803</v>
      </c>
      <c r="E18" s="82">
        <v>52774</v>
      </c>
      <c r="F18" s="82">
        <v>52647</v>
      </c>
      <c r="G18" s="82">
        <v>46706</v>
      </c>
      <c r="H18" s="82">
        <v>45453</v>
      </c>
      <c r="I18" s="82">
        <v>44025</v>
      </c>
      <c r="J18" s="82">
        <v>44625</v>
      </c>
      <c r="K18" s="82">
        <v>42353</v>
      </c>
      <c r="L18" s="82">
        <v>37345</v>
      </c>
      <c r="M18" s="82">
        <v>32122</v>
      </c>
      <c r="N18" s="82">
        <v>27293</v>
      </c>
      <c r="O18" s="82">
        <v>20978</v>
      </c>
      <c r="P18" s="82">
        <v>17789</v>
      </c>
      <c r="Q18" s="82">
        <v>17542</v>
      </c>
      <c r="R18" s="82">
        <v>20770</v>
      </c>
      <c r="S18" s="82">
        <v>22917</v>
      </c>
      <c r="T18" s="82">
        <v>24529</v>
      </c>
      <c r="U18" s="82">
        <v>26936</v>
      </c>
      <c r="V18" s="82">
        <v>34187</v>
      </c>
      <c r="W18" s="82">
        <v>36187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23703</v>
      </c>
      <c r="C19" s="82">
        <v>24210</v>
      </c>
      <c r="D19" s="82">
        <v>24509</v>
      </c>
      <c r="E19" s="82">
        <v>24863</v>
      </c>
      <c r="F19" s="82">
        <v>24969</v>
      </c>
      <c r="G19" s="82">
        <v>24796</v>
      </c>
      <c r="H19" s="82">
        <v>24544</v>
      </c>
      <c r="I19" s="82">
        <v>24314</v>
      </c>
      <c r="J19" s="82">
        <v>25547</v>
      </c>
      <c r="K19" s="82">
        <v>25839</v>
      </c>
      <c r="L19" s="82">
        <v>27100</v>
      </c>
      <c r="M19" s="82">
        <v>26787</v>
      </c>
      <c r="N19" s="82">
        <v>26553</v>
      </c>
      <c r="O19" s="82">
        <v>25850</v>
      </c>
      <c r="P19" s="82">
        <v>23000</v>
      </c>
      <c r="Q19" s="82">
        <v>22804</v>
      </c>
      <c r="R19" s="82">
        <v>23379</v>
      </c>
      <c r="S19" s="82">
        <v>23002</v>
      </c>
      <c r="T19" s="82">
        <v>18993</v>
      </c>
      <c r="U19" s="82">
        <v>17115</v>
      </c>
      <c r="V19" s="82">
        <v>16257</v>
      </c>
      <c r="W19" s="82">
        <v>16569</v>
      </c>
      <c r="DA19" s="89" t="s">
        <v>348</v>
      </c>
    </row>
    <row r="20" spans="1:105" ht="12" customHeight="1" x14ac:dyDescent="0.25">
      <c r="A20" s="28" t="s">
        <v>205</v>
      </c>
      <c r="B20" s="82">
        <v>0</v>
      </c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349</v>
      </c>
    </row>
    <row r="21" spans="1:105" ht="12" customHeight="1" x14ac:dyDescent="0.25">
      <c r="A21" s="28" t="s">
        <v>192</v>
      </c>
      <c r="B21" s="82">
        <v>634482</v>
      </c>
      <c r="C21" s="82">
        <v>679106</v>
      </c>
      <c r="D21" s="82">
        <v>692766</v>
      </c>
      <c r="E21" s="82">
        <v>717818</v>
      </c>
      <c r="F21" s="82">
        <v>750336</v>
      </c>
      <c r="G21" s="82">
        <v>776796</v>
      </c>
      <c r="H21" s="82">
        <v>805544</v>
      </c>
      <c r="I21" s="82">
        <v>851576</v>
      </c>
      <c r="J21" s="82">
        <v>860439</v>
      </c>
      <c r="K21" s="82">
        <v>861365</v>
      </c>
      <c r="L21" s="82">
        <v>854692</v>
      </c>
      <c r="M21" s="82">
        <v>825017</v>
      </c>
      <c r="N21" s="82">
        <v>789730</v>
      </c>
      <c r="O21" s="82">
        <v>795168</v>
      </c>
      <c r="P21" s="82">
        <v>830813</v>
      </c>
      <c r="Q21" s="82">
        <v>828603</v>
      </c>
      <c r="R21" s="82">
        <v>830357</v>
      </c>
      <c r="S21" s="82">
        <v>844818</v>
      </c>
      <c r="T21" s="82">
        <v>823988</v>
      </c>
      <c r="U21" s="82">
        <v>799037</v>
      </c>
      <c r="V21" s="82">
        <v>772175</v>
      </c>
      <c r="W21" s="82">
        <v>730710</v>
      </c>
      <c r="DA21" s="89" t="s">
        <v>350</v>
      </c>
    </row>
    <row r="22" spans="1:105" ht="12" customHeight="1" x14ac:dyDescent="0.25">
      <c r="A22" s="28" t="s">
        <v>207</v>
      </c>
      <c r="B22" s="82">
        <v>4</v>
      </c>
      <c r="C22" s="82">
        <v>150</v>
      </c>
      <c r="D22" s="82">
        <v>214</v>
      </c>
      <c r="E22" s="82">
        <v>298</v>
      </c>
      <c r="F22" s="82">
        <v>380</v>
      </c>
      <c r="G22" s="82">
        <v>473</v>
      </c>
      <c r="H22" s="82">
        <v>539</v>
      </c>
      <c r="I22" s="82">
        <v>670</v>
      </c>
      <c r="J22" s="82">
        <v>1073</v>
      </c>
      <c r="K22" s="82">
        <v>1212</v>
      </c>
      <c r="L22" s="82">
        <v>16608</v>
      </c>
      <c r="M22" s="82">
        <v>20501</v>
      </c>
      <c r="N22" s="82">
        <v>21372</v>
      </c>
      <c r="O22" s="82">
        <v>18380</v>
      </c>
      <c r="P22" s="82">
        <v>15855</v>
      </c>
      <c r="Q22" s="82">
        <v>18139</v>
      </c>
      <c r="R22" s="82">
        <v>32959</v>
      </c>
      <c r="S22" s="82">
        <v>31725</v>
      </c>
      <c r="T22" s="82">
        <v>149808</v>
      </c>
      <c r="U22" s="82">
        <v>238443</v>
      </c>
      <c r="V22" s="82">
        <v>304253</v>
      </c>
      <c r="W22" s="82">
        <v>332415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611183</v>
      </c>
      <c r="C24" s="82">
        <v>614664</v>
      </c>
      <c r="D24" s="82">
        <v>623454</v>
      </c>
      <c r="E24" s="82">
        <v>626853</v>
      </c>
      <c r="F24" s="82">
        <v>614095</v>
      </c>
      <c r="G24" s="82">
        <v>616360</v>
      </c>
      <c r="H24" s="82">
        <v>607697</v>
      </c>
      <c r="I24" s="82">
        <v>596792</v>
      </c>
      <c r="J24" s="82">
        <v>555070</v>
      </c>
      <c r="K24" s="82">
        <v>517302</v>
      </c>
      <c r="L24" s="82">
        <v>450291</v>
      </c>
      <c r="M24" s="82">
        <v>423178</v>
      </c>
      <c r="N24" s="82">
        <v>414999</v>
      </c>
      <c r="O24" s="82">
        <v>419417</v>
      </c>
      <c r="P24" s="82">
        <v>430217</v>
      </c>
      <c r="Q24" s="82">
        <v>420703</v>
      </c>
      <c r="R24" s="82">
        <v>406597</v>
      </c>
      <c r="S24" s="82">
        <v>395997</v>
      </c>
      <c r="T24" s="82">
        <v>375871</v>
      </c>
      <c r="U24" s="82">
        <v>352627</v>
      </c>
      <c r="V24" s="82">
        <v>325617</v>
      </c>
      <c r="W24" s="82">
        <v>289173</v>
      </c>
      <c r="DA24" s="89" t="s">
        <v>353</v>
      </c>
    </row>
    <row r="25" spans="1:105" ht="12" customHeight="1" x14ac:dyDescent="0.25">
      <c r="A25" s="73" t="s">
        <v>53</v>
      </c>
      <c r="B25" s="83">
        <v>512087</v>
      </c>
      <c r="C25" s="83">
        <v>464139</v>
      </c>
      <c r="D25" s="83">
        <v>450169</v>
      </c>
      <c r="E25" s="83">
        <v>430279</v>
      </c>
      <c r="F25" s="83">
        <v>420927</v>
      </c>
      <c r="G25" s="83">
        <v>410152</v>
      </c>
      <c r="H25" s="83">
        <v>406768</v>
      </c>
      <c r="I25" s="83">
        <v>407804</v>
      </c>
      <c r="J25" s="83">
        <v>422360</v>
      </c>
      <c r="K25" s="83">
        <v>485263</v>
      </c>
      <c r="L25" s="83">
        <v>547397</v>
      </c>
      <c r="M25" s="83">
        <v>615619</v>
      </c>
      <c r="N25" s="83">
        <v>653621</v>
      </c>
      <c r="O25" s="83">
        <v>656106</v>
      </c>
      <c r="P25" s="83">
        <v>622831</v>
      </c>
      <c r="Q25" s="83">
        <v>636042</v>
      </c>
      <c r="R25" s="83">
        <v>625270</v>
      </c>
      <c r="S25" s="83">
        <v>622042</v>
      </c>
      <c r="T25" s="83">
        <v>514001</v>
      </c>
      <c r="U25" s="83">
        <v>472250</v>
      </c>
      <c r="V25" s="83">
        <v>441948</v>
      </c>
      <c r="W25" s="83">
        <v>487418</v>
      </c>
      <c r="DA25" s="90" t="s">
        <v>354</v>
      </c>
    </row>
    <row r="26" spans="1:105" ht="12" customHeight="1" x14ac:dyDescent="0.25">
      <c r="A26" s="84" t="s">
        <v>52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145323</v>
      </c>
      <c r="M26" s="85">
        <v>149177</v>
      </c>
      <c r="N26" s="85">
        <v>144413</v>
      </c>
      <c r="O26" s="85">
        <v>136249</v>
      </c>
      <c r="P26" s="85">
        <v>107997</v>
      </c>
      <c r="Q26" s="85">
        <v>95954</v>
      </c>
      <c r="R26" s="85">
        <v>92936</v>
      </c>
      <c r="S26" s="85">
        <v>105149</v>
      </c>
      <c r="T26" s="85">
        <v>96241</v>
      </c>
      <c r="U26" s="85">
        <v>82671</v>
      </c>
      <c r="V26" s="85">
        <v>96769</v>
      </c>
      <c r="W26" s="85">
        <v>85111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1827247</v>
      </c>
      <c r="C27" s="71">
        <f t="shared" si="11"/>
        <v>1831621</v>
      </c>
      <c r="D27" s="71">
        <f t="shared" si="11"/>
        <v>1842915</v>
      </c>
      <c r="E27" s="71">
        <f t="shared" si="11"/>
        <v>1852885</v>
      </c>
      <c r="F27" s="71">
        <f t="shared" si="11"/>
        <v>1863354</v>
      </c>
      <c r="G27" s="71">
        <f t="shared" si="11"/>
        <v>1875283</v>
      </c>
      <c r="H27" s="71">
        <f t="shared" si="11"/>
        <v>1890545</v>
      </c>
      <c r="I27" s="71">
        <f t="shared" si="11"/>
        <v>1925181</v>
      </c>
      <c r="J27" s="71">
        <f t="shared" si="11"/>
        <v>1909114</v>
      </c>
      <c r="K27" s="71">
        <f t="shared" si="11"/>
        <v>1933334</v>
      </c>
      <c r="L27" s="71">
        <f t="shared" si="11"/>
        <v>1933433</v>
      </c>
      <c r="M27" s="71">
        <f t="shared" si="11"/>
        <v>1943224</v>
      </c>
      <c r="N27" s="71">
        <f t="shared" si="11"/>
        <v>1933568</v>
      </c>
      <c r="O27" s="71">
        <f t="shared" si="11"/>
        <v>1935899</v>
      </c>
      <c r="P27" s="71">
        <f t="shared" si="11"/>
        <v>1940505</v>
      </c>
      <c r="Q27" s="71">
        <f t="shared" si="11"/>
        <v>1943833</v>
      </c>
      <c r="R27" s="71">
        <f t="shared" ref="R27:V27" si="12">SUM(R28:R32)</f>
        <v>1939332</v>
      </c>
      <c r="S27" s="71">
        <f t="shared" si="12"/>
        <v>1940501</v>
      </c>
      <c r="T27" s="71">
        <f t="shared" si="12"/>
        <v>1907190</v>
      </c>
      <c r="U27" s="71">
        <f t="shared" si="12"/>
        <v>1906408</v>
      </c>
      <c r="V27" s="71">
        <f t="shared" si="12"/>
        <v>1894437</v>
      </c>
      <c r="W27" s="71">
        <f t="shared" ref="W27" si="13">SUM(W28:W32)</f>
        <v>1892472</v>
      </c>
      <c r="DA27" s="88" t="s">
        <v>356</v>
      </c>
    </row>
    <row r="28" spans="1:105" ht="12" customHeight="1" x14ac:dyDescent="0.25">
      <c r="A28" s="28" t="s">
        <v>51</v>
      </c>
      <c r="B28" s="82">
        <v>23860</v>
      </c>
      <c r="C28" s="82">
        <v>25328</v>
      </c>
      <c r="D28" s="82">
        <v>26878</v>
      </c>
      <c r="E28" s="82">
        <v>27795</v>
      </c>
      <c r="F28" s="82">
        <v>27326</v>
      </c>
      <c r="G28" s="82">
        <v>27236</v>
      </c>
      <c r="H28" s="82">
        <v>27086</v>
      </c>
      <c r="I28" s="82">
        <v>27131</v>
      </c>
      <c r="J28" s="82">
        <v>28543</v>
      </c>
      <c r="K28" s="82">
        <v>28672</v>
      </c>
      <c r="L28" s="82">
        <v>29559</v>
      </c>
      <c r="M28" s="82">
        <v>28700</v>
      </c>
      <c r="N28" s="82">
        <v>28190</v>
      </c>
      <c r="O28" s="82">
        <v>21146</v>
      </c>
      <c r="P28" s="82">
        <v>16627</v>
      </c>
      <c r="Q28" s="82">
        <v>15258</v>
      </c>
      <c r="R28" s="82">
        <v>18165</v>
      </c>
      <c r="S28" s="82">
        <v>20356</v>
      </c>
      <c r="T28" s="82">
        <v>25161</v>
      </c>
      <c r="U28" s="82">
        <v>29336</v>
      </c>
      <c r="V28" s="82">
        <v>37905</v>
      </c>
      <c r="W28" s="82">
        <v>42007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46528</v>
      </c>
      <c r="C29" s="82">
        <v>48335</v>
      </c>
      <c r="D29" s="82">
        <v>49150</v>
      </c>
      <c r="E29" s="82">
        <v>46451</v>
      </c>
      <c r="F29" s="82">
        <v>46113</v>
      </c>
      <c r="G29" s="82">
        <v>48406</v>
      </c>
      <c r="H29" s="82">
        <v>51206</v>
      </c>
      <c r="I29" s="82">
        <v>52643</v>
      </c>
      <c r="J29" s="82">
        <v>55323</v>
      </c>
      <c r="K29" s="82">
        <v>57479</v>
      </c>
      <c r="L29" s="82">
        <v>60903</v>
      </c>
      <c r="M29" s="82">
        <v>59834</v>
      </c>
      <c r="N29" s="82">
        <v>57033</v>
      </c>
      <c r="O29" s="82">
        <v>52624</v>
      </c>
      <c r="P29" s="82">
        <v>47370</v>
      </c>
      <c r="Q29" s="82">
        <v>43617</v>
      </c>
      <c r="R29" s="82">
        <v>38109</v>
      </c>
      <c r="S29" s="82">
        <v>31096</v>
      </c>
      <c r="T29" s="82">
        <v>22719</v>
      </c>
      <c r="U29" s="82">
        <v>22220</v>
      </c>
      <c r="V29" s="82">
        <v>21318</v>
      </c>
      <c r="W29" s="82">
        <v>24646</v>
      </c>
      <c r="DA29" s="89" t="s">
        <v>358</v>
      </c>
    </row>
    <row r="30" spans="1:105" ht="12" customHeight="1" x14ac:dyDescent="0.25">
      <c r="A30" s="28" t="s">
        <v>192</v>
      </c>
      <c r="B30" s="82">
        <v>954696</v>
      </c>
      <c r="C30" s="82">
        <v>960151</v>
      </c>
      <c r="D30" s="82">
        <v>958715</v>
      </c>
      <c r="E30" s="82">
        <v>974206</v>
      </c>
      <c r="F30" s="82">
        <v>999654</v>
      </c>
      <c r="G30" s="82">
        <v>1019095</v>
      </c>
      <c r="H30" s="82">
        <v>1039187</v>
      </c>
      <c r="I30" s="82">
        <v>1076549</v>
      </c>
      <c r="J30" s="82">
        <v>1050949</v>
      </c>
      <c r="K30" s="82">
        <v>1025818</v>
      </c>
      <c r="L30" s="82">
        <v>905878</v>
      </c>
      <c r="M30" s="82">
        <v>833867</v>
      </c>
      <c r="N30" s="82">
        <v>793002</v>
      </c>
      <c r="O30" s="82">
        <v>808148</v>
      </c>
      <c r="P30" s="82">
        <v>832330</v>
      </c>
      <c r="Q30" s="82">
        <v>826274</v>
      </c>
      <c r="R30" s="82">
        <v>827742</v>
      </c>
      <c r="S30" s="82">
        <v>845807</v>
      </c>
      <c r="T30" s="82">
        <v>868449</v>
      </c>
      <c r="U30" s="82">
        <v>873574</v>
      </c>
      <c r="V30" s="82">
        <v>860264</v>
      </c>
      <c r="W30" s="82">
        <v>850410</v>
      </c>
      <c r="DA30" s="89" t="s">
        <v>359</v>
      </c>
    </row>
    <row r="31" spans="1:105" ht="12" customHeight="1" x14ac:dyDescent="0.25">
      <c r="A31" s="28" t="s">
        <v>207</v>
      </c>
      <c r="B31" s="82">
        <v>128</v>
      </c>
      <c r="C31" s="82">
        <v>294</v>
      </c>
      <c r="D31" s="82">
        <v>399</v>
      </c>
      <c r="E31" s="82">
        <v>514</v>
      </c>
      <c r="F31" s="82">
        <v>639</v>
      </c>
      <c r="G31" s="82">
        <v>806</v>
      </c>
      <c r="H31" s="82">
        <v>949</v>
      </c>
      <c r="I31" s="82">
        <v>1181</v>
      </c>
      <c r="J31" s="82">
        <v>4458</v>
      </c>
      <c r="K31" s="82">
        <v>10663</v>
      </c>
      <c r="L31" s="82">
        <v>23434</v>
      </c>
      <c r="M31" s="82">
        <v>29612</v>
      </c>
      <c r="N31" s="82">
        <v>30342</v>
      </c>
      <c r="O31" s="82">
        <v>29956</v>
      </c>
      <c r="P31" s="82">
        <v>28965</v>
      </c>
      <c r="Q31" s="82">
        <v>28843</v>
      </c>
      <c r="R31" s="82">
        <v>31886</v>
      </c>
      <c r="S31" s="82">
        <v>32610</v>
      </c>
      <c r="T31" s="82">
        <v>33686</v>
      </c>
      <c r="U31" s="82">
        <v>33278</v>
      </c>
      <c r="V31" s="82">
        <v>32444</v>
      </c>
      <c r="W31" s="82">
        <v>30153</v>
      </c>
      <c r="DA31" s="89" t="s">
        <v>360</v>
      </c>
    </row>
    <row r="32" spans="1:105" ht="12" customHeight="1" x14ac:dyDescent="0.25">
      <c r="A32" s="32" t="s">
        <v>53</v>
      </c>
      <c r="B32" s="86">
        <v>802035</v>
      </c>
      <c r="C32" s="86">
        <v>797513</v>
      </c>
      <c r="D32" s="86">
        <v>807773</v>
      </c>
      <c r="E32" s="86">
        <v>803919</v>
      </c>
      <c r="F32" s="86">
        <v>789622</v>
      </c>
      <c r="G32" s="86">
        <v>779740</v>
      </c>
      <c r="H32" s="86">
        <v>772117</v>
      </c>
      <c r="I32" s="86">
        <v>767677</v>
      </c>
      <c r="J32" s="86">
        <v>769841</v>
      </c>
      <c r="K32" s="86">
        <v>810702</v>
      </c>
      <c r="L32" s="86">
        <v>913659</v>
      </c>
      <c r="M32" s="86">
        <v>991211</v>
      </c>
      <c r="N32" s="86">
        <v>1025001</v>
      </c>
      <c r="O32" s="86">
        <v>1024025</v>
      </c>
      <c r="P32" s="86">
        <v>1015213</v>
      </c>
      <c r="Q32" s="86">
        <v>1029841</v>
      </c>
      <c r="R32" s="86">
        <v>1023430</v>
      </c>
      <c r="S32" s="86">
        <v>1010632</v>
      </c>
      <c r="T32" s="86">
        <v>957175</v>
      </c>
      <c r="U32" s="86">
        <v>948000</v>
      </c>
      <c r="V32" s="86">
        <v>942506</v>
      </c>
      <c r="W32" s="86">
        <v>945256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2386.2519273539306</v>
      </c>
      <c r="C3" s="65">
        <f t="shared" si="0"/>
        <v>2877.8921413856801</v>
      </c>
      <c r="D3" s="65">
        <f t="shared" si="0"/>
        <v>2787.0837160125052</v>
      </c>
      <c r="E3" s="65">
        <f t="shared" si="0"/>
        <v>2623.1244536421091</v>
      </c>
      <c r="F3" s="65">
        <f t="shared" si="0"/>
        <v>2445.4389734789229</v>
      </c>
      <c r="G3" s="65">
        <f t="shared" si="0"/>
        <v>2313.4033833370131</v>
      </c>
      <c r="H3" s="65">
        <f t="shared" si="0"/>
        <v>2077.2281945103541</v>
      </c>
      <c r="I3" s="65">
        <f t="shared" si="0"/>
        <v>1840.5354662417778</v>
      </c>
      <c r="J3" s="65">
        <f t="shared" si="0"/>
        <v>1890.4468913787657</v>
      </c>
      <c r="K3" s="65">
        <f t="shared" si="0"/>
        <v>1902.9877609725108</v>
      </c>
      <c r="L3" s="65">
        <f t="shared" si="0"/>
        <v>2783.7648771978888</v>
      </c>
      <c r="M3" s="65">
        <f t="shared" si="0"/>
        <v>2546.1440435425388</v>
      </c>
      <c r="N3" s="65">
        <f t="shared" si="0"/>
        <v>2576.0785312830139</v>
      </c>
      <c r="O3" s="65">
        <f t="shared" si="0"/>
        <v>2595.1477250950675</v>
      </c>
      <c r="P3" s="65">
        <f t="shared" si="0"/>
        <v>2075.2382889552032</v>
      </c>
      <c r="Q3" s="65">
        <f t="shared" si="0"/>
        <v>2335.1863284608771</v>
      </c>
      <c r="R3" s="65">
        <f t="shared" ref="R3:V3" si="1">SUM(R4,R15,R17,R27)</f>
        <v>2447.6857265692179</v>
      </c>
      <c r="S3" s="65">
        <f t="shared" si="1"/>
        <v>2497.5499570077382</v>
      </c>
      <c r="T3" s="65">
        <f t="shared" si="1"/>
        <v>2278.0788478073955</v>
      </c>
      <c r="U3" s="65">
        <f t="shared" si="1"/>
        <v>2340.8345657781592</v>
      </c>
      <c r="V3" s="65">
        <f t="shared" si="1"/>
        <v>2428.4404987102325</v>
      </c>
      <c r="W3" s="65">
        <f t="shared" ref="W3" si="2">SUM(W4,W15,W17,W27)</f>
        <v>2643.546689595873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2124.501416467057</v>
      </c>
      <c r="C4" s="69">
        <f t="shared" si="3"/>
        <v>2649.9436134630741</v>
      </c>
      <c r="D4" s="69">
        <f t="shared" si="3"/>
        <v>2560.681443202332</v>
      </c>
      <c r="E4" s="69">
        <f t="shared" si="3"/>
        <v>2387.8312015567622</v>
      </c>
      <c r="F4" s="69">
        <f t="shared" si="3"/>
        <v>2209.478773851858</v>
      </c>
      <c r="G4" s="69">
        <f t="shared" si="3"/>
        <v>2077.6684756972081</v>
      </c>
      <c r="H4" s="69">
        <f t="shared" si="3"/>
        <v>1841.803178727705</v>
      </c>
      <c r="I4" s="69">
        <f t="shared" si="3"/>
        <v>1592.3346251924872</v>
      </c>
      <c r="J4" s="69">
        <f t="shared" si="3"/>
        <v>1647.2147201619466</v>
      </c>
      <c r="K4" s="69">
        <f t="shared" si="3"/>
        <v>1661.8236200319225</v>
      </c>
      <c r="L4" s="69">
        <f t="shared" si="3"/>
        <v>2621.6614908633833</v>
      </c>
      <c r="M4" s="69">
        <f t="shared" si="3"/>
        <v>2360.3977314320346</v>
      </c>
      <c r="N4" s="69">
        <f t="shared" si="3"/>
        <v>2379.4560699642871</v>
      </c>
      <c r="O4" s="69">
        <f t="shared" si="3"/>
        <v>2374.148332899817</v>
      </c>
      <c r="P4" s="69">
        <f t="shared" si="3"/>
        <v>1792.5106181769727</v>
      </c>
      <c r="Q4" s="69">
        <f t="shared" si="3"/>
        <v>2060.6198874159959</v>
      </c>
      <c r="R4" s="69">
        <f t="shared" ref="R4:V4" si="4">SUM(R5:R14)</f>
        <v>2177.9750118126085</v>
      </c>
      <c r="S4" s="69">
        <f t="shared" si="4"/>
        <v>2193.1238411222516</v>
      </c>
      <c r="T4" s="69">
        <f t="shared" si="4"/>
        <v>1910.7475846563084</v>
      </c>
      <c r="U4" s="69">
        <f t="shared" si="4"/>
        <v>1935.6354541621795</v>
      </c>
      <c r="V4" s="69">
        <f t="shared" si="4"/>
        <v>2025.7015760622269</v>
      </c>
      <c r="W4" s="69">
        <f t="shared" ref="W4" si="5">SUM(W5:W14)</f>
        <v>2238.399453470131</v>
      </c>
      <c r="DA4" s="88" t="s">
        <v>245</v>
      </c>
    </row>
    <row r="5" spans="1:105" ht="12" customHeight="1" x14ac:dyDescent="0.25">
      <c r="A5" s="28" t="s">
        <v>51</v>
      </c>
      <c r="B5" s="72">
        <v>54.237974974928775</v>
      </c>
      <c r="C5" s="72">
        <v>71.878779869659184</v>
      </c>
      <c r="D5" s="72">
        <v>120.82324658438662</v>
      </c>
      <c r="E5" s="72">
        <v>76.915877586602193</v>
      </c>
      <c r="F5" s="72">
        <v>97.085636884564465</v>
      </c>
      <c r="G5" s="72">
        <v>46.121874435040048</v>
      </c>
      <c r="H5" s="72">
        <v>43.035466383726074</v>
      </c>
      <c r="I5" s="72">
        <v>37.445353543781081</v>
      </c>
      <c r="J5" s="72">
        <v>56.322742099089822</v>
      </c>
      <c r="K5" s="72">
        <v>41.537903917504813</v>
      </c>
      <c r="L5" s="72">
        <v>49.843078288730652</v>
      </c>
      <c r="M5" s="72">
        <v>44.633170437035972</v>
      </c>
      <c r="N5" s="72">
        <v>41.495058693186976</v>
      </c>
      <c r="O5" s="72">
        <v>24.466759242558076</v>
      </c>
      <c r="P5" s="72">
        <v>17.478011768646692</v>
      </c>
      <c r="Q5" s="72">
        <v>16.00775715420944</v>
      </c>
      <c r="R5" s="72">
        <v>26.586626269900847</v>
      </c>
      <c r="S5" s="72">
        <v>30.773872157798216</v>
      </c>
      <c r="T5" s="72">
        <v>25.887575126797834</v>
      </c>
      <c r="U5" s="72">
        <v>23.948623439783482</v>
      </c>
      <c r="V5" s="72">
        <v>45.02253508416117</v>
      </c>
      <c r="W5" s="72">
        <v>48.025767184025888</v>
      </c>
      <c r="DA5" s="89" t="s">
        <v>363</v>
      </c>
    </row>
    <row r="6" spans="1:105" ht="12" customHeight="1" x14ac:dyDescent="0.25">
      <c r="A6" s="28" t="s">
        <v>74</v>
      </c>
      <c r="B6" s="72">
        <v>8.891942867032963</v>
      </c>
      <c r="C6" s="72">
        <v>8.80201140641514</v>
      </c>
      <c r="D6" s="72">
        <v>16.636135033731712</v>
      </c>
      <c r="E6" s="72">
        <v>5.8089042996380273</v>
      </c>
      <c r="F6" s="72">
        <v>1.351952682062278</v>
      </c>
      <c r="G6" s="72">
        <v>3.4047948828302195</v>
      </c>
      <c r="H6" s="72">
        <v>12.269336977117428</v>
      </c>
      <c r="I6" s="72">
        <v>7.8066964521925701</v>
      </c>
      <c r="J6" s="72">
        <v>13.28502370236748</v>
      </c>
      <c r="K6" s="72">
        <v>13.330946691043376</v>
      </c>
      <c r="L6" s="72">
        <v>9.0396446819681362</v>
      </c>
      <c r="M6" s="72">
        <v>2.4135752214992117</v>
      </c>
      <c r="N6" s="72">
        <v>6.8992470794102712</v>
      </c>
      <c r="O6" s="72">
        <v>4.8277075225608037</v>
      </c>
      <c r="P6" s="72">
        <v>0.46199127586397221</v>
      </c>
      <c r="Q6" s="72">
        <v>0.43670286648652462</v>
      </c>
      <c r="R6" s="72">
        <v>4.7960891905824798</v>
      </c>
      <c r="S6" s="72">
        <v>4.6078719346174406</v>
      </c>
      <c r="T6" s="72">
        <v>4.1749880577051686</v>
      </c>
      <c r="U6" s="72">
        <v>3.4059711474156869</v>
      </c>
      <c r="V6" s="72">
        <v>3.4059711474156891</v>
      </c>
      <c r="W6" s="72">
        <v>4.2848762778255463</v>
      </c>
      <c r="DA6" s="89" t="s">
        <v>364</v>
      </c>
    </row>
    <row r="7" spans="1:105" ht="12" customHeight="1" x14ac:dyDescent="0.25">
      <c r="A7" s="28" t="s">
        <v>205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365</v>
      </c>
    </row>
    <row r="8" spans="1:105" ht="12" customHeight="1" x14ac:dyDescent="0.25">
      <c r="A8" s="28" t="s">
        <v>192</v>
      </c>
      <c r="B8" s="72">
        <v>1500.7663036482093</v>
      </c>
      <c r="C8" s="72">
        <v>1554.0345688363243</v>
      </c>
      <c r="D8" s="72">
        <v>1499.6197883683756</v>
      </c>
      <c r="E8" s="72">
        <v>1492.1320039390839</v>
      </c>
      <c r="F8" s="72">
        <v>1368.5509540098546</v>
      </c>
      <c r="G8" s="72">
        <v>1296.6997971953977</v>
      </c>
      <c r="H8" s="72">
        <v>1160.1654141543506</v>
      </c>
      <c r="I8" s="72">
        <v>982.63316205776107</v>
      </c>
      <c r="J8" s="72">
        <v>1050.452635494926</v>
      </c>
      <c r="K8" s="72">
        <v>1070.9525400052783</v>
      </c>
      <c r="L8" s="72">
        <v>1253.1441453289344</v>
      </c>
      <c r="M8" s="72">
        <v>1085.0650661368129</v>
      </c>
      <c r="N8" s="72">
        <v>998.9401618484294</v>
      </c>
      <c r="O8" s="72">
        <v>1049.0782380186329</v>
      </c>
      <c r="P8" s="72">
        <v>894.1661969218253</v>
      </c>
      <c r="Q8" s="72">
        <v>925.65763236849625</v>
      </c>
      <c r="R8" s="72">
        <v>948.31187634737933</v>
      </c>
      <c r="S8" s="72">
        <v>1006.767892009856</v>
      </c>
      <c r="T8" s="72">
        <v>939.02440834206936</v>
      </c>
      <c r="U8" s="72">
        <v>940.21401791463211</v>
      </c>
      <c r="V8" s="72">
        <v>955.92973636411239</v>
      </c>
      <c r="W8" s="72">
        <v>1063.9602654223884</v>
      </c>
      <c r="DA8" s="89" t="s">
        <v>366</v>
      </c>
    </row>
    <row r="9" spans="1:105" ht="12" customHeight="1" x14ac:dyDescent="0.25">
      <c r="A9" s="28" t="s">
        <v>207</v>
      </c>
      <c r="B9" s="72">
        <v>0.23833823021942072</v>
      </c>
      <c r="C9" s="72">
        <v>19.839797054442297</v>
      </c>
      <c r="D9" s="72">
        <v>19.408384308187998</v>
      </c>
      <c r="E9" s="72">
        <v>21.956123538417753</v>
      </c>
      <c r="F9" s="72">
        <v>30.914724094519173</v>
      </c>
      <c r="G9" s="72">
        <v>35.212805376425464</v>
      </c>
      <c r="H9" s="72">
        <v>25.536627838670583</v>
      </c>
      <c r="I9" s="72">
        <v>39.118180755708408</v>
      </c>
      <c r="J9" s="72">
        <v>35.381990940460526</v>
      </c>
      <c r="K9" s="72">
        <v>38.547697946120053</v>
      </c>
      <c r="L9" s="72">
        <v>757.36680814310307</v>
      </c>
      <c r="M9" s="72">
        <v>711.79528142157369</v>
      </c>
      <c r="N9" s="72">
        <v>784.66215907776632</v>
      </c>
      <c r="O9" s="72">
        <v>731.87983622333115</v>
      </c>
      <c r="P9" s="72">
        <v>407.09743325282</v>
      </c>
      <c r="Q9" s="72">
        <v>607.10968758956733</v>
      </c>
      <c r="R9" s="72">
        <v>687.11186586414385</v>
      </c>
      <c r="S9" s="72">
        <v>666.55396961880172</v>
      </c>
      <c r="T9" s="72">
        <v>505.45115730605693</v>
      </c>
      <c r="U9" s="72">
        <v>525.07859940766184</v>
      </c>
      <c r="V9" s="72">
        <v>532.05762873793844</v>
      </c>
      <c r="W9" s="72">
        <v>625.9336772714247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372.37145227575985</v>
      </c>
      <c r="C11" s="72">
        <v>815.04980315267085</v>
      </c>
      <c r="D11" s="72">
        <v>733.43509647251085</v>
      </c>
      <c r="E11" s="72">
        <v>637.45037228959018</v>
      </c>
      <c r="F11" s="72">
        <v>580.01748802077759</v>
      </c>
      <c r="G11" s="72">
        <v>578.69746128106772</v>
      </c>
      <c r="H11" s="72">
        <v>497.71895902884955</v>
      </c>
      <c r="I11" s="72">
        <v>433.46475311531282</v>
      </c>
      <c r="J11" s="72">
        <v>400.55091967440057</v>
      </c>
      <c r="K11" s="72">
        <v>415.40127009383656</v>
      </c>
      <c r="L11" s="72">
        <v>470.86336219502715</v>
      </c>
      <c r="M11" s="72">
        <v>434.26818264751648</v>
      </c>
      <c r="N11" s="72">
        <v>455.65316350937252</v>
      </c>
      <c r="O11" s="72">
        <v>469.67709239809108</v>
      </c>
      <c r="P11" s="72">
        <v>384.10241347832761</v>
      </c>
      <c r="Q11" s="72">
        <v>413.62570026214621</v>
      </c>
      <c r="R11" s="72">
        <v>412.10570203227098</v>
      </c>
      <c r="S11" s="72">
        <v>411.76822257295339</v>
      </c>
      <c r="T11" s="72">
        <v>365.5541525202878</v>
      </c>
      <c r="U11" s="72">
        <v>348.90897221114545</v>
      </c>
      <c r="V11" s="72">
        <v>356.7584832373513</v>
      </c>
      <c r="W11" s="72">
        <v>375.55458774114885</v>
      </c>
      <c r="DA11" s="89" t="s">
        <v>369</v>
      </c>
    </row>
    <row r="12" spans="1:105" ht="12" customHeight="1" x14ac:dyDescent="0.25">
      <c r="A12" s="28" t="s">
        <v>95</v>
      </c>
      <c r="B12" s="72">
        <v>1.8778036470855906</v>
      </c>
      <c r="C12" s="72">
        <v>2.5111921172506793</v>
      </c>
      <c r="D12" s="72">
        <v>2.8339801166127447</v>
      </c>
      <c r="E12" s="72">
        <v>3.0085759236850227</v>
      </c>
      <c r="F12" s="72">
        <v>2.8644123641075288</v>
      </c>
      <c r="G12" s="72">
        <v>2.9364554554929909</v>
      </c>
      <c r="H12" s="72">
        <v>2.8282876231093255</v>
      </c>
      <c r="I12" s="72">
        <v>2.5942182166380219</v>
      </c>
      <c r="J12" s="72">
        <v>2.7676812421390613</v>
      </c>
      <c r="K12" s="72">
        <v>2.8059931615339715</v>
      </c>
      <c r="L12" s="72">
        <v>3.1552438894948764</v>
      </c>
      <c r="M12" s="72">
        <v>3.0166214758300876</v>
      </c>
      <c r="N12" s="72">
        <v>3.544632846161909</v>
      </c>
      <c r="O12" s="72">
        <v>5.1599200259410365</v>
      </c>
      <c r="P12" s="72">
        <v>6.1693370973488388</v>
      </c>
      <c r="Q12" s="72">
        <v>9.2553338459977006</v>
      </c>
      <c r="R12" s="72">
        <v>9.4335215488090043</v>
      </c>
      <c r="S12" s="72">
        <v>11.44232580995142</v>
      </c>
      <c r="T12" s="72">
        <v>12.296513452167591</v>
      </c>
      <c r="U12" s="72">
        <v>13.450835042599365</v>
      </c>
      <c r="V12" s="72">
        <v>17.266085869601152</v>
      </c>
      <c r="W12" s="72">
        <v>23.321730241497708</v>
      </c>
      <c r="DA12" s="89" t="s">
        <v>370</v>
      </c>
    </row>
    <row r="13" spans="1:105" ht="12" customHeight="1" x14ac:dyDescent="0.25">
      <c r="A13" s="73" t="s">
        <v>94</v>
      </c>
      <c r="B13" s="74">
        <v>168.33503746260146</v>
      </c>
      <c r="C13" s="74">
        <v>157.95225222867316</v>
      </c>
      <c r="D13" s="74">
        <v>148.74780589364548</v>
      </c>
      <c r="E13" s="74">
        <v>132.14251368382739</v>
      </c>
      <c r="F13" s="74">
        <v>111.69853981165292</v>
      </c>
      <c r="G13" s="74">
        <v>98.601042139916416</v>
      </c>
      <c r="H13" s="74">
        <v>85.962957410842691</v>
      </c>
      <c r="I13" s="74">
        <v>77.053074946636144</v>
      </c>
      <c r="J13" s="74">
        <v>75.447161357960638</v>
      </c>
      <c r="K13" s="74">
        <v>65.976371534314339</v>
      </c>
      <c r="L13" s="74">
        <v>60.057002129049692</v>
      </c>
      <c r="M13" s="74">
        <v>63.087009416639518</v>
      </c>
      <c r="N13" s="74">
        <v>72.607915239280061</v>
      </c>
      <c r="O13" s="74">
        <v>72.728765720877036</v>
      </c>
      <c r="P13" s="74">
        <v>69.99274525457146</v>
      </c>
      <c r="Q13" s="74">
        <v>74.507237187285028</v>
      </c>
      <c r="R13" s="74">
        <v>74.871030038435293</v>
      </c>
      <c r="S13" s="74">
        <v>45.496657485579043</v>
      </c>
      <c r="T13" s="74">
        <v>43.525324896490126</v>
      </c>
      <c r="U13" s="74">
        <v>65.646892696606812</v>
      </c>
      <c r="V13" s="74">
        <v>99.713809191907544</v>
      </c>
      <c r="W13" s="74">
        <v>80.162934816327081</v>
      </c>
      <c r="DA13" s="90" t="s">
        <v>371</v>
      </c>
    </row>
    <row r="14" spans="1:105" ht="12" customHeight="1" x14ac:dyDescent="0.25">
      <c r="A14" s="75" t="s">
        <v>97</v>
      </c>
      <c r="B14" s="76">
        <v>17.782563361219545</v>
      </c>
      <c r="C14" s="76">
        <v>19.875208797639285</v>
      </c>
      <c r="D14" s="76">
        <v>19.177006424881231</v>
      </c>
      <c r="E14" s="76">
        <v>18.41683029591762</v>
      </c>
      <c r="F14" s="76">
        <v>16.995065984319577</v>
      </c>
      <c r="G14" s="76">
        <v>15.994244931037679</v>
      </c>
      <c r="H14" s="76">
        <v>14.286129311038904</v>
      </c>
      <c r="I14" s="76">
        <v>12.219186104457236</v>
      </c>
      <c r="J14" s="76">
        <v>13.006565650602402</v>
      </c>
      <c r="K14" s="76">
        <v>13.270896682291372</v>
      </c>
      <c r="L14" s="76">
        <v>18.19220620707549</v>
      </c>
      <c r="M14" s="76">
        <v>16.118824675126572</v>
      </c>
      <c r="N14" s="76">
        <v>15.653731670679324</v>
      </c>
      <c r="O14" s="76">
        <v>16.330013747824538</v>
      </c>
      <c r="P14" s="76">
        <v>13.042489127568544</v>
      </c>
      <c r="Q14" s="76">
        <v>14.01983614180735</v>
      </c>
      <c r="R14" s="76">
        <v>14.758300521086381</v>
      </c>
      <c r="S14" s="76">
        <v>15.71302953269479</v>
      </c>
      <c r="T14" s="76">
        <v>14.833464954733676</v>
      </c>
      <c r="U14" s="76">
        <v>14.981542302334596</v>
      </c>
      <c r="V14" s="76">
        <v>15.547326429739018</v>
      </c>
      <c r="W14" s="76">
        <v>17.155614515493131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0.11878603672167454</v>
      </c>
      <c r="C15" s="69">
        <f t="shared" si="6"/>
        <v>0.20440406942971873</v>
      </c>
      <c r="D15" s="69">
        <f t="shared" si="6"/>
        <v>0.32485430673172777</v>
      </c>
      <c r="E15" s="69">
        <f t="shared" si="6"/>
        <v>0.45520411768349556</v>
      </c>
      <c r="F15" s="69">
        <f t="shared" si="6"/>
        <v>0.49248534658432636</v>
      </c>
      <c r="G15" s="69">
        <f t="shared" si="6"/>
        <v>0.63709738910290681</v>
      </c>
      <c r="H15" s="69">
        <f t="shared" si="6"/>
        <v>0.84894600876378379</v>
      </c>
      <c r="I15" s="69">
        <f t="shared" si="6"/>
        <v>1.2211078688497756</v>
      </c>
      <c r="J15" s="69">
        <f t="shared" si="6"/>
        <v>1.0183672843801199</v>
      </c>
      <c r="K15" s="69">
        <f t="shared" si="6"/>
        <v>1.2393013732005358</v>
      </c>
      <c r="L15" s="69">
        <f t="shared" si="6"/>
        <v>1.5578765461318327</v>
      </c>
      <c r="M15" s="69">
        <f t="shared" si="6"/>
        <v>1.4653459913663995</v>
      </c>
      <c r="N15" s="69">
        <f t="shared" si="6"/>
        <v>2.4012058191733372</v>
      </c>
      <c r="O15" s="69">
        <f t="shared" si="6"/>
        <v>2.2610450436837648</v>
      </c>
      <c r="P15" s="69">
        <f t="shared" si="6"/>
        <v>1.7713770366579236</v>
      </c>
      <c r="Q15" s="69">
        <f t="shared" si="6"/>
        <v>2.8349097162510759</v>
      </c>
      <c r="R15" s="69">
        <f t="shared" si="6"/>
        <v>2.8693035253654369</v>
      </c>
      <c r="S15" s="69">
        <f t="shared" si="6"/>
        <v>2.9355116079105752</v>
      </c>
      <c r="T15" s="69">
        <f t="shared" si="6"/>
        <v>3.1900257953568385</v>
      </c>
      <c r="U15" s="69">
        <f t="shared" si="6"/>
        <v>3.1986242476354261</v>
      </c>
      <c r="V15" s="69">
        <f t="shared" si="6"/>
        <v>3.3619948409286349</v>
      </c>
      <c r="W15" s="69">
        <f t="shared" si="6"/>
        <v>3.2674118658641462</v>
      </c>
      <c r="DA15" s="88" t="s">
        <v>246</v>
      </c>
    </row>
    <row r="16" spans="1:105" ht="12" customHeight="1" x14ac:dyDescent="0.25">
      <c r="A16" s="28" t="s">
        <v>91</v>
      </c>
      <c r="B16" s="72">
        <v>0.11878603672167454</v>
      </c>
      <c r="C16" s="72">
        <v>0.20440406942971873</v>
      </c>
      <c r="D16" s="72">
        <v>0.32485430673172777</v>
      </c>
      <c r="E16" s="72">
        <v>0.45520411768349556</v>
      </c>
      <c r="F16" s="72">
        <v>0.49248534658432636</v>
      </c>
      <c r="G16" s="72">
        <v>0.63709738910290681</v>
      </c>
      <c r="H16" s="72">
        <v>0.84894600876378379</v>
      </c>
      <c r="I16" s="72">
        <v>1.2211078688497756</v>
      </c>
      <c r="J16" s="72">
        <v>1.0183672843801199</v>
      </c>
      <c r="K16" s="72">
        <v>1.2393013732005358</v>
      </c>
      <c r="L16" s="72">
        <v>1.5578765461318327</v>
      </c>
      <c r="M16" s="72">
        <v>1.4653459913663995</v>
      </c>
      <c r="N16" s="72">
        <v>2.4012058191733372</v>
      </c>
      <c r="O16" s="72">
        <v>2.2610450436837648</v>
      </c>
      <c r="P16" s="72">
        <v>1.7713770366579236</v>
      </c>
      <c r="Q16" s="72">
        <v>2.8349097162510759</v>
      </c>
      <c r="R16" s="72">
        <v>2.8693035253654369</v>
      </c>
      <c r="S16" s="72">
        <v>2.9355116079105752</v>
      </c>
      <c r="T16" s="72">
        <v>3.1900257953568385</v>
      </c>
      <c r="U16" s="72">
        <v>3.1986242476354261</v>
      </c>
      <c r="V16" s="72">
        <v>3.3619948409286349</v>
      </c>
      <c r="W16" s="72">
        <v>3.2674118658641462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199.75519594894931</v>
      </c>
      <c r="C17" s="69">
        <f t="shared" si="7"/>
        <v>178.12334990212253</v>
      </c>
      <c r="D17" s="69">
        <f t="shared" si="7"/>
        <v>178.86745188246474</v>
      </c>
      <c r="E17" s="69">
        <f t="shared" si="7"/>
        <v>179.32950694234484</v>
      </c>
      <c r="F17" s="69">
        <f t="shared" si="7"/>
        <v>177.30953392233249</v>
      </c>
      <c r="G17" s="69">
        <f t="shared" si="7"/>
        <v>179.36457252367981</v>
      </c>
      <c r="H17" s="69">
        <f t="shared" si="7"/>
        <v>183.37921659551125</v>
      </c>
      <c r="I17" s="69">
        <f t="shared" si="7"/>
        <v>191.05159339432444</v>
      </c>
      <c r="J17" s="69">
        <f t="shared" si="7"/>
        <v>190.20525727370534</v>
      </c>
      <c r="K17" s="69">
        <f t="shared" si="7"/>
        <v>188.53192629897518</v>
      </c>
      <c r="L17" s="69">
        <f t="shared" si="7"/>
        <v>122.52572178447923</v>
      </c>
      <c r="M17" s="69">
        <f t="shared" si="7"/>
        <v>139.79293094151092</v>
      </c>
      <c r="N17" s="69">
        <f t="shared" si="7"/>
        <v>149.72986218621557</v>
      </c>
      <c r="O17" s="69">
        <f t="shared" si="7"/>
        <v>174.16474480880882</v>
      </c>
      <c r="P17" s="69">
        <f t="shared" si="7"/>
        <v>225.46358411664534</v>
      </c>
      <c r="Q17" s="69">
        <f t="shared" si="7"/>
        <v>216.83061440345332</v>
      </c>
      <c r="R17" s="69">
        <f t="shared" ref="R17:V17" si="8">SUM(R18:R26)</f>
        <v>211.01389489283088</v>
      </c>
      <c r="S17" s="69">
        <f t="shared" si="8"/>
        <v>232.81897882296792</v>
      </c>
      <c r="T17" s="69">
        <f t="shared" si="8"/>
        <v>296.19246255085864</v>
      </c>
      <c r="U17" s="69">
        <f t="shared" si="8"/>
        <v>331.74944735185812</v>
      </c>
      <c r="V17" s="69">
        <f t="shared" si="8"/>
        <v>326.4908537418425</v>
      </c>
      <c r="W17" s="69">
        <f t="shared" ref="W17" si="9">SUM(W18:W26)</f>
        <v>316.76160656068055</v>
      </c>
      <c r="DA17" s="88" t="s">
        <v>247</v>
      </c>
    </row>
    <row r="18" spans="1:105" ht="12" customHeight="1" x14ac:dyDescent="0.25">
      <c r="A18" s="28" t="s">
        <v>51</v>
      </c>
      <c r="B18" s="72">
        <v>3.4609470965009193</v>
      </c>
      <c r="C18" s="72">
        <v>3.4942682545897958</v>
      </c>
      <c r="D18" s="72">
        <v>6.1971488347096786</v>
      </c>
      <c r="E18" s="72">
        <v>4.2561827435980542</v>
      </c>
      <c r="F18" s="72">
        <v>5.8032239220140047</v>
      </c>
      <c r="G18" s="72">
        <v>3.4472499876909035</v>
      </c>
      <c r="H18" s="72">
        <v>3.6230329381476145</v>
      </c>
      <c r="I18" s="72">
        <v>3.6703041982331692</v>
      </c>
      <c r="J18" s="72">
        <v>5.4050972697602431</v>
      </c>
      <c r="K18" s="72">
        <v>3.8551261352291744</v>
      </c>
      <c r="L18" s="72">
        <v>2.0186883936492133</v>
      </c>
      <c r="M18" s="72">
        <v>2.2765838468729016</v>
      </c>
      <c r="N18" s="72">
        <v>2.2417536511941942</v>
      </c>
      <c r="O18" s="72">
        <v>1.501681128550163</v>
      </c>
      <c r="P18" s="72">
        <v>1.7007696081456203</v>
      </c>
      <c r="Q18" s="72">
        <v>1.4761350785219975</v>
      </c>
      <c r="R18" s="72">
        <v>2.3311152033006604</v>
      </c>
      <c r="S18" s="72">
        <v>3.041633717810841</v>
      </c>
      <c r="T18" s="72">
        <v>3.2609198189586595</v>
      </c>
      <c r="U18" s="72">
        <v>3.5217303895859917</v>
      </c>
      <c r="V18" s="72">
        <v>6.8158923289134412</v>
      </c>
      <c r="W18" s="72">
        <v>5.4569250414498525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2.7602592342093248</v>
      </c>
      <c r="C19" s="72">
        <v>2.7420307081714075</v>
      </c>
      <c r="D19" s="72">
        <v>2.7442424237431911</v>
      </c>
      <c r="E19" s="72">
        <v>2.706761948136331</v>
      </c>
      <c r="F19" s="72">
        <v>2.6776352407307105</v>
      </c>
      <c r="G19" s="72">
        <v>2.6682985410462536</v>
      </c>
      <c r="H19" s="72">
        <v>2.647500974284922</v>
      </c>
      <c r="I19" s="72">
        <v>2.6464187842657854</v>
      </c>
      <c r="J19" s="72">
        <v>2.6601432985723013</v>
      </c>
      <c r="K19" s="72">
        <v>2.664409973446725</v>
      </c>
      <c r="L19" s="72">
        <v>2.6754791735503285</v>
      </c>
      <c r="M19" s="72">
        <v>2.6165802591409073</v>
      </c>
      <c r="N19" s="72">
        <v>2.5608278584429929</v>
      </c>
      <c r="O19" s="72">
        <v>2.5443736973379885</v>
      </c>
      <c r="P19" s="72">
        <v>2.5153351766055181</v>
      </c>
      <c r="Q19" s="72">
        <v>2.5407405270359735</v>
      </c>
      <c r="R19" s="72">
        <v>2.5816026026725085</v>
      </c>
      <c r="S19" s="72">
        <v>2.8851824267086319</v>
      </c>
      <c r="T19" s="72">
        <v>2.9664660361134998</v>
      </c>
      <c r="U19" s="72">
        <v>2.0875131365243149</v>
      </c>
      <c r="V19" s="72">
        <v>2.5269895863189067</v>
      </c>
      <c r="W19" s="72">
        <v>2.9664660361134998</v>
      </c>
      <c r="DA19" s="89" t="s">
        <v>375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376</v>
      </c>
    </row>
    <row r="21" spans="1:105" ht="12" customHeight="1" x14ac:dyDescent="0.25">
      <c r="A21" s="28" t="s">
        <v>192</v>
      </c>
      <c r="B21" s="72">
        <v>99.947675671405364</v>
      </c>
      <c r="C21" s="72">
        <v>75.693240736914134</v>
      </c>
      <c r="D21" s="72">
        <v>77.613078082779879</v>
      </c>
      <c r="E21" s="72">
        <v>84.217955461241431</v>
      </c>
      <c r="F21" s="72">
        <v>84.443129786942052</v>
      </c>
      <c r="G21" s="72">
        <v>87.44021666288296</v>
      </c>
      <c r="H21" s="72">
        <v>91.956213988338789</v>
      </c>
      <c r="I21" s="72">
        <v>93.965744192280212</v>
      </c>
      <c r="J21" s="72">
        <v>99.265914475393657</v>
      </c>
      <c r="K21" s="72">
        <v>102.34280561189418</v>
      </c>
      <c r="L21" s="72">
        <v>60.484021466728457</v>
      </c>
      <c r="M21" s="72">
        <v>66.563609917215018</v>
      </c>
      <c r="N21" s="72">
        <v>65.250382853397142</v>
      </c>
      <c r="O21" s="72">
        <v>74.740829135811538</v>
      </c>
      <c r="P21" s="72">
        <v>114.00621085599825</v>
      </c>
      <c r="Q21" s="72">
        <v>98.604773530440411</v>
      </c>
      <c r="R21" s="72">
        <v>93.395669891832682</v>
      </c>
      <c r="S21" s="72">
        <v>108.88482503938235</v>
      </c>
      <c r="T21" s="72">
        <v>143.48089188915091</v>
      </c>
      <c r="U21" s="72">
        <v>142.31130649689192</v>
      </c>
      <c r="V21" s="72">
        <v>149.62847926849804</v>
      </c>
      <c r="W21" s="72">
        <v>120.26269013492985</v>
      </c>
      <c r="DA21" s="89" t="s">
        <v>377</v>
      </c>
    </row>
    <row r="22" spans="1:105" ht="12" customHeight="1" x14ac:dyDescent="0.25">
      <c r="A22" s="28" t="s">
        <v>207</v>
      </c>
      <c r="B22" s="72">
        <v>3.4091632471746242E-4</v>
      </c>
      <c r="C22" s="72">
        <v>2.0755256671679472E-2</v>
      </c>
      <c r="D22" s="72">
        <v>2.1574343394611124E-2</v>
      </c>
      <c r="E22" s="72">
        <v>2.6616293267971925E-2</v>
      </c>
      <c r="F22" s="72">
        <v>4.0969737707300523E-2</v>
      </c>
      <c r="G22" s="72">
        <v>5.0999611446977552E-2</v>
      </c>
      <c r="H22" s="72">
        <v>4.347295622490252E-2</v>
      </c>
      <c r="I22" s="72">
        <v>8.0343592865742608E-2</v>
      </c>
      <c r="J22" s="72">
        <v>7.1812558302672622E-2</v>
      </c>
      <c r="K22" s="72">
        <v>7.9118856062043746E-2</v>
      </c>
      <c r="L22" s="72">
        <v>1.4166055268852735</v>
      </c>
      <c r="M22" s="72">
        <v>1.5386660580912501</v>
      </c>
      <c r="N22" s="72">
        <v>1.8410095532001296</v>
      </c>
      <c r="O22" s="72">
        <v>1.6089830446622146</v>
      </c>
      <c r="P22" s="72">
        <v>1.2000706622022572</v>
      </c>
      <c r="Q22" s="72">
        <v>1.9566255851724468</v>
      </c>
      <c r="R22" s="72">
        <v>2.6081971911722555</v>
      </c>
      <c r="S22" s="72">
        <v>2.5143307537976503</v>
      </c>
      <c r="T22" s="72">
        <v>21.105850432550035</v>
      </c>
      <c r="U22" s="72">
        <v>48.287474921180852</v>
      </c>
      <c r="V22" s="72">
        <v>48.232540364956535</v>
      </c>
      <c r="W22" s="72">
        <v>58.225852679850959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33.762081688126663</v>
      </c>
      <c r="C24" s="72">
        <v>52.51012805971088</v>
      </c>
      <c r="D24" s="72">
        <v>49.047964576500256</v>
      </c>
      <c r="E24" s="72">
        <v>45.481699937409125</v>
      </c>
      <c r="F24" s="72">
        <v>44.110714902695982</v>
      </c>
      <c r="G24" s="72">
        <v>46.768316878863331</v>
      </c>
      <c r="H24" s="72">
        <v>46.08534019728981</v>
      </c>
      <c r="I24" s="72">
        <v>48.072478183053491</v>
      </c>
      <c r="J24" s="72">
        <v>42.412708872460982</v>
      </c>
      <c r="K24" s="72">
        <v>42.991765159817881</v>
      </c>
      <c r="L24" s="72">
        <v>20.275416824749474</v>
      </c>
      <c r="M24" s="72">
        <v>23.599401187392935</v>
      </c>
      <c r="N24" s="72">
        <v>26.266183008254369</v>
      </c>
      <c r="O24" s="72">
        <v>29.558591178865175</v>
      </c>
      <c r="P24" s="72">
        <v>43.575058576702709</v>
      </c>
      <c r="Q24" s="72">
        <v>39.249966117905657</v>
      </c>
      <c r="R24" s="72">
        <v>36.327487993524834</v>
      </c>
      <c r="S24" s="72">
        <v>40.128252061612358</v>
      </c>
      <c r="T24" s="72">
        <v>51.231917987021269</v>
      </c>
      <c r="U24" s="72">
        <v>55.05113097028201</v>
      </c>
      <c r="V24" s="72">
        <v>52.814431637971637</v>
      </c>
      <c r="W24" s="72">
        <v>39.941714924371325</v>
      </c>
      <c r="DA24" s="89" t="s">
        <v>380</v>
      </c>
    </row>
    <row r="25" spans="1:105" ht="12" customHeight="1" x14ac:dyDescent="0.25">
      <c r="A25" s="73" t="s">
        <v>53</v>
      </c>
      <c r="B25" s="74">
        <v>59.823891342382325</v>
      </c>
      <c r="C25" s="74">
        <v>43.662926886064653</v>
      </c>
      <c r="D25" s="74">
        <v>43.243443621337121</v>
      </c>
      <c r="E25" s="74">
        <v>42.640290558691888</v>
      </c>
      <c r="F25" s="74">
        <v>40.233860332242443</v>
      </c>
      <c r="G25" s="74">
        <v>38.989490841749387</v>
      </c>
      <c r="H25" s="74">
        <v>39.023655541225203</v>
      </c>
      <c r="I25" s="74">
        <v>42.616304443626035</v>
      </c>
      <c r="J25" s="74">
        <v>40.389580799215494</v>
      </c>
      <c r="K25" s="74">
        <v>36.598700562525195</v>
      </c>
      <c r="L25" s="74">
        <v>31.857831981031705</v>
      </c>
      <c r="M25" s="74">
        <v>38.707805923872719</v>
      </c>
      <c r="N25" s="74">
        <v>46.816652811167828</v>
      </c>
      <c r="O25" s="74">
        <v>58.931782754278231</v>
      </c>
      <c r="P25" s="74">
        <v>57.856422985916183</v>
      </c>
      <c r="Q25" s="74">
        <v>68.344849918633059</v>
      </c>
      <c r="R25" s="74">
        <v>69.088480651772457</v>
      </c>
      <c r="S25" s="74">
        <v>69.512992140938948</v>
      </c>
      <c r="T25" s="74">
        <v>67.745384572790812</v>
      </c>
      <c r="U25" s="74">
        <v>73.659337009190139</v>
      </c>
      <c r="V25" s="74">
        <v>59.235461225863247</v>
      </c>
      <c r="W25" s="74">
        <v>82.121543298565214</v>
      </c>
      <c r="DA25" s="90" t="s">
        <v>381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3.79767841788478</v>
      </c>
      <c r="M26" s="77">
        <v>4.4902837489251937</v>
      </c>
      <c r="N26" s="77">
        <v>4.7530524505588989</v>
      </c>
      <c r="O26" s="77">
        <v>5.2785038693035249</v>
      </c>
      <c r="P26" s="77">
        <v>4.609716251074806</v>
      </c>
      <c r="Q26" s="77">
        <v>4.6575236457437663</v>
      </c>
      <c r="R26" s="77">
        <v>4.6813413585554597</v>
      </c>
      <c r="S26" s="77">
        <v>5.8517626827171103</v>
      </c>
      <c r="T26" s="77">
        <v>6.4010318142734306</v>
      </c>
      <c r="U26" s="77">
        <v>6.8309544282029231</v>
      </c>
      <c r="V26" s="77">
        <v>7.2370593293207222</v>
      </c>
      <c r="W26" s="77">
        <v>7.786414445399827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61.87652890120259</v>
      </c>
      <c r="C27" s="69">
        <f t="shared" si="10"/>
        <v>49.62077395105419</v>
      </c>
      <c r="D27" s="69">
        <f t="shared" si="10"/>
        <v>47.209966620976886</v>
      </c>
      <c r="E27" s="69">
        <f t="shared" si="10"/>
        <v>55.508541025318664</v>
      </c>
      <c r="F27" s="69">
        <f t="shared" si="10"/>
        <v>58.158180358147959</v>
      </c>
      <c r="G27" s="69">
        <f t="shared" si="10"/>
        <v>55.733237727022157</v>
      </c>
      <c r="H27" s="69">
        <f t="shared" si="10"/>
        <v>51.196853178374056</v>
      </c>
      <c r="I27" s="69">
        <f t="shared" si="10"/>
        <v>55.92813978611634</v>
      </c>
      <c r="J27" s="69">
        <f t="shared" si="10"/>
        <v>52.008546658733593</v>
      </c>
      <c r="K27" s="69">
        <f t="shared" si="10"/>
        <v>51.392913268412698</v>
      </c>
      <c r="L27" s="69">
        <f t="shared" si="10"/>
        <v>38.01978800389459</v>
      </c>
      <c r="M27" s="69">
        <f t="shared" si="10"/>
        <v>44.488035177626855</v>
      </c>
      <c r="N27" s="69">
        <f t="shared" si="10"/>
        <v>44.491393313338172</v>
      </c>
      <c r="O27" s="69">
        <f t="shared" si="10"/>
        <v>44.573602342758072</v>
      </c>
      <c r="P27" s="69">
        <f t="shared" si="10"/>
        <v>55.492709624927294</v>
      </c>
      <c r="Q27" s="69">
        <f t="shared" si="10"/>
        <v>54.900916925177143</v>
      </c>
      <c r="R27" s="69">
        <f t="shared" ref="R27:V27" si="11">SUM(R28:R32)</f>
        <v>55.827516338413062</v>
      </c>
      <c r="S27" s="69">
        <f t="shared" si="11"/>
        <v>68.671625454608176</v>
      </c>
      <c r="T27" s="69">
        <f t="shared" si="11"/>
        <v>67.948774804871164</v>
      </c>
      <c r="U27" s="69">
        <f t="shared" si="11"/>
        <v>70.251040016486243</v>
      </c>
      <c r="V27" s="69">
        <f t="shared" si="11"/>
        <v>72.886074065234297</v>
      </c>
      <c r="W27" s="69">
        <f t="shared" ref="W27" si="12">SUM(W28:W32)</f>
        <v>85.118217699197587</v>
      </c>
      <c r="DA27" s="88" t="s">
        <v>248</v>
      </c>
    </row>
    <row r="28" spans="1:105" ht="12" customHeight="1" x14ac:dyDescent="0.25">
      <c r="A28" s="28" t="s">
        <v>51</v>
      </c>
      <c r="B28" s="72">
        <v>0.81388962246539875</v>
      </c>
      <c r="C28" s="72">
        <v>0.82910148882065871</v>
      </c>
      <c r="D28" s="72">
        <v>1.4977473152115541</v>
      </c>
      <c r="E28" s="72">
        <v>1.0304332209605358</v>
      </c>
      <c r="F28" s="72">
        <v>1.3831942235161045</v>
      </c>
      <c r="G28" s="72">
        <v>0.71187299773334844</v>
      </c>
      <c r="H28" s="72">
        <v>0.77047746230515357</v>
      </c>
      <c r="I28" s="72">
        <v>0.76714535342857704</v>
      </c>
      <c r="J28" s="72">
        <v>1.1273626947784965</v>
      </c>
      <c r="K28" s="72">
        <v>0.82923993866754775</v>
      </c>
      <c r="L28" s="72">
        <v>0.79412325743093826</v>
      </c>
      <c r="M28" s="72">
        <v>0.8818192328580915</v>
      </c>
      <c r="N28" s="72">
        <v>0.85209565217945282</v>
      </c>
      <c r="O28" s="72">
        <v>0.50172299948504473</v>
      </c>
      <c r="P28" s="72">
        <v>0.42654966362040553</v>
      </c>
      <c r="Q28" s="72">
        <v>0.3940957294353683</v>
      </c>
      <c r="R28" s="72">
        <v>0.67641157924906847</v>
      </c>
      <c r="S28" s="72">
        <v>0.77959300659214692</v>
      </c>
      <c r="T28" s="72">
        <v>1.0558042803827921</v>
      </c>
      <c r="U28" s="72">
        <v>1.018382198145565</v>
      </c>
      <c r="V28" s="72">
        <v>1.9436878061859131</v>
      </c>
      <c r="W28" s="72">
        <v>2.1912544641201204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1.5349862048626131</v>
      </c>
      <c r="C29" s="72">
        <v>1.6402227177436324</v>
      </c>
      <c r="D29" s="72">
        <v>1.4947730154399685</v>
      </c>
      <c r="E29" s="72">
        <v>1.3725538726039741</v>
      </c>
      <c r="F29" s="72">
        <v>1.463877253475284</v>
      </c>
      <c r="G29" s="72">
        <v>1.617706232185435</v>
      </c>
      <c r="H29" s="72">
        <v>1.5635575774024564</v>
      </c>
      <c r="I29" s="72">
        <v>1.6325253482363928</v>
      </c>
      <c r="J29" s="72">
        <v>1.6338527755004615</v>
      </c>
      <c r="K29" s="72">
        <v>1.5836631119501399</v>
      </c>
      <c r="L29" s="72">
        <v>1.4691409768117161</v>
      </c>
      <c r="M29" s="72">
        <v>1.562019927786364</v>
      </c>
      <c r="N29" s="72">
        <v>1.5268554146832753</v>
      </c>
      <c r="O29" s="72">
        <v>1.4174286683213286</v>
      </c>
      <c r="P29" s="72">
        <v>1.4174284916405688</v>
      </c>
      <c r="Q29" s="72">
        <v>1.4173115505875609</v>
      </c>
      <c r="R29" s="72">
        <v>1.4118180949651282</v>
      </c>
      <c r="S29" s="72">
        <v>1.2964555268940481</v>
      </c>
      <c r="T29" s="72">
        <v>0.54934556224324071</v>
      </c>
      <c r="U29" s="72">
        <v>1.0986911244864817</v>
      </c>
      <c r="V29" s="72">
        <v>0.65921467469188877</v>
      </c>
      <c r="W29" s="72">
        <v>1.5381675742810736</v>
      </c>
      <c r="DA29" s="89" t="s">
        <v>384</v>
      </c>
    </row>
    <row r="30" spans="1:105" ht="12" customHeight="1" x14ac:dyDescent="0.25">
      <c r="A30" s="28" t="s">
        <v>192</v>
      </c>
      <c r="B30" s="72">
        <v>41.504421368261369</v>
      </c>
      <c r="C30" s="72">
        <v>27.086463857543517</v>
      </c>
      <c r="D30" s="72">
        <v>25.948560891922529</v>
      </c>
      <c r="E30" s="72">
        <v>32.936369060551456</v>
      </c>
      <c r="F30" s="72">
        <v>34.452175876462285</v>
      </c>
      <c r="G30" s="72">
        <v>33.379332659346531</v>
      </c>
      <c r="H30" s="72">
        <v>31.154382175453815</v>
      </c>
      <c r="I30" s="72">
        <v>33.654748092176852</v>
      </c>
      <c r="J30" s="72">
        <v>32.482653812999501</v>
      </c>
      <c r="K30" s="72">
        <v>32.594594193661884</v>
      </c>
      <c r="L30" s="72">
        <v>18.551540856959761</v>
      </c>
      <c r="M30" s="72">
        <v>21.114230222842497</v>
      </c>
      <c r="N30" s="72">
        <v>19.622868883728206</v>
      </c>
      <c r="O30" s="72">
        <v>20.871388563525663</v>
      </c>
      <c r="P30" s="72">
        <v>28.88692154289857</v>
      </c>
      <c r="Q30" s="72">
        <v>26.274997368475155</v>
      </c>
      <c r="R30" s="72">
        <v>26.241722892344523</v>
      </c>
      <c r="S30" s="72">
        <v>34.368779081458491</v>
      </c>
      <c r="T30" s="72">
        <v>36.345774575314735</v>
      </c>
      <c r="U30" s="72">
        <v>37.475707402748789</v>
      </c>
      <c r="V30" s="72">
        <v>37.834045760338178</v>
      </c>
      <c r="W30" s="72">
        <v>44.20937462324985</v>
      </c>
      <c r="DA30" s="89" t="s">
        <v>385</v>
      </c>
    </row>
    <row r="31" spans="1:105" ht="12" customHeight="1" x14ac:dyDescent="0.25">
      <c r="A31" s="28" t="s">
        <v>207</v>
      </c>
      <c r="B31" s="72">
        <v>1.858577550879387E-4</v>
      </c>
      <c r="C31" s="72">
        <v>1.1416734457822946E-2</v>
      </c>
      <c r="D31" s="72">
        <v>1.2087780059692306E-2</v>
      </c>
      <c r="E31" s="72">
        <v>1.4938586199061165E-2</v>
      </c>
      <c r="F31" s="72">
        <v>2.2638068031490596E-2</v>
      </c>
      <c r="G31" s="72">
        <v>2.8026482462886939E-2</v>
      </c>
      <c r="H31" s="72">
        <v>2.419843124380942E-2</v>
      </c>
      <c r="I31" s="72">
        <v>4.3866021159298725E-2</v>
      </c>
      <c r="J31" s="72">
        <v>3.8715847754416673E-2</v>
      </c>
      <c r="K31" s="72">
        <v>4.2314754137743382E-2</v>
      </c>
      <c r="L31" s="72">
        <v>0.74650894394086875</v>
      </c>
      <c r="M31" s="72">
        <v>0.81532165189138095</v>
      </c>
      <c r="N31" s="72">
        <v>0.97172388838042478</v>
      </c>
      <c r="O31" s="72">
        <v>0.87859259787100574</v>
      </c>
      <c r="P31" s="72">
        <v>0.60670932659435362</v>
      </c>
      <c r="Q31" s="72">
        <v>0.94606859654151132</v>
      </c>
      <c r="R31" s="72">
        <v>1.2611063341931785</v>
      </c>
      <c r="S31" s="72">
        <v>1.2396102034967043</v>
      </c>
      <c r="T31" s="72">
        <v>1.4251934651762688</v>
      </c>
      <c r="U31" s="72">
        <v>1.5095060666857743</v>
      </c>
      <c r="V31" s="72">
        <v>1.5118945256520491</v>
      </c>
      <c r="W31" s="72">
        <v>1.5405560332473487</v>
      </c>
      <c r="DA31" s="89" t="s">
        <v>386</v>
      </c>
    </row>
    <row r="32" spans="1:105" ht="12" customHeight="1" x14ac:dyDescent="0.25">
      <c r="A32" s="32" t="s">
        <v>53</v>
      </c>
      <c r="B32" s="77">
        <v>18.023045847858128</v>
      </c>
      <c r="C32" s="77">
        <v>20.053569152488564</v>
      </c>
      <c r="D32" s="77">
        <v>18.256797618343143</v>
      </c>
      <c r="E32" s="77">
        <v>20.154246285003637</v>
      </c>
      <c r="F32" s="77">
        <v>20.836294936662796</v>
      </c>
      <c r="G32" s="77">
        <v>19.996299355293957</v>
      </c>
      <c r="H32" s="77">
        <v>17.684237531968819</v>
      </c>
      <c r="I32" s="77">
        <v>19.829854971115225</v>
      </c>
      <c r="J32" s="77">
        <v>16.725961527700719</v>
      </c>
      <c r="K32" s="77">
        <v>16.343101269995387</v>
      </c>
      <c r="L32" s="77">
        <v>16.458473968751306</v>
      </c>
      <c r="M32" s="77">
        <v>20.114644142248522</v>
      </c>
      <c r="N32" s="77">
        <v>21.517849474366813</v>
      </c>
      <c r="O32" s="77">
        <v>20.904469513555028</v>
      </c>
      <c r="P32" s="77">
        <v>24.155100600173398</v>
      </c>
      <c r="Q32" s="77">
        <v>25.868443680137545</v>
      </c>
      <c r="R32" s="77">
        <v>26.236457437661159</v>
      </c>
      <c r="S32" s="77">
        <v>30.987187636166794</v>
      </c>
      <c r="T32" s="77">
        <v>28.572656921754117</v>
      </c>
      <c r="U32" s="77">
        <v>29.148753224419636</v>
      </c>
      <c r="V32" s="77">
        <v>30.937231298366271</v>
      </c>
      <c r="W32" s="77">
        <v>35.638865004299191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1205.2489305409858</v>
      </c>
      <c r="C3" s="65">
        <f t="shared" si="0"/>
        <v>1537.5593417816876</v>
      </c>
      <c r="D3" s="65">
        <f t="shared" si="0"/>
        <v>1494.1999933575005</v>
      </c>
      <c r="E3" s="65">
        <f t="shared" si="0"/>
        <v>1406.9534667057223</v>
      </c>
      <c r="F3" s="65">
        <f t="shared" si="0"/>
        <v>1325.9318634684921</v>
      </c>
      <c r="G3" s="65">
        <f t="shared" si="0"/>
        <v>1272.7333203400651</v>
      </c>
      <c r="H3" s="65">
        <f t="shared" si="0"/>
        <v>1155.609543192701</v>
      </c>
      <c r="I3" s="65">
        <f t="shared" si="0"/>
        <v>1042.632482939795</v>
      </c>
      <c r="J3" s="65">
        <f t="shared" si="0"/>
        <v>1073.2679657897279</v>
      </c>
      <c r="K3" s="65">
        <f t="shared" si="0"/>
        <v>1094.1769754977054</v>
      </c>
      <c r="L3" s="65">
        <f t="shared" si="0"/>
        <v>1608.4825021481804</v>
      </c>
      <c r="M3" s="65">
        <f t="shared" si="0"/>
        <v>1496.3011736846479</v>
      </c>
      <c r="N3" s="65">
        <f t="shared" si="0"/>
        <v>1547.5263089811228</v>
      </c>
      <c r="O3" s="65">
        <f t="shared" si="0"/>
        <v>1590.2609846912935</v>
      </c>
      <c r="P3" s="65">
        <f t="shared" si="0"/>
        <v>1290.8997334207065</v>
      </c>
      <c r="Q3" s="65">
        <f t="shared" si="0"/>
        <v>1466.910119303174</v>
      </c>
      <c r="R3" s="65">
        <f t="shared" ref="R3:V3" si="1">SUM(R4,R15,R17,R27)</f>
        <v>1549.2552497925371</v>
      </c>
      <c r="S3" s="65">
        <f t="shared" si="1"/>
        <v>1607.4157470511841</v>
      </c>
      <c r="T3" s="65">
        <f t="shared" si="1"/>
        <v>1499.9770649893367</v>
      </c>
      <c r="U3" s="65">
        <f t="shared" si="1"/>
        <v>1567.8705886947705</v>
      </c>
      <c r="V3" s="65">
        <f t="shared" si="1"/>
        <v>1662.7989509116824</v>
      </c>
      <c r="W3" s="65">
        <f t="shared" ref="W3" si="2">SUM(W4,W15,W17,W27)</f>
        <v>1837.7783548056875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1060.1118984340958</v>
      </c>
      <c r="C4" s="69">
        <f t="shared" si="3"/>
        <v>1404.6105658372815</v>
      </c>
      <c r="D4" s="69">
        <f t="shared" si="3"/>
        <v>1362.1987606179869</v>
      </c>
      <c r="E4" s="69">
        <f t="shared" si="3"/>
        <v>1269.6789315936514</v>
      </c>
      <c r="F4" s="69">
        <f t="shared" si="3"/>
        <v>1187.2668282855263</v>
      </c>
      <c r="G4" s="69">
        <f t="shared" si="3"/>
        <v>1132.9677817060294</v>
      </c>
      <c r="H4" s="69">
        <f t="shared" si="3"/>
        <v>1015.4198434419134</v>
      </c>
      <c r="I4" s="69">
        <f t="shared" si="3"/>
        <v>892.64417597617194</v>
      </c>
      <c r="J4" s="69">
        <f t="shared" si="3"/>
        <v>927.22562702567188</v>
      </c>
      <c r="K4" s="69">
        <f t="shared" si="3"/>
        <v>947.87887168856514</v>
      </c>
      <c r="L4" s="69">
        <f t="shared" si="3"/>
        <v>1506.0963119768614</v>
      </c>
      <c r="M4" s="69">
        <f t="shared" si="3"/>
        <v>1378.2516359067238</v>
      </c>
      <c r="N4" s="69">
        <f t="shared" si="3"/>
        <v>1418.8665474297227</v>
      </c>
      <c r="O4" s="69">
        <f t="shared" si="3"/>
        <v>1445.4739479953057</v>
      </c>
      <c r="P4" s="69">
        <f t="shared" si="3"/>
        <v>1107.2443793027217</v>
      </c>
      <c r="Q4" s="69">
        <f t="shared" si="3"/>
        <v>1283.4018641468645</v>
      </c>
      <c r="R4" s="69">
        <f t="shared" ref="R4:V4" si="4">SUM(R5:R14)</f>
        <v>1366.1342687338529</v>
      </c>
      <c r="S4" s="69">
        <f t="shared" si="4"/>
        <v>1397.4488636213839</v>
      </c>
      <c r="T4" s="69">
        <f t="shared" si="4"/>
        <v>1243.1939053706969</v>
      </c>
      <c r="U4" s="69">
        <f t="shared" si="4"/>
        <v>1279.3915506357876</v>
      </c>
      <c r="V4" s="69">
        <f t="shared" si="4"/>
        <v>1370.7458591055588</v>
      </c>
      <c r="W4" s="69">
        <f t="shared" ref="W4" si="5">SUM(W5:W14)</f>
        <v>1540.8872216932382</v>
      </c>
      <c r="DA4" s="88" t="s">
        <v>390</v>
      </c>
    </row>
    <row r="5" spans="1:105" ht="12" customHeight="1" x14ac:dyDescent="0.25">
      <c r="A5" s="28" t="s">
        <v>51</v>
      </c>
      <c r="B5" s="72">
        <v>28.587503920321311</v>
      </c>
      <c r="C5" s="72">
        <v>38.043977978455551</v>
      </c>
      <c r="D5" s="72">
        <v>64.23319639401906</v>
      </c>
      <c r="E5" s="72">
        <v>41.102469688285801</v>
      </c>
      <c r="F5" s="72">
        <v>52.20335014578518</v>
      </c>
      <c r="G5" s="72">
        <v>24.873845553964149</v>
      </c>
      <c r="H5" s="72">
        <v>23.338688047860028</v>
      </c>
      <c r="I5" s="72">
        <v>20.503664118640561</v>
      </c>
      <c r="J5" s="72">
        <v>31.181592489683105</v>
      </c>
      <c r="K5" s="72">
        <v>23.139732025982521</v>
      </c>
      <c r="L5" s="72">
        <v>27.954434683158158</v>
      </c>
      <c r="M5" s="72">
        <v>25.254970283106694</v>
      </c>
      <c r="N5" s="72">
        <v>23.812740233720749</v>
      </c>
      <c r="O5" s="72">
        <v>14.266304514479629</v>
      </c>
      <c r="P5" s="72">
        <v>10.205348513883051</v>
      </c>
      <c r="Q5" s="72">
        <v>9.3597493278621631</v>
      </c>
      <c r="R5" s="72">
        <v>16.077550467801256</v>
      </c>
      <c r="S5" s="72">
        <v>19.30512598450801</v>
      </c>
      <c r="T5" s="72">
        <v>16.825325286726834</v>
      </c>
      <c r="U5" s="72">
        <v>16.10139625040587</v>
      </c>
      <c r="V5" s="72">
        <v>31.473452706234177</v>
      </c>
      <c r="W5" s="72">
        <v>34.280985689254052</v>
      </c>
      <c r="DA5" s="89" t="s">
        <v>391</v>
      </c>
    </row>
    <row r="6" spans="1:105" ht="12" customHeight="1" x14ac:dyDescent="0.25">
      <c r="A6" s="28" t="s">
        <v>74</v>
      </c>
      <c r="B6" s="72">
        <v>4.3037003476439546</v>
      </c>
      <c r="C6" s="72">
        <v>4.3449570536621014</v>
      </c>
      <c r="D6" s="72">
        <v>8.2702165918952062</v>
      </c>
      <c r="E6" s="72">
        <v>2.9029000940841132</v>
      </c>
      <c r="F6" s="72">
        <v>0.68555666857138875</v>
      </c>
      <c r="G6" s="72">
        <v>1.7476292593744962</v>
      </c>
      <c r="H6" s="72">
        <v>6.5236857377203457</v>
      </c>
      <c r="I6" s="72">
        <v>4.2025365024833095</v>
      </c>
      <c r="J6" s="72">
        <v>7.2363369306048986</v>
      </c>
      <c r="K6" s="72">
        <v>7.3470013610898306</v>
      </c>
      <c r="L6" s="72">
        <v>5.0422552162620882</v>
      </c>
      <c r="M6" s="72">
        <v>1.3614275508887503</v>
      </c>
      <c r="N6" s="72">
        <v>3.9243028202196437</v>
      </c>
      <c r="O6" s="72">
        <v>2.8217752545875596</v>
      </c>
      <c r="P6" s="72">
        <v>0.27042937200877987</v>
      </c>
      <c r="Q6" s="72">
        <v>0.25614434987326185</v>
      </c>
      <c r="R6" s="72">
        <v>2.8465673169560048</v>
      </c>
      <c r="S6" s="72">
        <v>2.7737951223084631</v>
      </c>
      <c r="T6" s="72">
        <v>2.5531633779766123</v>
      </c>
      <c r="U6" s="72">
        <v>2.1346504764528307</v>
      </c>
      <c r="V6" s="72">
        <v>2.2090774025245219</v>
      </c>
      <c r="W6" s="72">
        <v>2.9318691521694236</v>
      </c>
      <c r="DA6" s="89" t="s">
        <v>392</v>
      </c>
    </row>
    <row r="7" spans="1:105" ht="12" customHeight="1" x14ac:dyDescent="0.25">
      <c r="A7" s="28" t="s">
        <v>205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393</v>
      </c>
    </row>
    <row r="8" spans="1:105" ht="12" customHeight="1" x14ac:dyDescent="0.25">
      <c r="A8" s="28" t="s">
        <v>192</v>
      </c>
      <c r="B8" s="72">
        <v>658.83563688076379</v>
      </c>
      <c r="C8" s="72">
        <v>692.29082988153618</v>
      </c>
      <c r="D8" s="72">
        <v>678.22308916076611</v>
      </c>
      <c r="E8" s="72">
        <v>685.95769630709299</v>
      </c>
      <c r="F8" s="72">
        <v>641.31088956453436</v>
      </c>
      <c r="G8" s="72">
        <v>618.6595678690793</v>
      </c>
      <c r="H8" s="72">
        <v>564.95398332889954</v>
      </c>
      <c r="I8" s="72">
        <v>489.72323831089022</v>
      </c>
      <c r="J8" s="72">
        <v>532.72051796350274</v>
      </c>
      <c r="K8" s="72">
        <v>553.22654514632586</v>
      </c>
      <c r="L8" s="72">
        <v>656.16230231513532</v>
      </c>
      <c r="M8" s="72">
        <v>581.40017701517456</v>
      </c>
      <c r="N8" s="72">
        <v>550.40629107498057</v>
      </c>
      <c r="O8" s="72">
        <v>597.81289496835984</v>
      </c>
      <c r="P8" s="72">
        <v>514.69247314670167</v>
      </c>
      <c r="Q8" s="72">
        <v>539.94569858666728</v>
      </c>
      <c r="R8" s="72">
        <v>562.77027285231588</v>
      </c>
      <c r="S8" s="72">
        <v>612.80789320702775</v>
      </c>
      <c r="T8" s="72">
        <v>584.89150051251613</v>
      </c>
      <c r="U8" s="72">
        <v>599.49530430362381</v>
      </c>
      <c r="V8" s="72">
        <v>621.47590833677668</v>
      </c>
      <c r="W8" s="72">
        <v>704.04808211934562</v>
      </c>
      <c r="DA8" s="89" t="s">
        <v>394</v>
      </c>
    </row>
    <row r="9" spans="1:105" ht="12" customHeight="1" x14ac:dyDescent="0.25">
      <c r="A9" s="28" t="s">
        <v>207</v>
      </c>
      <c r="B9" s="72">
        <v>9.3389426578955728E-2</v>
      </c>
      <c r="C9" s="72">
        <v>8.8584673182673228</v>
      </c>
      <c r="D9" s="72">
        <v>9.0314274172376727</v>
      </c>
      <c r="E9" s="72">
        <v>10.541295940696319</v>
      </c>
      <c r="F9" s="72">
        <v>15.172901184434158</v>
      </c>
      <c r="G9" s="72">
        <v>17.614154452577427</v>
      </c>
      <c r="H9" s="72">
        <v>12.938360446687117</v>
      </c>
      <c r="I9" s="72">
        <v>20.206289429316911</v>
      </c>
      <c r="J9" s="72">
        <v>19.25208256617325</v>
      </c>
      <c r="K9" s="72">
        <v>21.591001805447736</v>
      </c>
      <c r="L9" s="72">
        <v>433.48699024181741</v>
      </c>
      <c r="M9" s="72">
        <v>409.56402704370021</v>
      </c>
      <c r="N9" s="72">
        <v>453.56098013763233</v>
      </c>
      <c r="O9" s="72">
        <v>423.59300862680516</v>
      </c>
      <c r="P9" s="72">
        <v>235.76543506415035</v>
      </c>
      <c r="Q9" s="72">
        <v>352.43637997893899</v>
      </c>
      <c r="R9" s="72">
        <v>400.51870133135469</v>
      </c>
      <c r="S9" s="72">
        <v>389.75229598553506</v>
      </c>
      <c r="T9" s="72">
        <v>295.93752076601794</v>
      </c>
      <c r="U9" s="72">
        <v>307.81742399449962</v>
      </c>
      <c r="V9" s="72">
        <v>314.08790669932483</v>
      </c>
      <c r="W9" s="72">
        <v>374.96490972347789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247.74575869921725</v>
      </c>
      <c r="C11" s="72">
        <v>543.79682572255388</v>
      </c>
      <c r="D11" s="72">
        <v>490.83906538780525</v>
      </c>
      <c r="E11" s="72">
        <v>427.87681809078521</v>
      </c>
      <c r="F11" s="72">
        <v>390.26969303818282</v>
      </c>
      <c r="G11" s="72">
        <v>390.70446270352477</v>
      </c>
      <c r="H11" s="72">
        <v>337.06784937349522</v>
      </c>
      <c r="I11" s="72">
        <v>294.50799488364163</v>
      </c>
      <c r="J11" s="72">
        <v>272.74672255194463</v>
      </c>
      <c r="K11" s="72">
        <v>283.66905640401859</v>
      </c>
      <c r="L11" s="72">
        <v>322.36281309496496</v>
      </c>
      <c r="M11" s="72">
        <v>298.75095633703478</v>
      </c>
      <c r="N11" s="72">
        <v>315.96519906565902</v>
      </c>
      <c r="O11" s="72">
        <v>328.55210821543619</v>
      </c>
      <c r="P11" s="72">
        <v>269.3958386239787</v>
      </c>
      <c r="Q11" s="72">
        <v>290.8151585210336</v>
      </c>
      <c r="R11" s="72">
        <v>290.70384289885391</v>
      </c>
      <c r="S11" s="72">
        <v>291.92786865671957</v>
      </c>
      <c r="T11" s="72">
        <v>260.50659654327603</v>
      </c>
      <c r="U11" s="72">
        <v>249.78563868853249</v>
      </c>
      <c r="V11" s="72">
        <v>256.46472343396329</v>
      </c>
      <c r="W11" s="72">
        <v>271.35082936181033</v>
      </c>
      <c r="DA11" s="89" t="s">
        <v>397</v>
      </c>
    </row>
    <row r="12" spans="1:105" ht="12" customHeight="1" x14ac:dyDescent="0.25">
      <c r="A12" s="28" t="s">
        <v>95</v>
      </c>
      <c r="B12" s="72">
        <v>2.3632006090916238</v>
      </c>
      <c r="C12" s="72">
        <v>3.1927633530263986</v>
      </c>
      <c r="D12" s="72">
        <v>3.7070357453235978</v>
      </c>
      <c r="E12" s="72">
        <v>4.0670998861532857</v>
      </c>
      <c r="F12" s="72">
        <v>4.0089593152019107</v>
      </c>
      <c r="G12" s="72">
        <v>4.2735791996856527</v>
      </c>
      <c r="H12" s="72">
        <v>4.2867106956029319</v>
      </c>
      <c r="I12" s="72">
        <v>4.0911410341113612</v>
      </c>
      <c r="J12" s="72">
        <v>4.4879261367869603</v>
      </c>
      <c r="K12" s="72">
        <v>4.6388609146288733</v>
      </c>
      <c r="L12" s="72">
        <v>5.2885970479997839</v>
      </c>
      <c r="M12" s="72">
        <v>5.3943412141831191</v>
      </c>
      <c r="N12" s="72">
        <v>7.2027578729864148</v>
      </c>
      <c r="O12" s="72">
        <v>11.989776703823324</v>
      </c>
      <c r="P12" s="72">
        <v>15.587653269921089</v>
      </c>
      <c r="Q12" s="72">
        <v>24.867972386139485</v>
      </c>
      <c r="R12" s="72">
        <v>26.410652033248546</v>
      </c>
      <c r="S12" s="72">
        <v>33.324636744605314</v>
      </c>
      <c r="T12" s="72">
        <v>36.993453823505682</v>
      </c>
      <c r="U12" s="72">
        <v>41.508100734774736</v>
      </c>
      <c r="V12" s="72">
        <v>54.385088449136845</v>
      </c>
      <c r="W12" s="72">
        <v>74.601953801256954</v>
      </c>
      <c r="DA12" s="89" t="s">
        <v>398</v>
      </c>
    </row>
    <row r="13" spans="1:105" ht="12" customHeight="1" x14ac:dyDescent="0.25">
      <c r="A13" s="73" t="s">
        <v>94</v>
      </c>
      <c r="B13" s="74">
        <v>100.40014518925949</v>
      </c>
      <c r="C13" s="74">
        <v>94.207535732140997</v>
      </c>
      <c r="D13" s="74">
        <v>88.717723496058909</v>
      </c>
      <c r="E13" s="74">
        <v>78.813821290635943</v>
      </c>
      <c r="F13" s="74">
        <v>66.620412384496845</v>
      </c>
      <c r="G13" s="74">
        <v>59.10029773678626</v>
      </c>
      <c r="H13" s="74">
        <v>52.024436500609283</v>
      </c>
      <c r="I13" s="74">
        <v>47.190125592630615</v>
      </c>
      <c r="J13" s="74">
        <v>46.5938827363738</v>
      </c>
      <c r="K13" s="74">
        <v>40.995777348780365</v>
      </c>
      <c r="L13" s="74">
        <v>37.606713170447961</v>
      </c>
      <c r="M13" s="74">
        <v>40.406911787509138</v>
      </c>
      <c r="N13" s="74">
        <v>48.340544553844737</v>
      </c>
      <c r="O13" s="74">
        <v>50.108065963989382</v>
      </c>
      <c r="P13" s="74">
        <v>48.284712184509615</v>
      </c>
      <c r="Q13" s="74">
        <v>51.700924854542293</v>
      </c>
      <c r="R13" s="74">
        <v>52.048381312236252</v>
      </c>
      <c r="S13" s="74">
        <v>31.844218387984856</v>
      </c>
      <c r="T13" s="74">
        <v>30.652880105943854</v>
      </c>
      <c r="U13" s="74">
        <v>47.567493885163415</v>
      </c>
      <c r="V13" s="74">
        <v>75.102375647859461</v>
      </c>
      <c r="W13" s="74">
        <v>61.55297733043065</v>
      </c>
      <c r="DA13" s="90" t="s">
        <v>399</v>
      </c>
    </row>
    <row r="14" spans="1:105" ht="12" customHeight="1" x14ac:dyDescent="0.25">
      <c r="A14" s="75" t="s">
        <v>97</v>
      </c>
      <c r="B14" s="76">
        <v>17.782563361219545</v>
      </c>
      <c r="C14" s="76">
        <v>19.875208797639285</v>
      </c>
      <c r="D14" s="76">
        <v>19.177006424881231</v>
      </c>
      <c r="E14" s="76">
        <v>18.41683029591762</v>
      </c>
      <c r="F14" s="76">
        <v>16.995065984319577</v>
      </c>
      <c r="G14" s="76">
        <v>15.994244931037679</v>
      </c>
      <c r="H14" s="76">
        <v>14.286129311038904</v>
      </c>
      <c r="I14" s="76">
        <v>12.219186104457236</v>
      </c>
      <c r="J14" s="76">
        <v>13.006565650602402</v>
      </c>
      <c r="K14" s="76">
        <v>13.270896682291372</v>
      </c>
      <c r="L14" s="76">
        <v>18.19220620707549</v>
      </c>
      <c r="M14" s="76">
        <v>16.118824675126572</v>
      </c>
      <c r="N14" s="76">
        <v>15.653731670679324</v>
      </c>
      <c r="O14" s="76">
        <v>16.330013747824538</v>
      </c>
      <c r="P14" s="76">
        <v>13.042489127568544</v>
      </c>
      <c r="Q14" s="76">
        <v>14.01983614180735</v>
      </c>
      <c r="R14" s="76">
        <v>14.758300521086381</v>
      </c>
      <c r="S14" s="76">
        <v>15.71302953269479</v>
      </c>
      <c r="T14" s="76">
        <v>14.833464954733676</v>
      </c>
      <c r="U14" s="76">
        <v>14.981542302334596</v>
      </c>
      <c r="V14" s="76">
        <v>15.547326429739018</v>
      </c>
      <c r="W14" s="76">
        <v>17.155614515493131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0.19971364643141809</v>
      </c>
      <c r="C15" s="69">
        <f t="shared" si="6"/>
        <v>0.39724530788971535</v>
      </c>
      <c r="D15" s="69">
        <f t="shared" si="6"/>
        <v>0.67287976617724254</v>
      </c>
      <c r="E15" s="69">
        <f t="shared" si="6"/>
        <v>0.98519189914170546</v>
      </c>
      <c r="F15" s="69">
        <f t="shared" si="6"/>
        <v>1.101670472634511</v>
      </c>
      <c r="G15" s="69">
        <f t="shared" si="6"/>
        <v>1.4732100535117159</v>
      </c>
      <c r="H15" s="69">
        <f t="shared" si="6"/>
        <v>2.0196832467263537</v>
      </c>
      <c r="I15" s="69">
        <f t="shared" si="6"/>
        <v>2.9926941211021125</v>
      </c>
      <c r="J15" s="69">
        <f t="shared" si="6"/>
        <v>2.5515905674463735</v>
      </c>
      <c r="K15" s="69">
        <f t="shared" si="6"/>
        <v>3.2117330496430343</v>
      </c>
      <c r="L15" s="69">
        <f t="shared" si="6"/>
        <v>4.1367608218546374</v>
      </c>
      <c r="M15" s="69">
        <f t="shared" si="6"/>
        <v>3.9824292686252942</v>
      </c>
      <c r="N15" s="69">
        <f t="shared" si="6"/>
        <v>6.7372949195205214</v>
      </c>
      <c r="O15" s="69">
        <f t="shared" si="6"/>
        <v>6.5531823323776051</v>
      </c>
      <c r="P15" s="69">
        <f t="shared" si="6"/>
        <v>5.3227637820233875</v>
      </c>
      <c r="Q15" s="69">
        <f t="shared" si="6"/>
        <v>8.8914131240542655</v>
      </c>
      <c r="R15" s="69">
        <f t="shared" si="6"/>
        <v>9.3049450264650702</v>
      </c>
      <c r="S15" s="69">
        <f t="shared" si="6"/>
        <v>9.8206573850227841</v>
      </c>
      <c r="T15" s="69">
        <f t="shared" si="6"/>
        <v>10.961714650130183</v>
      </c>
      <c r="U15" s="69">
        <f t="shared" si="6"/>
        <v>11.238269825746345</v>
      </c>
      <c r="V15" s="69">
        <f t="shared" si="6"/>
        <v>12.070501155786504</v>
      </c>
      <c r="W15" s="69">
        <f t="shared" si="6"/>
        <v>11.922786826224176</v>
      </c>
      <c r="DA15" s="88" t="s">
        <v>401</v>
      </c>
    </row>
    <row r="16" spans="1:105" ht="12" customHeight="1" x14ac:dyDescent="0.25">
      <c r="A16" s="28" t="s">
        <v>91</v>
      </c>
      <c r="B16" s="72">
        <v>0.19971364643141809</v>
      </c>
      <c r="C16" s="72">
        <v>0.39724530788971535</v>
      </c>
      <c r="D16" s="72">
        <v>0.67287976617724254</v>
      </c>
      <c r="E16" s="72">
        <v>0.98519189914170546</v>
      </c>
      <c r="F16" s="72">
        <v>1.101670472634511</v>
      </c>
      <c r="G16" s="72">
        <v>1.4732100535117159</v>
      </c>
      <c r="H16" s="72">
        <v>2.0196832467263537</v>
      </c>
      <c r="I16" s="72">
        <v>2.9926941211021125</v>
      </c>
      <c r="J16" s="72">
        <v>2.5515905674463735</v>
      </c>
      <c r="K16" s="72">
        <v>3.2117330496430343</v>
      </c>
      <c r="L16" s="72">
        <v>4.1367608218546374</v>
      </c>
      <c r="M16" s="72">
        <v>3.9824292686252942</v>
      </c>
      <c r="N16" s="72">
        <v>6.7372949195205214</v>
      </c>
      <c r="O16" s="72">
        <v>6.5531823323776051</v>
      </c>
      <c r="P16" s="72">
        <v>5.3227637820233875</v>
      </c>
      <c r="Q16" s="72">
        <v>8.8914131240542655</v>
      </c>
      <c r="R16" s="72">
        <v>9.3049450264650702</v>
      </c>
      <c r="S16" s="72">
        <v>9.8206573850227841</v>
      </c>
      <c r="T16" s="72">
        <v>10.961714650130183</v>
      </c>
      <c r="U16" s="72">
        <v>11.238269825746345</v>
      </c>
      <c r="V16" s="72">
        <v>12.070501155786504</v>
      </c>
      <c r="W16" s="72">
        <v>11.922786826224176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106.29333429514989</v>
      </c>
      <c r="C17" s="69">
        <f t="shared" si="7"/>
        <v>100.59651513365519</v>
      </c>
      <c r="D17" s="69">
        <f t="shared" si="7"/>
        <v>100.9816782669825</v>
      </c>
      <c r="E17" s="69">
        <f t="shared" si="7"/>
        <v>100.72007971082563</v>
      </c>
      <c r="F17" s="69">
        <f t="shared" si="7"/>
        <v>100.23464839997442</v>
      </c>
      <c r="G17" s="69">
        <f t="shared" si="7"/>
        <v>102.39563661251648</v>
      </c>
      <c r="H17" s="69">
        <f t="shared" si="7"/>
        <v>105.19217698347646</v>
      </c>
      <c r="I17" s="69">
        <f t="shared" si="7"/>
        <v>110.81467825777062</v>
      </c>
      <c r="J17" s="69">
        <f t="shared" si="7"/>
        <v>110.10518556199558</v>
      </c>
      <c r="K17" s="69">
        <f t="shared" si="7"/>
        <v>110.07612154655547</v>
      </c>
      <c r="L17" s="69">
        <f t="shared" si="7"/>
        <v>73.043691701197901</v>
      </c>
      <c r="M17" s="69">
        <f t="shared" si="7"/>
        <v>84.373123797829791</v>
      </c>
      <c r="N17" s="69">
        <f t="shared" si="7"/>
        <v>91.924539027806503</v>
      </c>
      <c r="O17" s="69">
        <f t="shared" si="7"/>
        <v>108.22580834747026</v>
      </c>
      <c r="P17" s="69">
        <f t="shared" si="7"/>
        <v>141.23855273971895</v>
      </c>
      <c r="Q17" s="69">
        <f t="shared" si="7"/>
        <v>137.47624400299122</v>
      </c>
      <c r="R17" s="69">
        <f t="shared" ref="R17:V17" si="8">SUM(R18:R26)</f>
        <v>135.9162068056344</v>
      </c>
      <c r="S17" s="69">
        <f t="shared" si="8"/>
        <v>153.4890429771886</v>
      </c>
      <c r="T17" s="69">
        <f t="shared" si="8"/>
        <v>199.74528491977449</v>
      </c>
      <c r="U17" s="69">
        <f t="shared" si="8"/>
        <v>229.31421834052171</v>
      </c>
      <c r="V17" s="69">
        <f t="shared" si="8"/>
        <v>229.66605750510777</v>
      </c>
      <c r="W17" s="69">
        <f t="shared" ref="W17" si="9">SUM(W18:W26)</f>
        <v>225.78199379333171</v>
      </c>
      <c r="DA17" s="88" t="s">
        <v>403</v>
      </c>
    </row>
    <row r="18" spans="1:105" ht="12" customHeight="1" x14ac:dyDescent="0.25">
      <c r="A18" s="28" t="s">
        <v>51</v>
      </c>
      <c r="B18" s="72">
        <v>2.0290014834954384</v>
      </c>
      <c r="C18" s="72">
        <v>2.0650945937026912</v>
      </c>
      <c r="D18" s="72">
        <v>3.6877318260817979</v>
      </c>
      <c r="E18" s="72">
        <v>2.5471913918275293</v>
      </c>
      <c r="F18" s="72">
        <v>3.4906942198160635</v>
      </c>
      <c r="G18" s="72">
        <v>2.0827351093082811</v>
      </c>
      <c r="H18" s="72">
        <v>2.193540314870992</v>
      </c>
      <c r="I18" s="72">
        <v>2.2358557839534723</v>
      </c>
      <c r="J18" s="72">
        <v>3.3320134777905732</v>
      </c>
      <c r="K18" s="72">
        <v>2.3972783547371779</v>
      </c>
      <c r="L18" s="72">
        <v>1.2676832214377129</v>
      </c>
      <c r="M18" s="72">
        <v>1.447413597841904</v>
      </c>
      <c r="N18" s="72">
        <v>1.4483810841138398</v>
      </c>
      <c r="O18" s="72">
        <v>0.98906646044008228</v>
      </c>
      <c r="P18" s="72">
        <v>1.1267971158898737</v>
      </c>
      <c r="Q18" s="72">
        <v>0.98068594045289514</v>
      </c>
      <c r="R18" s="72">
        <v>1.5749260923114459</v>
      </c>
      <c r="S18" s="72">
        <v>2.0928711198748182</v>
      </c>
      <c r="T18" s="72">
        <v>2.282651331802088</v>
      </c>
      <c r="U18" s="72">
        <v>2.5113605058436477</v>
      </c>
      <c r="V18" s="72">
        <v>4.9809896687685598</v>
      </c>
      <c r="W18" s="72">
        <v>4.0270590357899989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1.3521327414587043</v>
      </c>
      <c r="C19" s="72">
        <v>1.3520482035301191</v>
      </c>
      <c r="D19" s="72">
        <v>1.3626983169416125</v>
      </c>
      <c r="E19" s="72">
        <v>1.3546325472958047</v>
      </c>
      <c r="F19" s="72">
        <v>1.3518862296129988</v>
      </c>
      <c r="G19" s="72">
        <v>1.3610526945733419</v>
      </c>
      <c r="H19" s="72">
        <v>1.36749161685809</v>
      </c>
      <c r="I19" s="72">
        <v>1.377849951093405</v>
      </c>
      <c r="J19" s="72">
        <v>1.3974101082632355</v>
      </c>
      <c r="K19" s="72">
        <v>1.4154869125326242</v>
      </c>
      <c r="L19" s="72">
        <v>1.4390962683066162</v>
      </c>
      <c r="M19" s="72">
        <v>1.4252754520765405</v>
      </c>
      <c r="N19" s="72">
        <v>1.4212650816593428</v>
      </c>
      <c r="O19" s="72">
        <v>1.450542223487628</v>
      </c>
      <c r="P19" s="72">
        <v>1.4548891168352212</v>
      </c>
      <c r="Q19" s="72">
        <v>1.5494102616687395</v>
      </c>
      <c r="R19" s="72">
        <v>1.6962678625122005</v>
      </c>
      <c r="S19" s="72">
        <v>2.0267953676394201</v>
      </c>
      <c r="T19" s="72">
        <v>2.243807582598325</v>
      </c>
      <c r="U19" s="72">
        <v>1.6655654653012111</v>
      </c>
      <c r="V19" s="72">
        <v>2.1153235738530496</v>
      </c>
      <c r="W19" s="72">
        <v>2.5411303883350982</v>
      </c>
      <c r="DA19" s="89" t="s">
        <v>405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406</v>
      </c>
    </row>
    <row r="21" spans="1:105" ht="12" customHeight="1" x14ac:dyDescent="0.25">
      <c r="A21" s="28" t="s">
        <v>192</v>
      </c>
      <c r="B21" s="72">
        <v>45.652651954348727</v>
      </c>
      <c r="C21" s="72">
        <v>35.05138668199433</v>
      </c>
      <c r="D21" s="72">
        <v>36.298862372123125</v>
      </c>
      <c r="E21" s="72">
        <v>39.869670448475439</v>
      </c>
      <c r="F21" s="72">
        <v>40.523257823670065</v>
      </c>
      <c r="G21" s="72">
        <v>42.522435939758054</v>
      </c>
      <c r="H21" s="72">
        <v>45.353632579866172</v>
      </c>
      <c r="I21" s="72">
        <v>47.141550265856495</v>
      </c>
      <c r="J21" s="72">
        <v>50.655680491644283</v>
      </c>
      <c r="K21" s="72">
        <v>53.109299871599283</v>
      </c>
      <c r="L21" s="72">
        <v>31.996642501027914</v>
      </c>
      <c r="M21" s="72">
        <v>35.750415209608803</v>
      </c>
      <c r="N21" s="72">
        <v>35.806282000096218</v>
      </c>
      <c r="O21" s="72">
        <v>42.138028638826995</v>
      </c>
      <c r="P21" s="72">
        <v>65.427831915933353</v>
      </c>
      <c r="Q21" s="72">
        <v>57.508630399818259</v>
      </c>
      <c r="R21" s="72">
        <v>55.72529796821771</v>
      </c>
      <c r="S21" s="72">
        <v>67.046375716075815</v>
      </c>
      <c r="T21" s="72">
        <v>90.535827235917935</v>
      </c>
      <c r="U21" s="72">
        <v>92.05818849950596</v>
      </c>
      <c r="V21" s="72">
        <v>99.236294618205733</v>
      </c>
      <c r="W21" s="72">
        <v>81.488444364026449</v>
      </c>
      <c r="DA21" s="89" t="s">
        <v>407</v>
      </c>
    </row>
    <row r="22" spans="1:105" ht="12" customHeight="1" x14ac:dyDescent="0.25">
      <c r="A22" s="28" t="s">
        <v>207</v>
      </c>
      <c r="B22" s="72">
        <v>1.4029443514748644E-4</v>
      </c>
      <c r="C22" s="72">
        <v>1.0748250126730195E-2</v>
      </c>
      <c r="D22" s="72">
        <v>1.1286576943625852E-2</v>
      </c>
      <c r="E22" s="72">
        <v>1.4087413141823799E-2</v>
      </c>
      <c r="F22" s="72">
        <v>2.192569514742311E-2</v>
      </c>
      <c r="G22" s="72">
        <v>2.7656764049098188E-2</v>
      </c>
      <c r="H22" s="72">
        <v>2.3789624958630556E-2</v>
      </c>
      <c r="I22" s="72">
        <v>4.4694396491800521E-2</v>
      </c>
      <c r="J22" s="72">
        <v>4.1325750593498987E-2</v>
      </c>
      <c r="K22" s="72">
        <v>4.6014107509652298E-2</v>
      </c>
      <c r="L22" s="72">
        <v>0.88973249306505453</v>
      </c>
      <c r="M22" s="72">
        <v>0.97106731689680947</v>
      </c>
      <c r="N22" s="72">
        <v>1.1641155135434018</v>
      </c>
      <c r="O22" s="72">
        <v>1.0239439926928391</v>
      </c>
      <c r="P22" s="72">
        <v>0.76854983679960565</v>
      </c>
      <c r="Q22" s="72">
        <v>1.2617190149745265</v>
      </c>
      <c r="R22" s="72">
        <v>1.7326609811013902</v>
      </c>
      <c r="S22" s="72">
        <v>1.6746656471220311</v>
      </c>
      <c r="T22" s="72">
        <v>14.909177070111634</v>
      </c>
      <c r="U22" s="72">
        <v>34.551382594087968</v>
      </c>
      <c r="V22" s="72">
        <v>34.840022227951387</v>
      </c>
      <c r="W22" s="72">
        <v>42.325392508134151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24.427977090605268</v>
      </c>
      <c r="C24" s="72">
        <v>38.094563850351761</v>
      </c>
      <c r="D24" s="72">
        <v>35.692951830474641</v>
      </c>
      <c r="E24" s="72">
        <v>33.196627871992604</v>
      </c>
      <c r="F24" s="72">
        <v>32.274340556210504</v>
      </c>
      <c r="G24" s="72">
        <v>34.334403685872147</v>
      </c>
      <c r="H24" s="72">
        <v>33.93806991768372</v>
      </c>
      <c r="I24" s="72">
        <v>35.518644341796502</v>
      </c>
      <c r="J24" s="72">
        <v>31.409913596966881</v>
      </c>
      <c r="K24" s="72">
        <v>31.935436517299529</v>
      </c>
      <c r="L24" s="72">
        <v>15.108583834437525</v>
      </c>
      <c r="M24" s="72">
        <v>17.671427420885575</v>
      </c>
      <c r="N24" s="72">
        <v>19.825840025969558</v>
      </c>
      <c r="O24" s="72">
        <v>22.493154267025297</v>
      </c>
      <c r="P24" s="72">
        <v>33.262368281949755</v>
      </c>
      <c r="Q24" s="72">
        <v>30.045191651910468</v>
      </c>
      <c r="R24" s="72">
        <v>27.911321585063302</v>
      </c>
      <c r="S24" s="72">
        <v>31.004535473962566</v>
      </c>
      <c r="T24" s="72">
        <v>39.77142298559577</v>
      </c>
      <c r="U24" s="72">
        <v>42.916433424368876</v>
      </c>
      <c r="V24" s="72">
        <v>41.314858466447845</v>
      </c>
      <c r="W24" s="72">
        <v>31.377745828207363</v>
      </c>
      <c r="DA24" s="89" t="s">
        <v>410</v>
      </c>
    </row>
    <row r="25" spans="1:105" ht="12" customHeight="1" x14ac:dyDescent="0.25">
      <c r="A25" s="73" t="s">
        <v>53</v>
      </c>
      <c r="B25" s="74">
        <v>32.831430730806602</v>
      </c>
      <c r="C25" s="74">
        <v>24.022673553949556</v>
      </c>
      <c r="D25" s="74">
        <v>23.928147344417702</v>
      </c>
      <c r="E25" s="74">
        <v>23.737870038092428</v>
      </c>
      <c r="F25" s="74">
        <v>22.572543875517376</v>
      </c>
      <c r="G25" s="74">
        <v>22.067352418955569</v>
      </c>
      <c r="H25" s="74">
        <v>22.315652929238844</v>
      </c>
      <c r="I25" s="74">
        <v>24.496083518578956</v>
      </c>
      <c r="J25" s="74">
        <v>23.268842136737121</v>
      </c>
      <c r="K25" s="74">
        <v>21.172605782877199</v>
      </c>
      <c r="L25" s="74">
        <v>18.544274965038309</v>
      </c>
      <c r="M25" s="74">
        <v>22.61724105159497</v>
      </c>
      <c r="N25" s="74">
        <v>27.505602871865257</v>
      </c>
      <c r="O25" s="74">
        <v>34.852568895693913</v>
      </c>
      <c r="P25" s="74">
        <v>34.588400221236313</v>
      </c>
      <c r="Q25" s="74">
        <v>41.473083088422555</v>
      </c>
      <c r="R25" s="74">
        <v>42.594390957872903</v>
      </c>
      <c r="S25" s="74">
        <v>43.792036969796847</v>
      </c>
      <c r="T25" s="74">
        <v>43.601366899475302</v>
      </c>
      <c r="U25" s="74">
        <v>48.78033342321109</v>
      </c>
      <c r="V25" s="74">
        <v>39.941509620560488</v>
      </c>
      <c r="W25" s="74">
        <v>56.235807223438826</v>
      </c>
      <c r="DA25" s="90" t="s">
        <v>411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3.7976784178847742</v>
      </c>
      <c r="M26" s="77">
        <v>4.4902837489251892</v>
      </c>
      <c r="N26" s="77">
        <v>4.7530524505588918</v>
      </c>
      <c r="O26" s="77">
        <v>5.2785038693035062</v>
      </c>
      <c r="P26" s="77">
        <v>4.6097162510748149</v>
      </c>
      <c r="Q26" s="77">
        <v>4.6575236457437592</v>
      </c>
      <c r="R26" s="77">
        <v>4.6813413585554544</v>
      </c>
      <c r="S26" s="77">
        <v>5.8517626827171174</v>
      </c>
      <c r="T26" s="77">
        <v>6.4010318142734404</v>
      </c>
      <c r="U26" s="77">
        <v>6.8309544282029302</v>
      </c>
      <c r="V26" s="77">
        <v>7.2370593293207026</v>
      </c>
      <c r="W26" s="77">
        <v>7.7864144453998341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38.643984165308751</v>
      </c>
      <c r="C27" s="69">
        <f t="shared" si="10"/>
        <v>31.955015502861198</v>
      </c>
      <c r="D27" s="69">
        <f t="shared" si="10"/>
        <v>30.346674706353983</v>
      </c>
      <c r="E27" s="69">
        <f t="shared" si="10"/>
        <v>35.569263502103624</v>
      </c>
      <c r="F27" s="69">
        <f t="shared" si="10"/>
        <v>37.328716310356668</v>
      </c>
      <c r="G27" s="69">
        <f t="shared" si="10"/>
        <v>35.896691968007417</v>
      </c>
      <c r="H27" s="69">
        <f t="shared" si="10"/>
        <v>32.977839520584865</v>
      </c>
      <c r="I27" s="69">
        <f t="shared" si="10"/>
        <v>36.180934584750311</v>
      </c>
      <c r="J27" s="69">
        <f t="shared" si="10"/>
        <v>33.385562634613891</v>
      </c>
      <c r="K27" s="69">
        <f t="shared" si="10"/>
        <v>33.010249212941844</v>
      </c>
      <c r="L27" s="69">
        <f t="shared" si="10"/>
        <v>25.205737648266322</v>
      </c>
      <c r="M27" s="69">
        <f t="shared" si="10"/>
        <v>29.693984711468996</v>
      </c>
      <c r="N27" s="69">
        <f t="shared" si="10"/>
        <v>29.997927604073183</v>
      </c>
      <c r="O27" s="69">
        <f t="shared" si="10"/>
        <v>30.008046016139819</v>
      </c>
      <c r="P27" s="69">
        <f t="shared" si="10"/>
        <v>37.094037596242622</v>
      </c>
      <c r="Q27" s="69">
        <f t="shared" si="10"/>
        <v>37.140598029264027</v>
      </c>
      <c r="R27" s="69">
        <f t="shared" ref="R27:V27" si="11">SUM(R28:R32)</f>
        <v>37.89982922658497</v>
      </c>
      <c r="S27" s="69">
        <f t="shared" si="11"/>
        <v>46.657183067588861</v>
      </c>
      <c r="T27" s="69">
        <f t="shared" si="11"/>
        <v>46.076160048734849</v>
      </c>
      <c r="U27" s="69">
        <f t="shared" si="11"/>
        <v>47.92654989271508</v>
      </c>
      <c r="V27" s="69">
        <f t="shared" si="11"/>
        <v>50.316533145229073</v>
      </c>
      <c r="W27" s="69">
        <f t="shared" ref="W27" si="12">SUM(W28:W32)</f>
        <v>59.186352492893356</v>
      </c>
      <c r="DA27" s="88" t="s">
        <v>413</v>
      </c>
    </row>
    <row r="28" spans="1:105" ht="12" customHeight="1" x14ac:dyDescent="0.25">
      <c r="A28" s="28" t="s">
        <v>51</v>
      </c>
      <c r="B28" s="72">
        <v>0.46757097876292697</v>
      </c>
      <c r="C28" s="72">
        <v>0.47735450538806412</v>
      </c>
      <c r="D28" s="72">
        <v>0.86414459016616585</v>
      </c>
      <c r="E28" s="72">
        <v>0.59563740736589099</v>
      </c>
      <c r="F28" s="72">
        <v>0.80086311649703168</v>
      </c>
      <c r="G28" s="72">
        <v>0.41294253765858524</v>
      </c>
      <c r="H28" s="72">
        <v>0.44784993063036316</v>
      </c>
      <c r="I28" s="72">
        <v>0.44638912175567924</v>
      </c>
      <c r="J28" s="72">
        <v>0.65642081956572707</v>
      </c>
      <c r="K28" s="72">
        <v>0.48316914682943068</v>
      </c>
      <c r="L28" s="72">
        <v>0.46304213065470257</v>
      </c>
      <c r="M28" s="72">
        <v>0.51445451362915151</v>
      </c>
      <c r="N28" s="72">
        <v>0.49733255864553572</v>
      </c>
      <c r="O28" s="72">
        <v>0.29291836136756705</v>
      </c>
      <c r="P28" s="72">
        <v>0.24904988174465539</v>
      </c>
      <c r="Q28" s="72">
        <v>0.23013304046512742</v>
      </c>
      <c r="R28" s="72">
        <v>0.39536706628549106</v>
      </c>
      <c r="S28" s="72">
        <v>0.45629691986378451</v>
      </c>
      <c r="T28" s="72">
        <v>0.61946782199972639</v>
      </c>
      <c r="U28" s="72">
        <v>0.5990219273220696</v>
      </c>
      <c r="V28" s="72">
        <v>1.1470284231924639</v>
      </c>
      <c r="W28" s="72">
        <v>1.2954819739701926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0.89510527319138156</v>
      </c>
      <c r="C29" s="72">
        <v>0.95841783275291514</v>
      </c>
      <c r="D29" s="72">
        <v>0.87507386038614654</v>
      </c>
      <c r="E29" s="72">
        <v>0.80469754377595692</v>
      </c>
      <c r="F29" s="72">
        <v>0.86000635626511657</v>
      </c>
      <c r="G29" s="72">
        <v>0.95275014212963605</v>
      </c>
      <c r="H29" s="72">
        <v>0.92318062675090207</v>
      </c>
      <c r="I29" s="72">
        <v>0.96506773719499295</v>
      </c>
      <c r="J29" s="72">
        <v>0.96646893599776651</v>
      </c>
      <c r="K29" s="72">
        <v>0.93753581364093297</v>
      </c>
      <c r="L29" s="72">
        <v>0.87040730680658518</v>
      </c>
      <c r="M29" s="72">
        <v>0.92589355447518384</v>
      </c>
      <c r="N29" s="72">
        <v>0.90551886944028148</v>
      </c>
      <c r="O29" s="72">
        <v>0.84101801124371145</v>
      </c>
      <c r="P29" s="72">
        <v>0.84120499884617272</v>
      </c>
      <c r="Q29" s="72">
        <v>0.8413242748464288</v>
      </c>
      <c r="R29" s="72">
        <v>0.83841452257058036</v>
      </c>
      <c r="S29" s="72">
        <v>0.77034852926971698</v>
      </c>
      <c r="T29" s="72">
        <v>0.32654648428883665</v>
      </c>
      <c r="U29" s="72">
        <v>0.6552850173541751</v>
      </c>
      <c r="V29" s="72">
        <v>0.39472390517623485</v>
      </c>
      <c r="W29" s="72">
        <v>0.92623782598739612</v>
      </c>
      <c r="DA29" s="89" t="s">
        <v>415</v>
      </c>
    </row>
    <row r="30" spans="1:105" ht="12" customHeight="1" x14ac:dyDescent="0.25">
      <c r="A30" s="28" t="s">
        <v>192</v>
      </c>
      <c r="B30" s="72">
        <v>23.995735071480755</v>
      </c>
      <c r="C30" s="72">
        <v>15.688244880558534</v>
      </c>
      <c r="D30" s="72">
        <v>15.057933907174585</v>
      </c>
      <c r="E30" s="72">
        <v>19.155807560379436</v>
      </c>
      <c r="F30" s="72">
        <v>20.086570281357965</v>
      </c>
      <c r="G30" s="72">
        <v>19.510778269963385</v>
      </c>
      <c r="H30" s="72">
        <v>18.26040021776269</v>
      </c>
      <c r="I30" s="72">
        <v>19.755835340756551</v>
      </c>
      <c r="J30" s="72">
        <v>19.080213726628475</v>
      </c>
      <c r="K30" s="72">
        <v>19.165046496913245</v>
      </c>
      <c r="L30" s="72">
        <v>10.916166107862665</v>
      </c>
      <c r="M30" s="72">
        <v>12.435807521808412</v>
      </c>
      <c r="N30" s="72">
        <v>11.570388686969807</v>
      </c>
      <c r="O30" s="72">
        <v>12.319036125933868</v>
      </c>
      <c r="P30" s="72">
        <v>17.058647180730851</v>
      </c>
      <c r="Q30" s="72">
        <v>15.521506765094145</v>
      </c>
      <c r="R30" s="72">
        <v>15.511918588029157</v>
      </c>
      <c r="S30" s="72">
        <v>20.347373610292337</v>
      </c>
      <c r="T30" s="72">
        <v>21.568013216365276</v>
      </c>
      <c r="U30" s="72">
        <v>22.314894246050198</v>
      </c>
      <c r="V30" s="72">
        <v>22.626831345838902</v>
      </c>
      <c r="W30" s="72">
        <v>26.574319066742593</v>
      </c>
      <c r="DA30" s="89" t="s">
        <v>416</v>
      </c>
    </row>
    <row r="31" spans="1:105" ht="12" customHeight="1" x14ac:dyDescent="0.25">
      <c r="A31" s="28" t="s">
        <v>207</v>
      </c>
      <c r="B31" s="72">
        <v>1.056888214640567E-4</v>
      </c>
      <c r="C31" s="72">
        <v>6.5362802672245526E-3</v>
      </c>
      <c r="D31" s="72">
        <v>6.9328474910157478E-3</v>
      </c>
      <c r="E31" s="72">
        <v>8.5787101090837054E-3</v>
      </c>
      <c r="F31" s="72">
        <v>1.3013159681179493E-2</v>
      </c>
      <c r="G31" s="72">
        <v>1.6125429608229824E-2</v>
      </c>
      <c r="H31" s="72">
        <v>1.3933406157236894E-2</v>
      </c>
      <c r="I31" s="72">
        <v>2.5275801673798486E-2</v>
      </c>
      <c r="J31" s="72">
        <v>2.234435707591817E-2</v>
      </c>
      <c r="K31" s="72">
        <v>2.4437767076722957E-2</v>
      </c>
      <c r="L31" s="72">
        <v>0.43136021602163532</v>
      </c>
      <c r="M31" s="72">
        <v>0.47120607104594658</v>
      </c>
      <c r="N31" s="72">
        <v>0.56162600898873205</v>
      </c>
      <c r="O31" s="72">
        <v>0.50782324226754927</v>
      </c>
      <c r="P31" s="72">
        <v>0.3506965448505967</v>
      </c>
      <c r="Q31" s="72">
        <v>0.54691025954597605</v>
      </c>
      <c r="R31" s="72">
        <v>0.72952992209552148</v>
      </c>
      <c r="S31" s="72">
        <v>0.71800543037791209</v>
      </c>
      <c r="T31" s="72">
        <v>0.82720718007281357</v>
      </c>
      <c r="U31" s="72">
        <v>0.87721117724320741</v>
      </c>
      <c r="V31" s="72">
        <v>0.87943508449992047</v>
      </c>
      <c r="W31" s="72">
        <v>0.89695225326621331</v>
      </c>
      <c r="DA31" s="89" t="s">
        <v>417</v>
      </c>
    </row>
    <row r="32" spans="1:105" ht="12" customHeight="1" x14ac:dyDescent="0.25">
      <c r="A32" s="32" t="s">
        <v>53</v>
      </c>
      <c r="B32" s="77">
        <v>13.285467153052222</v>
      </c>
      <c r="C32" s="77">
        <v>14.82446200389446</v>
      </c>
      <c r="D32" s="77">
        <v>13.542589501136071</v>
      </c>
      <c r="E32" s="77">
        <v>15.004542280473258</v>
      </c>
      <c r="F32" s="77">
        <v>15.56826339655538</v>
      </c>
      <c r="G32" s="77">
        <v>15.004095588647584</v>
      </c>
      <c r="H32" s="77">
        <v>13.332475339283675</v>
      </c>
      <c r="I32" s="77">
        <v>14.988366583369286</v>
      </c>
      <c r="J32" s="77">
        <v>12.660114795346001</v>
      </c>
      <c r="K32" s="77">
        <v>12.400059988481512</v>
      </c>
      <c r="L32" s="77">
        <v>12.524761886920732</v>
      </c>
      <c r="M32" s="77">
        <v>15.346623050510303</v>
      </c>
      <c r="N32" s="77">
        <v>16.463061480028827</v>
      </c>
      <c r="O32" s="77">
        <v>16.047250275327123</v>
      </c>
      <c r="P32" s="77">
        <v>18.594438990070348</v>
      </c>
      <c r="Q32" s="77">
        <v>20.000723689312348</v>
      </c>
      <c r="R32" s="77">
        <v>20.424599127604221</v>
      </c>
      <c r="S32" s="77">
        <v>24.36515857778511</v>
      </c>
      <c r="T32" s="77">
        <v>22.734925346008193</v>
      </c>
      <c r="U32" s="77">
        <v>23.48013752474543</v>
      </c>
      <c r="V32" s="77">
        <v>25.268514386521549</v>
      </c>
      <c r="W32" s="77">
        <v>29.493361372926959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0.50508033821787768</v>
      </c>
      <c r="C3" s="66">
        <f>IF(RES_hh_tes!C3=0,"",RES_hh_tes!C3/RES_hh_fec!C3)</f>
        <v>0.53426579810644537</v>
      </c>
      <c r="D3" s="66">
        <f>IF(RES_hh_tes!D3=0,"",RES_hh_tes!D3/RES_hh_fec!D3)</f>
        <v>0.53611593536747437</v>
      </c>
      <c r="E3" s="66">
        <f>IF(RES_hh_tes!E3=0,"",RES_hh_tes!E3/RES_hh_fec!E3)</f>
        <v>0.53636550288424967</v>
      </c>
      <c r="F3" s="66">
        <f>IF(RES_hh_tes!F3=0,"",RES_hh_tes!F3/RES_hh_fec!F3)</f>
        <v>0.54220607336694193</v>
      </c>
      <c r="G3" s="66">
        <f>IF(RES_hh_tes!G3=0,"",RES_hh_tes!G3/RES_hh_fec!G3)</f>
        <v>0.55015624577508249</v>
      </c>
      <c r="H3" s="66">
        <f>IF(RES_hh_tes!H3=0,"",RES_hh_tes!H3/RES_hh_fec!H3)</f>
        <v>0.55632286633058259</v>
      </c>
      <c r="I3" s="66">
        <f>IF(RES_hh_tes!I3=0,"",RES_hh_tes!I3/RES_hh_fec!I3)</f>
        <v>0.56648323385409394</v>
      </c>
      <c r="J3" s="66">
        <f>IF(RES_hh_tes!J3=0,"",RES_hh_tes!J3/RES_hh_fec!J3)</f>
        <v>0.5677324079741578</v>
      </c>
      <c r="K3" s="66">
        <f>IF(RES_hh_tes!K3=0,"",RES_hh_tes!K3/RES_hh_fec!K3)</f>
        <v>0.5749784617314263</v>
      </c>
      <c r="L3" s="66">
        <f>IF(RES_hh_tes!L3=0,"",RES_hh_tes!L3/RES_hh_fec!L3)</f>
        <v>0.57780831826833867</v>
      </c>
      <c r="M3" s="66">
        <f>IF(RES_hh_tes!M3=0,"",RES_hh_tes!M3/RES_hh_fec!M3)</f>
        <v>0.58767341835177245</v>
      </c>
      <c r="N3" s="66">
        <f>IF(RES_hh_tes!N3=0,"",RES_hh_tes!N3/RES_hh_fec!N3)</f>
        <v>0.60072947706698154</v>
      </c>
      <c r="O3" s="66">
        <f>IF(RES_hh_tes!O3=0,"",RES_hh_tes!O3/RES_hh_fec!O3)</f>
        <v>0.61278245138551324</v>
      </c>
      <c r="P3" s="66">
        <f>IF(RES_hh_tes!P3=0,"",RES_hh_tes!P3/RES_hh_fec!P3)</f>
        <v>0.62204891857051325</v>
      </c>
      <c r="Q3" s="66">
        <f>IF(RES_hh_tes!Q3=0,"",RES_hh_tes!Q3/RES_hh_fec!Q3)</f>
        <v>0.62817690452565111</v>
      </c>
      <c r="R3" s="66">
        <f>IF(RES_hh_tes!R3=0,"",RES_hh_tes!R3/RES_hh_fec!R3)</f>
        <v>0.63294696413662566</v>
      </c>
      <c r="S3" s="66">
        <f>IF(RES_hh_tes!S3=0,"",RES_hh_tes!S3/RES_hh_fec!S3)</f>
        <v>0.64359703498263354</v>
      </c>
      <c r="T3" s="66">
        <f>IF(RES_hh_tes!T3=0,"",RES_hh_tes!T3/RES_hh_fec!T3)</f>
        <v>0.65843948572413724</v>
      </c>
      <c r="U3" s="66">
        <f>IF(RES_hh_tes!U3=0,"",RES_hh_tes!U3/RES_hh_fec!U3)</f>
        <v>0.66979128367987262</v>
      </c>
      <c r="V3" s="66">
        <f>IF(RES_hh_tes!V3=0,"",RES_hh_tes!V3/RES_hh_fec!V3)</f>
        <v>0.68471883572803638</v>
      </c>
      <c r="W3" s="66">
        <f>IF(RES_hh_tes!W3=0,"",RES_hh_tes!W3/RES_hh_fec!W3)</f>
        <v>0.69519421088289324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0.49899326506310859</v>
      </c>
      <c r="C4" s="70">
        <f>IF(RES_hh_tes!C4=0,"",RES_hh_tes!C4/RES_hh_fec!C4)</f>
        <v>0.53005300139261025</v>
      </c>
      <c r="D4" s="70">
        <f>IF(RES_hh_tes!D4=0,"",RES_hh_tes!D4/RES_hh_fec!D4)</f>
        <v>0.53196728715870689</v>
      </c>
      <c r="E4" s="70">
        <f>IF(RES_hh_tes!E4=0,"",RES_hh_tes!E4/RES_hh_fec!E4)</f>
        <v>0.53172893074094851</v>
      </c>
      <c r="F4" s="70">
        <f>IF(RES_hh_tes!F4=0,"",RES_hh_tes!F4/RES_hh_fec!F4)</f>
        <v>0.5373515429685366</v>
      </c>
      <c r="G4" s="70">
        <f>IF(RES_hh_tes!G4=0,"",RES_hh_tes!G4/RES_hh_fec!G4)</f>
        <v>0.54530729755902796</v>
      </c>
      <c r="H4" s="70">
        <f>IF(RES_hh_tes!H4=0,"",RES_hh_tes!H4/RES_hh_fec!H4)</f>
        <v>0.55131832498158295</v>
      </c>
      <c r="I4" s="70">
        <f>IF(RES_hh_tes!I4=0,"",RES_hh_tes!I4/RES_hh_fec!I4)</f>
        <v>0.56058830967659568</v>
      </c>
      <c r="J4" s="70">
        <f>IF(RES_hh_tes!J4=0,"",RES_hh_tes!J4/RES_hh_fec!J4)</f>
        <v>0.56290513657776886</v>
      </c>
      <c r="K4" s="70">
        <f>IF(RES_hh_tes!K4=0,"",RES_hh_tes!K4/RES_hh_fec!K4)</f>
        <v>0.57038476301736341</v>
      </c>
      <c r="L4" s="70">
        <f>IF(RES_hh_tes!L4=0,"",RES_hh_tes!L4/RES_hh_fec!L4)</f>
        <v>0.57448160917253421</v>
      </c>
      <c r="M4" s="70">
        <f>IF(RES_hh_tes!M4=0,"",RES_hh_tes!M4/RES_hh_fec!M4)</f>
        <v>0.58390652454599223</v>
      </c>
      <c r="N4" s="70">
        <f>IF(RES_hh_tes!N4=0,"",RES_hh_tes!N4/RES_hh_fec!N4)</f>
        <v>0.59629869420157788</v>
      </c>
      <c r="O4" s="70">
        <f>IF(RES_hh_tes!O4=0,"",RES_hh_tes!O4/RES_hh_fec!O4)</f>
        <v>0.60883893730000616</v>
      </c>
      <c r="P4" s="70">
        <f>IF(RES_hh_tes!P4=0,"",RES_hh_tes!P4/RES_hh_fec!P4)</f>
        <v>0.61770589701098477</v>
      </c>
      <c r="Q4" s="70">
        <f>IF(RES_hh_tes!Q4=0,"",RES_hh_tes!Q4/RES_hh_fec!Q4)</f>
        <v>0.62282319606079417</v>
      </c>
      <c r="R4" s="70">
        <f>IF(RES_hh_tes!R4=0,"",RES_hh_tes!R4/RES_hh_fec!R4)</f>
        <v>0.62724974406244205</v>
      </c>
      <c r="S4" s="70">
        <f>IF(RES_hh_tes!S4=0,"",RES_hh_tes!S4/RES_hh_fec!S4)</f>
        <v>0.63719560082219984</v>
      </c>
      <c r="T4" s="70">
        <f>IF(RES_hh_tes!T4=0,"",RES_hh_tes!T4/RES_hh_fec!T4)</f>
        <v>0.65063220037737934</v>
      </c>
      <c r="U4" s="70">
        <f>IF(RES_hh_tes!U4=0,"",RES_hh_tes!U4/RES_hh_fec!U4)</f>
        <v>0.66096720220986005</v>
      </c>
      <c r="V4" s="70">
        <f>IF(RES_hh_tes!V4=0,"",RES_hh_tes!V4/RES_hh_fec!V4)</f>
        <v>0.67667709563131195</v>
      </c>
      <c r="W4" s="70">
        <f>IF(RES_hh_tes!W4=0,"",RES_hh_tes!W4/RES_hh_fec!W4)</f>
        <v>0.68838795475241998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0.52707542885839187</v>
      </c>
      <c r="C5" s="78">
        <f>IF(RES_hh_tes!C5=0,"",RES_hh_tes!C5/RES_hh_fec!C5)</f>
        <v>0.52927968515105983</v>
      </c>
      <c r="D5" s="78">
        <f>IF(RES_hh_tes!D5=0,"",RES_hh_tes!D5/RES_hh_fec!D5)</f>
        <v>0.53162945219450497</v>
      </c>
      <c r="E5" s="78">
        <f>IF(RES_hh_tes!E5=0,"",RES_hh_tes!E5/RES_hh_fec!E5)</f>
        <v>0.53438211950461256</v>
      </c>
      <c r="F5" s="78">
        <f>IF(RES_hh_tes!F5=0,"",RES_hh_tes!F5/RES_hh_fec!F5)</f>
        <v>0.53770415296193963</v>
      </c>
      <c r="G5" s="78">
        <f>IF(RES_hh_tes!G5=0,"",RES_hh_tes!G5/RES_hh_fec!G5)</f>
        <v>0.53930690932775294</v>
      </c>
      <c r="H5" s="78">
        <f>IF(RES_hh_tes!H5=0,"",RES_hh_tes!H5/RES_hh_fec!H5)</f>
        <v>0.54231288769501029</v>
      </c>
      <c r="I5" s="78">
        <f>IF(RES_hh_tes!I5=0,"",RES_hh_tes!I5/RES_hh_fec!I5)</f>
        <v>0.54756230555194763</v>
      </c>
      <c r="J5" s="78">
        <f>IF(RES_hh_tes!J5=0,"",RES_hh_tes!J5/RES_hh_fec!J5)</f>
        <v>0.55362348010018148</v>
      </c>
      <c r="K5" s="78">
        <f>IF(RES_hh_tes!K5=0,"",RES_hh_tes!K5/RES_hh_fec!K5)</f>
        <v>0.55707510113987779</v>
      </c>
      <c r="L5" s="78">
        <f>IF(RES_hh_tes!L5=0,"",RES_hh_tes!L5/RES_hh_fec!L5)</f>
        <v>0.56084888098652119</v>
      </c>
      <c r="M5" s="78">
        <f>IF(RES_hh_tes!M5=0,"",RES_hh_tes!M5/RES_hh_fec!M5)</f>
        <v>0.56583411027755437</v>
      </c>
      <c r="N5" s="78">
        <f>IF(RES_hh_tes!N5=0,"",RES_hh_tes!N5/RES_hh_fec!N5)</f>
        <v>0.57386929874690196</v>
      </c>
      <c r="O5" s="78">
        <f>IF(RES_hh_tes!O5=0,"",RES_hh_tes!O5/RES_hh_fec!O5)</f>
        <v>0.58308925890211361</v>
      </c>
      <c r="P5" s="78">
        <f>IF(RES_hh_tes!P5=0,"",RES_hh_tes!P5/RES_hh_fec!P5)</f>
        <v>0.58389642076967441</v>
      </c>
      <c r="Q5" s="78">
        <f>IF(RES_hh_tes!Q5=0,"",RES_hh_tes!Q5/RES_hh_fec!Q5)</f>
        <v>0.5847008570717166</v>
      </c>
      <c r="R5" s="78">
        <f>IF(RES_hh_tes!R5=0,"",RES_hh_tes!R5/RES_hh_fec!R5)</f>
        <v>0.60472322830982561</v>
      </c>
      <c r="S5" s="78">
        <f>IF(RES_hh_tes!S5=0,"",RES_hh_tes!S5/RES_hh_fec!S5)</f>
        <v>0.62732196603396939</v>
      </c>
      <c r="T5" s="78">
        <f>IF(RES_hh_tes!T5=0,"",RES_hh_tes!T5/RES_hh_fec!T5)</f>
        <v>0.64993825046633646</v>
      </c>
      <c r="U5" s="78">
        <f>IF(RES_hh_tes!U5=0,"",RES_hh_tes!U5/RES_hh_fec!U5)</f>
        <v>0.67233076217893217</v>
      </c>
      <c r="V5" s="78">
        <f>IF(RES_hh_tes!V5=0,"",RES_hh_tes!V5/RES_hh_fec!V5)</f>
        <v>0.69905998512523715</v>
      </c>
      <c r="W5" s="78">
        <f>IF(RES_hh_tes!W5=0,"",RES_hh_tes!W5/RES_hh_fec!W5)</f>
        <v>0.71380402020223088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0.48400000000000004</v>
      </c>
      <c r="C6" s="78">
        <f>IF(RES_hh_tes!C6=0,"",RES_hh_tes!C6/RES_hh_fec!C6)</f>
        <v>0.4936322907392941</v>
      </c>
      <c r="D6" s="78">
        <f>IF(RES_hh_tes!D6=0,"",RES_hh_tes!D6/RES_hh_fec!D6)</f>
        <v>0.49712367536848995</v>
      </c>
      <c r="E6" s="78">
        <f>IF(RES_hh_tes!E6=0,"",RES_hh_tes!E6/RES_hh_fec!E6)</f>
        <v>0.49973281437344436</v>
      </c>
      <c r="F6" s="78">
        <f>IF(RES_hh_tes!F6=0,"",RES_hh_tes!F6/RES_hh_fec!F6)</f>
        <v>0.50708628908937536</v>
      </c>
      <c r="G6" s="78">
        <f>IF(RES_hh_tes!G6=0,"",RES_hh_tes!G6/RES_hh_fec!G6)</f>
        <v>0.51328474093622567</v>
      </c>
      <c r="H6" s="78">
        <f>IF(RES_hh_tes!H6=0,"",RES_hh_tes!H6/RES_hh_fec!H6)</f>
        <v>0.53170646057624438</v>
      </c>
      <c r="I6" s="78">
        <f>IF(RES_hh_tes!I6=0,"",RES_hh_tes!I6/RES_hh_fec!I6)</f>
        <v>0.53832456894144964</v>
      </c>
      <c r="J6" s="78">
        <f>IF(RES_hh_tes!J6=0,"",RES_hh_tes!J6/RES_hh_fec!J6)</f>
        <v>0.54469883477252168</v>
      </c>
      <c r="K6" s="78">
        <f>IF(RES_hh_tes!K6=0,"",RES_hh_tes!K6/RES_hh_fec!K6)</f>
        <v>0.55112375222579191</v>
      </c>
      <c r="L6" s="78">
        <f>IF(RES_hh_tes!L6=0,"",RES_hh_tes!L6/RES_hh_fec!L6)</f>
        <v>0.55779351884484407</v>
      </c>
      <c r="M6" s="78">
        <f>IF(RES_hh_tes!M6=0,"",RES_hh_tes!M6/RES_hh_fec!M6)</f>
        <v>0.56407090144184058</v>
      </c>
      <c r="N6" s="78">
        <f>IF(RES_hh_tes!N6=0,"",RES_hh_tes!N6/RES_hh_fec!N6)</f>
        <v>0.56880160618266806</v>
      </c>
      <c r="O6" s="78">
        <f>IF(RES_hh_tes!O6=0,"",RES_hh_tes!O6/RES_hh_fec!O6)</f>
        <v>0.58449590025925602</v>
      </c>
      <c r="P6" s="78">
        <f>IF(RES_hh_tes!P6=0,"",RES_hh_tes!P6/RES_hh_fec!P6)</f>
        <v>0.58535601457635433</v>
      </c>
      <c r="Q6" s="78">
        <f>IF(RES_hh_tes!Q6=0,"",RES_hh_tes!Q6/RES_hh_fec!Q6)</f>
        <v>0.58654148971830877</v>
      </c>
      <c r="R6" s="78">
        <f>IF(RES_hh_tes!R6=0,"",RES_hh_tes!R6/RES_hh_fec!R6)</f>
        <v>0.59351842800285626</v>
      </c>
      <c r="S6" s="78">
        <f>IF(RES_hh_tes!S6=0,"",RES_hh_tes!S6/RES_hh_fec!S6)</f>
        <v>0.60196879636993472</v>
      </c>
      <c r="T6" s="78">
        <f>IF(RES_hh_tes!T6=0,"",RES_hh_tes!T6/RES_hh_fec!T6)</f>
        <v>0.61153788769877071</v>
      </c>
      <c r="U6" s="78">
        <f>IF(RES_hh_tes!U6=0,"",RES_hh_tes!U6/RES_hh_fec!U6)</f>
        <v>0.62673768627562132</v>
      </c>
      <c r="V6" s="78">
        <f>IF(RES_hh_tes!V6=0,"",RES_hh_tes!V6/RES_hh_fec!V6)</f>
        <v>0.64858958191723937</v>
      </c>
      <c r="W6" s="78">
        <f>IF(RES_hh_tes!W6=0,"",RES_hh_tes!W6/RES_hh_fec!W6)</f>
        <v>0.68423659449445395</v>
      </c>
      <c r="DA6" s="89" t="s">
        <v>421</v>
      </c>
    </row>
    <row r="7" spans="1:105" ht="12" customHeight="1" x14ac:dyDescent="0.25">
      <c r="A7" s="28" t="s">
        <v>205</v>
      </c>
      <c r="B7" s="78" t="str">
        <f>IF(RES_hh_tes!B7=0,"",RES_hh_tes!B7/RES_hh_fec!B7)</f>
        <v/>
      </c>
      <c r="C7" s="78" t="str">
        <f>IF(RES_hh_tes!C7=0,"",RES_hh_tes!C7/RES_hh_fec!C7)</f>
        <v/>
      </c>
      <c r="D7" s="78" t="str">
        <f>IF(RES_hh_tes!D7=0,"",RES_hh_tes!D7/RES_hh_fec!D7)</f>
        <v/>
      </c>
      <c r="E7" s="78" t="str">
        <f>IF(RES_hh_tes!E7=0,"",RES_hh_tes!E7/RES_hh_fec!E7)</f>
        <v/>
      </c>
      <c r="F7" s="78" t="str">
        <f>IF(RES_hh_tes!F7=0,"",RES_hh_tes!F7/RES_hh_fec!F7)</f>
        <v/>
      </c>
      <c r="G7" s="78" t="str">
        <f>IF(RES_hh_tes!G7=0,"",RES_hh_tes!G7/RES_hh_fec!G7)</f>
        <v/>
      </c>
      <c r="H7" s="78" t="str">
        <f>IF(RES_hh_tes!H7=0,"",RES_hh_tes!H7/RES_hh_fec!H7)</f>
        <v/>
      </c>
      <c r="I7" s="78" t="str">
        <f>IF(RES_hh_tes!I7=0,"",RES_hh_tes!I7/RES_hh_fec!I7)</f>
        <v/>
      </c>
      <c r="J7" s="78" t="str">
        <f>IF(RES_hh_tes!J7=0,"",RES_hh_tes!J7/RES_hh_fec!J7)</f>
        <v/>
      </c>
      <c r="K7" s="78" t="str">
        <f>IF(RES_hh_tes!K7=0,"",RES_hh_tes!K7/RES_hh_fec!K7)</f>
        <v/>
      </c>
      <c r="L7" s="78" t="str">
        <f>IF(RES_hh_tes!L7=0,"",RES_hh_tes!L7/RES_hh_fec!L7)</f>
        <v/>
      </c>
      <c r="M7" s="78" t="str">
        <f>IF(RES_hh_tes!M7=0,"",RES_hh_tes!M7/RES_hh_fec!M7)</f>
        <v/>
      </c>
      <c r="N7" s="78" t="str">
        <f>IF(RES_hh_tes!N7=0,"",RES_hh_tes!N7/RES_hh_fec!N7)</f>
        <v/>
      </c>
      <c r="O7" s="78" t="str">
        <f>IF(RES_hh_tes!O7=0,"",RES_hh_tes!O7/RES_hh_fec!O7)</f>
        <v/>
      </c>
      <c r="P7" s="78" t="str">
        <f>IF(RES_hh_tes!P7=0,"",RES_hh_tes!P7/RES_hh_fec!P7)</f>
        <v/>
      </c>
      <c r="Q7" s="78" t="str">
        <f>IF(RES_hh_tes!Q7=0,"",RES_hh_tes!Q7/RES_hh_fec!Q7)</f>
        <v/>
      </c>
      <c r="R7" s="78" t="str">
        <f>IF(RES_hh_tes!R7=0,"",RES_hh_tes!R7/RES_hh_fec!R7)</f>
        <v/>
      </c>
      <c r="S7" s="78" t="str">
        <f>IF(RES_hh_tes!S7=0,"",RES_hh_tes!S7/RES_hh_fec!S7)</f>
        <v/>
      </c>
      <c r="T7" s="78" t="str">
        <f>IF(RES_hh_tes!T7=0,"",RES_hh_tes!T7/RES_hh_fec!T7)</f>
        <v/>
      </c>
      <c r="U7" s="78" t="str">
        <f>IF(RES_hh_tes!U7=0,"",RES_hh_tes!U7/RES_hh_fec!U7)</f>
        <v/>
      </c>
      <c r="V7" s="78" t="str">
        <f>IF(RES_hh_tes!V7=0,"",RES_hh_tes!V7/RES_hh_fec!V7)</f>
        <v/>
      </c>
      <c r="W7" s="78" t="str">
        <f>IF(RES_hh_tes!W7=0,"",RES_hh_tes!W7/RES_hh_fec!W7)</f>
        <v/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0.43899948664838878</v>
      </c>
      <c r="C8" s="78">
        <f>IF(RES_hh_tes!C8=0,"",RES_hh_tes!C8/RES_hh_fec!C8)</f>
        <v>0.44547968479229522</v>
      </c>
      <c r="D8" s="78">
        <f>IF(RES_hh_tes!D8=0,"",RES_hh_tes!D8/RES_hh_fec!D8)</f>
        <v>0.45226336330136724</v>
      </c>
      <c r="E8" s="78">
        <f>IF(RES_hh_tes!E8=0,"",RES_hh_tes!E8/RES_hh_fec!E8)</f>
        <v>0.45971649592410802</v>
      </c>
      <c r="F8" s="78">
        <f>IF(RES_hh_tes!F8=0,"",RES_hh_tes!F8/RES_hh_fec!F8)</f>
        <v>0.46860578167403505</v>
      </c>
      <c r="G8" s="78">
        <f>IF(RES_hh_tes!G8=0,"",RES_hh_tes!G8/RES_hh_fec!G8)</f>
        <v>0.4771031577294636</v>
      </c>
      <c r="H8" s="78">
        <f>IF(RES_hh_tes!H8=0,"",RES_hh_tes!H8/RES_hh_fec!H8)</f>
        <v>0.48695985627247546</v>
      </c>
      <c r="I8" s="78">
        <f>IF(RES_hh_tes!I8=0,"",RES_hh_tes!I8/RES_hh_fec!I8)</f>
        <v>0.4983784969004571</v>
      </c>
      <c r="J8" s="78">
        <f>IF(RES_hh_tes!J8=0,"",RES_hh_tes!J8/RES_hh_fec!J8)</f>
        <v>0.50713425809294943</v>
      </c>
      <c r="K8" s="78">
        <f>IF(RES_hh_tes!K8=0,"",RES_hh_tes!K8/RES_hh_fec!K8)</f>
        <v>0.51657428735693489</v>
      </c>
      <c r="L8" s="78">
        <f>IF(RES_hh_tes!L8=0,"",RES_hh_tes!L8/RES_hh_fec!L8)</f>
        <v>0.5236127900856139</v>
      </c>
      <c r="M8" s="78">
        <f>IF(RES_hh_tes!M8=0,"",RES_hh_tes!M8/RES_hh_fec!M8)</f>
        <v>0.53582056519905263</v>
      </c>
      <c r="N8" s="78">
        <f>IF(RES_hh_tes!N8=0,"",RES_hh_tes!N8/RES_hh_fec!N8)</f>
        <v>0.55099025156473236</v>
      </c>
      <c r="O8" s="78">
        <f>IF(RES_hh_tes!O8=0,"",RES_hh_tes!O8/RES_hh_fec!O8)</f>
        <v>0.56984586402005033</v>
      </c>
      <c r="P8" s="78">
        <f>IF(RES_hh_tes!P8=0,"",RES_hh_tes!P8/RES_hh_fec!P8)</f>
        <v>0.57561164235299311</v>
      </c>
      <c r="Q8" s="78">
        <f>IF(RES_hh_tes!Q8=0,"",RES_hh_tes!Q8/RES_hh_fec!Q8)</f>
        <v>0.58331037276179409</v>
      </c>
      <c r="R8" s="78">
        <f>IF(RES_hh_tes!R8=0,"",RES_hh_tes!R8/RES_hh_fec!R8)</f>
        <v>0.59344429495066831</v>
      </c>
      <c r="S8" s="78">
        <f>IF(RES_hh_tes!S8=0,"",RES_hh_tes!S8/RES_hh_fec!S8)</f>
        <v>0.60868835614498173</v>
      </c>
      <c r="T8" s="78">
        <f>IF(RES_hh_tes!T8=0,"",RES_hh_tes!T8/RES_hh_fec!T8)</f>
        <v>0.62287145607343031</v>
      </c>
      <c r="U8" s="78">
        <f>IF(RES_hh_tes!U8=0,"",RES_hh_tes!U8/RES_hh_fec!U8)</f>
        <v>0.63761579053382689</v>
      </c>
      <c r="V8" s="78">
        <f>IF(RES_hh_tes!V8=0,"",RES_hh_tes!V8/RES_hh_fec!V8)</f>
        <v>0.65012718476628428</v>
      </c>
      <c r="W8" s="78">
        <f>IF(RES_hh_tes!W8=0,"",RES_hh_tes!W8/RES_hh_fec!W8)</f>
        <v>0.66172403707185534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0.39183569708048455</v>
      </c>
      <c r="C9" s="78">
        <f>IF(RES_hh_tes!C9=0,"",RES_hh_tes!C9/RES_hh_fec!C9)</f>
        <v>0.44649989583859367</v>
      </c>
      <c r="D9" s="78">
        <f>IF(RES_hh_tes!D9=0,"",RES_hh_tes!D9/RES_hh_fec!D9)</f>
        <v>0.46533638626619217</v>
      </c>
      <c r="E9" s="78">
        <f>IF(RES_hh_tes!E9=0,"",RES_hh_tes!E9/RES_hh_fec!E9)</f>
        <v>0.4801073341681501</v>
      </c>
      <c r="F9" s="78">
        <f>IF(RES_hh_tes!F9=0,"",RES_hh_tes!F9/RES_hh_fec!F9)</f>
        <v>0.49079853140672669</v>
      </c>
      <c r="G9" s="78">
        <f>IF(RES_hh_tes!G9=0,"",RES_hh_tes!G9/RES_hh_fec!G9)</f>
        <v>0.50022014049382968</v>
      </c>
      <c r="H9" s="78">
        <f>IF(RES_hh_tes!H9=0,"",RES_hh_tes!H9/RES_hh_fec!H9)</f>
        <v>0.50665892648105715</v>
      </c>
      <c r="I9" s="78">
        <f>IF(RES_hh_tes!I9=0,"",RES_hh_tes!I9/RES_hh_fec!I9)</f>
        <v>0.51654471243191091</v>
      </c>
      <c r="J9" s="78">
        <f>IF(RES_hh_tes!J9=0,"",RES_hh_tes!J9/RES_hh_fec!J9)</f>
        <v>0.54412095120848136</v>
      </c>
      <c r="K9" s="78">
        <f>IF(RES_hh_tes!K9=0,"",RES_hh_tes!K9/RES_hh_fec!K9)</f>
        <v>0.5601113154831322</v>
      </c>
      <c r="L9" s="78">
        <f>IF(RES_hh_tes!L9=0,"",RES_hh_tes!L9/RES_hh_fec!L9)</f>
        <v>0.57236069178240356</v>
      </c>
      <c r="M9" s="78">
        <f>IF(RES_hh_tes!M9=0,"",RES_hh_tes!M9/RES_hh_fec!M9)</f>
        <v>0.57539581637255677</v>
      </c>
      <c r="N9" s="78">
        <f>IF(RES_hh_tes!N9=0,"",RES_hh_tes!N9/RES_hh_fec!N9)</f>
        <v>0.57803345667989681</v>
      </c>
      <c r="O9" s="78">
        <f>IF(RES_hh_tes!O9=0,"",RES_hh_tes!O9/RES_hh_fec!O9)</f>
        <v>0.57877398400896363</v>
      </c>
      <c r="P9" s="78">
        <f>IF(RES_hh_tes!P9=0,"",RES_hh_tes!P9/RES_hh_fec!P9)</f>
        <v>0.57913761130921404</v>
      </c>
      <c r="Q9" s="78">
        <f>IF(RES_hh_tes!Q9=0,"",RES_hh_tes!Q9/RES_hh_fec!Q9)</f>
        <v>0.5805151642007752</v>
      </c>
      <c r="R9" s="78">
        <f>IF(RES_hh_tes!R9=0,"",RES_hh_tes!R9/RES_hh_fec!R9)</f>
        <v>0.58290173875493145</v>
      </c>
      <c r="S9" s="78">
        <f>IF(RES_hh_tes!S9=0,"",RES_hh_tes!S9/RES_hh_fec!S9)</f>
        <v>0.58472728953730801</v>
      </c>
      <c r="T9" s="78">
        <f>IF(RES_hh_tes!T9=0,"",RES_hh_tes!T9/RES_hh_fec!T9)</f>
        <v>0.58549182544817902</v>
      </c>
      <c r="U9" s="78">
        <f>IF(RES_hh_tes!U9=0,"",RES_hh_tes!U9/RES_hh_fec!U9)</f>
        <v>0.58623113633224944</v>
      </c>
      <c r="V9" s="78">
        <f>IF(RES_hh_tes!V9=0,"",RES_hh_tes!V9/RES_hh_fec!V9)</f>
        <v>0.59032685508965199</v>
      </c>
      <c r="W9" s="78">
        <f>IF(RES_hh_tes!W9=0,"",RES_hh_tes!W9/RES_hh_fec!W9)</f>
        <v>0.59904894614079252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0.665318883026911</v>
      </c>
      <c r="C11" s="78">
        <f>IF(RES_hh_tes!C11=0,"",RES_hh_tes!C11/RES_hh_fec!C11)</f>
        <v>0.66719459794862712</v>
      </c>
      <c r="D11" s="78">
        <f>IF(RES_hh_tes!D11=0,"",RES_hh_tes!D11/RES_hh_fec!D11)</f>
        <v>0.66923313016859687</v>
      </c>
      <c r="E11" s="78">
        <f>IF(RES_hh_tes!E11=0,"",RES_hh_tes!E11/RES_hh_fec!E11)</f>
        <v>0.67123157612088291</v>
      </c>
      <c r="F11" s="78">
        <f>IF(RES_hh_tes!F11=0,"",RES_hh_tes!F11/RES_hh_fec!F11)</f>
        <v>0.67285849323253932</v>
      </c>
      <c r="G11" s="78">
        <f>IF(RES_hh_tes!G11=0,"",RES_hh_tes!G11/RES_hh_fec!G11)</f>
        <v>0.6751445942731783</v>
      </c>
      <c r="H11" s="78">
        <f>IF(RES_hh_tes!H11=0,"",RES_hh_tes!H11/RES_hh_fec!H11)</f>
        <v>0.67722525585760851</v>
      </c>
      <c r="I11" s="78">
        <f>IF(RES_hh_tes!I11=0,"",RES_hh_tes!I11/RES_hh_fec!I11)</f>
        <v>0.67942777992215408</v>
      </c>
      <c r="J11" s="78">
        <f>IF(RES_hh_tes!J11=0,"",RES_hh_tes!J11/RES_hh_fec!J11)</f>
        <v>0.68092896347274579</v>
      </c>
      <c r="K11" s="78">
        <f>IF(RES_hh_tes!K11=0,"",RES_hh_tes!K11/RES_hh_fec!K11)</f>
        <v>0.68287960780654211</v>
      </c>
      <c r="L11" s="78">
        <f>IF(RES_hh_tes!L11=0,"",RES_hh_tes!L11/RES_hh_fec!L11)</f>
        <v>0.68462071797687529</v>
      </c>
      <c r="M11" s="78">
        <f>IF(RES_hh_tes!M11=0,"",RES_hh_tes!M11/RES_hh_fec!M11)</f>
        <v>0.68794115773276143</v>
      </c>
      <c r="N11" s="78">
        <f>IF(RES_hh_tes!N11=0,"",RES_hh_tes!N11/RES_hh_fec!N11)</f>
        <v>0.69343356826965119</v>
      </c>
      <c r="O11" s="78">
        <f>IF(RES_hh_tes!O11=0,"",RES_hh_tes!O11/RES_hh_fec!O11)</f>
        <v>0.69952764044315041</v>
      </c>
      <c r="P11" s="78">
        <f>IF(RES_hh_tes!P11=0,"",RES_hh_tes!P11/RES_hh_fec!P11)</f>
        <v>0.70136460790340482</v>
      </c>
      <c r="Q11" s="78">
        <f>IF(RES_hh_tes!Q11=0,"",RES_hh_tes!Q11/RES_hh_fec!Q11)</f>
        <v>0.70308773931774982</v>
      </c>
      <c r="R11" s="78">
        <f>IF(RES_hh_tes!R11=0,"",RES_hh_tes!R11/RES_hh_fec!R11)</f>
        <v>0.70541087266026137</v>
      </c>
      <c r="S11" s="78">
        <f>IF(RES_hh_tes!S11=0,"",RES_hh_tes!S11/RES_hh_fec!S11)</f>
        <v>0.70896162611236568</v>
      </c>
      <c r="T11" s="78">
        <f>IF(RES_hh_tes!T11=0,"",RES_hh_tes!T11/RES_hh_fec!T11)</f>
        <v>0.71263476217471844</v>
      </c>
      <c r="U11" s="78">
        <f>IF(RES_hh_tes!U11=0,"",RES_hh_tes!U11/RES_hh_fec!U11)</f>
        <v>0.71590488804447372</v>
      </c>
      <c r="V11" s="78">
        <f>IF(RES_hh_tes!V11=0,"",RES_hh_tes!V11/RES_hh_fec!V11)</f>
        <v>0.71887491253666247</v>
      </c>
      <c r="W11" s="78">
        <f>IF(RES_hh_tes!W11=0,"",RES_hh_tes!W11/RES_hh_fec!W11)</f>
        <v>0.72253365614278953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1.2584918624262895</v>
      </c>
      <c r="C12" s="78">
        <f>IF(RES_hh_tes!C12=0,"",RES_hh_tes!C12/RES_hh_fec!C12)</f>
        <v>1.2714134179912615</v>
      </c>
      <c r="D12" s="78">
        <f>IF(RES_hh_tes!D12=0,"",RES_hh_tes!D12/RES_hh_fec!D12)</f>
        <v>1.3080669562898537</v>
      </c>
      <c r="E12" s="78">
        <f>IF(RES_hh_tes!E12=0,"",RES_hh_tes!E12/RES_hh_fec!E12)</f>
        <v>1.3518355492161691</v>
      </c>
      <c r="F12" s="78">
        <f>IF(RES_hh_tes!F12=0,"",RES_hh_tes!F12/RES_hh_fec!F12)</f>
        <v>1.3995747837972312</v>
      </c>
      <c r="G12" s="78">
        <f>IF(RES_hh_tes!G12=0,"",RES_hh_tes!G12/RES_hh_fec!G12)</f>
        <v>1.4553529806459049</v>
      </c>
      <c r="H12" s="78">
        <f>IF(RES_hh_tes!H12=0,"",RES_hh_tes!H12/RES_hh_fec!H12)</f>
        <v>1.5156558550046846</v>
      </c>
      <c r="I12" s="78">
        <f>IF(RES_hh_tes!I12=0,"",RES_hh_tes!I12/RES_hh_fec!I12)</f>
        <v>1.5770227068304521</v>
      </c>
      <c r="J12" s="78">
        <f>IF(RES_hh_tes!J12=0,"",RES_hh_tes!J12/RES_hh_fec!J12)</f>
        <v>1.6215473330008088</v>
      </c>
      <c r="K12" s="78">
        <f>IF(RES_hh_tes!K12=0,"",RES_hh_tes!K12/RES_hh_fec!K12)</f>
        <v>1.6531975124604066</v>
      </c>
      <c r="L12" s="78">
        <f>IF(RES_hh_tes!L12=0,"",RES_hh_tes!L12/RES_hh_fec!L12)</f>
        <v>1.6761294002050777</v>
      </c>
      <c r="M12" s="78">
        <f>IF(RES_hh_tes!M12=0,"",RES_hh_tes!M12/RES_hh_fec!M12)</f>
        <v>1.7882061960388156</v>
      </c>
      <c r="N12" s="78">
        <f>IF(RES_hh_tes!N12=0,"",RES_hh_tes!N12/RES_hh_fec!N12)</f>
        <v>2.0320180356014825</v>
      </c>
      <c r="O12" s="78">
        <f>IF(RES_hh_tes!O12=0,"",RES_hh_tes!O12/RES_hh_fec!O12)</f>
        <v>2.323636150084845</v>
      </c>
      <c r="P12" s="78">
        <f>IF(RES_hh_tes!P12=0,"",RES_hh_tes!P12/RES_hh_fec!P12)</f>
        <v>2.5266334168414306</v>
      </c>
      <c r="Q12" s="78">
        <f>IF(RES_hh_tes!Q12=0,"",RES_hh_tes!Q12/RES_hh_fec!Q12)</f>
        <v>2.6868801061015408</v>
      </c>
      <c r="R12" s="78">
        <f>IF(RES_hh_tes!R12=0,"",RES_hh_tes!R12/RES_hh_fec!R12)</f>
        <v>2.7996599039499652</v>
      </c>
      <c r="S12" s="78">
        <f>IF(RES_hh_tes!S12=0,"",RES_hh_tes!S12/RES_hh_fec!S12)</f>
        <v>2.9124006166318734</v>
      </c>
      <c r="T12" s="78">
        <f>IF(RES_hh_tes!T12=0,"",RES_hh_tes!T12/RES_hh_fec!T12)</f>
        <v>3.0084506447626089</v>
      </c>
      <c r="U12" s="78">
        <f>IF(RES_hh_tes!U12=0,"",RES_hh_tes!U12/RES_hh_fec!U12)</f>
        <v>3.0859125551177171</v>
      </c>
      <c r="V12" s="78">
        <f>IF(RES_hh_tes!V12=0,"",RES_hh_tes!V12/RES_hh_fec!V12)</f>
        <v>3.1498214974644481</v>
      </c>
      <c r="W12" s="78">
        <f>IF(RES_hh_tes!W12=0,"",RES_hh_tes!W12/RES_hh_fec!W12)</f>
        <v>3.1988172845131948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0.59643046808698463</v>
      </c>
      <c r="C13" s="79">
        <f>IF(RES_hh_tes!C13=0,"",RES_hh_tes!C13/RES_hh_fec!C13)</f>
        <v>0.59643046808698463</v>
      </c>
      <c r="D13" s="79">
        <f>IF(RES_hh_tes!D13=0,"",RES_hh_tes!D13/RES_hh_fec!D13)</f>
        <v>0.59643046808698463</v>
      </c>
      <c r="E13" s="79">
        <f>IF(RES_hh_tes!E13=0,"",RES_hh_tes!E13/RES_hh_fec!E13)</f>
        <v>0.59643046808698463</v>
      </c>
      <c r="F13" s="79">
        <f>IF(RES_hh_tes!F13=0,"",RES_hh_tes!F13/RES_hh_fec!F13)</f>
        <v>0.59643046808698463</v>
      </c>
      <c r="G13" s="79">
        <f>IF(RES_hh_tes!G13=0,"",RES_hh_tes!G13/RES_hh_fec!G13)</f>
        <v>0.59938816521758476</v>
      </c>
      <c r="H13" s="79">
        <f>IF(RES_hh_tes!H13=0,"",RES_hh_tes!H13/RES_hh_fec!H13)</f>
        <v>0.60519598286932985</v>
      </c>
      <c r="I13" s="79">
        <f>IF(RES_hh_tes!I13=0,"",RES_hh_tes!I13/RES_hh_fec!I13)</f>
        <v>0.61243663053437636</v>
      </c>
      <c r="J13" s="79">
        <f>IF(RES_hh_tes!J13=0,"",RES_hh_tes!J13/RES_hh_fec!J13)</f>
        <v>0.61756972558991508</v>
      </c>
      <c r="K13" s="79">
        <f>IF(RES_hh_tes!K13=0,"",RES_hh_tes!K13/RES_hh_fec!K13)</f>
        <v>0.62137059670610173</v>
      </c>
      <c r="L13" s="79">
        <f>IF(RES_hh_tes!L13=0,"",RES_hh_tes!L13/RES_hh_fec!L13)</f>
        <v>0.62618365614785687</v>
      </c>
      <c r="M13" s="79">
        <f>IF(RES_hh_tes!M13=0,"",RES_hh_tes!M13/RES_hh_fec!M13)</f>
        <v>0.64049496340290324</v>
      </c>
      <c r="N13" s="79">
        <f>IF(RES_hh_tes!N13=0,"",RES_hh_tes!N13/RES_hh_fec!N13)</f>
        <v>0.66577513477061034</v>
      </c>
      <c r="O13" s="79">
        <f>IF(RES_hh_tes!O13=0,"",RES_hh_tes!O13/RES_hh_fec!O13)</f>
        <v>0.68897176333635612</v>
      </c>
      <c r="P13" s="79">
        <f>IF(RES_hh_tes!P13=0,"",RES_hh_tes!P13/RES_hh_fec!P13)</f>
        <v>0.68985309847317322</v>
      </c>
      <c r="Q13" s="79">
        <f>IF(RES_hh_tes!Q13=0,"",RES_hh_tes!Q13/RES_hh_fec!Q13)</f>
        <v>0.69390473739597036</v>
      </c>
      <c r="R13" s="79">
        <f>IF(RES_hh_tes!R13=0,"",RES_hh_tes!R13/RES_hh_fec!R13)</f>
        <v>0.69517383807217614</v>
      </c>
      <c r="S13" s="79">
        <f>IF(RES_hh_tes!S13=0,"",RES_hh_tes!S13/RES_hh_fec!S13)</f>
        <v>0.69992434934540926</v>
      </c>
      <c r="T13" s="79">
        <f>IF(RES_hh_tes!T13=0,"",RES_hh_tes!T13/RES_hh_fec!T13)</f>
        <v>0.70425390686551081</v>
      </c>
      <c r="U13" s="79">
        <f>IF(RES_hh_tes!U13=0,"",RES_hh_tes!U13/RES_hh_fec!U13)</f>
        <v>0.72459627457160825</v>
      </c>
      <c r="V13" s="79">
        <f>IF(RES_hh_tes!V13=0,"",RES_hh_tes!V13/RES_hh_fec!V13)</f>
        <v>0.7531792863646265</v>
      </c>
      <c r="W13" s="79">
        <f>IF(RES_hh_tes!W13=0,"",RES_hh_tes!W13/RES_hh_fec!W13)</f>
        <v>0.76784835125439954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1.6812889119229022</v>
      </c>
      <c r="C15" s="70">
        <f>IF(RES_hh_tes!C15=0,"",RES_hh_tes!C15/RES_hh_fec!C15)</f>
        <v>1.9434315030909999</v>
      </c>
      <c r="D15" s="70">
        <f>IF(RES_hh_tes!D15=0,"",RES_hh_tes!D15/RES_hh_fec!D15)</f>
        <v>2.0713278298413393</v>
      </c>
      <c r="E15" s="70">
        <f>IF(RES_hh_tes!E15=0,"",RES_hh_tes!E15/RES_hh_fec!E15)</f>
        <v>2.1642860002130111</v>
      </c>
      <c r="F15" s="70">
        <f>IF(RES_hh_tes!F15=0,"",RES_hh_tes!F15/RES_hh_fec!F15)</f>
        <v>2.2369609172643194</v>
      </c>
      <c r="G15" s="70">
        <f>IF(RES_hh_tes!G15=0,"",RES_hh_tes!G15/RES_hh_fec!G15)</f>
        <v>2.3123781053099819</v>
      </c>
      <c r="H15" s="70">
        <f>IF(RES_hh_tes!H15=0,"",RES_hh_tes!H15/RES_hh_fec!H15)</f>
        <v>2.3790479322323117</v>
      </c>
      <c r="I15" s="70">
        <f>IF(RES_hh_tes!I15=0,"",RES_hh_tes!I15/RES_hh_fec!I15)</f>
        <v>2.4508024208549939</v>
      </c>
      <c r="J15" s="70">
        <f>IF(RES_hh_tes!J15=0,"",RES_hh_tes!J15/RES_hh_fec!J15)</f>
        <v>2.5055700498072526</v>
      </c>
      <c r="K15" s="70">
        <f>IF(RES_hh_tes!K15=0,"",RES_hh_tes!K15/RES_hh_fec!K15)</f>
        <v>2.5915674097484698</v>
      </c>
      <c r="L15" s="70">
        <f>IF(RES_hh_tes!L15=0,"",RES_hh_tes!L15/RES_hh_fec!L15)</f>
        <v>2.6553842357573889</v>
      </c>
      <c r="M15" s="70">
        <f>IF(RES_hh_tes!M15=0,"",RES_hh_tes!M15/RES_hh_fec!M15)</f>
        <v>2.7177399003983869</v>
      </c>
      <c r="N15" s="70">
        <f>IF(RES_hh_tes!N15=0,"",RES_hh_tes!N15/RES_hh_fec!N15)</f>
        <v>2.8057965151192117</v>
      </c>
      <c r="O15" s="70">
        <f>IF(RES_hh_tes!O15=0,"",RES_hh_tes!O15/RES_hh_fec!O15)</f>
        <v>2.8982980019278859</v>
      </c>
      <c r="P15" s="70">
        <f>IF(RES_hh_tes!P15=0,"",RES_hh_tes!P15/RES_hh_fec!P15)</f>
        <v>3.0048734243873367</v>
      </c>
      <c r="Q15" s="70">
        <f>IF(RES_hh_tes!Q15=0,"",RES_hh_tes!Q15/RES_hh_fec!Q15)</f>
        <v>3.1364008077874148</v>
      </c>
      <c r="R15" s="70">
        <f>IF(RES_hh_tes!R15=0,"",RES_hh_tes!R15/RES_hh_fec!R15)</f>
        <v>3.2429280988249527</v>
      </c>
      <c r="S15" s="70">
        <f>IF(RES_hh_tes!S15=0,"",RES_hh_tes!S15/RES_hh_fec!S15)</f>
        <v>3.3454670588112188</v>
      </c>
      <c r="T15" s="70">
        <f>IF(RES_hh_tes!T15=0,"",RES_hh_tes!T15/RES_hh_fec!T15)</f>
        <v>3.4362463984100788</v>
      </c>
      <c r="U15" s="70">
        <f>IF(RES_hh_tes!U15=0,"",RES_hh_tes!U15/RES_hh_fec!U15)</f>
        <v>3.5134698406836016</v>
      </c>
      <c r="V15" s="70">
        <f>IF(RES_hh_tes!V15=0,"",RES_hh_tes!V15/RES_hh_fec!V15)</f>
        <v>3.5902794997902037</v>
      </c>
      <c r="W15" s="70">
        <f>IF(RES_hh_tes!W15=0,"",RES_hh_tes!W15/RES_hh_fec!W15)</f>
        <v>3.6490002839207127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1.6812889119229022</v>
      </c>
      <c r="C16" s="78">
        <f>IF(RES_hh_tes!C16=0,"",RES_hh_tes!C16/RES_hh_fec!C16)</f>
        <v>1.9434315030909999</v>
      </c>
      <c r="D16" s="78">
        <f>IF(RES_hh_tes!D16=0,"",RES_hh_tes!D16/RES_hh_fec!D16)</f>
        <v>2.0713278298413393</v>
      </c>
      <c r="E16" s="78">
        <f>IF(RES_hh_tes!E16=0,"",RES_hh_tes!E16/RES_hh_fec!E16)</f>
        <v>2.1642860002130111</v>
      </c>
      <c r="F16" s="78">
        <f>IF(RES_hh_tes!F16=0,"",RES_hh_tes!F16/RES_hh_fec!F16)</f>
        <v>2.2369609172643194</v>
      </c>
      <c r="G16" s="78">
        <f>IF(RES_hh_tes!G16=0,"",RES_hh_tes!G16/RES_hh_fec!G16)</f>
        <v>2.3123781053099819</v>
      </c>
      <c r="H16" s="78">
        <f>IF(RES_hh_tes!H16=0,"",RES_hh_tes!H16/RES_hh_fec!H16)</f>
        <v>2.3790479322323117</v>
      </c>
      <c r="I16" s="78">
        <f>IF(RES_hh_tes!I16=0,"",RES_hh_tes!I16/RES_hh_fec!I16)</f>
        <v>2.4508024208549939</v>
      </c>
      <c r="J16" s="78">
        <f>IF(RES_hh_tes!J16=0,"",RES_hh_tes!J16/RES_hh_fec!J16)</f>
        <v>2.5055700498072526</v>
      </c>
      <c r="K16" s="78">
        <f>IF(RES_hh_tes!K16=0,"",RES_hh_tes!K16/RES_hh_fec!K16)</f>
        <v>2.5915674097484698</v>
      </c>
      <c r="L16" s="78">
        <f>IF(RES_hh_tes!L16=0,"",RES_hh_tes!L16/RES_hh_fec!L16)</f>
        <v>2.6553842357573889</v>
      </c>
      <c r="M16" s="78">
        <f>IF(RES_hh_tes!M16=0,"",RES_hh_tes!M16/RES_hh_fec!M16)</f>
        <v>2.7177399003983869</v>
      </c>
      <c r="N16" s="78">
        <f>IF(RES_hh_tes!N16=0,"",RES_hh_tes!N16/RES_hh_fec!N16)</f>
        <v>2.8057965151192117</v>
      </c>
      <c r="O16" s="78">
        <f>IF(RES_hh_tes!O16=0,"",RES_hh_tes!O16/RES_hh_fec!O16)</f>
        <v>2.8982980019278859</v>
      </c>
      <c r="P16" s="78">
        <f>IF(RES_hh_tes!P16=0,"",RES_hh_tes!P16/RES_hh_fec!P16)</f>
        <v>3.0048734243873367</v>
      </c>
      <c r="Q16" s="78">
        <f>IF(RES_hh_tes!Q16=0,"",RES_hh_tes!Q16/RES_hh_fec!Q16)</f>
        <v>3.1364008077874148</v>
      </c>
      <c r="R16" s="78">
        <f>IF(RES_hh_tes!R16=0,"",RES_hh_tes!R16/RES_hh_fec!R16)</f>
        <v>3.2429280988249527</v>
      </c>
      <c r="S16" s="78">
        <f>IF(RES_hh_tes!S16=0,"",RES_hh_tes!S16/RES_hh_fec!S16)</f>
        <v>3.3454670588112188</v>
      </c>
      <c r="T16" s="78">
        <f>IF(RES_hh_tes!T16=0,"",RES_hh_tes!T16/RES_hh_fec!T16)</f>
        <v>3.4362463984100788</v>
      </c>
      <c r="U16" s="78">
        <f>IF(RES_hh_tes!U16=0,"",RES_hh_tes!U16/RES_hh_fec!U16)</f>
        <v>3.5134698406836016</v>
      </c>
      <c r="V16" s="78">
        <f>IF(RES_hh_tes!V16=0,"",RES_hh_tes!V16/RES_hh_fec!V16)</f>
        <v>3.5902794997902037</v>
      </c>
      <c r="W16" s="78">
        <f>IF(RES_hh_tes!W16=0,"",RES_hh_tes!W16/RES_hh_fec!W16)</f>
        <v>3.6490002839207127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0.53211799467942189</v>
      </c>
      <c r="C17" s="70">
        <f>IF(RES_hh_tes!C17=0,"",RES_hh_tes!C17/RES_hh_fec!C17)</f>
        <v>0.56475759741175002</v>
      </c>
      <c r="D17" s="70">
        <f>IF(RES_hh_tes!D17=0,"",RES_hh_tes!D17/RES_hh_fec!D17)</f>
        <v>0.56456150744149014</v>
      </c>
      <c r="E17" s="70">
        <f>IF(RES_hh_tes!E17=0,"",RES_hh_tes!E17/RES_hh_fec!E17)</f>
        <v>0.56164811596346798</v>
      </c>
      <c r="F17" s="70">
        <f>IF(RES_hh_tes!F17=0,"",RES_hh_tes!F17/RES_hh_fec!F17)</f>
        <v>0.5653088482195241</v>
      </c>
      <c r="G17" s="70">
        <f>IF(RES_hh_tes!G17=0,"",RES_hh_tes!G17/RES_hh_fec!G17)</f>
        <v>0.57087994118235452</v>
      </c>
      <c r="H17" s="70">
        <f>IF(RES_hh_tes!H17=0,"",RES_hh_tes!H17/RES_hh_fec!H17)</f>
        <v>0.57363194660987193</v>
      </c>
      <c r="I17" s="70">
        <f>IF(RES_hh_tes!I17=0,"",RES_hh_tes!I17/RES_hh_fec!I17)</f>
        <v>0.58002488379697847</v>
      </c>
      <c r="J17" s="70">
        <f>IF(RES_hh_tes!J17=0,"",RES_hh_tes!J17/RES_hh_fec!J17)</f>
        <v>0.57887561647969721</v>
      </c>
      <c r="K17" s="70">
        <f>IF(RES_hh_tes!K17=0,"",RES_hh_tes!K17/RES_hh_fec!K17)</f>
        <v>0.58385931607146491</v>
      </c>
      <c r="L17" s="70">
        <f>IF(RES_hh_tes!L17=0,"",RES_hh_tes!L17/RES_hh_fec!L17)</f>
        <v>0.5961498584736401</v>
      </c>
      <c r="M17" s="70">
        <f>IF(RES_hh_tes!M17=0,"",RES_hh_tes!M17/RES_hh_fec!M17)</f>
        <v>0.60355787112819992</v>
      </c>
      <c r="N17" s="70">
        <f>IF(RES_hh_tes!N17=0,"",RES_hh_tes!N17/RES_hh_fec!N17)</f>
        <v>0.61393590888023442</v>
      </c>
      <c r="O17" s="70">
        <f>IF(RES_hh_tes!O17=0,"",RES_hh_tes!O17/RES_hh_fec!O17)</f>
        <v>0.62139905792229233</v>
      </c>
      <c r="P17" s="70">
        <f>IF(RES_hh_tes!P17=0,"",RES_hh_tes!P17/RES_hh_fec!P17)</f>
        <v>0.62643620828207935</v>
      </c>
      <c r="Q17" s="70">
        <f>IF(RES_hh_tes!Q17=0,"",RES_hh_tes!Q17/RES_hh_fec!Q17)</f>
        <v>0.63402598558887691</v>
      </c>
      <c r="R17" s="70">
        <f>IF(RES_hh_tes!R17=0,"",RES_hh_tes!R17/RES_hh_fec!R17)</f>
        <v>0.64411022257403061</v>
      </c>
      <c r="S17" s="70">
        <f>IF(RES_hh_tes!S17=0,"",RES_hh_tes!S17/RES_hh_fec!S17)</f>
        <v>0.65926344902448597</v>
      </c>
      <c r="T17" s="70">
        <f>IF(RES_hh_tes!T17=0,"",RES_hh_tes!T17/RES_hh_fec!T17)</f>
        <v>0.67437666441453292</v>
      </c>
      <c r="U17" s="70">
        <f>IF(RES_hh_tes!U17=0,"",RES_hh_tes!U17/RES_hh_fec!U17)</f>
        <v>0.69122712990477964</v>
      </c>
      <c r="V17" s="70">
        <f>IF(RES_hh_tes!V17=0,"",RES_hh_tes!V17/RES_hh_fec!V17)</f>
        <v>0.70343795200678283</v>
      </c>
      <c r="W17" s="70">
        <f>IF(RES_hh_tes!W17=0,"",RES_hh_tes!W17/RES_hh_fec!W17)</f>
        <v>0.7127820705445238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0.5862561394095841</v>
      </c>
      <c r="C18" s="78">
        <f>IF(RES_hh_tes!C18=0,"",RES_hh_tes!C18/RES_hh_fec!C18)</f>
        <v>0.59099486451566663</v>
      </c>
      <c r="D18" s="78">
        <f>IF(RES_hh_tes!D18=0,"",RES_hh_tes!D18/RES_hh_fec!D18)</f>
        <v>0.5950691074945853</v>
      </c>
      <c r="E18" s="78">
        <f>IF(RES_hh_tes!E18=0,"",RES_hh_tes!E18/RES_hh_fec!E18)</f>
        <v>0.59846852103775205</v>
      </c>
      <c r="F18" s="78">
        <f>IF(RES_hh_tes!F18=0,"",RES_hh_tes!F18/RES_hh_fec!F18)</f>
        <v>0.6015094827849794</v>
      </c>
      <c r="G18" s="78">
        <f>IF(RES_hh_tes!G18=0,"",RES_hh_tes!G18/RES_hh_fec!G18)</f>
        <v>0.60417292530135724</v>
      </c>
      <c r="H18" s="78">
        <f>IF(RES_hh_tes!H18=0,"",RES_hh_tes!H18/RES_hh_fec!H18)</f>
        <v>0.605443105905768</v>
      </c>
      <c r="I18" s="78">
        <f>IF(RES_hh_tes!I18=0,"",RES_hh_tes!I18/RES_hh_fec!I18)</f>
        <v>0.60917451611498052</v>
      </c>
      <c r="J18" s="78">
        <f>IF(RES_hh_tes!J18=0,"",RES_hh_tes!J18/RES_hh_fec!J18)</f>
        <v>0.6164576346168833</v>
      </c>
      <c r="K18" s="78">
        <f>IF(RES_hh_tes!K18=0,"",RES_hh_tes!K18/RES_hh_fec!K18)</f>
        <v>0.62184174282397842</v>
      </c>
      <c r="L18" s="78">
        <f>IF(RES_hh_tes!L18=0,"",RES_hh_tes!L18/RES_hh_fec!L18)</f>
        <v>0.62797370085736859</v>
      </c>
      <c r="M18" s="78">
        <f>IF(RES_hh_tes!M18=0,"",RES_hh_tes!M18/RES_hh_fec!M18)</f>
        <v>0.63578312735112319</v>
      </c>
      <c r="N18" s="78">
        <f>IF(RES_hh_tes!N18=0,"",RES_hh_tes!N18/RES_hh_fec!N18)</f>
        <v>0.64609288506891893</v>
      </c>
      <c r="O18" s="78">
        <f>IF(RES_hh_tes!O18=0,"",RES_hh_tes!O18/RES_hh_fec!O18)</f>
        <v>0.65863946855015898</v>
      </c>
      <c r="P18" s="78">
        <f>IF(RES_hh_tes!P18=0,"",RES_hh_tes!P18/RES_hh_fec!P18)</f>
        <v>0.66252190213960893</v>
      </c>
      <c r="Q18" s="78">
        <f>IF(RES_hh_tes!Q18=0,"",RES_hh_tes!Q18/RES_hh_fec!Q18)</f>
        <v>0.66436056884090966</v>
      </c>
      <c r="R18" s="78">
        <f>IF(RES_hh_tes!R18=0,"",RES_hh_tes!R18/RES_hh_fec!R18)</f>
        <v>0.67561057904023136</v>
      </c>
      <c r="S18" s="78">
        <f>IF(RES_hh_tes!S18=0,"",RES_hh_tes!S18/RES_hh_fec!S18)</f>
        <v>0.68807467106234055</v>
      </c>
      <c r="T18" s="78">
        <f>IF(RES_hh_tes!T18=0,"",RES_hh_tes!T18/RES_hh_fec!T18)</f>
        <v>0.70000228724759894</v>
      </c>
      <c r="U18" s="78">
        <f>IF(RES_hh_tes!U18=0,"",RES_hh_tes!U18/RES_hh_fec!U18)</f>
        <v>0.71310413575948917</v>
      </c>
      <c r="V18" s="78">
        <f>IF(RES_hh_tes!V18=0,"",RES_hh_tes!V18/RES_hh_fec!V18)</f>
        <v>0.7307905448621731</v>
      </c>
      <c r="W18" s="78">
        <f>IF(RES_hh_tes!W18=0,"",RES_hh_tes!W18/RES_hh_fec!W18)</f>
        <v>0.73797221057668183</v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0.4898571571470613</v>
      </c>
      <c r="C19" s="78">
        <f>IF(RES_hh_tes!C19=0,"",RES_hh_tes!C19/RES_hh_fec!C19)</f>
        <v>0.49308280884708494</v>
      </c>
      <c r="D19" s="78">
        <f>IF(RES_hh_tes!D19=0,"",RES_hh_tes!D19/RES_hh_fec!D19)</f>
        <v>0.49656630374617922</v>
      </c>
      <c r="E19" s="78">
        <f>IF(RES_hh_tes!E19=0,"",RES_hh_tes!E19/RES_hh_fec!E19)</f>
        <v>0.50046238762463058</v>
      </c>
      <c r="F19" s="78">
        <f>IF(RES_hh_tes!F19=0,"",RES_hh_tes!F19/RES_hh_fec!F19)</f>
        <v>0.50488065329020582</v>
      </c>
      <c r="G19" s="78">
        <f>IF(RES_hh_tes!G19=0,"",RES_hh_tes!G19/RES_hh_fec!G19)</f>
        <v>0.51008261393407128</v>
      </c>
      <c r="H19" s="78">
        <f>IF(RES_hh_tes!H19=0,"",RES_hh_tes!H19/RES_hh_fec!H19)</f>
        <v>0.51652166708926073</v>
      </c>
      <c r="I19" s="78">
        <f>IF(RES_hh_tes!I19=0,"",RES_hh_tes!I19/RES_hh_fec!I19)</f>
        <v>0.52064698122813224</v>
      </c>
      <c r="J19" s="78">
        <f>IF(RES_hh_tes!J19=0,"",RES_hh_tes!J19/RES_hh_fec!J19)</f>
        <v>0.52531384644324441</v>
      </c>
      <c r="K19" s="78">
        <f>IF(RES_hh_tes!K19=0,"",RES_hh_tes!K19/RES_hh_fec!K19)</f>
        <v>0.53125717387310589</v>
      </c>
      <c r="L19" s="78">
        <f>IF(RES_hh_tes!L19=0,"",RES_hh_tes!L19/RES_hh_fec!L19)</f>
        <v>0.53788356214223598</v>
      </c>
      <c r="M19" s="78">
        <f>IF(RES_hh_tes!M19=0,"",RES_hh_tes!M19/RES_hh_fec!M19)</f>
        <v>0.54470924295075751</v>
      </c>
      <c r="N19" s="78">
        <f>IF(RES_hh_tes!N19=0,"",RES_hh_tes!N19/RES_hh_fec!N19)</f>
        <v>0.55500219469007384</v>
      </c>
      <c r="O19" s="78">
        <f>IF(RES_hh_tes!O19=0,"",RES_hh_tes!O19/RES_hh_fec!O19)</f>
        <v>0.57009794787818913</v>
      </c>
      <c r="P19" s="78">
        <f>IF(RES_hh_tes!P19=0,"",RES_hh_tes!P19/RES_hh_fec!P19)</f>
        <v>0.57840765332857769</v>
      </c>
      <c r="Q19" s="78">
        <f>IF(RES_hh_tes!Q19=0,"",RES_hh_tes!Q19/RES_hh_fec!Q19)</f>
        <v>0.60982624757683568</v>
      </c>
      <c r="R19" s="78">
        <f>IF(RES_hh_tes!R19=0,"",RES_hh_tes!R19/RES_hh_fec!R19)</f>
        <v>0.65706002184697287</v>
      </c>
      <c r="S19" s="78">
        <f>IF(RES_hh_tes!S19=0,"",RES_hh_tes!S19/RES_hh_fec!S19)</f>
        <v>0.70248430354941349</v>
      </c>
      <c r="T19" s="78">
        <f>IF(RES_hh_tes!T19=0,"",RES_hh_tes!T19/RES_hh_fec!T19)</f>
        <v>0.75639078798894255</v>
      </c>
      <c r="U19" s="78">
        <f>IF(RES_hh_tes!U19=0,"",RES_hh_tes!U19/RES_hh_fec!U19)</f>
        <v>0.79787065104383403</v>
      </c>
      <c r="V19" s="78">
        <f>IF(RES_hh_tes!V19=0,"",RES_hh_tes!V19/RES_hh_fec!V19)</f>
        <v>0.83709231937693285</v>
      </c>
      <c r="W19" s="78">
        <f>IF(RES_hh_tes!W19=0,"",RES_hh_tes!W19/RES_hh_fec!W19)</f>
        <v>0.85661873670542577</v>
      </c>
      <c r="DA19" s="89" t="s">
        <v>432</v>
      </c>
    </row>
    <row r="20" spans="1:105" ht="12" customHeight="1" x14ac:dyDescent="0.25">
      <c r="A20" s="28" t="s">
        <v>205</v>
      </c>
      <c r="B20" s="78" t="str">
        <f>IF(RES_hh_tes!B20=0,"",RES_hh_tes!B20/RES_hh_fec!B20)</f>
        <v/>
      </c>
      <c r="C20" s="78" t="str">
        <f>IF(RES_hh_tes!C20=0,"",RES_hh_tes!C20/RES_hh_fec!C20)</f>
        <v/>
      </c>
      <c r="D20" s="78" t="str">
        <f>IF(RES_hh_tes!D20=0,"",RES_hh_tes!D20/RES_hh_fec!D20)</f>
        <v/>
      </c>
      <c r="E20" s="78" t="str">
        <f>IF(RES_hh_tes!E20=0,"",RES_hh_tes!E20/RES_hh_fec!E20)</f>
        <v/>
      </c>
      <c r="F20" s="78" t="str">
        <f>IF(RES_hh_tes!F20=0,"",RES_hh_tes!F20/RES_hh_fec!F20)</f>
        <v/>
      </c>
      <c r="G20" s="78" t="str">
        <f>IF(RES_hh_tes!G20=0,"",RES_hh_tes!G20/RES_hh_fec!G20)</f>
        <v/>
      </c>
      <c r="H20" s="78" t="str">
        <f>IF(RES_hh_tes!H20=0,"",RES_hh_tes!H20/RES_hh_fec!H20)</f>
        <v/>
      </c>
      <c r="I20" s="78" t="str">
        <f>IF(RES_hh_tes!I20=0,"",RES_hh_tes!I20/RES_hh_fec!I20)</f>
        <v/>
      </c>
      <c r="J20" s="78" t="str">
        <f>IF(RES_hh_tes!J20=0,"",RES_hh_tes!J20/RES_hh_fec!J20)</f>
        <v/>
      </c>
      <c r="K20" s="78" t="str">
        <f>IF(RES_hh_tes!K20=0,"",RES_hh_tes!K20/RES_hh_fec!K20)</f>
        <v/>
      </c>
      <c r="L20" s="78" t="str">
        <f>IF(RES_hh_tes!L20=0,"",RES_hh_tes!L20/RES_hh_fec!L20)</f>
        <v/>
      </c>
      <c r="M20" s="78" t="str">
        <f>IF(RES_hh_tes!M20=0,"",RES_hh_tes!M20/RES_hh_fec!M20)</f>
        <v/>
      </c>
      <c r="N20" s="78" t="str">
        <f>IF(RES_hh_tes!N20=0,"",RES_hh_tes!N20/RES_hh_fec!N20)</f>
        <v/>
      </c>
      <c r="O20" s="78" t="str">
        <f>IF(RES_hh_tes!O20=0,"",RES_hh_tes!O20/RES_hh_fec!O20)</f>
        <v/>
      </c>
      <c r="P20" s="78" t="str">
        <f>IF(RES_hh_tes!P20=0,"",RES_hh_tes!P20/RES_hh_fec!P20)</f>
        <v/>
      </c>
      <c r="Q20" s="78" t="str">
        <f>IF(RES_hh_tes!Q20=0,"",RES_hh_tes!Q20/RES_hh_fec!Q20)</f>
        <v/>
      </c>
      <c r="R20" s="78" t="str">
        <f>IF(RES_hh_tes!R20=0,"",RES_hh_tes!R20/RES_hh_fec!R20)</f>
        <v/>
      </c>
      <c r="S20" s="78" t="str">
        <f>IF(RES_hh_tes!S20=0,"",RES_hh_tes!S20/RES_hh_fec!S20)</f>
        <v/>
      </c>
      <c r="T20" s="78" t="str">
        <f>IF(RES_hh_tes!T20=0,"",RES_hh_tes!T20/RES_hh_fec!T20)</f>
        <v/>
      </c>
      <c r="U20" s="78" t="str">
        <f>IF(RES_hh_tes!U20=0,"",RES_hh_tes!U20/RES_hh_fec!U20)</f>
        <v/>
      </c>
      <c r="V20" s="78" t="str">
        <f>IF(RES_hh_tes!V20=0,"",RES_hh_tes!V20/RES_hh_fec!V20)</f>
        <v/>
      </c>
      <c r="W20" s="78" t="str">
        <f>IF(RES_hh_tes!W20=0,"",RES_hh_tes!W20/RES_hh_fec!W20)</f>
        <v/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0.45676551903457391</v>
      </c>
      <c r="C21" s="78">
        <f>IF(RES_hh_tes!C21=0,"",RES_hh_tes!C21/RES_hh_fec!C21)</f>
        <v>0.46307155488059909</v>
      </c>
      <c r="D21" s="78">
        <f>IF(RES_hh_tes!D21=0,"",RES_hh_tes!D21/RES_hh_fec!D21)</f>
        <v>0.46769002426894862</v>
      </c>
      <c r="E21" s="78">
        <f>IF(RES_hh_tes!E21=0,"",RES_hh_tes!E21/RES_hh_fec!E21)</f>
        <v>0.47341057177319101</v>
      </c>
      <c r="F21" s="78">
        <f>IF(RES_hh_tes!F21=0,"",RES_hh_tes!F21/RES_hh_fec!F21)</f>
        <v>0.47988815580277577</v>
      </c>
      <c r="G21" s="78">
        <f>IF(RES_hh_tes!G21=0,"",RES_hh_tes!G21/RES_hh_fec!G21)</f>
        <v>0.48630295718158006</v>
      </c>
      <c r="H21" s="78">
        <f>IF(RES_hh_tes!H21=0,"",RES_hh_tes!H21/RES_hh_fec!H21)</f>
        <v>0.49320900255438516</v>
      </c>
      <c r="I21" s="78">
        <f>IF(RES_hh_tes!I21=0,"",RES_hh_tes!I21/RES_hh_fec!I21)</f>
        <v>0.50168868103030917</v>
      </c>
      <c r="J21" s="78">
        <f>IF(RES_hh_tes!J21=0,"",RES_hh_tes!J21/RES_hh_fec!J21)</f>
        <v>0.51030286437547467</v>
      </c>
      <c r="K21" s="78">
        <f>IF(RES_hh_tes!K21=0,"",RES_hh_tes!K21/RES_hh_fec!K21)</f>
        <v>0.51893535216340569</v>
      </c>
      <c r="L21" s="78">
        <f>IF(RES_hh_tes!L21=0,"",RES_hh_tes!L21/RES_hh_fec!L21)</f>
        <v>0.5290098397083085</v>
      </c>
      <c r="M21" s="78">
        <f>IF(RES_hh_tes!M21=0,"",RES_hh_tes!M21/RES_hh_fec!M21)</f>
        <v>0.53708648395229008</v>
      </c>
      <c r="N21" s="78">
        <f>IF(RES_hh_tes!N21=0,"",RES_hh_tes!N21/RES_hh_fec!N21)</f>
        <v>0.54875205990047349</v>
      </c>
      <c r="O21" s="78">
        <f>IF(RES_hh_tes!O21=0,"",RES_hh_tes!O21/RES_hh_fec!O21)</f>
        <v>0.56378861628973898</v>
      </c>
      <c r="P21" s="78">
        <f>IF(RES_hh_tes!P21=0,"",RES_hh_tes!P21/RES_hh_fec!P21)</f>
        <v>0.57389708354201452</v>
      </c>
      <c r="Q21" s="78">
        <f>IF(RES_hh_tes!Q21=0,"",RES_hh_tes!Q21/RES_hh_fec!Q21)</f>
        <v>0.58322359395779855</v>
      </c>
      <c r="R21" s="78">
        <f>IF(RES_hh_tes!R21=0,"",RES_hh_tes!R21/RES_hh_fec!R21)</f>
        <v>0.59665826084610385</v>
      </c>
      <c r="S21" s="78">
        <f>IF(RES_hh_tes!S21=0,"",RES_hh_tes!S21/RES_hh_fec!S21)</f>
        <v>0.61575500251596982</v>
      </c>
      <c r="T21" s="78">
        <f>IF(RES_hh_tes!T21=0,"",RES_hh_tes!T21/RES_hh_fec!T21)</f>
        <v>0.63099570990862841</v>
      </c>
      <c r="U21" s="78">
        <f>IF(RES_hh_tes!U21=0,"",RES_hh_tes!U21/RES_hh_fec!U21)</f>
        <v>0.64687894985713246</v>
      </c>
      <c r="V21" s="78">
        <f>IF(RES_hh_tes!V21=0,"",RES_hh_tes!V21/RES_hh_fec!V21)</f>
        <v>0.66321795892968349</v>
      </c>
      <c r="W21" s="78">
        <f>IF(RES_hh_tes!W21=0,"",RES_hh_tes!W21/RES_hh_fec!W21)</f>
        <v>0.6775870743669522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0.41152161095176876</v>
      </c>
      <c r="C22" s="78">
        <f>IF(RES_hh_tes!C22=0,"",RES_hh_tes!C22/RES_hh_fec!C22)</f>
        <v>0.51785676740852704</v>
      </c>
      <c r="D22" s="78">
        <f>IF(RES_hh_tes!D22=0,"",RES_hh_tes!D22/RES_hh_fec!D22)</f>
        <v>0.52314810871347461</v>
      </c>
      <c r="E22" s="78">
        <f>IF(RES_hh_tes!E22=0,"",RES_hh_tes!E22/RES_hh_fec!E22)</f>
        <v>0.52927779987965295</v>
      </c>
      <c r="F22" s="78">
        <f>IF(RES_hh_tes!F22=0,"",RES_hh_tes!F22/RES_hh_fec!F22)</f>
        <v>0.53516806243834225</v>
      </c>
      <c r="G22" s="78">
        <f>IF(RES_hh_tes!G22=0,"",RES_hh_tes!G22/RES_hh_fec!G22)</f>
        <v>0.54229362272400683</v>
      </c>
      <c r="H22" s="78">
        <f>IF(RES_hh_tes!H22=0,"",RES_hh_tes!H22/RES_hh_fec!H22)</f>
        <v>0.54722813961759509</v>
      </c>
      <c r="I22" s="78">
        <f>IF(RES_hh_tes!I22=0,"",RES_hh_tes!I22/RES_hh_fec!I22)</f>
        <v>0.55629073704093202</v>
      </c>
      <c r="J22" s="78">
        <f>IF(RES_hh_tes!J22=0,"",RES_hh_tes!J22/RES_hh_fec!J22)</f>
        <v>0.57546690398246103</v>
      </c>
      <c r="K22" s="78">
        <f>IF(RES_hh_tes!K22=0,"",RES_hh_tes!K22/RES_hh_fec!K22)</f>
        <v>0.58158206273317159</v>
      </c>
      <c r="L22" s="78">
        <f>IF(RES_hh_tes!L22=0,"",RES_hh_tes!L22/RES_hh_fec!L22)</f>
        <v>0.62807357177359879</v>
      </c>
      <c r="M22" s="78">
        <f>IF(RES_hh_tes!M22=0,"",RES_hh_tes!M22/RES_hh_fec!M22)</f>
        <v>0.63110985765256977</v>
      </c>
      <c r="N22" s="78">
        <f>IF(RES_hh_tes!N22=0,"",RES_hh_tes!N22/RES_hh_fec!N22)</f>
        <v>0.63232453711056591</v>
      </c>
      <c r="O22" s="78">
        <f>IF(RES_hh_tes!O22=0,"",RES_hh_tes!O22/RES_hh_fec!O22)</f>
        <v>0.63639203414216405</v>
      </c>
      <c r="P22" s="78">
        <f>IF(RES_hh_tes!P22=0,"",RES_hh_tes!P22/RES_hh_fec!P22)</f>
        <v>0.64042048606474145</v>
      </c>
      <c r="Q22" s="78">
        <f>IF(RES_hh_tes!Q22=0,"",RES_hh_tes!Q22/RES_hh_fec!Q22)</f>
        <v>0.64484438133488131</v>
      </c>
      <c r="R22" s="78">
        <f>IF(RES_hh_tes!R22=0,"",RES_hh_tes!R22/RES_hh_fec!R22)</f>
        <v>0.66431364429260997</v>
      </c>
      <c r="S22" s="78">
        <f>IF(RES_hh_tes!S22=0,"",RES_hh_tes!S22/RES_hh_fec!S22)</f>
        <v>0.66604826934269201</v>
      </c>
      <c r="T22" s="78">
        <f>IF(RES_hh_tes!T22=0,"",RES_hh_tes!T22/RES_hh_fec!T22)</f>
        <v>0.70640020489855659</v>
      </c>
      <c r="U22" s="78">
        <f>IF(RES_hh_tes!U22=0,"",RES_hh_tes!U22/RES_hh_fec!U22)</f>
        <v>0.7155350875249914</v>
      </c>
      <c r="V22" s="78">
        <f>IF(RES_hh_tes!V22=0,"",RES_hh_tes!V22/RES_hh_fec!V22)</f>
        <v>0.72233438181631604</v>
      </c>
      <c r="W22" s="78">
        <f>IF(RES_hh_tes!W22=0,"",RES_hh_tes!W22/RES_hh_fec!W22)</f>
        <v>0.72691752134324417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0.72353290642016355</v>
      </c>
      <c r="C24" s="78">
        <f>IF(RES_hh_tes!C24=0,"",RES_hh_tes!C24/RES_hh_fec!C24)</f>
        <v>0.72547078550319399</v>
      </c>
      <c r="D24" s="78">
        <f>IF(RES_hh_tes!D24=0,"",RES_hh_tes!D24/RES_hh_fec!D24)</f>
        <v>0.72771525054427566</v>
      </c>
      <c r="E24" s="78">
        <f>IF(RES_hh_tes!E24=0,"",RES_hh_tes!E24/RES_hh_fec!E24)</f>
        <v>0.72988977803549659</v>
      </c>
      <c r="F24" s="78">
        <f>IF(RES_hh_tes!F24=0,"",RES_hh_tes!F24/RES_hh_fec!F24)</f>
        <v>0.73166668523519995</v>
      </c>
      <c r="G24" s="78">
        <f>IF(RES_hh_tes!G24=0,"",RES_hh_tes!G24/RES_hh_fec!G24)</f>
        <v>0.73413810838656413</v>
      </c>
      <c r="H24" s="78">
        <f>IF(RES_hh_tes!H24=0,"",RES_hh_tes!H24/RES_hh_fec!H24)</f>
        <v>0.73641791017264857</v>
      </c>
      <c r="I24" s="78">
        <f>IF(RES_hh_tes!I24=0,"",RES_hh_tes!I24/RES_hh_fec!I24)</f>
        <v>0.73885611235905735</v>
      </c>
      <c r="J24" s="78">
        <f>IF(RES_hh_tes!J24=0,"",RES_hh_tes!J24/RES_hh_fec!J24)</f>
        <v>0.7405778699827793</v>
      </c>
      <c r="K24" s="78">
        <f>IF(RES_hh_tes!K24=0,"",RES_hh_tes!K24/RES_hh_fec!K24)</f>
        <v>0.74282682738386108</v>
      </c>
      <c r="L24" s="78">
        <f>IF(RES_hh_tes!L24=0,"",RES_hh_tes!L24/RES_hh_fec!L24)</f>
        <v>0.74516760691178585</v>
      </c>
      <c r="M24" s="78">
        <f>IF(RES_hh_tes!M24=0,"",RES_hh_tes!M24/RES_hh_fec!M24)</f>
        <v>0.74880829731924936</v>
      </c>
      <c r="N24" s="78">
        <f>IF(RES_hh_tes!N24=0,"",RES_hh_tes!N24/RES_hh_fec!N24)</f>
        <v>0.75480476244832073</v>
      </c>
      <c r="O24" s="78">
        <f>IF(RES_hh_tes!O24=0,"",RES_hh_tes!O24/RES_hh_fec!O24)</f>
        <v>0.76096841459440834</v>
      </c>
      <c r="P24" s="78">
        <f>IF(RES_hh_tes!P24=0,"",RES_hh_tes!P24/RES_hh_fec!P24)</f>
        <v>0.76333502164775957</v>
      </c>
      <c r="Q24" s="78">
        <f>IF(RES_hh_tes!Q24=0,"",RES_hh_tes!Q24/RES_hh_fec!Q24)</f>
        <v>0.76548325065187728</v>
      </c>
      <c r="R24" s="78">
        <f>IF(RES_hh_tes!R24=0,"",RES_hh_tes!R24/RES_hh_fec!R24)</f>
        <v>0.76832512036170342</v>
      </c>
      <c r="S24" s="78">
        <f>IF(RES_hh_tes!S24=0,"",RES_hh_tes!S24/RES_hh_fec!S24)</f>
        <v>0.77263608258736605</v>
      </c>
      <c r="T24" s="78">
        <f>IF(RES_hh_tes!T24=0,"",RES_hh_tes!T24/RES_hh_fec!T24)</f>
        <v>0.77630166014224145</v>
      </c>
      <c r="U24" s="78">
        <f>IF(RES_hh_tes!U24=0,"",RES_hh_tes!U24/RES_hh_fec!U24)</f>
        <v>0.77957405539109181</v>
      </c>
      <c r="V24" s="78">
        <f>IF(RES_hh_tes!V24=0,"",RES_hh_tes!V24/RES_hh_fec!V24)</f>
        <v>0.7822645664285437</v>
      </c>
      <c r="W24" s="78">
        <f>IF(RES_hh_tes!W24=0,"",RES_hh_tes!W24/RES_hh_fec!W24)</f>
        <v>0.78558834761152263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0.54880132325238973</v>
      </c>
      <c r="C25" s="79">
        <f>IF(RES_hh_tes!C25=0,"",RES_hh_tes!C25/RES_hh_fec!C25)</f>
        <v>0.55018468222790096</v>
      </c>
      <c r="D25" s="79">
        <f>IF(RES_hh_tes!D25=0,"",RES_hh_tes!D25/RES_hh_fec!D25)</f>
        <v>0.55333584332333585</v>
      </c>
      <c r="E25" s="79">
        <f>IF(RES_hh_tes!E25=0,"",RES_hh_tes!E25/RES_hh_fec!E25)</f>
        <v>0.55670047570193326</v>
      </c>
      <c r="F25" s="79">
        <f>IF(RES_hh_tes!F25=0,"",RES_hh_tes!F25/RES_hh_fec!F25)</f>
        <v>0.56103350981283506</v>
      </c>
      <c r="G25" s="79">
        <f>IF(RES_hh_tes!G25=0,"",RES_hh_tes!G25/RES_hh_fec!G25)</f>
        <v>0.56598206189771949</v>
      </c>
      <c r="H25" s="79">
        <f>IF(RES_hh_tes!H25=0,"",RES_hh_tes!H25/RES_hh_fec!H25)</f>
        <v>0.57184937238040756</v>
      </c>
      <c r="I25" s="79">
        <f>IF(RES_hh_tes!I25=0,"",RES_hh_tes!I25/RES_hh_fec!I25)</f>
        <v>0.57480543745840318</v>
      </c>
      <c r="J25" s="79">
        <f>IF(RES_hh_tes!J25=0,"",RES_hh_tes!J25/RES_hh_fec!J25)</f>
        <v>0.57611001838348075</v>
      </c>
      <c r="K25" s="79">
        <f>IF(RES_hh_tes!K25=0,"",RES_hh_tes!K25/RES_hh_fec!K25)</f>
        <v>0.57850703597265518</v>
      </c>
      <c r="L25" s="79">
        <f>IF(RES_hh_tes!L25=0,"",RES_hh_tes!L25/RES_hh_fec!L25)</f>
        <v>0.58209469420516913</v>
      </c>
      <c r="M25" s="79">
        <f>IF(RES_hh_tes!M25=0,"",RES_hh_tes!M25/RES_hh_fec!M25)</f>
        <v>0.58430697663609943</v>
      </c>
      <c r="N25" s="79">
        <f>IF(RES_hh_tes!N25=0,"",RES_hh_tes!N25/RES_hh_fec!N25)</f>
        <v>0.58751750115087176</v>
      </c>
      <c r="O25" s="79">
        <f>IF(RES_hh_tes!O25=0,"",RES_hh_tes!O25/RES_hh_fec!O25)</f>
        <v>0.59140530401082669</v>
      </c>
      <c r="P25" s="79">
        <f>IF(RES_hh_tes!P25=0,"",RES_hh_tes!P25/RES_hh_fec!P25)</f>
        <v>0.59783163970672826</v>
      </c>
      <c r="Q25" s="79">
        <f>IF(RES_hh_tes!Q25=0,"",RES_hh_tes!Q25/RES_hh_fec!Q25)</f>
        <v>0.6068208963484113</v>
      </c>
      <c r="R25" s="79">
        <f>IF(RES_hh_tes!R25=0,"",RES_hh_tes!R25/RES_hh_fec!R25)</f>
        <v>0.61651943357333261</v>
      </c>
      <c r="S25" s="79">
        <f>IF(RES_hh_tes!S25=0,"",RES_hh_tes!S25/RES_hh_fec!S25)</f>
        <v>0.62998348396523685</v>
      </c>
      <c r="T25" s="79">
        <f>IF(RES_hh_tes!T25=0,"",RES_hh_tes!T25/RES_hh_fec!T25)</f>
        <v>0.64360645635757907</v>
      </c>
      <c r="U25" s="79">
        <f>IF(RES_hh_tes!U25=0,"",RES_hh_tes!U25/RES_hh_fec!U25)</f>
        <v>0.66224236334254527</v>
      </c>
      <c r="V25" s="79">
        <f>IF(RES_hh_tes!V25=0,"",RES_hh_tes!V25/RES_hh_fec!V25)</f>
        <v>0.67428376168566606</v>
      </c>
      <c r="W25" s="79">
        <f>IF(RES_hh_tes!W25=0,"",RES_hh_tes!W25/RES_hh_fec!W25)</f>
        <v>0.68478751086039746</v>
      </c>
      <c r="DA25" s="90" t="s">
        <v>438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 t="str">
        <f>IF(RES_hh_tes!C26=0,"",RES_hh_tes!C26/RES_hh_fec!C26)</f>
        <v/>
      </c>
      <c r="D26" s="81" t="str">
        <f>IF(RES_hh_tes!D26=0,"",RES_hh_tes!D26/RES_hh_fec!D26)</f>
        <v/>
      </c>
      <c r="E26" s="81" t="str">
        <f>IF(RES_hh_tes!E26=0,"",RES_hh_tes!E26/RES_hh_fec!E26)</f>
        <v/>
      </c>
      <c r="F26" s="81" t="str">
        <f>IF(RES_hh_tes!F26=0,"",RES_hh_tes!F26/RES_hh_fec!F26)</f>
        <v/>
      </c>
      <c r="G26" s="81" t="str">
        <f>IF(RES_hh_tes!G26=0,"",RES_hh_tes!G26/RES_hh_fec!G26)</f>
        <v/>
      </c>
      <c r="H26" s="81" t="str">
        <f>IF(RES_hh_tes!H26=0,"",RES_hh_tes!H26/RES_hh_fec!H26)</f>
        <v/>
      </c>
      <c r="I26" s="81" t="str">
        <f>IF(RES_hh_tes!I26=0,"",RES_hh_tes!I26/RES_hh_fec!I26)</f>
        <v/>
      </c>
      <c r="J26" s="81" t="str">
        <f>IF(RES_hh_tes!J26=0,"",RES_hh_tes!J26/RES_hh_fec!J26)</f>
        <v/>
      </c>
      <c r="K26" s="81" t="str">
        <f>IF(RES_hh_tes!K26=0,"",RES_hh_tes!K26/RES_hh_fec!K26)</f>
        <v/>
      </c>
      <c r="L26" s="81">
        <f>IF(RES_hh_tes!L26=0,"",RES_hh_tes!L26/RES_hh_fec!L26)</f>
        <v>0.99999999999999845</v>
      </c>
      <c r="M26" s="81">
        <f>IF(RES_hh_tes!M26=0,"",RES_hh_tes!M26/RES_hh_fec!M26)</f>
        <v>0.999999999999999</v>
      </c>
      <c r="N26" s="81">
        <f>IF(RES_hh_tes!N26=0,"",RES_hh_tes!N26/RES_hh_fec!N26)</f>
        <v>0.99999999999999856</v>
      </c>
      <c r="O26" s="81">
        <f>IF(RES_hh_tes!O26=0,"",RES_hh_tes!O26/RES_hh_fec!O26)</f>
        <v>0.99999999999999645</v>
      </c>
      <c r="P26" s="81">
        <f>IF(RES_hh_tes!P26=0,"",RES_hh_tes!P26/RES_hh_fec!P26)</f>
        <v>1.000000000000002</v>
      </c>
      <c r="Q26" s="81">
        <f>IF(RES_hh_tes!Q26=0,"",RES_hh_tes!Q26/RES_hh_fec!Q26)</f>
        <v>0.99999999999999845</v>
      </c>
      <c r="R26" s="81">
        <f>IF(RES_hh_tes!R26=0,"",RES_hh_tes!R26/RES_hh_fec!R26)</f>
        <v>0.99999999999999889</v>
      </c>
      <c r="S26" s="81">
        <f>IF(RES_hh_tes!S26=0,"",RES_hh_tes!S26/RES_hh_fec!S26)</f>
        <v>1.0000000000000011</v>
      </c>
      <c r="T26" s="81">
        <f>IF(RES_hh_tes!T26=0,"",RES_hh_tes!T26/RES_hh_fec!T26)</f>
        <v>1.0000000000000016</v>
      </c>
      <c r="U26" s="81">
        <f>IF(RES_hh_tes!U26=0,"",RES_hh_tes!U26/RES_hh_fec!U26)</f>
        <v>1.0000000000000011</v>
      </c>
      <c r="V26" s="81">
        <f>IF(RES_hh_tes!V26=0,"",RES_hh_tes!V26/RES_hh_fec!V26)</f>
        <v>0.99999999999999734</v>
      </c>
      <c r="W26" s="81">
        <f>IF(RES_hh_tes!W26=0,"",RES_hh_tes!W26/RES_hh_fec!W26)</f>
        <v>1.0000000000000009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0.62453380710820205</v>
      </c>
      <c r="C27" s="70">
        <f>IF(RES_hh_tes!C27=0,"",RES_hh_tes!C27/RES_hh_fec!C27)</f>
        <v>0.64398462495529685</v>
      </c>
      <c r="D27" s="70">
        <f>IF(RES_hh_tes!D27=0,"",RES_hh_tes!D27/RES_hh_fec!D27)</f>
        <v>0.64280229109227949</v>
      </c>
      <c r="E27" s="70">
        <f>IF(RES_hh_tes!E27=0,"",RES_hh_tes!E27/RES_hh_fec!E27)</f>
        <v>0.64078901814190548</v>
      </c>
      <c r="F27" s="70">
        <f>IF(RES_hh_tes!F27=0,"",RES_hh_tes!F27/RES_hh_fec!F27)</f>
        <v>0.64184807847288361</v>
      </c>
      <c r="G27" s="70">
        <f>IF(RES_hh_tes!G27=0,"",RES_hh_tes!G27/RES_hh_fec!G27)</f>
        <v>0.6440805062111612</v>
      </c>
      <c r="H27" s="70">
        <f>IF(RES_hh_tes!H27=0,"",RES_hh_tes!H27/RES_hh_fec!H27)</f>
        <v>0.64413801773494461</v>
      </c>
      <c r="I27" s="70">
        <f>IF(RES_hh_tes!I27=0,"",RES_hh_tes!I27/RES_hh_fec!I27)</f>
        <v>0.64691825480188603</v>
      </c>
      <c r="J27" s="70">
        <f>IF(RES_hh_tes!J27=0,"",RES_hh_tes!J27/RES_hh_fec!J27)</f>
        <v>0.64192454470379978</v>
      </c>
      <c r="K27" s="70">
        <f>IF(RES_hh_tes!K27=0,"",RES_hh_tes!K27/RES_hh_fec!K27)</f>
        <v>0.64231130546224013</v>
      </c>
      <c r="L27" s="70">
        <f>IF(RES_hh_tes!L27=0,"",RES_hh_tes!L27/RES_hh_fec!L27)</f>
        <v>0.66296365581218786</v>
      </c>
      <c r="M27" s="70">
        <f>IF(RES_hh_tes!M27=0,"",RES_hh_tes!M27/RES_hh_fec!M27)</f>
        <v>0.66746001689915435</v>
      </c>
      <c r="N27" s="70">
        <f>IF(RES_hh_tes!N27=0,"",RES_hh_tes!N27/RES_hh_fec!N27)</f>
        <v>0.67424113677015463</v>
      </c>
      <c r="O27" s="70">
        <f>IF(RES_hh_tes!O27=0,"",RES_hh_tes!O27/RES_hh_fec!O27)</f>
        <v>0.67322460916186777</v>
      </c>
      <c r="P27" s="70">
        <f>IF(RES_hh_tes!P27=0,"",RES_hh_tes!P27/RES_hh_fec!P27)</f>
        <v>0.66844884394652093</v>
      </c>
      <c r="Q27" s="70">
        <f>IF(RES_hh_tes!Q27=0,"",RES_hh_tes!Q27/RES_hh_fec!Q27)</f>
        <v>0.67650232654368714</v>
      </c>
      <c r="R27" s="70">
        <f>IF(RES_hh_tes!R27=0,"",RES_hh_tes!R27/RES_hh_fec!R27)</f>
        <v>0.67887363996000216</v>
      </c>
      <c r="S27" s="70">
        <f>IF(RES_hh_tes!S27=0,"",RES_hh_tes!S27/RES_hh_fec!S27)</f>
        <v>0.67942447493731128</v>
      </c>
      <c r="T27" s="70">
        <f>IF(RES_hh_tes!T27=0,"",RES_hh_tes!T27/RES_hh_fec!T27)</f>
        <v>0.67810141067373164</v>
      </c>
      <c r="U27" s="70">
        <f>IF(RES_hh_tes!U27=0,"",RES_hh_tes!U27/RES_hh_fec!U27)</f>
        <v>0.68221836831836025</v>
      </c>
      <c r="V27" s="70">
        <f>IF(RES_hh_tes!V27=0,"",RES_hh_tes!V27/RES_hh_fec!V27)</f>
        <v>0.6903449498486488</v>
      </c>
      <c r="W27" s="70">
        <f>IF(RES_hh_tes!W27=0,"",RES_hh_tes!W27/RES_hh_fec!W27)</f>
        <v>0.69534294881566006</v>
      </c>
      <c r="DA27" s="88" t="s">
        <v>293</v>
      </c>
    </row>
    <row r="28" spans="1:105" ht="12" customHeight="1" x14ac:dyDescent="0.25">
      <c r="A28" s="28" t="s">
        <v>51</v>
      </c>
      <c r="B28" s="78">
        <f>IF(RES_hh_tes!B28=0,"",RES_hh_tes!B28/RES_hh_fec!B28)</f>
        <v>0.574489421976633</v>
      </c>
      <c r="C28" s="78">
        <f>IF(RES_hh_tes!C28=0,"",RES_hh_tes!C28/RES_hh_fec!C28)</f>
        <v>0.57574918369410832</v>
      </c>
      <c r="D28" s="78">
        <f>IF(RES_hh_tes!D28=0,"",RES_hh_tes!D28/RES_hh_fec!D28)</f>
        <v>0.57696287043192396</v>
      </c>
      <c r="E28" s="78">
        <f>IF(RES_hh_tes!E28=0,"",RES_hh_tes!E28/RES_hh_fec!E28)</f>
        <v>0.5780456173672831</v>
      </c>
      <c r="F28" s="78">
        <f>IF(RES_hh_tes!F28=0,"",RES_hh_tes!F28/RES_hh_fec!F28)</f>
        <v>0.57899541718821179</v>
      </c>
      <c r="G28" s="78">
        <f>IF(RES_hh_tes!G28=0,"",RES_hh_tes!G28/RES_hh_fec!G28)</f>
        <v>0.58007894522396841</v>
      </c>
      <c r="H28" s="78">
        <f>IF(RES_hh_tes!H28=0,"",RES_hh_tes!H28/RES_hh_fec!H28)</f>
        <v>0.58126285652855181</v>
      </c>
      <c r="I28" s="78">
        <f>IF(RES_hh_tes!I28=0,"",RES_hh_tes!I28/RES_hh_fec!I28)</f>
        <v>0.58188336768338267</v>
      </c>
      <c r="J28" s="78">
        <f>IF(RES_hh_tes!J28=0,"",RES_hh_tes!J28/RES_hh_fec!J28)</f>
        <v>0.58226232126183686</v>
      </c>
      <c r="K28" s="78">
        <f>IF(RES_hh_tes!K28=0,"",RES_hh_tes!K28/RES_hh_fec!K28)</f>
        <v>0.58266506990220956</v>
      </c>
      <c r="L28" s="78">
        <f>IF(RES_hh_tes!L28=0,"",RES_hh_tes!L28/RES_hh_fec!L28)</f>
        <v>0.58308597100239379</v>
      </c>
      <c r="M28" s="78">
        <f>IF(RES_hh_tes!M28=0,"",RES_hh_tes!M28/RES_hh_fec!M28)</f>
        <v>0.58340133040842979</v>
      </c>
      <c r="N28" s="78">
        <f>IF(RES_hh_tes!N28=0,"",RES_hh_tes!N28/RES_hh_fec!N28)</f>
        <v>0.58365813435789793</v>
      </c>
      <c r="O28" s="78">
        <f>IF(RES_hh_tes!O28=0,"",RES_hh_tes!O28/RES_hh_fec!O28)</f>
        <v>0.58382486285900936</v>
      </c>
      <c r="P28" s="78">
        <f>IF(RES_hh_tes!P28=0,"",RES_hh_tes!P28/RES_hh_fec!P28)</f>
        <v>0.58387077282116795</v>
      </c>
      <c r="Q28" s="78">
        <f>IF(RES_hh_tes!Q28=0,"",RES_hh_tes!Q28/RES_hh_fec!Q28)</f>
        <v>0.58395212958751241</v>
      </c>
      <c r="R28" s="78">
        <f>IF(RES_hh_tes!R28=0,"",RES_hh_tes!R28/RES_hh_fec!R28)</f>
        <v>0.58450665011444003</v>
      </c>
      <c r="S28" s="78">
        <f>IF(RES_hh_tes!S28=0,"",RES_hh_tes!S28/RES_hh_fec!S28)</f>
        <v>0.58530145345762641</v>
      </c>
      <c r="T28" s="78">
        <f>IF(RES_hh_tes!T28=0,"",RES_hh_tes!T28/RES_hh_fec!T28)</f>
        <v>0.58672599979906537</v>
      </c>
      <c r="U28" s="78">
        <f>IF(RES_hh_tes!U28=0,"",RES_hh_tes!U28/RES_hh_fec!U28)</f>
        <v>0.58820934656248469</v>
      </c>
      <c r="V28" s="78">
        <f>IF(RES_hh_tes!V28=0,"",RES_hh_tes!V28/RES_hh_fec!V28)</f>
        <v>0.59012996816771257</v>
      </c>
      <c r="W28" s="78">
        <f>IF(RES_hh_tes!W28=0,"",RES_hh_tes!W28/RES_hh_fec!W28)</f>
        <v>0.59120562909629137</v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0.58313571181018975</v>
      </c>
      <c r="C29" s="78">
        <f>IF(RES_hh_tes!C29=0,"",RES_hh_tes!C29/RES_hh_fec!C29)</f>
        <v>0.58432176459021357</v>
      </c>
      <c r="D29" s="78">
        <f>IF(RES_hh_tes!D29=0,"",RES_hh_tes!D29/RES_hh_fec!D29)</f>
        <v>0.58542257008070153</v>
      </c>
      <c r="E29" s="78">
        <f>IF(RES_hh_tes!E29=0,"",RES_hh_tes!E29/RES_hh_fec!E29)</f>
        <v>0.58627756610332926</v>
      </c>
      <c r="F29" s="78">
        <f>IF(RES_hh_tes!F29=0,"",RES_hh_tes!F29/RES_hh_fec!F29)</f>
        <v>0.58748529237915159</v>
      </c>
      <c r="G29" s="78">
        <f>IF(RES_hh_tes!G29=0,"",RES_hh_tes!G29/RES_hh_fec!G29)</f>
        <v>0.58895127135816328</v>
      </c>
      <c r="H29" s="78">
        <f>IF(RES_hh_tes!H29=0,"",RES_hh_tes!H29/RES_hh_fec!H29)</f>
        <v>0.59043596481082916</v>
      </c>
      <c r="I29" s="78">
        <f>IF(RES_hh_tes!I29=0,"",RES_hh_tes!I29/RES_hh_fec!I29)</f>
        <v>0.59115023128893507</v>
      </c>
      <c r="J29" s="78">
        <f>IF(RES_hh_tes!J29=0,"",RES_hh_tes!J29/RES_hh_fec!J29)</f>
        <v>0.59152755406724433</v>
      </c>
      <c r="K29" s="78">
        <f>IF(RES_hh_tes!K29=0,"",RES_hh_tes!K29/RES_hh_fec!K29)</f>
        <v>0.59200457885669966</v>
      </c>
      <c r="L29" s="78">
        <f>IF(RES_hh_tes!L29=0,"",RES_hh_tes!L29/RES_hh_fec!L29)</f>
        <v>0.59246002973487</v>
      </c>
      <c r="M29" s="78">
        <f>IF(RES_hh_tes!M29=0,"",RES_hh_tes!M29/RES_hh_fec!M29)</f>
        <v>0.5927539962869266</v>
      </c>
      <c r="N29" s="78">
        <f>IF(RES_hh_tes!N29=0,"",RES_hh_tes!N29/RES_hh_fec!N29)</f>
        <v>0.59306130805327018</v>
      </c>
      <c r="O29" s="78">
        <f>IF(RES_hh_tes!O29=0,"",RES_hh_tes!O29/RES_hh_fec!O29)</f>
        <v>0.59334062449839919</v>
      </c>
      <c r="P29" s="78">
        <f>IF(RES_hh_tes!P29=0,"",RES_hh_tes!P29/RES_hh_fec!P29)</f>
        <v>0.59347261876508495</v>
      </c>
      <c r="Q29" s="78">
        <f>IF(RES_hh_tes!Q29=0,"",RES_hh_tes!Q29/RES_hh_fec!Q29)</f>
        <v>0.59360574215150463</v>
      </c>
      <c r="R29" s="78">
        <f>IF(RES_hh_tes!R29=0,"",RES_hh_tes!R29/RES_hh_fec!R29)</f>
        <v>0.59385449553349801</v>
      </c>
      <c r="S29" s="78">
        <f>IF(RES_hh_tes!S29=0,"",RES_hh_tes!S29/RES_hh_fec!S29)</f>
        <v>0.59419587736670054</v>
      </c>
      <c r="T29" s="78">
        <f>IF(RES_hh_tes!T29=0,"",RES_hh_tes!T29/RES_hh_fec!T29)</f>
        <v>0.59442818279152221</v>
      </c>
      <c r="U29" s="78">
        <f>IF(RES_hh_tes!U29=0,"",RES_hh_tes!U29/RES_hh_fec!U29)</f>
        <v>0.59642332840401291</v>
      </c>
      <c r="V29" s="78">
        <f>IF(RES_hh_tes!V29=0,"",RES_hh_tes!V29/RES_hh_fec!V29)</f>
        <v>0.59877900224342762</v>
      </c>
      <c r="W29" s="78">
        <f>IF(RES_hh_tes!W29=0,"",RES_hh_tes!W29/RES_hh_fec!W29)</f>
        <v>0.60216964749130908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0.57814888824905797</v>
      </c>
      <c r="C30" s="78">
        <f>IF(RES_hh_tes!C30=0,"",RES_hh_tes!C30/RES_hh_fec!C30)</f>
        <v>0.57919132460656708</v>
      </c>
      <c r="D30" s="78">
        <f>IF(RES_hh_tes!D30=0,"",RES_hh_tes!D30/RES_hh_fec!D30)</f>
        <v>0.58029938422758298</v>
      </c>
      <c r="E30" s="78">
        <f>IF(RES_hh_tes!E30=0,"",RES_hh_tes!E30/RES_hh_fec!E30)</f>
        <v>0.58160046498029827</v>
      </c>
      <c r="F30" s="78">
        <f>IF(RES_hh_tes!F30=0,"",RES_hh_tes!F30/RES_hh_fec!F30)</f>
        <v>0.58302762511673767</v>
      </c>
      <c r="G30" s="78">
        <f>IF(RES_hh_tes!G30=0,"",RES_hh_tes!G30/RES_hh_fec!G30)</f>
        <v>0.58451672683456668</v>
      </c>
      <c r="H30" s="78">
        <f>IF(RES_hh_tes!H30=0,"",RES_hh_tes!H30/RES_hh_fec!H30)</f>
        <v>0.58612621861427416</v>
      </c>
      <c r="I30" s="78">
        <f>IF(RES_hh_tes!I30=0,"",RES_hh_tes!I30/RES_hh_fec!I30)</f>
        <v>0.58701480357682001</v>
      </c>
      <c r="J30" s="78">
        <f>IF(RES_hh_tes!J30=0,"",RES_hh_tes!J30/RES_hh_fec!J30)</f>
        <v>0.58739701000022992</v>
      </c>
      <c r="K30" s="78">
        <f>IF(RES_hh_tes!K30=0,"",RES_hh_tes!K30/RES_hh_fec!K30)</f>
        <v>0.58798236244462732</v>
      </c>
      <c r="L30" s="78">
        <f>IF(RES_hh_tes!L30=0,"",RES_hh_tes!L30/RES_hh_fec!L30)</f>
        <v>0.58842368900949682</v>
      </c>
      <c r="M30" s="78">
        <f>IF(RES_hh_tes!M30=0,"",RES_hh_tes!M30/RES_hh_fec!M30)</f>
        <v>0.58897754692258186</v>
      </c>
      <c r="N30" s="78">
        <f>IF(RES_hh_tes!N30=0,"",RES_hh_tes!N30/RES_hh_fec!N30)</f>
        <v>0.58963797574799448</v>
      </c>
      <c r="O30" s="78">
        <f>IF(RES_hh_tes!O30=0,"",RES_hh_tes!O30/RES_hh_fec!O30)</f>
        <v>0.59023557960404804</v>
      </c>
      <c r="P30" s="78">
        <f>IF(RES_hh_tes!P30=0,"",RES_hh_tes!P30/RES_hh_fec!P30)</f>
        <v>0.590531848656766</v>
      </c>
      <c r="Q30" s="78">
        <f>IF(RES_hh_tes!Q30=0,"",RES_hh_tes!Q30/RES_hh_fec!Q30)</f>
        <v>0.59073295222160171</v>
      </c>
      <c r="R30" s="78">
        <f>IF(RES_hh_tes!R30=0,"",RES_hh_tes!R30/RES_hh_fec!R30)</f>
        <v>0.5911166218645818</v>
      </c>
      <c r="S30" s="78">
        <f>IF(RES_hh_tes!S30=0,"",RES_hh_tes!S30/RES_hh_fec!S30)</f>
        <v>0.59203073702636932</v>
      </c>
      <c r="T30" s="78">
        <f>IF(RES_hh_tes!T30=0,"",RES_hh_tes!T30/RES_hh_fec!T30)</f>
        <v>0.59341184686194048</v>
      </c>
      <c r="U30" s="78">
        <f>IF(RES_hh_tes!U30=0,"",RES_hh_tes!U30/RES_hh_fec!U30)</f>
        <v>0.59544958034370377</v>
      </c>
      <c r="V30" s="78">
        <f>IF(RES_hh_tes!V30=0,"",RES_hh_tes!V30/RES_hh_fec!V30)</f>
        <v>0.59805476499050081</v>
      </c>
      <c r="W30" s="78">
        <f>IF(RES_hh_tes!W30=0,"",RES_hh_tes!W30/RES_hh_fec!W30)</f>
        <v>0.60110144722036118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0.56865435297036693</v>
      </c>
      <c r="C31" s="78">
        <f>IF(RES_hh_tes!C31=0,"",RES_hh_tes!C31/RES_hh_fec!C31)</f>
        <v>0.57251749976069377</v>
      </c>
      <c r="D31" s="78">
        <f>IF(RES_hh_tes!D31=0,"",RES_hh_tes!D31/RES_hh_fec!D31)</f>
        <v>0.57354182958158684</v>
      </c>
      <c r="E31" s="78">
        <f>IF(RES_hh_tes!E31=0,"",RES_hh_tes!E31/RES_hh_fec!E31)</f>
        <v>0.57426519449496805</v>
      </c>
      <c r="F31" s="78">
        <f>IF(RES_hh_tes!F31=0,"",RES_hh_tes!F31/RES_hh_fec!F31)</f>
        <v>0.57483525816238334</v>
      </c>
      <c r="G31" s="78">
        <f>IF(RES_hh_tes!G31=0,"",RES_hh_tes!G31/RES_hh_fec!G31)</f>
        <v>0.57536401971183304</v>
      </c>
      <c r="H31" s="78">
        <f>IF(RES_hh_tes!H31=0,"",RES_hh_tes!H31/RES_hh_fec!H31)</f>
        <v>0.57579791089975796</v>
      </c>
      <c r="I31" s="78">
        <f>IF(RES_hh_tes!I31=0,"",RES_hh_tes!I31/RES_hh_fec!I31)</f>
        <v>0.57620456576195578</v>
      </c>
      <c r="J31" s="78">
        <f>IF(RES_hh_tes!J31=0,"",RES_hh_tes!J31/RES_hh_fec!J31)</f>
        <v>0.57713722860089367</v>
      </c>
      <c r="K31" s="78">
        <f>IF(RES_hh_tes!K31=0,"",RES_hh_tes!K31/RES_hh_fec!K31)</f>
        <v>0.57752355117491427</v>
      </c>
      <c r="L31" s="78">
        <f>IF(RES_hh_tes!L31=0,"",RES_hh_tes!L31/RES_hh_fec!L31)</f>
        <v>0.57783663480903125</v>
      </c>
      <c r="M31" s="78">
        <f>IF(RES_hh_tes!M31=0,"",RES_hh_tes!M31/RES_hh_fec!M31)</f>
        <v>0.57793886615527013</v>
      </c>
      <c r="N31" s="78">
        <f>IF(RES_hh_tes!N31=0,"",RES_hh_tes!N31/RES_hh_fec!N31)</f>
        <v>0.57796871694159524</v>
      </c>
      <c r="O31" s="78">
        <f>IF(RES_hh_tes!O31=0,"",RES_hh_tes!O31/RES_hh_fec!O31)</f>
        <v>0.57799626755119493</v>
      </c>
      <c r="P31" s="78">
        <f>IF(RES_hh_tes!P31=0,"",RES_hh_tes!P31/RES_hh_fec!P31)</f>
        <v>0.57803058149635589</v>
      </c>
      <c r="Q31" s="78">
        <f>IF(RES_hh_tes!Q31=0,"",RES_hh_tes!Q31/RES_hh_fec!Q31)</f>
        <v>0.57808732003713525</v>
      </c>
      <c r="R31" s="78">
        <f>IF(RES_hh_tes!R31=0,"",RES_hh_tes!R31/RES_hh_fec!R31)</f>
        <v>0.57848406777074424</v>
      </c>
      <c r="S31" s="78">
        <f>IF(RES_hh_tes!S31=0,"",RES_hh_tes!S31/RES_hh_fec!S31)</f>
        <v>0.57921871597422769</v>
      </c>
      <c r="T31" s="78">
        <f>IF(RES_hh_tes!T31=0,"",RES_hh_tes!T31/RES_hh_fec!T31)</f>
        <v>0.5804174663195667</v>
      </c>
      <c r="U31" s="78">
        <f>IF(RES_hh_tes!U31=0,"",RES_hh_tes!U31/RES_hh_fec!U31)</f>
        <v>0.58112464507624384</v>
      </c>
      <c r="V31" s="78">
        <f>IF(RES_hh_tes!V31=0,"",RES_hh_tes!V31/RES_hh_fec!V31)</f>
        <v>0.58167753740667738</v>
      </c>
      <c r="W31" s="78">
        <f>IF(RES_hh_tes!W31=0,"",RES_hh_tes!W31/RES_hh_fec!W31)</f>
        <v>0.58222630914340812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0.73713773272296679</v>
      </c>
      <c r="C32" s="81">
        <f>IF(RES_hh_tes!C32=0,"",RES_hh_tes!C32/RES_hh_fec!C32)</f>
        <v>0.73924306896036041</v>
      </c>
      <c r="D32" s="81">
        <f>IF(RES_hh_tes!D32=0,"",RES_hh_tes!D32/RES_hh_fec!D32)</f>
        <v>0.74178340496744244</v>
      </c>
      <c r="E32" s="81">
        <f>IF(RES_hh_tes!E32=0,"",RES_hh_tes!E32/RES_hh_fec!E32)</f>
        <v>0.74448540859788104</v>
      </c>
      <c r="F32" s="81">
        <f>IF(RES_hh_tes!F32=0,"",RES_hh_tes!F32/RES_hh_fec!F32)</f>
        <v>0.7471704275582135</v>
      </c>
      <c r="G32" s="81">
        <f>IF(RES_hh_tes!G32=0,"",RES_hh_tes!G32/RES_hh_fec!G32)</f>
        <v>0.75034361718911236</v>
      </c>
      <c r="H32" s="81">
        <f>IF(RES_hh_tes!H32=0,"",RES_hh_tes!H32/RES_hh_fec!H32)</f>
        <v>0.75391858513446164</v>
      </c>
      <c r="I32" s="81">
        <f>IF(RES_hh_tes!I32=0,"",RES_hh_tes!I32/RES_hh_fec!I32)</f>
        <v>0.75584852260401303</v>
      </c>
      <c r="J32" s="81">
        <f>IF(RES_hh_tes!J32=0,"",RES_hh_tes!J32/RES_hh_fec!J32)</f>
        <v>0.75691402101929617</v>
      </c>
      <c r="K32" s="81">
        <f>IF(RES_hh_tes!K32=0,"",RES_hh_tes!K32/RES_hh_fec!K32)</f>
        <v>0.75873359551696717</v>
      </c>
      <c r="L32" s="81">
        <f>IF(RES_hh_tes!L32=0,"",RES_hh_tes!L32/RES_hh_fec!L32)</f>
        <v>0.76099168797184524</v>
      </c>
      <c r="M32" s="81">
        <f>IF(RES_hh_tes!M32=0,"",RES_hh_tes!M32/RES_hh_fec!M32)</f>
        <v>0.76295772085156932</v>
      </c>
      <c r="N32" s="81">
        <f>IF(RES_hh_tes!N32=0,"",RES_hh_tes!N32/RES_hh_fec!N32)</f>
        <v>0.76508860700231618</v>
      </c>
      <c r="O32" s="81">
        <f>IF(RES_hh_tes!O32=0,"",RES_hh_tes!O32/RES_hh_fec!O32)</f>
        <v>0.76764685489491369</v>
      </c>
      <c r="P32" s="81">
        <f>IF(RES_hh_tes!P32=0,"",RES_hh_tes!P32/RES_hh_fec!P32)</f>
        <v>0.7697934816275146</v>
      </c>
      <c r="Q32" s="81">
        <f>IF(RES_hh_tes!Q32=0,"",RES_hh_tes!Q32/RES_hh_fec!Q32)</f>
        <v>0.7731707379315369</v>
      </c>
      <c r="R32" s="81">
        <f>IF(RES_hh_tes!R32=0,"",RES_hh_tes!R32/RES_hh_fec!R32)</f>
        <v>0.77848159097446223</v>
      </c>
      <c r="S32" s="81">
        <f>IF(RES_hh_tes!S32=0,"",RES_hh_tes!S32/RES_hh_fec!S32)</f>
        <v>0.78629783586256263</v>
      </c>
      <c r="T32" s="81">
        <f>IF(RES_hh_tes!T32=0,"",RES_hh_tes!T32/RES_hh_fec!T32)</f>
        <v>0.79568817867612096</v>
      </c>
      <c r="U32" s="81">
        <f>IF(RES_hh_tes!U32=0,"",RES_hh_tes!U32/RES_hh_fec!U32)</f>
        <v>0.80552802186663441</v>
      </c>
      <c r="V32" s="81">
        <f>IF(RES_hh_tes!V32=0,"",RES_hh_tes!V32/RES_hh_fec!V32)</f>
        <v>0.81676715485059981</v>
      </c>
      <c r="W32" s="81">
        <f>IF(RES_hh_tes!W32=0,"",RES_hh_tes!W32/RES_hh_fec!W32)</f>
        <v>0.8275617466877554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4148.2618170004298</v>
      </c>
      <c r="C3" s="65">
        <f t="shared" si="0"/>
        <v>4259.7280880914968</v>
      </c>
      <c r="D3" s="65">
        <f t="shared" si="0"/>
        <v>4384.2608975628273</v>
      </c>
      <c r="E3" s="65">
        <f t="shared" si="0"/>
        <v>4166.5068872357442</v>
      </c>
      <c r="F3" s="65">
        <f t="shared" si="0"/>
        <v>3965.1646399462543</v>
      </c>
      <c r="G3" s="65">
        <f t="shared" si="0"/>
        <v>3570.3972708900342</v>
      </c>
      <c r="H3" s="65">
        <f t="shared" si="0"/>
        <v>3265.8001651121217</v>
      </c>
      <c r="I3" s="65">
        <f t="shared" si="0"/>
        <v>2822.360524459622</v>
      </c>
      <c r="J3" s="65">
        <f t="shared" si="0"/>
        <v>3097.3838306369403</v>
      </c>
      <c r="K3" s="65">
        <f t="shared" si="0"/>
        <v>3078.9876636766512</v>
      </c>
      <c r="L3" s="65">
        <f t="shared" si="0"/>
        <v>3391.6044028456572</v>
      </c>
      <c r="M3" s="65">
        <f t="shared" si="0"/>
        <v>2978.1850523281023</v>
      </c>
      <c r="N3" s="65">
        <f t="shared" si="0"/>
        <v>2764.2615060816725</v>
      </c>
      <c r="O3" s="65">
        <f t="shared" si="0"/>
        <v>2823.3755391262434</v>
      </c>
      <c r="P3" s="65">
        <f t="shared" si="0"/>
        <v>2529.2831051591997</v>
      </c>
      <c r="Q3" s="65">
        <f t="shared" si="0"/>
        <v>2554.0267777900144</v>
      </c>
      <c r="R3" s="65">
        <f t="shared" ref="R3:V3" si="1">SUM(R4,R15,R17,R27)</f>
        <v>2655.270173019866</v>
      </c>
      <c r="S3" s="65">
        <f t="shared" si="1"/>
        <v>2867.3019179266807</v>
      </c>
      <c r="T3" s="65">
        <f t="shared" si="1"/>
        <v>2771.4386180165789</v>
      </c>
      <c r="U3" s="65">
        <f t="shared" si="1"/>
        <v>2763.4473975307369</v>
      </c>
      <c r="V3" s="65">
        <f t="shared" si="1"/>
        <v>2919.1770943694096</v>
      </c>
      <c r="W3" s="65">
        <f t="shared" ref="W3" si="2">SUM(W4,W15,W17,W27)</f>
        <v>3133.699584415469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3785.9556989143207</v>
      </c>
      <c r="C4" s="69">
        <f t="shared" si="3"/>
        <v>3987.8278001671524</v>
      </c>
      <c r="D4" s="69">
        <f t="shared" si="3"/>
        <v>4096.073898175051</v>
      </c>
      <c r="E4" s="69">
        <f t="shared" si="3"/>
        <v>3857.3738691242315</v>
      </c>
      <c r="F4" s="69">
        <f t="shared" si="3"/>
        <v>3643.4699864169706</v>
      </c>
      <c r="G4" s="69">
        <f t="shared" si="3"/>
        <v>3257.0449556210151</v>
      </c>
      <c r="H4" s="69">
        <f t="shared" si="3"/>
        <v>2946.2357004625269</v>
      </c>
      <c r="I4" s="69">
        <f t="shared" si="3"/>
        <v>2491.9476135436707</v>
      </c>
      <c r="J4" s="69">
        <f t="shared" si="3"/>
        <v>2748.0926371233891</v>
      </c>
      <c r="K4" s="69">
        <f t="shared" si="3"/>
        <v>2730.5396426626148</v>
      </c>
      <c r="L4" s="69">
        <f t="shared" si="3"/>
        <v>3182.8500668341935</v>
      </c>
      <c r="M4" s="69">
        <f t="shared" si="3"/>
        <v>2747.5788892115597</v>
      </c>
      <c r="N4" s="69">
        <f t="shared" si="3"/>
        <v>2540.9583005092277</v>
      </c>
      <c r="O4" s="69">
        <f t="shared" si="3"/>
        <v>2579.8956774981948</v>
      </c>
      <c r="P4" s="69">
        <f t="shared" si="3"/>
        <v>2174.3871184103796</v>
      </c>
      <c r="Q4" s="69">
        <f t="shared" si="3"/>
        <v>2242.415757639325</v>
      </c>
      <c r="R4" s="69">
        <f t="shared" ref="R4:V4" si="4">SUM(R5:R14)</f>
        <v>2351.1497838560826</v>
      </c>
      <c r="S4" s="69">
        <f t="shared" si="4"/>
        <v>2503.9952871785526</v>
      </c>
      <c r="T4" s="69">
        <f t="shared" si="4"/>
        <v>2322.1713582639854</v>
      </c>
      <c r="U4" s="69">
        <f t="shared" si="4"/>
        <v>2314.3596394105548</v>
      </c>
      <c r="V4" s="69">
        <f t="shared" si="4"/>
        <v>2435.2409801997055</v>
      </c>
      <c r="W4" s="69">
        <f t="shared" ref="W4" si="5">SUM(W5:W14)</f>
        <v>2704.5588410698642</v>
      </c>
      <c r="DA4" s="88" t="s">
        <v>265</v>
      </c>
    </row>
    <row r="5" spans="1:105" ht="12" customHeight="1" x14ac:dyDescent="0.25">
      <c r="A5" s="28" t="s">
        <v>51</v>
      </c>
      <c r="B5" s="72">
        <v>237.47224467450243</v>
      </c>
      <c r="C5" s="72">
        <v>314.46570894827641</v>
      </c>
      <c r="D5" s="72">
        <v>529.82421790783667</v>
      </c>
      <c r="E5" s="72">
        <v>337.315602709323</v>
      </c>
      <c r="F5" s="72">
        <v>425.45293778986246</v>
      </c>
      <c r="G5" s="72">
        <v>202.36818662647147</v>
      </c>
      <c r="H5" s="72">
        <v>188.83120546173427</v>
      </c>
      <c r="I5" s="72">
        <v>163.3196687933328</v>
      </c>
      <c r="J5" s="72">
        <v>245.69763303001847</v>
      </c>
      <c r="K5" s="72">
        <v>179.87324685200096</v>
      </c>
      <c r="L5" s="72">
        <v>215.59004130748079</v>
      </c>
      <c r="M5" s="72">
        <v>192.60735030647481</v>
      </c>
      <c r="N5" s="72">
        <v>176.42592344739867</v>
      </c>
      <c r="O5" s="72">
        <v>103.07198771207365</v>
      </c>
      <c r="P5" s="72">
        <v>72.953683483060331</v>
      </c>
      <c r="Q5" s="72">
        <v>67.082211600641742</v>
      </c>
      <c r="R5" s="72">
        <v>111.08913192631945</v>
      </c>
      <c r="S5" s="72">
        <v>127.13069530463574</v>
      </c>
      <c r="T5" s="72">
        <v>105.56593183705569</v>
      </c>
      <c r="U5" s="72">
        <v>96.991707525559747</v>
      </c>
      <c r="V5" s="72">
        <v>180.96005054230727</v>
      </c>
      <c r="W5" s="72">
        <v>194.21441271913855</v>
      </c>
      <c r="DA5" s="89" t="s">
        <v>446</v>
      </c>
    </row>
    <row r="6" spans="1:105" ht="12" customHeight="1" x14ac:dyDescent="0.25">
      <c r="A6" s="28" t="s">
        <v>74</v>
      </c>
      <c r="B6" s="72">
        <v>23.491364215682673</v>
      </c>
      <c r="C6" s="72">
        <v>23.253776915875093</v>
      </c>
      <c r="D6" s="72">
        <v>43.950519370472833</v>
      </c>
      <c r="E6" s="72">
        <v>15.346374649208157</v>
      </c>
      <c r="F6" s="72">
        <v>3.5716843137220167</v>
      </c>
      <c r="G6" s="72">
        <v>8.9950281809385793</v>
      </c>
      <c r="H6" s="72">
        <v>32.414003095206809</v>
      </c>
      <c r="I6" s="72">
        <v>20.62428340151115</v>
      </c>
      <c r="J6" s="72">
        <v>35.097316196592544</v>
      </c>
      <c r="K6" s="72">
        <v>35.21863879942412</v>
      </c>
      <c r="L6" s="72">
        <v>23.88157332766691</v>
      </c>
      <c r="M6" s="72">
        <v>6.3763539012823003</v>
      </c>
      <c r="N6" s="72">
        <v>18.226919401079279</v>
      </c>
      <c r="O6" s="72">
        <v>12.75417953479373</v>
      </c>
      <c r="P6" s="72">
        <v>1.2205212615597731</v>
      </c>
      <c r="Q6" s="72">
        <v>1.1537125512470481</v>
      </c>
      <c r="R6" s="72">
        <v>12.67064798679549</v>
      </c>
      <c r="S6" s="72">
        <v>12.173402314205328</v>
      </c>
      <c r="T6" s="72">
        <v>11.029779040000001</v>
      </c>
      <c r="U6" s="72">
        <v>8.9981357200000005</v>
      </c>
      <c r="V6" s="72">
        <v>8.9981357200000058</v>
      </c>
      <c r="W6" s="72">
        <v>11.32008952</v>
      </c>
      <c r="DA6" s="89" t="s">
        <v>447</v>
      </c>
    </row>
    <row r="7" spans="1:105" ht="12" customHeight="1" x14ac:dyDescent="0.25">
      <c r="A7" s="28" t="s">
        <v>205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448</v>
      </c>
    </row>
    <row r="8" spans="1:105" ht="12" customHeight="1" x14ac:dyDescent="0.25">
      <c r="A8" s="28" t="s">
        <v>192</v>
      </c>
      <c r="B8" s="72">
        <v>3524.9920900241355</v>
      </c>
      <c r="C8" s="72">
        <v>3650.108314303001</v>
      </c>
      <c r="D8" s="72">
        <v>3522.2991608967413</v>
      </c>
      <c r="E8" s="72">
        <v>3504.7118917657003</v>
      </c>
      <c r="F8" s="72">
        <v>3214.4453643133861</v>
      </c>
      <c r="G8" s="72">
        <v>3045.6817408136048</v>
      </c>
      <c r="H8" s="72">
        <v>2724.9904919055857</v>
      </c>
      <c r="I8" s="72">
        <v>2308.0036613488269</v>
      </c>
      <c r="J8" s="72">
        <v>2467.2976878967779</v>
      </c>
      <c r="K8" s="72">
        <v>2515.4477570111899</v>
      </c>
      <c r="L8" s="72">
        <v>2943.378452199046</v>
      </c>
      <c r="M8" s="72">
        <v>2548.5951850038027</v>
      </c>
      <c r="N8" s="72">
        <v>2346.3054576607497</v>
      </c>
      <c r="O8" s="72">
        <v>2464.0695102513273</v>
      </c>
      <c r="P8" s="72">
        <v>2100.2129136657595</v>
      </c>
      <c r="Q8" s="72">
        <v>2174.1798334874361</v>
      </c>
      <c r="R8" s="72">
        <v>2227.3900039429677</v>
      </c>
      <c r="S8" s="72">
        <v>2364.6911895597118</v>
      </c>
      <c r="T8" s="72">
        <v>2205.5756473869296</v>
      </c>
      <c r="U8" s="72">
        <v>2208.369796164995</v>
      </c>
      <c r="V8" s="72">
        <v>2245.2827939373983</v>
      </c>
      <c r="W8" s="72">
        <v>2499.0243388307258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257.20202903713096</v>
      </c>
      <c r="C17" s="69">
        <f t="shared" si="7"/>
        <v>200.31921254479306</v>
      </c>
      <c r="D17" s="69">
        <f t="shared" si="7"/>
        <v>216.72235830023061</v>
      </c>
      <c r="E17" s="69">
        <f t="shared" si="7"/>
        <v>223.62715715759447</v>
      </c>
      <c r="F17" s="69">
        <f t="shared" si="7"/>
        <v>230.84469299440619</v>
      </c>
      <c r="G17" s="69">
        <f t="shared" si="7"/>
        <v>227.55386803991206</v>
      </c>
      <c r="H17" s="69">
        <f t="shared" si="7"/>
        <v>238.87779235056718</v>
      </c>
      <c r="I17" s="69">
        <f t="shared" si="7"/>
        <v>243.70595205185194</v>
      </c>
      <c r="J17" s="69">
        <f t="shared" si="7"/>
        <v>263.76176420635534</v>
      </c>
      <c r="K17" s="69">
        <f t="shared" si="7"/>
        <v>264.11528345530775</v>
      </c>
      <c r="L17" s="69">
        <f t="shared" si="7"/>
        <v>157.86441119991511</v>
      </c>
      <c r="M17" s="69">
        <f t="shared" si="7"/>
        <v>173.08116343754884</v>
      </c>
      <c r="N17" s="69">
        <f t="shared" si="7"/>
        <v>169.55647496958005</v>
      </c>
      <c r="O17" s="69">
        <f t="shared" si="7"/>
        <v>188.59896294936593</v>
      </c>
      <c r="P17" s="69">
        <f t="shared" si="7"/>
        <v>281.52144311786572</v>
      </c>
      <c r="Q17" s="69">
        <f t="shared" si="7"/>
        <v>244.5005888258718</v>
      </c>
      <c r="R17" s="69">
        <f t="shared" ref="R17:V17" si="8">SUM(R18:R26)</f>
        <v>235.92781861923632</v>
      </c>
      <c r="S17" s="69">
        <f t="shared" si="8"/>
        <v>275.93575743848777</v>
      </c>
      <c r="T17" s="69">
        <f t="shared" si="8"/>
        <v>358.14177037670686</v>
      </c>
      <c r="U17" s="69">
        <f t="shared" si="8"/>
        <v>354.03797278866665</v>
      </c>
      <c r="V17" s="69">
        <f t="shared" si="8"/>
        <v>385.51783772127533</v>
      </c>
      <c r="W17" s="69">
        <f t="shared" ref="W17" si="9">SUM(W18:W26)</f>
        <v>312.37700272769598</v>
      </c>
      <c r="DA17" s="88" t="s">
        <v>267</v>
      </c>
    </row>
    <row r="18" spans="1:105" ht="12" customHeight="1" x14ac:dyDescent="0.25">
      <c r="A18" s="28" t="s">
        <v>51</v>
      </c>
      <c r="B18" s="72">
        <v>15.153199876759491</v>
      </c>
      <c r="C18" s="72">
        <v>15.287231446159586</v>
      </c>
      <c r="D18" s="72">
        <v>27.175230159994843</v>
      </c>
      <c r="E18" s="72">
        <v>18.66554595026652</v>
      </c>
      <c r="F18" s="72">
        <v>25.431142499574094</v>
      </c>
      <c r="G18" s="72">
        <v>15.125441829986382</v>
      </c>
      <c r="H18" s="72">
        <v>15.897159590134985</v>
      </c>
      <c r="I18" s="72">
        <v>16.008204204170848</v>
      </c>
      <c r="J18" s="72">
        <v>23.57874556499209</v>
      </c>
      <c r="K18" s="72">
        <v>16.694006908602152</v>
      </c>
      <c r="L18" s="72">
        <v>8.7315857911642105</v>
      </c>
      <c r="M18" s="72">
        <v>9.8242356122849142</v>
      </c>
      <c r="N18" s="72">
        <v>9.531338682464634</v>
      </c>
      <c r="O18" s="72">
        <v>6.326185552197904</v>
      </c>
      <c r="P18" s="72">
        <v>7.0990573363065836</v>
      </c>
      <c r="Q18" s="72">
        <v>6.1859012936427096</v>
      </c>
      <c r="R18" s="72">
        <v>9.7402943015786381</v>
      </c>
      <c r="S18" s="72">
        <v>12.565367381281238</v>
      </c>
      <c r="T18" s="72">
        <v>13.297577608106966</v>
      </c>
      <c r="U18" s="72">
        <v>14.262976107560712</v>
      </c>
      <c r="V18" s="72">
        <v>27.395263683519428</v>
      </c>
      <c r="W18" s="72">
        <v>22.067601504761697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7.2922482712879777</v>
      </c>
      <c r="C19" s="72">
        <v>7.2440908606213661</v>
      </c>
      <c r="D19" s="72">
        <v>7.2499339274083656</v>
      </c>
      <c r="E19" s="72">
        <v>7.150915353332489</v>
      </c>
      <c r="F19" s="72">
        <v>7.0739663555374381</v>
      </c>
      <c r="G19" s="72">
        <v>7.0493000012726998</v>
      </c>
      <c r="H19" s="72">
        <v>6.9943555169348866</v>
      </c>
      <c r="I19" s="72">
        <v>6.9914965107232803</v>
      </c>
      <c r="J19" s="72">
        <v>7.0277549043138441</v>
      </c>
      <c r="K19" s="72">
        <v>7.0390269080776759</v>
      </c>
      <c r="L19" s="72">
        <v>7.0682703046107402</v>
      </c>
      <c r="M19" s="72">
        <v>6.9126669824807898</v>
      </c>
      <c r="N19" s="72">
        <v>6.7653763430470768</v>
      </c>
      <c r="O19" s="72">
        <v>6.7219065752852725</v>
      </c>
      <c r="P19" s="72">
        <v>6.6451905552869768</v>
      </c>
      <c r="Q19" s="72">
        <v>6.7123082087529564</v>
      </c>
      <c r="R19" s="72">
        <v>6.8202605332045056</v>
      </c>
      <c r="S19" s="72">
        <v>7.6222792057946798</v>
      </c>
      <c r="T19" s="72">
        <v>7.8370200000000025</v>
      </c>
      <c r="U19" s="72">
        <v>5.5149399999999984</v>
      </c>
      <c r="V19" s="72">
        <v>6.6759799999999858</v>
      </c>
      <c r="W19" s="72">
        <v>7.8370199999999857</v>
      </c>
      <c r="DA19" s="89" t="s">
        <v>458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459</v>
      </c>
    </row>
    <row r="21" spans="1:105" ht="12" customHeight="1" x14ac:dyDescent="0.25">
      <c r="A21" s="28" t="s">
        <v>192</v>
      </c>
      <c r="B21" s="72">
        <v>234.75658088908347</v>
      </c>
      <c r="C21" s="72">
        <v>177.7878902380121</v>
      </c>
      <c r="D21" s="72">
        <v>182.29719421282741</v>
      </c>
      <c r="E21" s="72">
        <v>197.81069585399547</v>
      </c>
      <c r="F21" s="72">
        <v>198.33958413929466</v>
      </c>
      <c r="G21" s="72">
        <v>205.37912620865296</v>
      </c>
      <c r="H21" s="72">
        <v>215.98627724349731</v>
      </c>
      <c r="I21" s="72">
        <v>220.70625133695782</v>
      </c>
      <c r="J21" s="72">
        <v>233.15526373704941</v>
      </c>
      <c r="K21" s="72">
        <v>240.38224963862794</v>
      </c>
      <c r="L21" s="72">
        <v>142.06455510414017</v>
      </c>
      <c r="M21" s="72">
        <v>156.34426084278314</v>
      </c>
      <c r="N21" s="72">
        <v>153.25975994406835</v>
      </c>
      <c r="O21" s="72">
        <v>175.55087082188274</v>
      </c>
      <c r="P21" s="72">
        <v>267.77719522627217</v>
      </c>
      <c r="Q21" s="72">
        <v>231.60237932347613</v>
      </c>
      <c r="R21" s="72">
        <v>219.36726378445317</v>
      </c>
      <c r="S21" s="72">
        <v>255.74811085141187</v>
      </c>
      <c r="T21" s="72">
        <v>337.0071727685999</v>
      </c>
      <c r="U21" s="72">
        <v>334.26005668110594</v>
      </c>
      <c r="V21" s="72">
        <v>351.44659403775591</v>
      </c>
      <c r="W21" s="72">
        <v>282.4723812229343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105.10408904897832</v>
      </c>
      <c r="C27" s="69">
        <f t="shared" si="10"/>
        <v>71.581075379551635</v>
      </c>
      <c r="D27" s="69">
        <f t="shared" si="10"/>
        <v>71.464641087545573</v>
      </c>
      <c r="E27" s="69">
        <f t="shared" si="10"/>
        <v>85.505860953918457</v>
      </c>
      <c r="F27" s="69">
        <f t="shared" si="10"/>
        <v>90.849960534877454</v>
      </c>
      <c r="G27" s="69">
        <f t="shared" si="10"/>
        <v>85.798447229106898</v>
      </c>
      <c r="H27" s="69">
        <f t="shared" si="10"/>
        <v>80.68667229902772</v>
      </c>
      <c r="I27" s="69">
        <f t="shared" si="10"/>
        <v>86.706958864099377</v>
      </c>
      <c r="J27" s="69">
        <f t="shared" si="10"/>
        <v>85.52942930719631</v>
      </c>
      <c r="K27" s="69">
        <f t="shared" si="10"/>
        <v>84.332737558728468</v>
      </c>
      <c r="L27" s="69">
        <f t="shared" si="10"/>
        <v>50.889924811548553</v>
      </c>
      <c r="M27" s="69">
        <f t="shared" si="10"/>
        <v>57.524999678994057</v>
      </c>
      <c r="N27" s="69">
        <f t="shared" si="10"/>
        <v>53.746730602864986</v>
      </c>
      <c r="O27" s="69">
        <f t="shared" si="10"/>
        <v>54.880898678682769</v>
      </c>
      <c r="P27" s="69">
        <f t="shared" si="10"/>
        <v>73.374543630954506</v>
      </c>
      <c r="Q27" s="69">
        <f t="shared" si="10"/>
        <v>67.11043132481727</v>
      </c>
      <c r="R27" s="69">
        <f t="shared" ref="R27:V27" si="11">SUM(R28:R32)</f>
        <v>68.192570544546754</v>
      </c>
      <c r="S27" s="69">
        <f t="shared" si="11"/>
        <v>87.37087330964053</v>
      </c>
      <c r="T27" s="69">
        <f t="shared" si="11"/>
        <v>91.125489375886644</v>
      </c>
      <c r="U27" s="69">
        <f t="shared" si="11"/>
        <v>95.049785331515423</v>
      </c>
      <c r="V27" s="69">
        <f t="shared" si="11"/>
        <v>98.418276448428912</v>
      </c>
      <c r="W27" s="69">
        <f t="shared" ref="W27" si="12">SUM(W28:W32)</f>
        <v>116.76374061790875</v>
      </c>
      <c r="DA27" s="88" t="s">
        <v>268</v>
      </c>
    </row>
    <row r="28" spans="1:105" ht="12" customHeight="1" x14ac:dyDescent="0.25">
      <c r="A28" s="28" t="s">
        <v>51</v>
      </c>
      <c r="B28" s="72">
        <v>3.5634847291677558</v>
      </c>
      <c r="C28" s="72">
        <v>3.627273417061915</v>
      </c>
      <c r="D28" s="72">
        <v>6.5677990149957548</v>
      </c>
      <c r="E28" s="72">
        <v>4.5189785761549528</v>
      </c>
      <c r="F28" s="72">
        <v>6.0614944168168385</v>
      </c>
      <c r="G28" s="72">
        <v>3.1234733935748586</v>
      </c>
      <c r="H28" s="72">
        <v>3.3807043402507979</v>
      </c>
      <c r="I28" s="72">
        <v>3.3459405021189221</v>
      </c>
      <c r="J28" s="72">
        <v>4.9179130019292137</v>
      </c>
      <c r="K28" s="72">
        <v>3.5908908760470233</v>
      </c>
      <c r="L28" s="72">
        <v>3.4348814670115617</v>
      </c>
      <c r="M28" s="72">
        <v>3.8053506893418172</v>
      </c>
      <c r="N28" s="72">
        <v>3.6228834718085663</v>
      </c>
      <c r="O28" s="72">
        <v>2.113626341973216</v>
      </c>
      <c r="P28" s="72">
        <v>1.7804295798330652</v>
      </c>
      <c r="Q28" s="72">
        <v>1.6515001357289287</v>
      </c>
      <c r="R28" s="72">
        <v>2.8263072719670084</v>
      </c>
      <c r="S28" s="72">
        <v>3.220595720762307</v>
      </c>
      <c r="T28" s="72">
        <v>4.3054230514153247</v>
      </c>
      <c r="U28" s="72">
        <v>4.1244386576176506</v>
      </c>
      <c r="V28" s="72">
        <v>7.8123065035848445</v>
      </c>
      <c r="W28" s="72">
        <v>8.8613513915678084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4.0552352330293555</v>
      </c>
      <c r="C29" s="72">
        <v>4.333256503503546</v>
      </c>
      <c r="D29" s="72">
        <v>3.9489971821188017</v>
      </c>
      <c r="E29" s="72">
        <v>3.6261099974593587</v>
      </c>
      <c r="F29" s="72">
        <v>3.8673745707405525</v>
      </c>
      <c r="G29" s="72">
        <v>4.2737708577887243</v>
      </c>
      <c r="H29" s="72">
        <v>4.1307171078582945</v>
      </c>
      <c r="I29" s="72">
        <v>4.3129210477655615</v>
      </c>
      <c r="J29" s="72">
        <v>4.3164279390936207</v>
      </c>
      <c r="K29" s="72">
        <v>4.1838333324982049</v>
      </c>
      <c r="L29" s="72">
        <v>3.8812806477223467</v>
      </c>
      <c r="M29" s="72">
        <v>4.1266548362369049</v>
      </c>
      <c r="N29" s="72">
        <v>4.0337547358736385</v>
      </c>
      <c r="O29" s="72">
        <v>3.744663409921007</v>
      </c>
      <c r="P29" s="72">
        <v>3.7446629431532625</v>
      </c>
      <c r="Q29" s="72">
        <v>3.7443540000000013</v>
      </c>
      <c r="R29" s="72">
        <v>3.7298409999999911</v>
      </c>
      <c r="S29" s="72">
        <v>3.4250679999999947</v>
      </c>
      <c r="T29" s="72">
        <v>1.4513000000000007</v>
      </c>
      <c r="U29" s="72">
        <v>2.9026000000000036</v>
      </c>
      <c r="V29" s="72">
        <v>1.741560000000004</v>
      </c>
      <c r="W29" s="72">
        <v>4.0636400000000075</v>
      </c>
      <c r="DA29" s="89" t="s">
        <v>467</v>
      </c>
    </row>
    <row r="30" spans="1:105" ht="12" customHeight="1" x14ac:dyDescent="0.25">
      <c r="A30" s="28" t="s">
        <v>192</v>
      </c>
      <c r="B30" s="72">
        <v>97.485369086781205</v>
      </c>
      <c r="C30" s="72">
        <v>63.620545458986172</v>
      </c>
      <c r="D30" s="72">
        <v>60.947844890431021</v>
      </c>
      <c r="E30" s="72">
        <v>77.360772380304141</v>
      </c>
      <c r="F30" s="72">
        <v>80.92109154732006</v>
      </c>
      <c r="G30" s="72">
        <v>78.40120297774331</v>
      </c>
      <c r="H30" s="72">
        <v>73.17525085091863</v>
      </c>
      <c r="I30" s="72">
        <v>79.0480973142149</v>
      </c>
      <c r="J30" s="72">
        <v>76.295088366173474</v>
      </c>
      <c r="K30" s="72">
        <v>76.558013350183245</v>
      </c>
      <c r="L30" s="72">
        <v>43.573762696814647</v>
      </c>
      <c r="M30" s="72">
        <v>49.592994153415333</v>
      </c>
      <c r="N30" s="72">
        <v>46.090092395182779</v>
      </c>
      <c r="O30" s="72">
        <v>49.02260892678855</v>
      </c>
      <c r="P30" s="72">
        <v>67.849451107968179</v>
      </c>
      <c r="Q30" s="72">
        <v>61.714577189088345</v>
      </c>
      <c r="R30" s="72">
        <v>61.636422272579757</v>
      </c>
      <c r="S30" s="72">
        <v>80.725209588878229</v>
      </c>
      <c r="T30" s="72">
        <v>85.368766324471324</v>
      </c>
      <c r="U30" s="72">
        <v>88.022746673897771</v>
      </c>
      <c r="V30" s="72">
        <v>88.86440994484407</v>
      </c>
      <c r="W30" s="72">
        <v>103.83874922634094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15187.935684188407</v>
      </c>
      <c r="C3" s="65">
        <f>IF(RES_hh_fec!C3=0,0,1000*11630*RES_hh_fec!C3/RES_hh_num!C3)</f>
        <v>18273.368564957193</v>
      </c>
      <c r="D3" s="65">
        <f>IF(RES_hh_fec!D3=0,0,1000*11630*RES_hh_fec!D3/RES_hh_num!D3)</f>
        <v>17588.322639527833</v>
      </c>
      <c r="E3" s="65">
        <f>IF(RES_hh_fec!E3=0,0,1000*11630*RES_hh_fec!E3/RES_hh_num!E3)</f>
        <v>16464.560615395843</v>
      </c>
      <c r="F3" s="65">
        <f>IF(RES_hh_fec!F3=0,0,1000*11630*RES_hh_fec!F3/RES_hh_num!F3)</f>
        <v>15263.04462896469</v>
      </c>
      <c r="G3" s="65">
        <f>IF(RES_hh_fec!G3=0,0,1000*11630*RES_hh_fec!G3/RES_hh_num!G3)</f>
        <v>14347.104596058014</v>
      </c>
      <c r="H3" s="65">
        <f>IF(RES_hh_fec!H3=0,0,1000*11630*RES_hh_fec!H3/RES_hh_num!H3)</f>
        <v>12778.412522397202</v>
      </c>
      <c r="I3" s="65">
        <f>IF(RES_hh_fec!I3=0,0,1000*11630*RES_hh_fec!I3/RES_hh_num!I3)</f>
        <v>11118.657140493218</v>
      </c>
      <c r="J3" s="65">
        <f>IF(RES_hh_fec!J3=0,0,1000*11630*RES_hh_fec!J3/RES_hh_num!J3)</f>
        <v>11516.283127531959</v>
      </c>
      <c r="K3" s="65">
        <f>IF(RES_hh_fec!K3=0,0,1000*11630*RES_hh_fec!K3/RES_hh_num!K3)</f>
        <v>11447.451738866797</v>
      </c>
      <c r="L3" s="65">
        <f>IF(RES_hh_fec!L3=0,0,1000*11630*RES_hh_fec!L3/RES_hh_num!L3)</f>
        <v>16744.922385110549</v>
      </c>
      <c r="M3" s="65">
        <f>IF(RES_hh_fec!M3=0,0,1000*11630*RES_hh_fec!M3/RES_hh_num!M3)</f>
        <v>15238.415759788746</v>
      </c>
      <c r="N3" s="65">
        <f>IF(RES_hh_fec!N3=0,0,1000*11630*RES_hh_fec!N3/RES_hh_num!N3)</f>
        <v>15494.564100575441</v>
      </c>
      <c r="O3" s="65">
        <f>IF(RES_hh_fec!O3=0,0,1000*11630*RES_hh_fec!O3/RES_hh_num!O3)</f>
        <v>15590.466260303681</v>
      </c>
      <c r="P3" s="65">
        <f>IF(RES_hh_fec!P3=0,0,1000*11630*RES_hh_fec!P3/RES_hh_num!P3)</f>
        <v>12437.49503379224</v>
      </c>
      <c r="Q3" s="65">
        <f>IF(RES_hh_fec!Q3=0,0,1000*11630*RES_hh_fec!Q3/RES_hh_num!Q3)</f>
        <v>13971.476459140265</v>
      </c>
      <c r="R3" s="65">
        <f>IF(RES_hh_fec!R3=0,0,1000*11630*RES_hh_fec!R3/RES_hh_num!R3)</f>
        <v>14678.551686869501</v>
      </c>
      <c r="S3" s="65">
        <f>IF(RES_hh_fec!S3=0,0,1000*11630*RES_hh_fec!S3/RES_hh_num!S3)</f>
        <v>14968.560181107867</v>
      </c>
      <c r="T3" s="65">
        <f>IF(RES_hh_fec!T3=0,0,1000*11630*RES_hh_fec!T3/RES_hh_num!T3)</f>
        <v>13891.67151673405</v>
      </c>
      <c r="U3" s="65">
        <f>IF(RES_hh_fec!U3=0,0,1000*11630*RES_hh_fec!U3/RES_hh_num!U3)</f>
        <v>14280.209692783492</v>
      </c>
      <c r="V3" s="65">
        <f>IF(RES_hh_fec!V3=0,0,1000*11630*RES_hh_fec!V3/RES_hh_num!V3)</f>
        <v>14908.261926894378</v>
      </c>
      <c r="W3" s="65">
        <f>IF(RES_hh_fec!W3=0,0,1000*11630*RES_hh_fec!W3/RES_hh_num!W3)</f>
        <v>16245.655417887294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13521.954871734293</v>
      </c>
      <c r="C4" s="69">
        <f>IF(RES_hh_fec!C4=0,0,1000*11630*RES_hh_fec!C4/RES_hh_num!C4)</f>
        <v>16825.994146483117</v>
      </c>
      <c r="D4" s="69">
        <f>IF(RES_hh_fec!D4=0,0,1000*11630*RES_hh_fec!D4/RES_hh_num!D4)</f>
        <v>16159.576097890094</v>
      </c>
      <c r="E4" s="69">
        <f>IF(RES_hh_fec!E4=0,0,1000*11630*RES_hh_fec!E4/RES_hh_num!E4)</f>
        <v>14987.695876487285</v>
      </c>
      <c r="F4" s="69">
        <f>IF(RES_hh_fec!F4=0,0,1000*11630*RES_hh_fec!F4/RES_hh_num!F4)</f>
        <v>13790.314744217743</v>
      </c>
      <c r="G4" s="69">
        <f>IF(RES_hh_fec!G4=0,0,1000*11630*RES_hh_fec!G4/RES_hh_num!G4)</f>
        <v>12885.140201430147</v>
      </c>
      <c r="H4" s="69">
        <f>IF(RES_hh_fec!H4=0,0,1000*11630*RES_hh_fec!H4/RES_hh_num!H4)</f>
        <v>11330.156631343454</v>
      </c>
      <c r="I4" s="69">
        <f>IF(RES_hh_fec!I4=0,0,1000*11630*RES_hh_fec!I4/RES_hh_num!I4)</f>
        <v>9619.278234612033</v>
      </c>
      <c r="J4" s="69">
        <f>IF(RES_hh_fec!J4=0,0,1000*11630*RES_hh_fec!J4/RES_hh_num!J4)</f>
        <v>10034.553827316462</v>
      </c>
      <c r="K4" s="69">
        <f>IF(RES_hh_fec!K4=0,0,1000*11630*RES_hh_fec!K4/RES_hh_num!K4)</f>
        <v>9996.7251912867923</v>
      </c>
      <c r="L4" s="69">
        <f>IF(RES_hh_fec!L4=0,0,1000*11630*RES_hh_fec!L4/RES_hh_num!L4)</f>
        <v>15769.836937065389</v>
      </c>
      <c r="M4" s="69">
        <f>IF(RES_hh_fec!M4=0,0,1000*11630*RES_hh_fec!M4/RES_hh_num!M4)</f>
        <v>14126.742782383586</v>
      </c>
      <c r="N4" s="69">
        <f>IF(RES_hh_fec!N4=0,0,1000*11630*RES_hh_fec!N4/RES_hh_num!N4)</f>
        <v>14311.921842771839</v>
      </c>
      <c r="O4" s="69">
        <f>IF(RES_hh_fec!O4=0,0,1000*11630*RES_hh_fec!O4/RES_hh_num!O4)</f>
        <v>14262.802507581682</v>
      </c>
      <c r="P4" s="69">
        <f>IF(RES_hh_fec!P4=0,0,1000*11630*RES_hh_fec!P4/RES_hh_num!P4)</f>
        <v>10743.027453883496</v>
      </c>
      <c r="Q4" s="69">
        <f>IF(RES_hh_fec!Q4=0,0,1000*11630*RES_hh_fec!Q4/RES_hh_num!Q4)</f>
        <v>12328.738780876769</v>
      </c>
      <c r="R4" s="69">
        <f>IF(RES_hh_fec!R4=0,0,1000*11630*RES_hh_fec!R4/RES_hh_num!R4)</f>
        <v>13061.120729911454</v>
      </c>
      <c r="S4" s="69">
        <f>IF(RES_hh_fec!S4=0,0,1000*11630*RES_hh_fec!S4/RES_hh_num!S4)</f>
        <v>13144.043869213046</v>
      </c>
      <c r="T4" s="69">
        <f>IF(RES_hh_fec!T4=0,0,1000*11630*RES_hh_fec!T4/RES_hh_num!T4)</f>
        <v>11651.694068002071</v>
      </c>
      <c r="U4" s="69">
        <f>IF(RES_hh_fec!U4=0,0,1000*11630*RES_hh_fec!U4/RES_hh_num!U4)</f>
        <v>11808.301440146153</v>
      </c>
      <c r="V4" s="69">
        <f>IF(RES_hh_fec!V4=0,0,1000*11630*RES_hh_fec!V4/RES_hh_num!V4)</f>
        <v>12435.836784017467</v>
      </c>
      <c r="W4" s="69">
        <f>IF(RES_hh_fec!W4=0,0,1000*11630*RES_hh_fec!W4/RES_hh_num!W4)</f>
        <v>13755.863042548383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9724.772585076802</v>
      </c>
      <c r="C5" s="72">
        <f>IF(RES_hh_fec!C5=0,0,1000*11630*RES_hh_fec!C5/RES_hh_num!C5)</f>
        <v>12980.996457718195</v>
      </c>
      <c r="D5" s="72">
        <f>IF(RES_hh_fec!D5=0,0,1000*11630*RES_hh_fec!D5/RES_hh_num!D5)</f>
        <v>22156.294567673431</v>
      </c>
      <c r="E5" s="72">
        <f>IF(RES_hh_fec!E5=0,0,1000*11630*RES_hh_fec!E5/RES_hh_num!E5)</f>
        <v>14333.375896620415</v>
      </c>
      <c r="F5" s="72">
        <f>IF(RES_hh_fec!F5=0,0,1000*11630*RES_hh_fec!F5/RES_hh_num!F5)</f>
        <v>18335.595273911735</v>
      </c>
      <c r="G5" s="72">
        <f>IF(RES_hh_fec!G5=0,0,1000*11630*RES_hh_fec!G5/RES_hh_num!G5)</f>
        <v>9349.6261121388125</v>
      </c>
      <c r="H5" s="72">
        <f>IF(RES_hh_fec!H5=0,0,1000*11630*RES_hh_fec!H5/RES_hh_num!H5)</f>
        <v>9193.8219666550503</v>
      </c>
      <c r="I5" s="72">
        <f>IF(RES_hh_fec!I5=0,0,1000*11630*RES_hh_fec!I5/RES_hh_num!I5)</f>
        <v>8154.4698382955521</v>
      </c>
      <c r="J5" s="72">
        <f>IF(RES_hh_fec!J5=0,0,1000*11630*RES_hh_fec!J5/RES_hh_num!J5)</f>
        <v>12530.290967411711</v>
      </c>
      <c r="K5" s="72">
        <f>IF(RES_hh_fec!K5=0,0,1000*11630*RES_hh_fec!K5/RES_hh_num!K5)</f>
        <v>10229.450980636972</v>
      </c>
      <c r="L5" s="72">
        <f>IF(RES_hh_fec!L5=0,0,1000*11630*RES_hh_fec!L5/RES_hh_num!L5)</f>
        <v>14176.449021715271</v>
      </c>
      <c r="M5" s="72">
        <f>IF(RES_hh_fec!M5=0,0,1000*11630*RES_hh_fec!M5/RES_hh_num!M5)</f>
        <v>14912.772126601021</v>
      </c>
      <c r="N5" s="72">
        <f>IF(RES_hh_fec!N5=0,0,1000*11630*RES_hh_fec!N5/RES_hh_num!N5)</f>
        <v>16344.494093401225</v>
      </c>
      <c r="O5" s="72">
        <f>IF(RES_hh_fec!O5=0,0,1000*11630*RES_hh_fec!O5/RES_hh_num!O5)</f>
        <v>12450.16013961717</v>
      </c>
      <c r="P5" s="72">
        <f>IF(RES_hh_fec!P5=0,0,1000*11630*RES_hh_fec!P5/RES_hh_num!P5)</f>
        <v>10437.982790867876</v>
      </c>
      <c r="Q5" s="72">
        <f>IF(RES_hh_fec!Q5=0,0,1000*11630*RES_hh_fec!Q5/RES_hh_num!Q5)</f>
        <v>10043.168565757986</v>
      </c>
      <c r="R5" s="72">
        <f>IF(RES_hh_fec!R5=0,0,1000*11630*RES_hh_fec!R5/RES_hh_num!R5)</f>
        <v>14133.031516543871</v>
      </c>
      <c r="S5" s="72">
        <f>IF(RES_hh_fec!S5=0,0,1000*11630*RES_hh_fec!S5/RES_hh_num!S5)</f>
        <v>14615.327229467217</v>
      </c>
      <c r="T5" s="72">
        <f>IF(RES_hh_fec!T5=0,0,1000*11630*RES_hh_fec!T5/RES_hh_num!T5)</f>
        <v>10999.689405745452</v>
      </c>
      <c r="U5" s="72">
        <f>IF(RES_hh_fec!U5=0,0,1000*11630*RES_hh_fec!U5/RES_hh_num!U5)</f>
        <v>9095.7999609641065</v>
      </c>
      <c r="V5" s="72">
        <f>IF(RES_hh_fec!V5=0,0,1000*11630*RES_hh_fec!V5/RES_hh_num!V5)</f>
        <v>13569.298305918794</v>
      </c>
      <c r="W5" s="72">
        <f>IF(RES_hh_fec!W5=0,0,1000*11630*RES_hh_fec!W5/RES_hh_num!W5)</f>
        <v>13021.697534567902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14771.217760833219</v>
      </c>
      <c r="C6" s="72">
        <f>IF(RES_hh_fec!C6=0,0,1000*11630*RES_hh_fec!C6/RES_hh_num!C6)</f>
        <v>13355.171905624014</v>
      </c>
      <c r="D6" s="72">
        <f>IF(RES_hh_fec!D6=0,0,1000*11630*RES_hh_fec!D6/RES_hh_num!D6)</f>
        <v>25869.534756290923</v>
      </c>
      <c r="E6" s="72">
        <f>IF(RES_hh_fec!E6=0,0,1000*11630*RES_hh_fec!E6/RES_hh_num!E6)</f>
        <v>9488.4209276390811</v>
      </c>
      <c r="F6" s="72">
        <f>IF(RES_hh_fec!F6=0,0,1000*11630*RES_hh_fec!F6/RES_hh_num!F6)</f>
        <v>2158.0029772693238</v>
      </c>
      <c r="G6" s="72">
        <f>IF(RES_hh_fec!G6=0,0,1000*11630*RES_hh_fec!G6/RES_hh_num!G6)</f>
        <v>5463.2677272786223</v>
      </c>
      <c r="H6" s="72">
        <f>IF(RES_hh_fec!H6=0,0,1000*11630*RES_hh_fec!H6/RES_hh_num!H6)</f>
        <v>15768.857226641143</v>
      </c>
      <c r="I6" s="72">
        <f>IF(RES_hh_fec!I6=0,0,1000*11630*RES_hh_fec!I6/RES_hh_num!I6)</f>
        <v>10013.442124076275</v>
      </c>
      <c r="J6" s="72">
        <f>IF(RES_hh_fec!J6=0,0,1000*11630*RES_hh_fec!J6/RES_hh_num!J6)</f>
        <v>17334.77231667607</v>
      </c>
      <c r="K6" s="72">
        <f>IF(RES_hh_fec!K6=0,0,1000*11630*RES_hh_fec!K6/RES_hh_num!K6)</f>
        <v>17994.302462492393</v>
      </c>
      <c r="L6" s="72">
        <f>IF(RES_hh_fec!L6=0,0,1000*11630*RES_hh_fec!L6/RES_hh_num!L6)</f>
        <v>12874.242915906125</v>
      </c>
      <c r="M6" s="72">
        <f>IF(RES_hh_fec!M6=0,0,1000*11630*RES_hh_fec!M6/RES_hh_num!M6)</f>
        <v>5490.9780567362741</v>
      </c>
      <c r="N6" s="72">
        <f>IF(RES_hh_fec!N6=0,0,1000*11630*RES_hh_fec!N6/RES_hh_num!N6)</f>
        <v>19802.133152404109</v>
      </c>
      <c r="O6" s="72">
        <f>IF(RES_hh_fec!O6=0,0,1000*11630*RES_hh_fec!O6/RES_hh_num!O6)</f>
        <v>14167.610014479471</v>
      </c>
      <c r="P6" s="72">
        <f>IF(RES_hh_fec!P6=0,0,1000*11630*RES_hh_fec!P6/RES_hh_num!P6)</f>
        <v>1342.2329598546082</v>
      </c>
      <c r="Q6" s="72">
        <f>IF(RES_hh_fec!Q6=0,0,1000*11630*RES_hh_fec!Q6/RES_hh_num!Q6)</f>
        <v>1313.7233153746201</v>
      </c>
      <c r="R6" s="72">
        <f>IF(RES_hh_fec!R6=0,0,1000*11630*RES_hh_fec!R6/RES_hh_num!R6)</f>
        <v>14744.519504751321</v>
      </c>
      <c r="S6" s="72">
        <f>IF(RES_hh_fec!S6=0,0,1000*11630*RES_hh_fec!S6/RES_hh_num!S6)</f>
        <v>14931.610643522106</v>
      </c>
      <c r="T6" s="72">
        <f>IF(RES_hh_fec!T6=0,0,1000*11630*RES_hh_fec!T6/RES_hh_num!T6)</f>
        <v>13528.869075260827</v>
      </c>
      <c r="U6" s="72">
        <f>IF(RES_hh_fec!U6=0,0,1000*11630*RES_hh_fec!U6/RES_hh_num!U6)</f>
        <v>11304.635971588024</v>
      </c>
      <c r="V6" s="72">
        <f>IF(RES_hh_fec!V6=0,0,1000*11630*RES_hh_fec!V6/RES_hh_num!V6)</f>
        <v>12003.468013468018</v>
      </c>
      <c r="W6" s="72">
        <f>IF(RES_hh_fec!W6=0,0,1000*11630*RES_hh_fec!W6/RES_hh_num!W6)</f>
        <v>14262.481714685491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0</v>
      </c>
      <c r="C7" s="72">
        <f>IF(RES_hh_fec!C7=0,0,1000*11630*RES_hh_fec!C7/RES_hh_num!C7)</f>
        <v>0</v>
      </c>
      <c r="D7" s="72">
        <f>IF(RES_hh_fec!D7=0,0,1000*11630*RES_hh_fec!D7/RES_hh_num!D7)</f>
        <v>0</v>
      </c>
      <c r="E7" s="72">
        <f>IF(RES_hh_fec!E7=0,0,1000*11630*RES_hh_fec!E7/RES_hh_num!E7)</f>
        <v>0</v>
      </c>
      <c r="F7" s="72">
        <f>IF(RES_hh_fec!F7=0,0,1000*11630*RES_hh_fec!F7/RES_hh_num!F7)</f>
        <v>0</v>
      </c>
      <c r="G7" s="72">
        <f>IF(RES_hh_fec!G7=0,0,1000*11630*RES_hh_fec!G7/RES_hh_num!G7)</f>
        <v>0</v>
      </c>
      <c r="H7" s="72">
        <f>IF(RES_hh_fec!H7=0,0,1000*11630*RES_hh_fec!H7/RES_hh_num!H7)</f>
        <v>0</v>
      </c>
      <c r="I7" s="72">
        <f>IF(RES_hh_fec!I7=0,0,1000*11630*RES_hh_fec!I7/RES_hh_num!I7)</f>
        <v>0</v>
      </c>
      <c r="J7" s="72">
        <f>IF(RES_hh_fec!J7=0,0,1000*11630*RES_hh_fec!J7/RES_hh_num!J7)</f>
        <v>0</v>
      </c>
      <c r="K7" s="72">
        <f>IF(RES_hh_fec!K7=0,0,1000*11630*RES_hh_fec!K7/RES_hh_num!K7)</f>
        <v>0</v>
      </c>
      <c r="L7" s="72">
        <f>IF(RES_hh_fec!L7=0,0,1000*11630*RES_hh_fec!L7/RES_hh_num!L7)</f>
        <v>0</v>
      </c>
      <c r="M7" s="72">
        <f>IF(RES_hh_fec!M7=0,0,1000*11630*RES_hh_fec!M7/RES_hh_num!M7)</f>
        <v>0</v>
      </c>
      <c r="N7" s="72">
        <f>IF(RES_hh_fec!N7=0,0,1000*11630*RES_hh_fec!N7/RES_hh_num!N7)</f>
        <v>0</v>
      </c>
      <c r="O7" s="72">
        <f>IF(RES_hh_fec!O7=0,0,1000*11630*RES_hh_fec!O7/RES_hh_num!O7)</f>
        <v>0</v>
      </c>
      <c r="P7" s="72">
        <f>IF(RES_hh_fec!P7=0,0,1000*11630*RES_hh_fec!P7/RES_hh_num!P7)</f>
        <v>0</v>
      </c>
      <c r="Q7" s="72">
        <f>IF(RES_hh_fec!Q7=0,0,1000*11630*RES_hh_fec!Q7/RES_hh_num!Q7)</f>
        <v>0</v>
      </c>
      <c r="R7" s="72">
        <f>IF(RES_hh_fec!R7=0,0,1000*11630*RES_hh_fec!R7/RES_hh_num!R7)</f>
        <v>0</v>
      </c>
      <c r="S7" s="72">
        <f>IF(RES_hh_fec!S7=0,0,1000*11630*RES_hh_fec!S7/RES_hh_num!S7)</f>
        <v>0</v>
      </c>
      <c r="T7" s="72">
        <f>IF(RES_hh_fec!T7=0,0,1000*11630*RES_hh_fec!T7/RES_hh_num!T7)</f>
        <v>0</v>
      </c>
      <c r="U7" s="72">
        <f>IF(RES_hh_fec!U7=0,0,1000*11630*RES_hh_fec!U7/RES_hh_num!U7)</f>
        <v>0</v>
      </c>
      <c r="V7" s="72">
        <f>IF(RES_hh_fec!V7=0,0,1000*11630*RES_hh_fec!V7/RES_hh_num!V7)</f>
        <v>0</v>
      </c>
      <c r="W7" s="72">
        <f>IF(RES_hh_fec!W7=0,0,1000*11630*RES_hh_fec!W7/RES_hh_num!W7)</f>
        <v>0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18041.188892249167</v>
      </c>
      <c r="C8" s="72">
        <f>IF(RES_hh_fec!C8=0,0,1000*11630*RES_hh_fec!C8/RES_hh_num!C8)</f>
        <v>18415.11448483252</v>
      </c>
      <c r="D8" s="72">
        <f>IF(RES_hh_fec!D8=0,0,1000*11630*RES_hh_fec!D8/RES_hh_num!D8)</f>
        <v>17580.643122481015</v>
      </c>
      <c r="E8" s="72">
        <f>IF(RES_hh_fec!E8=0,0,1000*11630*RES_hh_fec!E8/RES_hh_num!E8)</f>
        <v>17281.913520011658</v>
      </c>
      <c r="F8" s="72">
        <f>IF(RES_hh_fec!F8=0,0,1000*11630*RES_hh_fec!F8/RES_hh_num!F8)</f>
        <v>15460.547944471316</v>
      </c>
      <c r="G8" s="72">
        <f>IF(RES_hh_fec!G8=0,0,1000*11630*RES_hh_fec!G8/RES_hh_num!G8)</f>
        <v>14490.242683719684</v>
      </c>
      <c r="H8" s="72">
        <f>IF(RES_hh_fec!H8=0,0,1000*11630*RES_hh_fec!H8/RES_hh_num!H8)</f>
        <v>12688.095502244745</v>
      </c>
      <c r="I8" s="72">
        <f>IF(RES_hh_fec!I8=0,0,1000*11630*RES_hh_fec!I8/RES_hh_num!I8)</f>
        <v>10358.639198441459</v>
      </c>
      <c r="J8" s="72">
        <f>IF(RES_hh_fec!J8=0,0,1000*11630*RES_hh_fec!J8/RES_hh_num!J8)</f>
        <v>11264.715459067444</v>
      </c>
      <c r="K8" s="72">
        <f>IF(RES_hh_fec!K8=0,0,1000*11630*RES_hh_fec!K8/RES_hh_num!K8)</f>
        <v>11779.717272158543</v>
      </c>
      <c r="L8" s="72">
        <f>IF(RES_hh_fec!L8=0,0,1000*11630*RES_hh_fec!L8/RES_hh_num!L8)</f>
        <v>15641.90819911252</v>
      </c>
      <c r="M8" s="72">
        <f>IF(RES_hh_fec!M8=0,0,1000*11630*RES_hh_fec!M8/RES_hh_num!M8)</f>
        <v>13823.575112222634</v>
      </c>
      <c r="N8" s="72">
        <f>IF(RES_hh_fec!N8=0,0,1000*11630*RES_hh_fec!N8/RES_hh_num!N8)</f>
        <v>13475.641650501822</v>
      </c>
      <c r="O8" s="72">
        <f>IF(RES_hh_fec!O8=0,0,1000*11630*RES_hh_fec!O8/RES_hh_num!O8)</f>
        <v>14334.380821538616</v>
      </c>
      <c r="P8" s="72">
        <f>IF(RES_hh_fec!P8=0,0,1000*11630*RES_hh_fec!P8/RES_hh_num!P8)</f>
        <v>12152.390383171341</v>
      </c>
      <c r="Q8" s="72">
        <f>IF(RES_hh_fec!Q8=0,0,1000*11630*RES_hh_fec!Q8/RES_hh_num!Q8)</f>
        <v>12585.397812975647</v>
      </c>
      <c r="R8" s="72">
        <f>IF(RES_hh_fec!R8=0,0,1000*11630*RES_hh_fec!R8/RES_hh_num!R8)</f>
        <v>12946.959114773752</v>
      </c>
      <c r="S8" s="72">
        <f>IF(RES_hh_fec!S8=0,0,1000*11630*RES_hh_fec!S8/RES_hh_num!S8)</f>
        <v>13479.033344509107</v>
      </c>
      <c r="T8" s="72">
        <f>IF(RES_hh_fec!T8=0,0,1000*11630*RES_hh_fec!T8/RES_hh_num!T8)</f>
        <v>12426.003212096277</v>
      </c>
      <c r="U8" s="72">
        <f>IF(RES_hh_fec!U8=0,0,1000*11630*RES_hh_fec!U8/RES_hh_num!U8)</f>
        <v>12165.591400676189</v>
      </c>
      <c r="V8" s="72">
        <f>IF(RES_hh_fec!V8=0,0,1000*11630*RES_hh_fec!V8/RES_hh_num!V8)</f>
        <v>12475.103385109302</v>
      </c>
      <c r="W8" s="72">
        <f>IF(RES_hh_fec!W8=0,0,1000*11630*RES_hh_fec!W8/RES_hh_num!W8)</f>
        <v>13996.880117802255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691.93050860006565</v>
      </c>
      <c r="C9" s="72">
        <f>IF(RES_hh_fec!C9=0,0,1000*11630*RES_hh_fec!C9/RES_hh_num!C9)</f>
        <v>25705.97590721523</v>
      </c>
      <c r="D9" s="72">
        <f>IF(RES_hh_fec!D9=0,0,1000*11630*RES_hh_fec!D9/RES_hh_num!D9)</f>
        <v>17620.570609229228</v>
      </c>
      <c r="E9" s="72">
        <f>IF(RES_hh_fec!E9=0,0,1000*11630*RES_hh_fec!E9/RES_hh_num!E9)</f>
        <v>14502.738498994631</v>
      </c>
      <c r="F9" s="72">
        <f>IF(RES_hh_fec!F9=0,0,1000*11630*RES_hh_fec!F9/RES_hh_num!F9)</f>
        <v>16145.235134907627</v>
      </c>
      <c r="G9" s="72">
        <f>IF(RES_hh_fec!G9=0,0,1000*11630*RES_hh_fec!G9/RES_hh_num!G9)</f>
        <v>14963.094249984586</v>
      </c>
      <c r="H9" s="72">
        <f>IF(RES_hh_fec!H9=0,0,1000*11630*RES_hh_fec!H9/RES_hh_num!H9)</f>
        <v>9653.8480614919663</v>
      </c>
      <c r="I9" s="72">
        <f>IF(RES_hh_fec!I9=0,0,1000*11630*RES_hh_fec!I9/RES_hh_num!I9)</f>
        <v>12047.678676682612</v>
      </c>
      <c r="J9" s="72">
        <f>IF(RES_hh_fec!J9=0,0,1000*11630*RES_hh_fec!J9/RES_hh_num!J9)</f>
        <v>4472.9396347401616</v>
      </c>
      <c r="K9" s="72">
        <f>IF(RES_hh_fec!K9=0,0,1000*11630*RES_hh_fec!K9/RES_hh_num!K9)</f>
        <v>2240.0701892419811</v>
      </c>
      <c r="L9" s="72">
        <f>IF(RES_hh_fec!L9=0,0,1000*11630*RES_hh_fec!L9/RES_hh_num!L9)</f>
        <v>21216.340636632354</v>
      </c>
      <c r="M9" s="72">
        <f>IF(RES_hh_fec!M9=0,0,1000*11630*RES_hh_fec!M9/RES_hh_num!M9)</f>
        <v>17233.927332885531</v>
      </c>
      <c r="N9" s="72">
        <f>IF(RES_hh_fec!N9=0,0,1000*11630*RES_hh_fec!N9/RES_hh_num!N9)</f>
        <v>17319.652359059739</v>
      </c>
      <c r="O9" s="72">
        <f>IF(RES_hh_fec!O9=0,0,1000*11630*RES_hh_fec!O9/RES_hh_num!O9)</f>
        <v>16123.083048464061</v>
      </c>
      <c r="P9" s="72">
        <f>IF(RES_hh_fec!P9=0,0,1000*11630*RES_hh_fec!P9/RES_hh_num!P9)</f>
        <v>9151.9174464368753</v>
      </c>
      <c r="Q9" s="72">
        <f>IF(RES_hh_fec!Q9=0,0,1000*11630*RES_hh_fec!Q9/RES_hh_num!Q9)</f>
        <v>13481.228671114151</v>
      </c>
      <c r="R9" s="72">
        <f>IF(RES_hh_fec!R9=0,0,1000*11630*RES_hh_fec!R9/RES_hh_num!R9)</f>
        <v>15019.868956236032</v>
      </c>
      <c r="S9" s="72">
        <f>IF(RES_hh_fec!S9=0,0,1000*11630*RES_hh_fec!S9/RES_hh_num!S9)</f>
        <v>14821.684616938704</v>
      </c>
      <c r="T9" s="72">
        <f>IF(RES_hh_fec!T9=0,0,1000*11630*RES_hh_fec!T9/RES_hh_num!T9)</f>
        <v>12134.542218191176</v>
      </c>
      <c r="U9" s="72">
        <f>IF(RES_hh_fec!U9=0,0,1000*11630*RES_hh_fec!U9/RES_hh_num!U9)</f>
        <v>13163.240294860529</v>
      </c>
      <c r="V9" s="72">
        <f>IF(RES_hh_fec!V9=0,0,1000*11630*RES_hh_fec!V9/RES_hh_num!V9)</f>
        <v>13759.386952732995</v>
      </c>
      <c r="W9" s="72">
        <f>IF(RES_hh_fec!W9=0,0,1000*11630*RES_hh_fec!W9/RES_hh_num!W9)</f>
        <v>16001.179637550873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6945.4904542039867</v>
      </c>
      <c r="C11" s="72">
        <f>IF(RES_hh_fec!C11=0,0,1000*11630*RES_hh_fec!C11/RES_hh_num!C11)</f>
        <v>15042.735282104868</v>
      </c>
      <c r="D11" s="72">
        <f>IF(RES_hh_fec!D11=0,0,1000*11630*RES_hh_fec!D11/RES_hh_num!D11)</f>
        <v>13351.548168121799</v>
      </c>
      <c r="E11" s="72">
        <f>IF(RES_hh_fec!E11=0,0,1000*11630*RES_hh_fec!E11/RES_hh_num!E11)</f>
        <v>11529.892345432529</v>
      </c>
      <c r="F11" s="72">
        <f>IF(RES_hh_fec!F11=0,0,1000*11630*RES_hh_fec!F11/RES_hh_num!F11)</f>
        <v>10701.107113627253</v>
      </c>
      <c r="G11" s="72">
        <f>IF(RES_hh_fec!G11=0,0,1000*11630*RES_hh_fec!G11/RES_hh_num!G11)</f>
        <v>10609.681523920261</v>
      </c>
      <c r="H11" s="72">
        <f>IF(RES_hh_fec!H11=0,0,1000*11630*RES_hh_fec!H11/RES_hh_num!H11)</f>
        <v>9243.3191695511414</v>
      </c>
      <c r="I11" s="72">
        <f>IF(RES_hh_fec!I11=0,0,1000*11630*RES_hh_fec!I11/RES_hh_num!I11)</f>
        <v>8188.7698782064472</v>
      </c>
      <c r="J11" s="72">
        <f>IF(RES_hh_fec!J11=0,0,1000*11630*RES_hh_fec!J11/RES_hh_num!J11)</f>
        <v>8136.1599490936769</v>
      </c>
      <c r="K11" s="72">
        <f>IF(RES_hh_fec!K11=0,0,1000*11630*RES_hh_fec!K11/RES_hh_num!K11)</f>
        <v>9061.4248304260691</v>
      </c>
      <c r="L11" s="72">
        <f>IF(RES_hh_fec!L11=0,0,1000*11630*RES_hh_fec!L11/RES_hh_num!L11)</f>
        <v>11757.506387082032</v>
      </c>
      <c r="M11" s="72">
        <f>IF(RES_hh_fec!M11=0,0,1000*11630*RES_hh_fec!M11/RES_hh_num!M11)</f>
        <v>11468.25440956286</v>
      </c>
      <c r="N11" s="72">
        <f>IF(RES_hh_fec!N11=0,0,1000*11630*RES_hh_fec!N11/RES_hh_num!N11)</f>
        <v>12199.703692924322</v>
      </c>
      <c r="O11" s="72">
        <f>IF(RES_hh_fec!O11=0,0,1000*11630*RES_hh_fec!O11/RES_hh_num!O11)</f>
        <v>12300.27851683086</v>
      </c>
      <c r="P11" s="72">
        <f>IF(RES_hh_fec!P11=0,0,1000*11630*RES_hh_fec!P11/RES_hh_num!P11)</f>
        <v>9914.9934606460902</v>
      </c>
      <c r="Q11" s="72">
        <f>IF(RES_hh_fec!Q11=0,0,1000*11630*RES_hh_fec!Q11/RES_hh_num!Q11)</f>
        <v>10964.326987971774</v>
      </c>
      <c r="R11" s="72">
        <f>IF(RES_hh_fec!R11=0,0,1000*11630*RES_hh_fec!R11/RES_hh_num!R11)</f>
        <v>11350.408198408342</v>
      </c>
      <c r="S11" s="72">
        <f>IF(RES_hh_fec!S11=0,0,1000*11630*RES_hh_fec!S11/RES_hh_num!S11)</f>
        <v>11778.145568432614</v>
      </c>
      <c r="T11" s="72">
        <f>IF(RES_hh_fec!T11=0,0,1000*11630*RES_hh_fec!T11/RES_hh_num!T11)</f>
        <v>10825.235642326654</v>
      </c>
      <c r="U11" s="72">
        <f>IF(RES_hh_fec!U11=0,0,1000*11630*RES_hh_fec!U11/RES_hh_num!U11)</f>
        <v>10844.195885576448</v>
      </c>
      <c r="V11" s="72">
        <f>IF(RES_hh_fec!V11=0,0,1000*11630*RES_hh_fec!V11/RES_hh_num!V11)</f>
        <v>11714.436611310961</v>
      </c>
      <c r="W11" s="72">
        <f>IF(RES_hh_fec!W11=0,0,1000*11630*RES_hh_fec!W11/RES_hh_num!W11)</f>
        <v>12813.012953032037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5322.6557191336624</v>
      </c>
      <c r="C12" s="72">
        <f>IF(RES_hh_fec!C12=0,0,1000*11630*RES_hh_fec!C12/RES_hh_num!C12)</f>
        <v>6706.1226919920555</v>
      </c>
      <c r="D12" s="72">
        <f>IF(RES_hh_fec!D12=0,0,1000*11630*RES_hh_fec!D12/RES_hh_num!D12)</f>
        <v>6504.6751048364358</v>
      </c>
      <c r="E12" s="72">
        <f>IF(RES_hh_fec!E12=0,0,1000*11630*RES_hh_fec!E12/RES_hh_num!E12)</f>
        <v>6066.1820375271873</v>
      </c>
      <c r="F12" s="72">
        <f>IF(RES_hh_fec!F12=0,0,1000*11630*RES_hh_fec!F12/RES_hh_num!F12)</f>
        <v>5180.0833143477776</v>
      </c>
      <c r="G12" s="72">
        <f>IF(RES_hh_fec!G12=0,0,1000*11630*RES_hh_fec!G12/RES_hh_num!G12)</f>
        <v>4757.728747197476</v>
      </c>
      <c r="H12" s="72">
        <f>IF(RES_hh_fec!H12=0,0,1000*11630*RES_hh_fec!H12/RES_hh_num!H12)</f>
        <v>4139.0443005865682</v>
      </c>
      <c r="I12" s="72">
        <f>IF(RES_hh_fec!I12=0,0,1000*11630*RES_hh_fec!I12/RES_hh_num!I12)</f>
        <v>3487.1426097434346</v>
      </c>
      <c r="J12" s="72">
        <f>IF(RES_hh_fec!J12=0,0,1000*11630*RES_hh_fec!J12/RES_hh_num!J12)</f>
        <v>3635.434023726822</v>
      </c>
      <c r="K12" s="72">
        <f>IF(RES_hh_fec!K12=0,0,1000*11630*RES_hh_fec!K12/RES_hh_num!K12)</f>
        <v>3770.0670596857772</v>
      </c>
      <c r="L12" s="72">
        <f>IF(RES_hh_fec!L12=0,0,1000*11630*RES_hh_fec!L12/RES_hh_num!L12)</f>
        <v>4553.3548126101769</v>
      </c>
      <c r="M12" s="72">
        <f>IF(RES_hh_fec!M12=0,0,1000*11630*RES_hh_fec!M12/RES_hh_num!M12)</f>
        <v>3919.9226551847951</v>
      </c>
      <c r="N12" s="72">
        <f>IF(RES_hh_fec!N12=0,0,1000*11630*RES_hh_fec!N12/RES_hh_num!N12)</f>
        <v>3393.2076714843197</v>
      </c>
      <c r="O12" s="72">
        <f>IF(RES_hh_fec!O12=0,0,1000*11630*RES_hh_fec!O12/RES_hh_num!O12)</f>
        <v>3236.2546460494123</v>
      </c>
      <c r="P12" s="72">
        <f>IF(RES_hh_fec!P12=0,0,1000*11630*RES_hh_fec!P12/RES_hh_num!P12)</f>
        <v>2687.041811181447</v>
      </c>
      <c r="Q12" s="72">
        <f>IF(RES_hh_fec!Q12=0,0,1000*11630*RES_hh_fec!Q12/RES_hh_num!Q12)</f>
        <v>3107.8253971113977</v>
      </c>
      <c r="R12" s="72">
        <f>IF(RES_hh_fec!R12=0,0,1000*11630*RES_hh_fec!R12/RES_hh_num!R12)</f>
        <v>2705.8613824458325</v>
      </c>
      <c r="S12" s="72">
        <f>IF(RES_hh_fec!S12=0,0,1000*11630*RES_hh_fec!S12/RES_hh_num!S12)</f>
        <v>2798.7938075953271</v>
      </c>
      <c r="T12" s="72">
        <f>IF(RES_hh_fec!T12=0,0,1000*11630*RES_hh_fec!T12/RES_hh_num!T12)</f>
        <v>2569.5064583999765</v>
      </c>
      <c r="U12" s="72">
        <f>IF(RES_hh_fec!U12=0,0,1000*11630*RES_hh_fec!U12/RES_hh_num!U12)</f>
        <v>2416.9274387465334</v>
      </c>
      <c r="V12" s="72">
        <f>IF(RES_hh_fec!V12=0,0,1000*11630*RES_hh_fec!V12/RES_hh_num!V12)</f>
        <v>2657.1645030959148</v>
      </c>
      <c r="W12" s="72">
        <f>IF(RES_hh_fec!W12=0,0,1000*11630*RES_hh_fec!W12/RES_hh_num!W12)</f>
        <v>3163.3841768654243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12525.425209627929</v>
      </c>
      <c r="C13" s="74">
        <f>IF(RES_hh_fec!C13=0,0,1000*11630*RES_hh_fec!C13/RES_hh_num!C13)</f>
        <v>13643.474498443791</v>
      </c>
      <c r="D13" s="74">
        <f>IF(RES_hh_fec!D13=0,0,1000*11630*RES_hh_fec!D13/RES_hh_num!D13)</f>
        <v>14037.252676044896</v>
      </c>
      <c r="E13" s="74">
        <f>IF(RES_hh_fec!E13=0,0,1000*11630*RES_hh_fec!E13/RES_hh_num!E13)</f>
        <v>13617.748898071071</v>
      </c>
      <c r="F13" s="74">
        <f>IF(RES_hh_fec!F13=0,0,1000*11630*RES_hh_fec!F13/RES_hh_num!F13)</f>
        <v>12261.241533672399</v>
      </c>
      <c r="G13" s="74">
        <f>IF(RES_hh_fec!G13=0,0,1000*11630*RES_hh_fec!G13/RES_hh_num!G13)</f>
        <v>11351.066282143132</v>
      </c>
      <c r="H13" s="74">
        <f>IF(RES_hh_fec!H13=0,0,1000*11630*RES_hh_fec!H13/RES_hh_num!H13)</f>
        <v>10129.479059020035</v>
      </c>
      <c r="I13" s="74">
        <f>IF(RES_hh_fec!I13=0,0,1000*11630*RES_hh_fec!I13/RES_hh_num!I13)</f>
        <v>9197.0858987374104</v>
      </c>
      <c r="J13" s="74">
        <f>IF(RES_hh_fec!J13=0,0,1000*11630*RES_hh_fec!J13/RES_hh_num!J13)</f>
        <v>9749.1248802049067</v>
      </c>
      <c r="K13" s="74">
        <f>IF(RES_hh_fec!K13=0,0,1000*11630*RES_hh_fec!K13/RES_hh_num!K13)</f>
        <v>9810.5815085162849</v>
      </c>
      <c r="L13" s="74">
        <f>IF(RES_hh_fec!L13=0,0,1000*11630*RES_hh_fec!L13/RES_hh_num!L13)</f>
        <v>10970.219962004239</v>
      </c>
      <c r="M13" s="74">
        <f>IF(RES_hh_fec!M13=0,0,1000*11630*RES_hh_fec!M13/RES_hh_num!M13)</f>
        <v>12080.181762307653</v>
      </c>
      <c r="N13" s="74">
        <f>IF(RES_hh_fec!N13=0,0,1000*11630*RES_hh_fec!N13/RES_hh_num!N13)</f>
        <v>13102.502082808265</v>
      </c>
      <c r="O13" s="74">
        <f>IF(RES_hh_fec!O13=0,0,1000*11630*RES_hh_fec!O13/RES_hh_num!O13)</f>
        <v>12553.959055654832</v>
      </c>
      <c r="P13" s="74">
        <f>IF(RES_hh_fec!P13=0,0,1000*11630*RES_hh_fec!P13/RES_hh_num!P13)</f>
        <v>12199.011319246285</v>
      </c>
      <c r="Q13" s="74">
        <f>IF(RES_hh_fec!Q13=0,0,1000*11630*RES_hh_fec!Q13/RES_hh_num!Q13)</f>
        <v>12571.549153279917</v>
      </c>
      <c r="R13" s="74">
        <f>IF(RES_hh_fec!R13=0,0,1000*11630*RES_hh_fec!R13/RES_hh_num!R13)</f>
        <v>12999.762314457654</v>
      </c>
      <c r="S13" s="74">
        <f>IF(RES_hh_fec!S13=0,0,1000*11630*RES_hh_fec!S13/RES_hh_num!S13)</f>
        <v>7943.8825149724398</v>
      </c>
      <c r="T13" s="74">
        <f>IF(RES_hh_fec!T13=0,0,1000*11630*RES_hh_fec!T13/RES_hh_num!T13)</f>
        <v>7843.4337684182992</v>
      </c>
      <c r="U13" s="74">
        <f>IF(RES_hh_fec!U13=0,0,1000*11630*RES_hh_fec!U13/RES_hh_num!U13)</f>
        <v>10809.78311804861</v>
      </c>
      <c r="V13" s="74">
        <f>IF(RES_hh_fec!V13=0,0,1000*11630*RES_hh_fec!V13/RES_hh_num!V13)</f>
        <v>14159.258637174731</v>
      </c>
      <c r="W13" s="74">
        <f>IF(RES_hh_fec!W13=0,0,1000*11630*RES_hh_fec!W13/RES_hh_num!W13)</f>
        <v>11584.469443995675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124.07360014769436</v>
      </c>
      <c r="C14" s="76">
        <f>IF(RES_hh_fec!C14=0,0,1000*11630*RES_hh_fec!C14/RES_hh_num!C14)</f>
        <v>136.56233062779737</v>
      </c>
      <c r="D14" s="76">
        <f>IF(RES_hh_fec!D14=0,0,1000*11630*RES_hh_fec!D14/RES_hh_num!D14)</f>
        <v>130.07547768696463</v>
      </c>
      <c r="E14" s="76">
        <f>IF(RES_hh_fec!E14=0,0,1000*11630*RES_hh_fec!E14/RES_hh_num!E14)</f>
        <v>123.50360720462923</v>
      </c>
      <c r="F14" s="76">
        <f>IF(RES_hh_fec!F14=0,0,1000*11630*RES_hh_fec!F14/RES_hh_num!F14)</f>
        <v>112.88146169856033</v>
      </c>
      <c r="G14" s="76">
        <f>IF(RES_hh_fec!G14=0,0,1000*11630*RES_hh_fec!G14/RES_hh_num!G14)</f>
        <v>105.26572836670657</v>
      </c>
      <c r="H14" s="76">
        <f>IF(RES_hh_fec!H14=0,0,1000*11630*RES_hh_fec!H14/RES_hh_num!H14)</f>
        <v>93.137278294805853</v>
      </c>
      <c r="I14" s="76">
        <f>IF(RES_hh_fec!I14=0,0,1000*11630*RES_hh_fec!I14/RES_hh_num!I14)</f>
        <v>78.120873641335351</v>
      </c>
      <c r="J14" s="76">
        <f>IF(RES_hh_fec!J14=0,0,1000*11630*RES_hh_fec!J14/RES_hh_num!J14)</f>
        <v>83.560709068660373</v>
      </c>
      <c r="K14" s="76">
        <f>IF(RES_hh_fec!K14=0,0,1000*11630*RES_hh_fec!K14/RES_hh_num!K14)</f>
        <v>83.586986391868933</v>
      </c>
      <c r="L14" s="76">
        <f>IF(RES_hh_fec!L14=0,0,1000*11630*RES_hh_fec!L14/RES_hh_num!L14)</f>
        <v>113.64601705871121</v>
      </c>
      <c r="M14" s="76">
        <f>IF(RES_hh_fec!M14=0,0,1000*11630*RES_hh_fec!M14/RES_hh_num!M14)</f>
        <v>100.05771485378041</v>
      </c>
      <c r="N14" s="76">
        <f>IF(RES_hh_fec!N14=0,0,1000*11630*RES_hh_fec!N14/RES_hh_num!N14)</f>
        <v>98.037556499267112</v>
      </c>
      <c r="O14" s="76">
        <f>IF(RES_hh_fec!O14=0,0,1000*11630*RES_hh_fec!O14/RES_hh_num!O14)</f>
        <v>102.65952058249245</v>
      </c>
      <c r="P14" s="76">
        <f>IF(RES_hh_fec!P14=0,0,1000*11630*RES_hh_fec!P14/RES_hh_num!P14)</f>
        <v>82.121272040183612</v>
      </c>
      <c r="Q14" s="76">
        <f>IF(RES_hh_fec!Q14=0,0,1000*11630*RES_hh_fec!Q14/RES_hh_num!Q14)</f>
        <v>88.601458333701657</v>
      </c>
      <c r="R14" s="76">
        <f>IF(RES_hh_fec!R14=0,0,1000*11630*RES_hh_fec!R14/RES_hh_num!R14)</f>
        <v>93.69945423213106</v>
      </c>
      <c r="S14" s="76">
        <f>IF(RES_hh_fec!S14=0,0,1000*11630*RES_hh_fec!S14/RES_hh_num!S14)</f>
        <v>100.05909803796237</v>
      </c>
      <c r="T14" s="76">
        <f>IF(RES_hh_fec!T14=0,0,1000*11630*RES_hh_fec!T14/RES_hh_num!T14)</f>
        <v>96.538099370984966</v>
      </c>
      <c r="U14" s="76">
        <f>IF(RES_hh_fec!U14=0,0,1000*11630*RES_hh_fec!U14/RES_hh_num!U14)</f>
        <v>98.379349369049507</v>
      </c>
      <c r="V14" s="76">
        <f>IF(RES_hh_fec!V14=0,0,1000*11630*RES_hh_fec!V14/RES_hh_num!V14)</f>
        <v>104.09853421133931</v>
      </c>
      <c r="W14" s="76">
        <f>IF(RES_hh_fec!W14=0,0,1000*11630*RES_hh_fec!W14/RES_hh_num!W14)</f>
        <v>115.57969591663858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0.75604535515618576</v>
      </c>
      <c r="C15" s="69">
        <f t="shared" si="0"/>
        <v>1.2978773051125909</v>
      </c>
      <c r="D15" s="69">
        <f t="shared" si="0"/>
        <v>2.0500433212003779</v>
      </c>
      <c r="E15" s="69">
        <f t="shared" si="0"/>
        <v>2.8571788797788602</v>
      </c>
      <c r="F15" s="69">
        <f t="shared" si="0"/>
        <v>3.0738145198259241</v>
      </c>
      <c r="G15" s="69">
        <f t="shared" si="0"/>
        <v>3.9511063851518977</v>
      </c>
      <c r="H15" s="69">
        <f t="shared" si="0"/>
        <v>5.2224316701918259</v>
      </c>
      <c r="I15" s="69">
        <f t="shared" si="0"/>
        <v>7.3767009516107267</v>
      </c>
      <c r="J15" s="69">
        <f t="shared" si="0"/>
        <v>6.2037214735949737</v>
      </c>
      <c r="K15" s="69">
        <f t="shared" si="0"/>
        <v>7.4550362070507372</v>
      </c>
      <c r="L15" s="69">
        <f t="shared" si="0"/>
        <v>9.3709501345602426</v>
      </c>
      <c r="M15" s="69">
        <f t="shared" si="0"/>
        <v>8.7699482301532026</v>
      </c>
      <c r="N15" s="69">
        <f t="shared" si="0"/>
        <v>14.442741955279521</v>
      </c>
      <c r="O15" s="69">
        <f t="shared" si="0"/>
        <v>13.583329428881457</v>
      </c>
      <c r="P15" s="69">
        <f t="shared" si="0"/>
        <v>10.61636787142092</v>
      </c>
      <c r="Q15" s="69">
        <f t="shared" si="0"/>
        <v>16.961333612506841</v>
      </c>
      <c r="R15" s="69">
        <f t="shared" si="0"/>
        <v>17.206955797150787</v>
      </c>
      <c r="S15" s="69">
        <f t="shared" si="0"/>
        <v>17.593394695493583</v>
      </c>
      <c r="T15" s="69">
        <f t="shared" si="0"/>
        <v>19.452702667274906</v>
      </c>
      <c r="U15" s="69">
        <f t="shared" si="0"/>
        <v>19.513136747223054</v>
      </c>
      <c r="V15" s="69">
        <f t="shared" si="0"/>
        <v>20.639377292567673</v>
      </c>
      <c r="W15" s="69">
        <f t="shared" si="0"/>
        <v>20.079557319738427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0.75604535515618576</v>
      </c>
      <c r="C16" s="72">
        <f>IF(RES_hh_fec!C16=0,0,1000*11630*RES_hh_fec!C16/RES_hh_num!C$3)</f>
        <v>1.2978773051125909</v>
      </c>
      <c r="D16" s="72">
        <f>IF(RES_hh_fec!D16=0,0,1000*11630*RES_hh_fec!D16/RES_hh_num!D$3)</f>
        <v>2.0500433212003779</v>
      </c>
      <c r="E16" s="72">
        <f>IF(RES_hh_fec!E16=0,0,1000*11630*RES_hh_fec!E16/RES_hh_num!E$3)</f>
        <v>2.8571788797788602</v>
      </c>
      <c r="F16" s="72">
        <f>IF(RES_hh_fec!F16=0,0,1000*11630*RES_hh_fec!F16/RES_hh_num!F$3)</f>
        <v>3.0738145198259241</v>
      </c>
      <c r="G16" s="72">
        <f>IF(RES_hh_fec!G16=0,0,1000*11630*RES_hh_fec!G16/RES_hh_num!G$3)</f>
        <v>3.9511063851518977</v>
      </c>
      <c r="H16" s="72">
        <f>IF(RES_hh_fec!H16=0,0,1000*11630*RES_hh_fec!H16/RES_hh_num!H$3)</f>
        <v>5.2224316701918259</v>
      </c>
      <c r="I16" s="72">
        <f>IF(RES_hh_fec!I16=0,0,1000*11630*RES_hh_fec!I16/RES_hh_num!I$3)</f>
        <v>7.3767009516107267</v>
      </c>
      <c r="J16" s="72">
        <f>IF(RES_hh_fec!J16=0,0,1000*11630*RES_hh_fec!J16/RES_hh_num!J$3)</f>
        <v>6.2037214735949737</v>
      </c>
      <c r="K16" s="72">
        <f>IF(RES_hh_fec!K16=0,0,1000*11630*RES_hh_fec!K16/RES_hh_num!K$3)</f>
        <v>7.4550362070507372</v>
      </c>
      <c r="L16" s="72">
        <f>IF(RES_hh_fec!L16=0,0,1000*11630*RES_hh_fec!L16/RES_hh_num!L$3)</f>
        <v>9.3709501345602426</v>
      </c>
      <c r="M16" s="72">
        <f>IF(RES_hh_fec!M16=0,0,1000*11630*RES_hh_fec!M16/RES_hh_num!M$3)</f>
        <v>8.7699482301532026</v>
      </c>
      <c r="N16" s="72">
        <f>IF(RES_hh_fec!N16=0,0,1000*11630*RES_hh_fec!N16/RES_hh_num!N$3)</f>
        <v>14.442741955279521</v>
      </c>
      <c r="O16" s="72">
        <f>IF(RES_hh_fec!O16=0,0,1000*11630*RES_hh_fec!O16/RES_hh_num!O$3)</f>
        <v>13.583329428881457</v>
      </c>
      <c r="P16" s="72">
        <f>IF(RES_hh_fec!P16=0,0,1000*11630*RES_hh_fec!P16/RES_hh_num!P$3)</f>
        <v>10.61636787142092</v>
      </c>
      <c r="Q16" s="72">
        <f>IF(RES_hh_fec!Q16=0,0,1000*11630*RES_hh_fec!Q16/RES_hh_num!Q$3)</f>
        <v>16.961333612506841</v>
      </c>
      <c r="R16" s="72">
        <f>IF(RES_hh_fec!R16=0,0,1000*11630*RES_hh_fec!R16/RES_hh_num!R$3)</f>
        <v>17.206955797150787</v>
      </c>
      <c r="S16" s="72">
        <f>IF(RES_hh_fec!S16=0,0,1000*11630*RES_hh_fec!S16/RES_hh_num!S$3)</f>
        <v>17.593394695493583</v>
      </c>
      <c r="T16" s="72">
        <f>IF(RES_hh_fec!T16=0,0,1000*11630*RES_hh_fec!T16/RES_hh_num!T$3)</f>
        <v>19.452702667274906</v>
      </c>
      <c r="U16" s="72">
        <f>IF(RES_hh_fec!U16=0,0,1000*11630*RES_hh_fec!U16/RES_hh_num!U$3)</f>
        <v>19.513136747223054</v>
      </c>
      <c r="V16" s="72">
        <f>IF(RES_hh_fec!V16=0,0,1000*11630*RES_hh_fec!V16/RES_hh_num!V$3)</f>
        <v>20.639377292567673</v>
      </c>
      <c r="W16" s="72">
        <f>IF(RES_hh_fec!W16=0,0,1000*11630*RES_hh_fec!W16/RES_hh_num!W$3)</f>
        <v>20.079557319738427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1271.3951255009752</v>
      </c>
      <c r="C17" s="69">
        <f>IF(RES_hh_fec!C17=0,0,1000*11630*RES_hh_fec!C17/RES_hh_num!C17)</f>
        <v>1131.0061193673173</v>
      </c>
      <c r="D17" s="69">
        <f>IF(RES_hh_fec!D17=0,0,1000*11630*RES_hh_fec!D17/RES_hh_num!D17)</f>
        <v>1128.7707058616729</v>
      </c>
      <c r="E17" s="69">
        <f>IF(RES_hh_fec!E17=0,0,1000*11630*RES_hh_fec!E17/RES_hh_num!E17)</f>
        <v>1125.5971988220913</v>
      </c>
      <c r="F17" s="69">
        <f>IF(RES_hh_fec!F17=0,0,1000*11630*RES_hh_fec!F17/RES_hh_num!F17)</f>
        <v>1106.6656574739566</v>
      </c>
      <c r="G17" s="69">
        <f>IF(RES_hh_fec!G17=0,0,1000*11630*RES_hh_fec!G17/RES_hh_num!G17)</f>
        <v>1112.3707613466322</v>
      </c>
      <c r="H17" s="69">
        <f>IF(RES_hh_fec!H17=0,0,1000*11630*RES_hh_fec!H17/RES_hh_num!H17)</f>
        <v>1128.0875562368501</v>
      </c>
      <c r="I17" s="69">
        <f>IF(RES_hh_fec!I17=0,0,1000*11630*RES_hh_fec!I17/RES_hh_num!I17)</f>
        <v>1154.1408476273107</v>
      </c>
      <c r="J17" s="69">
        <f>IF(RES_hh_fec!J17=0,0,1000*11630*RES_hh_fec!J17/RES_hh_num!J17)</f>
        <v>1158.6982977932134</v>
      </c>
      <c r="K17" s="69">
        <f>IF(RES_hh_fec!K17=0,0,1000*11630*RES_hh_fec!K17/RES_hh_num!K17)</f>
        <v>1134.1166621272275</v>
      </c>
      <c r="L17" s="69">
        <f>IF(RES_hh_fec!L17=0,0,1000*11630*RES_hh_fec!L17/RES_hh_num!L17)</f>
        <v>737.01759737911448</v>
      </c>
      <c r="M17" s="69">
        <f>IF(RES_hh_fec!M17=0,0,1000*11630*RES_hh_fec!M17/RES_hh_num!M17)</f>
        <v>836.64661760547006</v>
      </c>
      <c r="N17" s="69">
        <f>IF(RES_hh_fec!N17=0,0,1000*11630*RES_hh_fec!N17/RES_hh_num!N17)</f>
        <v>900.59325414243881</v>
      </c>
      <c r="O17" s="69">
        <f>IF(RES_hh_fec!O17=0,0,1000*11630*RES_hh_fec!O17/RES_hh_num!O17)</f>
        <v>1046.3025096487195</v>
      </c>
      <c r="P17" s="69">
        <f>IF(RES_hh_fec!P17=0,0,1000*11630*RES_hh_fec!P17/RES_hh_num!P17)</f>
        <v>1351.2675737895986</v>
      </c>
      <c r="Q17" s="69">
        <f>IF(RES_hh_fec!Q17=0,0,1000*11630*RES_hh_fec!Q17/RES_hh_num!Q17)</f>
        <v>1297.3028266894132</v>
      </c>
      <c r="R17" s="69">
        <f>IF(RES_hh_fec!R17=0,0,1000*11630*RES_hh_fec!R17/RES_hh_num!R17)</f>
        <v>1265.4313947295373</v>
      </c>
      <c r="S17" s="69">
        <f>IF(RES_hh_fec!S17=0,0,1000*11630*RES_hh_fec!S17/RES_hh_num!S17)</f>
        <v>1395.3534286821377</v>
      </c>
      <c r="T17" s="69">
        <f>IF(RES_hh_fec!T17=0,0,1000*11630*RES_hh_fec!T17/RES_hh_num!T17)</f>
        <v>1806.1747070121414</v>
      </c>
      <c r="U17" s="69">
        <f>IF(RES_hh_fec!U17=0,0,1000*11630*RES_hh_fec!U17/RES_hh_num!U17)</f>
        <v>2023.8301941148536</v>
      </c>
      <c r="V17" s="69">
        <f>IF(RES_hh_fec!V17=0,0,1000*11630*RES_hh_fec!V17/RES_hh_num!V17)</f>
        <v>2004.3361848494451</v>
      </c>
      <c r="W17" s="69">
        <f>IF(RES_hh_fec!W17=0,0,1000*11630*RES_hh_fec!W17/RES_hh_num!W17)</f>
        <v>1946.6272073249777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879.06907338834822</v>
      </c>
      <c r="C18" s="72">
        <f>IF(RES_hh_fec!C18=0,0,1000*11630*RES_hh_fec!C18/RES_hh_num!C18)</f>
        <v>823.43855975197198</v>
      </c>
      <c r="D18" s="72">
        <f>IF(RES_hh_fec!D18=0,0,1000*11630*RES_hh_fec!D18/RES_hh_num!D18)</f>
        <v>1391.2870093946983</v>
      </c>
      <c r="E18" s="72">
        <f>IF(RES_hh_fec!E18=0,0,1000*11630*RES_hh_fec!E18/RES_hh_num!E18)</f>
        <v>937.95060651164158</v>
      </c>
      <c r="F18" s="72">
        <f>IF(RES_hh_fec!F18=0,0,1000*11630*RES_hh_fec!F18/RES_hh_num!F18)</f>
        <v>1281.9627749543729</v>
      </c>
      <c r="G18" s="72">
        <f>IF(RES_hh_fec!G18=0,0,1000*11630*RES_hh_fec!G18/RES_hh_num!G18)</f>
        <v>858.38045126632994</v>
      </c>
      <c r="H18" s="72">
        <f>IF(RES_hh_fec!H18=0,0,1000*11630*RES_hh_fec!H18/RES_hh_num!H18)</f>
        <v>927.02072625914138</v>
      </c>
      <c r="I18" s="72">
        <f>IF(RES_hh_fec!I18=0,0,1000*11630*RES_hh_fec!I18/RES_hh_num!I18)</f>
        <v>969.57723623967661</v>
      </c>
      <c r="J18" s="72">
        <f>IF(RES_hh_fec!J18=0,0,1000*11630*RES_hh_fec!J18/RES_hh_num!J18)</f>
        <v>1408.6561624047424</v>
      </c>
      <c r="K18" s="72">
        <f>IF(RES_hh_fec!K18=0,0,1000*11630*RES_hh_fec!K18/RES_hh_num!K18)</f>
        <v>1058.6054577648645</v>
      </c>
      <c r="L18" s="72">
        <f>IF(RES_hh_fec!L18=0,0,1000*11630*RES_hh_fec!L18/RES_hh_num!L18)</f>
        <v>628.66102605811625</v>
      </c>
      <c r="M18" s="72">
        <f>IF(RES_hh_fec!M18=0,0,1000*11630*RES_hh_fec!M18/RES_hh_num!M18)</f>
        <v>824.25347547263073</v>
      </c>
      <c r="N18" s="72">
        <f>IF(RES_hh_fec!N18=0,0,1000*11630*RES_hh_fec!N18/RES_hh_num!N18)</f>
        <v>955.24841400316859</v>
      </c>
      <c r="O18" s="72">
        <f>IF(RES_hh_fec!O18=0,0,1000*11630*RES_hh_fec!O18/RES_hh_num!O18)</f>
        <v>832.51747187712817</v>
      </c>
      <c r="P18" s="72">
        <f>IF(RES_hh_fec!P18=0,0,1000*11630*RES_hh_fec!P18/RES_hh_num!P18)</f>
        <v>1111.9203183278187</v>
      </c>
      <c r="Q18" s="72">
        <f>IF(RES_hh_fec!Q18=0,0,1000*11630*RES_hh_fec!Q18/RES_hh_num!Q18)</f>
        <v>978.64844163783107</v>
      </c>
      <c r="R18" s="72">
        <f>IF(RES_hh_fec!R18=0,0,1000*11630*RES_hh_fec!R18/RES_hh_num!R18)</f>
        <v>1305.2898321803891</v>
      </c>
      <c r="S18" s="72">
        <f>IF(RES_hh_fec!S18=0,0,1000*11630*RES_hh_fec!S18/RES_hh_num!S18)</f>
        <v>1543.5790085150797</v>
      </c>
      <c r="T18" s="72">
        <f>IF(RES_hh_fec!T18=0,0,1000*11630*RES_hh_fec!T18/RES_hh_num!T18)</f>
        <v>1546.1085855309718</v>
      </c>
      <c r="U18" s="72">
        <f>IF(RES_hh_fec!U18=0,0,1000*11630*RES_hh_fec!U18/RES_hh_num!U18)</f>
        <v>1520.5570400536487</v>
      </c>
      <c r="V18" s="72">
        <f>IF(RES_hh_fec!V18=0,0,1000*11630*RES_hh_fec!V18/RES_hh_num!V18)</f>
        <v>2318.6833528903767</v>
      </c>
      <c r="W18" s="72">
        <f>IF(RES_hh_fec!W18=0,0,1000*11630*RES_hh_fec!W18/RES_hh_num!W18)</f>
        <v>1753.7800379158753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1354.3355226703138</v>
      </c>
      <c r="C19" s="72">
        <f>IF(RES_hh_fec!C19=0,0,1000*11630*RES_hh_fec!C19/RES_hh_num!C19)</f>
        <v>1317.2167342434311</v>
      </c>
      <c r="D19" s="72">
        <f>IF(RES_hh_fec!D19=0,0,1000*11630*RES_hh_fec!D19/RES_hh_num!D19)</f>
        <v>1302.1967190882253</v>
      </c>
      <c r="E19" s="72">
        <f>IF(RES_hh_fec!E19=0,0,1000*11630*RES_hh_fec!E19/RES_hh_num!E19)</f>
        <v>1266.1240178910641</v>
      </c>
      <c r="F19" s="72">
        <f>IF(RES_hh_fec!F19=0,0,1000*11630*RES_hh_fec!F19/RES_hh_num!F19)</f>
        <v>1247.1824201889608</v>
      </c>
      <c r="G19" s="72">
        <f>IF(RES_hh_fec!G19=0,0,1000*11630*RES_hh_fec!G19/RES_hh_num!G19)</f>
        <v>1251.5047601374388</v>
      </c>
      <c r="H19" s="72">
        <f>IF(RES_hh_fec!H19=0,0,1000*11630*RES_hh_fec!H19/RES_hh_num!H19)</f>
        <v>1254.4995245654188</v>
      </c>
      <c r="I19" s="72">
        <f>IF(RES_hh_fec!I19=0,0,1000*11630*RES_hh_fec!I19/RES_hh_num!I19)</f>
        <v>1265.8489126022489</v>
      </c>
      <c r="J19" s="72">
        <f>IF(RES_hh_fec!J19=0,0,1000*11630*RES_hh_fec!J19/RES_hh_num!J19)</f>
        <v>1211.0019400475933</v>
      </c>
      <c r="K19" s="72">
        <f>IF(RES_hh_fec!K19=0,0,1000*11630*RES_hh_fec!K19/RES_hh_num!K19)</f>
        <v>1199.2371218385158</v>
      </c>
      <c r="L19" s="72">
        <f>IF(RES_hh_fec!L19=0,0,1000*11630*RES_hh_fec!L19/RES_hh_num!L19)</f>
        <v>1148.1853427450303</v>
      </c>
      <c r="M19" s="72">
        <f>IF(RES_hh_fec!M19=0,0,1000*11630*RES_hh_fec!M19/RES_hh_num!M19)</f>
        <v>1136.0297313550884</v>
      </c>
      <c r="N19" s="72">
        <f>IF(RES_hh_fec!N19=0,0,1000*11630*RES_hh_fec!N19/RES_hh_num!N19)</f>
        <v>1121.6219633823675</v>
      </c>
      <c r="O19" s="72">
        <f>IF(RES_hh_fec!O19=0,0,1000*11630*RES_hh_fec!O19/RES_hh_num!O19)</f>
        <v>1144.7220928449053</v>
      </c>
      <c r="P19" s="72">
        <f>IF(RES_hh_fec!P19=0,0,1000*11630*RES_hh_fec!P19/RES_hh_num!P19)</f>
        <v>1271.8847001705294</v>
      </c>
      <c r="Q19" s="72">
        <f>IF(RES_hh_fec!Q19=0,0,1000*11630*RES_hh_fec!Q19/RES_hh_num!Q19)</f>
        <v>1295.7732121306951</v>
      </c>
      <c r="R19" s="72">
        <f>IF(RES_hh_fec!R19=0,0,1000*11630*RES_hh_fec!R19/RES_hh_num!R19)</f>
        <v>1284.2310735737747</v>
      </c>
      <c r="S19" s="72">
        <f>IF(RES_hh_fec!S19=0,0,1000*11630*RES_hh_fec!S19/RES_hh_num!S19)</f>
        <v>1458.7719164690629</v>
      </c>
      <c r="T19" s="72">
        <f>IF(RES_hh_fec!T19=0,0,1000*11630*RES_hh_fec!T19/RES_hh_num!T19)</f>
        <v>1816.458695308798</v>
      </c>
      <c r="U19" s="72">
        <f>IF(RES_hh_fec!U19=0,0,1000*11630*RES_hh_fec!U19/RES_hh_num!U19)</f>
        <v>1418.508780471971</v>
      </c>
      <c r="V19" s="72">
        <f>IF(RES_hh_fec!V19=0,0,1000*11630*RES_hh_fec!V19/RES_hh_num!V19)</f>
        <v>1807.7682775966589</v>
      </c>
      <c r="W19" s="72">
        <f>IF(RES_hh_fec!W19=0,0,1000*11630*RES_hh_fec!W19/RES_hh_num!W19)</f>
        <v>2082.2017019735649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0</v>
      </c>
      <c r="C20" s="72">
        <f>IF(RES_hh_fec!C20=0,0,1000*11630*RES_hh_fec!C20/RES_hh_num!C20)</f>
        <v>0</v>
      </c>
      <c r="D20" s="72">
        <f>IF(RES_hh_fec!D20=0,0,1000*11630*RES_hh_fec!D20/RES_hh_num!D20)</f>
        <v>0</v>
      </c>
      <c r="E20" s="72">
        <f>IF(RES_hh_fec!E20=0,0,1000*11630*RES_hh_fec!E20/RES_hh_num!E20)</f>
        <v>0</v>
      </c>
      <c r="F20" s="72">
        <f>IF(RES_hh_fec!F20=0,0,1000*11630*RES_hh_fec!F20/RES_hh_num!F20)</f>
        <v>0</v>
      </c>
      <c r="G20" s="72">
        <f>IF(RES_hh_fec!G20=0,0,1000*11630*RES_hh_fec!G20/RES_hh_num!G20)</f>
        <v>0</v>
      </c>
      <c r="H20" s="72">
        <f>IF(RES_hh_fec!H20=0,0,1000*11630*RES_hh_fec!H20/RES_hh_num!H20)</f>
        <v>0</v>
      </c>
      <c r="I20" s="72">
        <f>IF(RES_hh_fec!I20=0,0,1000*11630*RES_hh_fec!I20/RES_hh_num!I20)</f>
        <v>0</v>
      </c>
      <c r="J20" s="72">
        <f>IF(RES_hh_fec!J20=0,0,1000*11630*RES_hh_fec!J20/RES_hh_num!J20)</f>
        <v>0</v>
      </c>
      <c r="K20" s="72">
        <f>IF(RES_hh_fec!K20=0,0,1000*11630*RES_hh_fec!K20/RES_hh_num!K20)</f>
        <v>0</v>
      </c>
      <c r="L20" s="72">
        <f>IF(RES_hh_fec!L20=0,0,1000*11630*RES_hh_fec!L20/RES_hh_num!L20)</f>
        <v>0</v>
      </c>
      <c r="M20" s="72">
        <f>IF(RES_hh_fec!M20=0,0,1000*11630*RES_hh_fec!M20/RES_hh_num!M20)</f>
        <v>0</v>
      </c>
      <c r="N20" s="72">
        <f>IF(RES_hh_fec!N20=0,0,1000*11630*RES_hh_fec!N20/RES_hh_num!N20)</f>
        <v>0</v>
      </c>
      <c r="O20" s="72">
        <f>IF(RES_hh_fec!O20=0,0,1000*11630*RES_hh_fec!O20/RES_hh_num!O20)</f>
        <v>0</v>
      </c>
      <c r="P20" s="72">
        <f>IF(RES_hh_fec!P20=0,0,1000*11630*RES_hh_fec!P20/RES_hh_num!P20)</f>
        <v>0</v>
      </c>
      <c r="Q20" s="72">
        <f>IF(RES_hh_fec!Q20=0,0,1000*11630*RES_hh_fec!Q20/RES_hh_num!Q20)</f>
        <v>0</v>
      </c>
      <c r="R20" s="72">
        <f>IF(RES_hh_fec!R20=0,0,1000*11630*RES_hh_fec!R20/RES_hh_num!R20)</f>
        <v>0</v>
      </c>
      <c r="S20" s="72">
        <f>IF(RES_hh_fec!S20=0,0,1000*11630*RES_hh_fec!S20/RES_hh_num!S20)</f>
        <v>0</v>
      </c>
      <c r="T20" s="72">
        <f>IF(RES_hh_fec!T20=0,0,1000*11630*RES_hh_fec!T20/RES_hh_num!T20)</f>
        <v>0</v>
      </c>
      <c r="U20" s="72">
        <f>IF(RES_hh_fec!U20=0,0,1000*11630*RES_hh_fec!U20/RES_hh_num!U20)</f>
        <v>0</v>
      </c>
      <c r="V20" s="72">
        <f>IF(RES_hh_fec!V20=0,0,1000*11630*RES_hh_fec!V20/RES_hh_num!V20)</f>
        <v>0</v>
      </c>
      <c r="W20" s="72">
        <f>IF(RES_hh_fec!W20=0,0,1000*11630*RES_hh_fec!W20/RES_hh_num!W20)</f>
        <v>0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1832.0322216523782</v>
      </c>
      <c r="C21" s="72">
        <f>IF(RES_hh_fec!C21=0,0,1000*11630*RES_hh_fec!C21/RES_hh_num!C21)</f>
        <v>1296.2812723938698</v>
      </c>
      <c r="D21" s="72">
        <f>IF(RES_hh_fec!D21=0,0,1000*11630*RES_hh_fec!D21/RES_hh_num!D21)</f>
        <v>1302.9509215272258</v>
      </c>
      <c r="E21" s="72">
        <f>IF(RES_hh_fec!E21=0,0,1000*11630*RES_hh_fec!E21/RES_hh_num!E21)</f>
        <v>1364.4890794243636</v>
      </c>
      <c r="F21" s="72">
        <f>IF(RES_hh_fec!F21=0,0,1000*11630*RES_hh_fec!F21/RES_hh_num!F21)</f>
        <v>1308.8451032899075</v>
      </c>
      <c r="G21" s="72">
        <f>IF(RES_hh_fec!G21=0,0,1000*11630*RES_hh_fec!G21/RES_hh_num!G21)</f>
        <v>1309.1335689026832</v>
      </c>
      <c r="H21" s="72">
        <f>IF(RES_hh_fec!H21=0,0,1000*11630*RES_hh_fec!H21/RES_hh_num!H21)</f>
        <v>1327.6131020582116</v>
      </c>
      <c r="I21" s="72">
        <f>IF(RES_hh_fec!I21=0,0,1000*11630*RES_hh_fec!I21/RES_hh_num!I21)</f>
        <v>1283.2931000359556</v>
      </c>
      <c r="J21" s="72">
        <f>IF(RES_hh_fec!J21=0,0,1000*11630*RES_hh_fec!J21/RES_hh_num!J21)</f>
        <v>1341.7134571408644</v>
      </c>
      <c r="K21" s="72">
        <f>IF(RES_hh_fec!K21=0,0,1000*11630*RES_hh_fec!K21/RES_hh_num!K21)</f>
        <v>1381.8147118426327</v>
      </c>
      <c r="L21" s="72">
        <f>IF(RES_hh_fec!L21=0,0,1000*11630*RES_hh_fec!L21/RES_hh_num!L21)</f>
        <v>823.02065499390653</v>
      </c>
      <c r="M21" s="72">
        <f>IF(RES_hh_fec!M21=0,0,1000*11630*RES_hh_fec!M21/RES_hh_num!M21)</f>
        <v>938.32585672441985</v>
      </c>
      <c r="N21" s="72">
        <f>IF(RES_hh_fec!N21=0,0,1000*11630*RES_hh_fec!N21/RES_hh_num!N21)</f>
        <v>960.91316346727206</v>
      </c>
      <c r="O21" s="72">
        <f>IF(RES_hh_fec!O21=0,0,1000*11630*RES_hh_fec!O21/RES_hh_num!O21)</f>
        <v>1093.1474139420702</v>
      </c>
      <c r="P21" s="72">
        <f>IF(RES_hh_fec!P21=0,0,1000*11630*RES_hh_fec!P21/RES_hh_num!P21)</f>
        <v>1595.8973105322852</v>
      </c>
      <c r="Q21" s="72">
        <f>IF(RES_hh_fec!Q21=0,0,1000*11630*RES_hh_fec!Q21/RES_hh_num!Q21)</f>
        <v>1383.9842676879302</v>
      </c>
      <c r="R21" s="72">
        <f>IF(RES_hh_fec!R21=0,0,1000*11630*RES_hh_fec!R21/RES_hh_num!R21)</f>
        <v>1308.1019860638426</v>
      </c>
      <c r="S21" s="72">
        <f>IF(RES_hh_fec!S21=0,0,1000*11630*RES_hh_fec!S21/RES_hh_num!S21)</f>
        <v>1498.9388426951327</v>
      </c>
      <c r="T21" s="72">
        <f>IF(RES_hh_fec!T21=0,0,1000*11630*RES_hh_fec!T21/RES_hh_num!T21)</f>
        <v>2025.1299444540757</v>
      </c>
      <c r="U21" s="72">
        <f>IF(RES_hh_fec!U21=0,0,1000*11630*RES_hh_fec!U21/RES_hh_num!U21)</f>
        <v>2071.343998536805</v>
      </c>
      <c r="V21" s="72">
        <f>IF(RES_hh_fec!V21=0,0,1000*11630*RES_hh_fec!V21/RES_hh_num!V21)</f>
        <v>2253.6072961344671</v>
      </c>
      <c r="W21" s="72">
        <f>IF(RES_hh_fec!W21=0,0,1000*11630*RES_hh_fec!W21/RES_hh_num!W21)</f>
        <v>1914.104208604281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991.21421411602194</v>
      </c>
      <c r="C22" s="72">
        <f>IF(RES_hh_fec!C22=0,0,1000*11630*RES_hh_fec!C22/RES_hh_num!C22)</f>
        <v>1609.224233944215</v>
      </c>
      <c r="D22" s="72">
        <f>IF(RES_hh_fec!D22=0,0,1000*11630*RES_hh_fec!D22/RES_hh_num!D22)</f>
        <v>1172.4748302772307</v>
      </c>
      <c r="E22" s="72">
        <f>IF(RES_hh_fec!E22=0,0,1000*11630*RES_hh_fec!E22/RES_hh_num!E22)</f>
        <v>1038.7499688138037</v>
      </c>
      <c r="F22" s="72">
        <f>IF(RES_hh_fec!F22=0,0,1000*11630*RES_hh_fec!F22/RES_hh_num!F22)</f>
        <v>1253.8896040418554</v>
      </c>
      <c r="G22" s="72">
        <f>IF(RES_hh_fec!G22=0,0,1000*11630*RES_hh_fec!G22/RES_hh_num!G22)</f>
        <v>1253.9650763812874</v>
      </c>
      <c r="H22" s="72">
        <f>IF(RES_hh_fec!H22=0,0,1000*11630*RES_hh_fec!H22/RES_hh_num!H22)</f>
        <v>938.01573450021579</v>
      </c>
      <c r="I22" s="72">
        <f>IF(RES_hh_fec!I22=0,0,1000*11630*RES_hh_fec!I22/RES_hh_num!I22)</f>
        <v>1394.6208731769948</v>
      </c>
      <c r="J22" s="72">
        <f>IF(RES_hh_fec!J22=0,0,1000*11630*RES_hh_fec!J22/RES_hh_num!J22)</f>
        <v>778.359788499611</v>
      </c>
      <c r="K22" s="72">
        <f>IF(RES_hh_fec!K22=0,0,1000*11630*RES_hh_fec!K22/RES_hh_num!K22)</f>
        <v>759.20156435773004</v>
      </c>
      <c r="L22" s="72">
        <f>IF(RES_hh_fec!L22=0,0,1000*11630*RES_hh_fec!L22/RES_hh_num!L22)</f>
        <v>991.99917375215148</v>
      </c>
      <c r="M22" s="72">
        <f>IF(RES_hh_fec!M22=0,0,1000*11630*RES_hh_fec!M22/RES_hh_num!M22)</f>
        <v>872.86894569051458</v>
      </c>
      <c r="N22" s="72">
        <f>IF(RES_hh_fec!N22=0,0,1000*11630*RES_hh_fec!N22/RES_hh_num!N22)</f>
        <v>1001.8220617498365</v>
      </c>
      <c r="O22" s="72">
        <f>IF(RES_hh_fec!O22=0,0,1000*11630*RES_hh_fec!O22/RES_hh_num!O22)</f>
        <v>1018.0888362035668</v>
      </c>
      <c r="P22" s="72">
        <f>IF(RES_hh_fec!P22=0,0,1000*11630*RES_hh_fec!P22/RES_hh_num!P22)</f>
        <v>880.27889002915492</v>
      </c>
      <c r="Q22" s="72">
        <f>IF(RES_hh_fec!Q22=0,0,1000*11630*RES_hh_fec!Q22/RES_hh_num!Q22)</f>
        <v>1254.5099264323037</v>
      </c>
      <c r="R22" s="72">
        <f>IF(RES_hh_fec!R22=0,0,1000*11630*RES_hh_fec!R22/RES_hh_num!R22)</f>
        <v>920.33536616199922</v>
      </c>
      <c r="S22" s="72">
        <f>IF(RES_hh_fec!S22=0,0,1000*11630*RES_hh_fec!S22/RES_hh_num!S22)</f>
        <v>921.7231415812978</v>
      </c>
      <c r="T22" s="72">
        <f>IF(RES_hh_fec!T22=0,0,1000*11630*RES_hh_fec!T22/RES_hh_num!T22)</f>
        <v>1638.5042222748914</v>
      </c>
      <c r="U22" s="72">
        <f>IF(RES_hh_fec!U22=0,0,1000*11630*RES_hh_fec!U22/RES_hh_num!U22)</f>
        <v>2355.2099803027695</v>
      </c>
      <c r="V22" s="72">
        <f>IF(RES_hh_fec!V22=0,0,1000*11630*RES_hh_fec!V22/RES_hh_num!V22)</f>
        <v>1843.6776118705307</v>
      </c>
      <c r="W22" s="72">
        <f>IF(RES_hh_fec!W22=0,0,1000*11630*RES_hh_fec!W22/RES_hh_num!W22)</f>
        <v>2037.1122442328615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642.44753213507749</v>
      </c>
      <c r="C24" s="72">
        <f>IF(RES_hh_fec!C24=0,0,1000*11630*RES_hh_fec!C24/RES_hh_num!C24)</f>
        <v>993.53921709167525</v>
      </c>
      <c r="D24" s="72">
        <f>IF(RES_hh_fec!D24=0,0,1000*11630*RES_hh_fec!D24/RES_hh_num!D24)</f>
        <v>914.94773956811252</v>
      </c>
      <c r="E24" s="72">
        <f>IF(RES_hh_fec!E24=0,0,1000*11630*RES_hh_fec!E24/RES_hh_num!E24)</f>
        <v>843.82170983000503</v>
      </c>
      <c r="F24" s="72">
        <f>IF(RES_hh_fec!F24=0,0,1000*11630*RES_hh_fec!F24/RES_hh_num!F24)</f>
        <v>835.38803331464067</v>
      </c>
      <c r="G24" s="72">
        <f>IF(RES_hh_fec!G24=0,0,1000*11630*RES_hh_fec!G24/RES_hh_num!G24)</f>
        <v>882.4640231377449</v>
      </c>
      <c r="H24" s="72">
        <f>IF(RES_hh_fec!H24=0,0,1000*11630*RES_hh_fec!H24/RES_hh_num!H24)</f>
        <v>881.97326380495622</v>
      </c>
      <c r="I24" s="72">
        <f>IF(RES_hh_fec!I24=0,0,1000*11630*RES_hh_fec!I24/RES_hh_num!I24)</f>
        <v>936.81369936076908</v>
      </c>
      <c r="J24" s="72">
        <f>IF(RES_hh_fec!J24=0,0,1000*11630*RES_hh_fec!J24/RES_hh_num!J24)</f>
        <v>888.6443226741153</v>
      </c>
      <c r="K24" s="72">
        <f>IF(RES_hh_fec!K24=0,0,1000*11630*RES_hh_fec!K24/RES_hh_num!K24)</f>
        <v>966.54223028072954</v>
      </c>
      <c r="L24" s="72">
        <f>IF(RES_hh_fec!L24=0,0,1000*11630*RES_hh_fec!L24/RES_hh_num!L24)</f>
        <v>523.66824491681245</v>
      </c>
      <c r="M24" s="72">
        <f>IF(RES_hh_fec!M24=0,0,1000*11630*RES_hh_fec!M24/RES_hh_num!M24)</f>
        <v>648.57113510007571</v>
      </c>
      <c r="N24" s="72">
        <f>IF(RES_hh_fec!N24=0,0,1000*11630*RES_hh_fec!N24/RES_hh_num!N24)</f>
        <v>736.08781800919598</v>
      </c>
      <c r="O24" s="72">
        <f>IF(RES_hh_fec!O24=0,0,1000*11630*RES_hh_fec!O24/RES_hh_num!O24)</f>
        <v>819.62918863613527</v>
      </c>
      <c r="P24" s="72">
        <f>IF(RES_hh_fec!P24=0,0,1000*11630*RES_hh_fec!P24/RES_hh_num!P24)</f>
        <v>1177.9588701679675</v>
      </c>
      <c r="Q24" s="72">
        <f>IF(RES_hh_fec!Q24=0,0,1000*11630*RES_hh_fec!Q24/RES_hh_num!Q24)</f>
        <v>1085.0341118348165</v>
      </c>
      <c r="R24" s="72">
        <f>IF(RES_hh_fec!R24=0,0,1000*11630*RES_hh_fec!R24/RES_hh_num!R24)</f>
        <v>1039.0846104735003</v>
      </c>
      <c r="S24" s="72">
        <f>IF(RES_hh_fec!S24=0,0,1000*11630*RES_hh_fec!S24/RES_hh_num!S24)</f>
        <v>1178.5229975897587</v>
      </c>
      <c r="T24" s="72">
        <f>IF(RES_hh_fec!T24=0,0,1000*11630*RES_hh_fec!T24/RES_hh_num!T24)</f>
        <v>1585.1906802840797</v>
      </c>
      <c r="U24" s="72">
        <f>IF(RES_hh_fec!U24=0,0,1000*11630*RES_hh_fec!U24/RES_hh_num!U24)</f>
        <v>1815.6427420032494</v>
      </c>
      <c r="V24" s="72">
        <f>IF(RES_hh_fec!V24=0,0,1000*11630*RES_hh_fec!V24/RES_hh_num!V24)</f>
        <v>1886.3629354413624</v>
      </c>
      <c r="W24" s="72">
        <f>IF(RES_hh_fec!W24=0,0,1000*11630*RES_hh_fec!W24/RES_hh_num!W24)</f>
        <v>1606.3814552895274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1358.6594783931373</v>
      </c>
      <c r="C25" s="74">
        <f>IF(RES_hh_fec!C25=0,0,1000*11630*RES_hh_fec!C25/RES_hh_num!C25)</f>
        <v>1094.0684572615787</v>
      </c>
      <c r="D25" s="74">
        <f>IF(RES_hh_fec!D25=0,0,1000*11630*RES_hh_fec!D25/RES_hh_num!D25)</f>
        <v>1117.1832118963116</v>
      </c>
      <c r="E25" s="74">
        <f>IF(RES_hh_fec!E25=0,0,1000*11630*RES_hh_fec!E25/RES_hh_num!E25)</f>
        <v>1152.5233144020197</v>
      </c>
      <c r="F25" s="74">
        <f>IF(RES_hh_fec!F25=0,0,1000*11630*RES_hh_fec!F25/RES_hh_num!F25)</f>
        <v>1111.641200645194</v>
      </c>
      <c r="G25" s="74">
        <f>IF(RES_hh_fec!G25=0,0,1000*11630*RES_hh_fec!G25/RES_hh_num!G25)</f>
        <v>1105.5603251710229</v>
      </c>
      <c r="H25" s="74">
        <f>IF(RES_hh_fec!H25=0,0,1000*11630*RES_hh_fec!H25/RES_hh_num!H25)</f>
        <v>1115.7345561707143</v>
      </c>
      <c r="I25" s="74">
        <f>IF(RES_hh_fec!I25=0,0,1000*11630*RES_hh_fec!I25/RES_hh_num!I25)</f>
        <v>1215.3574282728241</v>
      </c>
      <c r="J25" s="74">
        <f>IF(RES_hh_fec!J25=0,0,1000*11630*RES_hh_fec!J25/RES_hh_num!J25)</f>
        <v>1112.1574597378449</v>
      </c>
      <c r="K25" s="74">
        <f>IF(RES_hh_fec!K25=0,0,1000*11630*RES_hh_fec!K25/RES_hh_num!K25)</f>
        <v>877.13855691072263</v>
      </c>
      <c r="L25" s="74">
        <f>IF(RES_hh_fec!L25=0,0,1000*11630*RES_hh_fec!L25/RES_hh_num!L25)</f>
        <v>676.85169253649303</v>
      </c>
      <c r="M25" s="74">
        <f>IF(RES_hh_fec!M25=0,0,1000*11630*RES_hh_fec!M25/RES_hh_num!M25)</f>
        <v>731.25063211928114</v>
      </c>
      <c r="N25" s="74">
        <f>IF(RES_hh_fec!N25=0,0,1000*11630*RES_hh_fec!N25/RES_hh_num!N25)</f>
        <v>833.01740946799725</v>
      </c>
      <c r="O25" s="74">
        <f>IF(RES_hh_fec!O25=0,0,1000*11630*RES_hh_fec!O25/RES_hh_num!O25)</f>
        <v>1044.6126592841033</v>
      </c>
      <c r="P25" s="74">
        <f>IF(RES_hh_fec!P25=0,0,1000*11630*RES_hh_fec!P25/RES_hh_num!P25)</f>
        <v>1080.3415361891191</v>
      </c>
      <c r="Q25" s="74">
        <f>IF(RES_hh_fec!Q25=0,0,1000*11630*RES_hh_fec!Q25/RES_hh_num!Q25)</f>
        <v>1249.68257529173</v>
      </c>
      <c r="R25" s="74">
        <f>IF(RES_hh_fec!R25=0,0,1000*11630*RES_hh_fec!R25/RES_hh_num!R25)</f>
        <v>1285.043309258582</v>
      </c>
      <c r="S25" s="74">
        <f>IF(RES_hh_fec!S25=0,0,1000*11630*RES_hh_fec!S25/RES_hh_num!S25)</f>
        <v>1299.6487352929867</v>
      </c>
      <c r="T25" s="74">
        <f>IF(RES_hh_fec!T25=0,0,1000*11630*RES_hh_fec!T25/RES_hh_num!T25)</f>
        <v>1532.8351940590721</v>
      </c>
      <c r="U25" s="74">
        <f>IF(RES_hh_fec!U25=0,0,1000*11630*RES_hh_fec!U25/RES_hh_num!U25)</f>
        <v>1813.9927780135126</v>
      </c>
      <c r="V25" s="74">
        <f>IF(RES_hh_fec!V25=0,0,1000*11630*RES_hh_fec!V25/RES_hh_num!V25)</f>
        <v>1558.7997095965804</v>
      </c>
      <c r="W25" s="74">
        <f>IF(RES_hh_fec!W25=0,0,1000*11630*RES_hh_fec!W25/RES_hh_num!W25)</f>
        <v>1959.4548181690325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0</v>
      </c>
      <c r="D26" s="77">
        <f>IF(RES_hh_fec!D26=0,0,1000*11630*RES_hh_fec!D26/RES_hh_num!D26)</f>
        <v>0</v>
      </c>
      <c r="E26" s="77">
        <f>IF(RES_hh_fec!E26=0,0,1000*11630*RES_hh_fec!E26/RES_hh_num!E26)</f>
        <v>0</v>
      </c>
      <c r="F26" s="77">
        <f>IF(RES_hh_fec!F26=0,0,1000*11630*RES_hh_fec!F26/RES_hh_num!F26)</f>
        <v>0</v>
      </c>
      <c r="G26" s="77">
        <f>IF(RES_hh_fec!G26=0,0,1000*11630*RES_hh_fec!G26/RES_hh_num!G26)</f>
        <v>0</v>
      </c>
      <c r="H26" s="77">
        <f>IF(RES_hh_fec!H26=0,0,1000*11630*RES_hh_fec!H26/RES_hh_num!H26)</f>
        <v>0</v>
      </c>
      <c r="I26" s="77">
        <f>IF(RES_hh_fec!I26=0,0,1000*11630*RES_hh_fec!I26/RES_hh_num!I26)</f>
        <v>0</v>
      </c>
      <c r="J26" s="77">
        <f>IF(RES_hh_fec!J26=0,0,1000*11630*RES_hh_fec!J26/RES_hh_num!J26)</f>
        <v>0</v>
      </c>
      <c r="K26" s="77">
        <f>IF(RES_hh_fec!K26=0,0,1000*11630*RES_hh_fec!K26/RES_hh_num!K26)</f>
        <v>0</v>
      </c>
      <c r="L26" s="77">
        <f>IF(RES_hh_fec!L26=0,0,1000*11630*RES_hh_fec!L26/RES_hh_num!L26)</f>
        <v>303.92298534987572</v>
      </c>
      <c r="M26" s="77">
        <f>IF(RES_hh_fec!M26=0,0,1000*11630*RES_hh_fec!M26/RES_hh_num!M26)</f>
        <v>350.06736963472923</v>
      </c>
      <c r="N26" s="77">
        <f>IF(RES_hh_fec!N26=0,0,1000*11630*RES_hh_fec!N26/RES_hh_num!N26)</f>
        <v>382.77717380014258</v>
      </c>
      <c r="O26" s="77">
        <f>IF(RES_hh_fec!O26=0,0,1000*11630*RES_hh_fec!O26/RES_hh_num!O26)</f>
        <v>450.56477478733785</v>
      </c>
      <c r="P26" s="77">
        <f>IF(RES_hh_fec!P26=0,0,1000*11630*RES_hh_fec!P26/RES_hh_num!P26)</f>
        <v>496.41193736863056</v>
      </c>
      <c r="Q26" s="77">
        <f>IF(RES_hh_fec!Q26=0,0,1000*11630*RES_hh_fec!Q26/RES_hh_num!Q26)</f>
        <v>564.51007774558639</v>
      </c>
      <c r="R26" s="77">
        <f>IF(RES_hh_fec!R26=0,0,1000*11630*RES_hh_fec!R26/RES_hh_num!R26)</f>
        <v>585.822501506413</v>
      </c>
      <c r="S26" s="77">
        <f>IF(RES_hh_fec!S26=0,0,1000*11630*RES_hh_fec!S26/RES_hh_num!S26)</f>
        <v>647.23392519187064</v>
      </c>
      <c r="T26" s="77">
        <f>IF(RES_hh_fec!T26=0,0,1000*11630*RES_hh_fec!T26/RES_hh_num!T26)</f>
        <v>773.51648465830567</v>
      </c>
      <c r="U26" s="77">
        <f>IF(RES_hh_fec!U26=0,0,1000*11630*RES_hh_fec!U26/RES_hh_num!U26)</f>
        <v>960.96575582731555</v>
      </c>
      <c r="V26" s="77">
        <f>IF(RES_hh_fec!V26=0,0,1000*11630*RES_hh_fec!V26/RES_hh_num!V26)</f>
        <v>869.77234444915211</v>
      </c>
      <c r="W26" s="77">
        <f>IF(RES_hh_fec!W26=0,0,1000*11630*RES_hh_fec!W26/RES_hh_num!W26)</f>
        <v>1063.9752793410955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393.82964159798104</v>
      </c>
      <c r="C27" s="69">
        <f>IF(RES_hh_fec!C27=0,0,1000*11630*RES_hh_fec!C27/RES_hh_num!C27)</f>
        <v>315.07042180165018</v>
      </c>
      <c r="D27" s="69">
        <f>IF(RES_hh_fec!D27=0,0,1000*11630*RES_hh_fec!D27/RES_hh_num!D27)</f>
        <v>297.92579245486701</v>
      </c>
      <c r="E27" s="69">
        <f>IF(RES_hh_fec!E27=0,0,1000*11630*RES_hh_fec!E27/RES_hh_num!E27)</f>
        <v>348.41036120668906</v>
      </c>
      <c r="F27" s="69">
        <f>IF(RES_hh_fec!F27=0,0,1000*11630*RES_hh_fec!F27/RES_hh_num!F27)</f>
        <v>362.99041275316489</v>
      </c>
      <c r="G27" s="69">
        <f>IF(RES_hh_fec!G27=0,0,1000*11630*RES_hh_fec!G27/RES_hh_num!G27)</f>
        <v>345.64252689608327</v>
      </c>
      <c r="H27" s="69">
        <f>IF(RES_hh_fec!H27=0,0,1000*11630*RES_hh_fec!H27/RES_hh_num!H27)</f>
        <v>314.94590314670654</v>
      </c>
      <c r="I27" s="69">
        <f>IF(RES_hh_fec!I27=0,0,1000*11630*RES_hh_fec!I27/RES_hh_num!I27)</f>
        <v>337.86135730226562</v>
      </c>
      <c r="J27" s="69">
        <f>IF(RES_hh_fec!J27=0,0,1000*11630*RES_hh_fec!J27/RES_hh_num!J27)</f>
        <v>316.82728094868702</v>
      </c>
      <c r="K27" s="69">
        <f>IF(RES_hh_fec!K27=0,0,1000*11630*RES_hh_fec!K27/RES_hh_num!K27)</f>
        <v>309.15484924572769</v>
      </c>
      <c r="L27" s="69">
        <f>IF(RES_hh_fec!L27=0,0,1000*11630*RES_hh_fec!L27/RES_hh_num!L27)</f>
        <v>228.69690053148679</v>
      </c>
      <c r="M27" s="69">
        <f>IF(RES_hh_fec!M27=0,0,1000*11630*RES_hh_fec!M27/RES_hh_num!M27)</f>
        <v>266.25641156953617</v>
      </c>
      <c r="N27" s="69">
        <f>IF(RES_hh_fec!N27=0,0,1000*11630*RES_hh_fec!N27/RES_hh_num!N27)</f>
        <v>267.60626170588409</v>
      </c>
      <c r="O27" s="69">
        <f>IF(RES_hh_fec!O27=0,0,1000*11630*RES_hh_fec!O27/RES_hh_num!O27)</f>
        <v>267.77791364439798</v>
      </c>
      <c r="P27" s="69">
        <f>IF(RES_hh_fec!P27=0,0,1000*11630*RES_hh_fec!P27/RES_hh_num!P27)</f>
        <v>332.58363824772647</v>
      </c>
      <c r="Q27" s="69">
        <f>IF(RES_hh_fec!Q27=0,0,1000*11630*RES_hh_fec!Q27/RES_hh_num!Q27)</f>
        <v>328.47351796157909</v>
      </c>
      <c r="R27" s="69">
        <f>IF(RES_hh_fec!R27=0,0,1000*11630*RES_hh_fec!R27/RES_hh_num!R27)</f>
        <v>334.79260643136087</v>
      </c>
      <c r="S27" s="69">
        <f>IF(RES_hh_fec!S27=0,0,1000*11630*RES_hh_fec!S27/RES_hh_num!S27)</f>
        <v>411.56948851718863</v>
      </c>
      <c r="T27" s="69">
        <f>IF(RES_hh_fec!T27=0,0,1000*11630*RES_hh_fec!T27/RES_hh_num!T27)</f>
        <v>414.35003905255985</v>
      </c>
      <c r="U27" s="69">
        <f>IF(RES_hh_fec!U27=0,0,1000*11630*RES_hh_fec!U27/RES_hh_num!U27)</f>
        <v>428.56492177526269</v>
      </c>
      <c r="V27" s="69">
        <f>IF(RES_hh_fec!V27=0,0,1000*11630*RES_hh_fec!V27/RES_hh_num!V27)</f>
        <v>447.44958073489636</v>
      </c>
      <c r="W27" s="69">
        <f>IF(RES_hh_fec!W27=0,0,1000*11630*RES_hh_fec!W27/RES_hh_num!W27)</f>
        <v>523.0856106941967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396.71149661662145</v>
      </c>
      <c r="C28" s="72">
        <f>IF(RES_hh_fec!C28=0,0,1000*11630*RES_hh_fec!C28/RES_hh_num!C28)</f>
        <v>380.70318678870262</v>
      </c>
      <c r="D28" s="72">
        <f>IF(RES_hh_fec!D28=0,0,1000*11630*RES_hh_fec!D28/RES_hh_num!D28)</f>
        <v>648.06910022733734</v>
      </c>
      <c r="E28" s="72">
        <f>IF(RES_hh_fec!E28=0,0,1000*11630*RES_hh_fec!E28/RES_hh_num!E28)</f>
        <v>431.15446518334346</v>
      </c>
      <c r="F28" s="72">
        <f>IF(RES_hh_fec!F28=0,0,1000*11630*RES_hh_fec!F28/RES_hh_num!F28)</f>
        <v>588.69021516110286</v>
      </c>
      <c r="G28" s="72">
        <f>IF(RES_hh_fec!G28=0,0,1000*11630*RES_hh_fec!G28/RES_hh_num!G28)</f>
        <v>303.9757293155692</v>
      </c>
      <c r="H28" s="72">
        <f>IF(RES_hh_fec!H28=0,0,1000*11630*RES_hh_fec!H28/RES_hh_num!H28)</f>
        <v>330.82230254038751</v>
      </c>
      <c r="I28" s="72">
        <f>IF(RES_hh_fec!I28=0,0,1000*11630*RES_hh_fec!I28/RES_hh_num!I28)</f>
        <v>328.84524935956478</v>
      </c>
      <c r="J28" s="72">
        <f>IF(RES_hh_fec!J28=0,0,1000*11630*RES_hh_fec!J28/RES_hh_num!J28)</f>
        <v>459.35003819759356</v>
      </c>
      <c r="K28" s="72">
        <f>IF(RES_hh_fec!K28=0,0,1000*11630*RES_hh_fec!K28/RES_hh_num!K28)</f>
        <v>336.35813639451663</v>
      </c>
      <c r="L28" s="72">
        <f>IF(RES_hh_fec!L28=0,0,1000*11630*RES_hh_fec!L28/RES_hh_num!L28)</f>
        <v>312.44810324847975</v>
      </c>
      <c r="M28" s="72">
        <f>IF(RES_hh_fec!M28=0,0,1000*11630*RES_hh_fec!M28/RES_hh_num!M28)</f>
        <v>357.33650446479459</v>
      </c>
      <c r="N28" s="72">
        <f>IF(RES_hh_fec!N28=0,0,1000*11630*RES_hh_fec!N28/RES_hh_num!N28)</f>
        <v>351.53857519854688</v>
      </c>
      <c r="O28" s="72">
        <f>IF(RES_hh_fec!O28=0,0,1000*11630*RES_hh_fec!O28/RES_hh_num!O28)</f>
        <v>275.9405317322931</v>
      </c>
      <c r="P28" s="72">
        <f>IF(RES_hh_fec!P28=0,0,1000*11630*RES_hh_fec!P28/RES_hh_num!P28)</f>
        <v>298.35644361011106</v>
      </c>
      <c r="Q28" s="72">
        <f>IF(RES_hh_fec!Q28=0,0,1000*11630*RES_hh_fec!Q28/RES_hh_num!Q28)</f>
        <v>300.38886704242583</v>
      </c>
      <c r="R28" s="72">
        <f>IF(RES_hh_fec!R28=0,0,1000*11630*RES_hh_fec!R28/RES_hh_num!R28)</f>
        <v>433.06725387650238</v>
      </c>
      <c r="S28" s="72">
        <f>IF(RES_hh_fec!S28=0,0,1000*11630*RES_hh_fec!S28/RES_hh_num!S28)</f>
        <v>445.40512215890487</v>
      </c>
      <c r="T28" s="72">
        <f>IF(RES_hh_fec!T28=0,0,1000*11630*RES_hh_fec!T28/RES_hh_num!T28)</f>
        <v>488.01731969523752</v>
      </c>
      <c r="U28" s="72">
        <f>IF(RES_hh_fec!U28=0,0,1000*11630*RES_hh_fec!U28/RES_hh_num!U28)</f>
        <v>403.72869390622174</v>
      </c>
      <c r="V28" s="72">
        <f>IF(RES_hh_fec!V28=0,0,1000*11630*RES_hh_fec!V28/RES_hh_num!V28)</f>
        <v>596.36167223168889</v>
      </c>
      <c r="W28" s="72">
        <f>IF(RES_hh_fec!W28=0,0,1000*11630*RES_hh_fec!W28/RES_hh_num!W28)</f>
        <v>606.6676843791987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383.68057003422007</v>
      </c>
      <c r="C29" s="72">
        <f>IF(RES_hh_fec!C29=0,0,1000*11630*RES_hh_fec!C29/RES_hh_num!C29)</f>
        <v>394.65791263801481</v>
      </c>
      <c r="D29" s="72">
        <f>IF(RES_hh_fec!D29=0,0,1000*11630*RES_hh_fec!D29/RES_hh_num!D29)</f>
        <v>353.6970532973923</v>
      </c>
      <c r="E29" s="72">
        <f>IF(RES_hh_fec!E29=0,0,1000*11630*RES_hh_fec!E29/RES_hh_num!E29)</f>
        <v>343.64817847590405</v>
      </c>
      <c r="F29" s="72">
        <f>IF(RES_hh_fec!F29=0,0,1000*11630*RES_hh_fec!F29/RES_hh_num!F29)</f>
        <v>369.19941140063651</v>
      </c>
      <c r="G29" s="72">
        <f>IF(RES_hh_fec!G29=0,0,1000*11630*RES_hh_fec!G29/RES_hh_num!G29)</f>
        <v>388.66924514144131</v>
      </c>
      <c r="H29" s="72">
        <f>IF(RES_hh_fec!H29=0,0,1000*11630*RES_hh_fec!H29/RES_hh_num!H29)</f>
        <v>355.11804525232526</v>
      </c>
      <c r="I29" s="72">
        <f>IF(RES_hh_fec!I29=0,0,1000*11630*RES_hh_fec!I29/RES_hh_num!I29)</f>
        <v>360.66086279256973</v>
      </c>
      <c r="J29" s="72">
        <f>IF(RES_hh_fec!J29=0,0,1000*11630*RES_hh_fec!J29/RES_hh_num!J29)</f>
        <v>343.46849916075348</v>
      </c>
      <c r="K29" s="72">
        <f>IF(RES_hh_fec!K29=0,0,1000*11630*RES_hh_fec!K29/RES_hh_num!K29)</f>
        <v>320.43010476835241</v>
      </c>
      <c r="L29" s="72">
        <f>IF(RES_hh_fec!L29=0,0,1000*11630*RES_hh_fec!L29/RES_hh_num!L29)</f>
        <v>280.54627128910329</v>
      </c>
      <c r="M29" s="72">
        <f>IF(RES_hh_fec!M29=0,0,1000*11630*RES_hh_fec!M29/RES_hh_num!M29)</f>
        <v>303.61152121127475</v>
      </c>
      <c r="N29" s="72">
        <f>IF(RES_hh_fec!N29=0,0,1000*11630*RES_hh_fec!N29/RES_hh_num!N29)</f>
        <v>311.3518221514999</v>
      </c>
      <c r="O29" s="72">
        <f>IF(RES_hh_fec!O29=0,0,1000*11630*RES_hh_fec!O29/RES_hh_num!O29)</f>
        <v>313.25432146125439</v>
      </c>
      <c r="P29" s="72">
        <f>IF(RES_hh_fec!P29=0,0,1000*11630*RES_hh_fec!P29/RES_hh_num!P29)</f>
        <v>347.99859315557984</v>
      </c>
      <c r="Q29" s="72">
        <f>IF(RES_hh_fec!Q29=0,0,1000*11630*RES_hh_fec!Q29/RES_hh_num!Q29)</f>
        <v>377.9107534524</v>
      </c>
      <c r="R29" s="72">
        <f>IF(RES_hh_fec!R29=0,0,1000*11630*RES_hh_fec!R29/RES_hh_num!R29)</f>
        <v>430.85477038086646</v>
      </c>
      <c r="S29" s="72">
        <f>IF(RES_hh_fec!S29=0,0,1000*11630*RES_hh_fec!S29/RES_hh_num!S29)</f>
        <v>484.87836949375418</v>
      </c>
      <c r="T29" s="72">
        <f>IF(RES_hh_fec!T29=0,0,1000*11630*RES_hh_fec!T29/RES_hh_num!T29)</f>
        <v>281.21347281521588</v>
      </c>
      <c r="U29" s="72">
        <f>IF(RES_hh_fec!U29=0,0,1000*11630*RES_hh_fec!U29/RES_hh_num!U29)</f>
        <v>575.05750575057527</v>
      </c>
      <c r="V29" s="72">
        <f>IF(RES_hh_fec!V29=0,0,1000*11630*RES_hh_fec!V29/RES_hh_num!V29)</f>
        <v>359.63348656847108</v>
      </c>
      <c r="W29" s="72">
        <f>IF(RES_hh_fec!W29=0,0,1000*11630*RES_hh_fec!W29/RES_hh_num!W29)</f>
        <v>725.83335587474187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505.60222365326734</v>
      </c>
      <c r="C30" s="72">
        <f>IF(RES_hh_fec!C30=0,0,1000*11630*RES_hh_fec!C30/RES_hh_num!C30)</f>
        <v>328.08961784472558</v>
      </c>
      <c r="D30" s="72">
        <f>IF(RES_hh_fec!D30=0,0,1000*11630*RES_hh_fec!D30/RES_hh_num!D30)</f>
        <v>314.77734589847762</v>
      </c>
      <c r="E30" s="72">
        <f>IF(RES_hh_fec!E30=0,0,1000*11630*RES_hh_fec!E30/RES_hh_num!E30)</f>
        <v>393.19196573847154</v>
      </c>
      <c r="F30" s="72">
        <f>IF(RES_hh_fec!F30=0,0,1000*11630*RES_hh_fec!F30/RES_hh_num!F30)</f>
        <v>400.81748829420616</v>
      </c>
      <c r="G30" s="72">
        <f>IF(RES_hh_fec!G30=0,0,1000*11630*RES_hh_fec!G30/RES_hh_num!G30)</f>
        <v>380.92782206585269</v>
      </c>
      <c r="H30" s="72">
        <f>IF(RES_hh_fec!H30=0,0,1000*11630*RES_hh_fec!H30/RES_hh_num!H30)</f>
        <v>348.66243005400167</v>
      </c>
      <c r="I30" s="72">
        <f>IF(RES_hh_fec!I30=0,0,1000*11630*RES_hh_fec!I30/RES_hh_num!I30)</f>
        <v>363.57353015238209</v>
      </c>
      <c r="J30" s="72">
        <f>IF(RES_hh_fec!J30=0,0,1000*11630*RES_hh_fec!J30/RES_hh_num!J30)</f>
        <v>359.45917817628089</v>
      </c>
      <c r="K30" s="72">
        <f>IF(RES_hh_fec!K30=0,0,1000*11630*RES_hh_fec!K30/RES_hh_num!K30)</f>
        <v>369.53448903439761</v>
      </c>
      <c r="L30" s="72">
        <f>IF(RES_hh_fec!L30=0,0,1000*11630*RES_hh_fec!L30/RES_hh_num!L30)</f>
        <v>238.17160828107319</v>
      </c>
      <c r="M30" s="72">
        <f>IF(RES_hh_fec!M30=0,0,1000*11630*RES_hh_fec!M30/RES_hh_num!M30)</f>
        <v>294.48161096632703</v>
      </c>
      <c r="N30" s="72">
        <f>IF(RES_hh_fec!N30=0,0,1000*11630*RES_hh_fec!N30/RES_hh_num!N30)</f>
        <v>287.78485441116038</v>
      </c>
      <c r="O30" s="72">
        <f>IF(RES_hh_fec!O30=0,0,1000*11630*RES_hh_fec!O30/RES_hh_num!O30)</f>
        <v>300.35865830739351</v>
      </c>
      <c r="P30" s="72">
        <f>IF(RES_hh_fec!P30=0,0,1000*11630*RES_hh_fec!P30/RES_hh_num!P30)</f>
        <v>403.63184979985147</v>
      </c>
      <c r="Q30" s="72">
        <f>IF(RES_hh_fec!Q30=0,0,1000*11630*RES_hh_fec!Q30/RES_hh_num!Q30)</f>
        <v>369.82673955051968</v>
      </c>
      <c r="R30" s="72">
        <f>IF(RES_hh_fec!R30=0,0,1000*11630*RES_hh_fec!R30/RES_hh_num!R30)</f>
        <v>368.70333659276292</v>
      </c>
      <c r="S30" s="72">
        <f>IF(RES_hh_fec!S30=0,0,1000*11630*RES_hh_fec!S30/RES_hh_num!S30)</f>
        <v>472.57695989435211</v>
      </c>
      <c r="T30" s="72">
        <f>IF(RES_hh_fec!T30=0,0,1000*11630*RES_hh_fec!T30/RES_hh_num!T30)</f>
        <v>486.73135476108598</v>
      </c>
      <c r="U30" s="72">
        <f>IF(RES_hh_fec!U30=0,0,1000*11630*RES_hh_fec!U30/RES_hh_num!U30)</f>
        <v>498.91878317574515</v>
      </c>
      <c r="V30" s="72">
        <f>IF(RES_hh_fec!V30=0,0,1000*11630*RES_hh_fec!V30/RES_hh_num!V30)</f>
        <v>511.48246607173263</v>
      </c>
      <c r="W30" s="72">
        <f>IF(RES_hh_fec!W30=0,0,1000*11630*RES_hh_fec!W30/RES_hh_num!W30)</f>
        <v>604.5966379374604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16.886919466193181</v>
      </c>
      <c r="C31" s="72">
        <f>IF(RES_hh_fec!C31=0,0,1000*11630*RES_hh_fec!C31/RES_hh_num!C31)</f>
        <v>451.62116239619337</v>
      </c>
      <c r="D31" s="72">
        <f>IF(RES_hh_fec!D31=0,0,1000*11630*RES_hh_fec!D31/RES_hh_num!D31)</f>
        <v>352.33303783012911</v>
      </c>
      <c r="E31" s="72">
        <f>IF(RES_hh_fec!E31=0,0,1000*11630*RES_hh_fec!E31/RES_hh_num!E31)</f>
        <v>338.00731030171465</v>
      </c>
      <c r="F31" s="72">
        <f>IF(RES_hh_fec!F31=0,0,1000*11630*RES_hh_fec!F31/RES_hh_num!F31)</f>
        <v>412.01992364043139</v>
      </c>
      <c r="G31" s="72">
        <f>IF(RES_hh_fec!G31=0,0,1000*11630*RES_hh_fec!G31/RES_hh_num!G31)</f>
        <v>404.40197399922471</v>
      </c>
      <c r="H31" s="72">
        <f>IF(RES_hh_fec!H31=0,0,1000*11630*RES_hh_fec!H31/RES_hh_num!H31)</f>
        <v>296.55190238725345</v>
      </c>
      <c r="I31" s="72">
        <f>IF(RES_hh_fec!I31=0,0,1000*11630*RES_hh_fec!I31/RES_hh_num!I31)</f>
        <v>431.97445053568515</v>
      </c>
      <c r="J31" s="72">
        <f>IF(RES_hh_fec!J31=0,0,1000*11630*RES_hh_fec!J31/RES_hh_num!J31)</f>
        <v>101.00163961055763</v>
      </c>
      <c r="K31" s="72">
        <f>IF(RES_hh_fec!K31=0,0,1000*11630*RES_hh_fec!K31/RES_hh_num!K31)</f>
        <v>46.152170179307468</v>
      </c>
      <c r="L31" s="72">
        <f>IF(RES_hh_fec!L31=0,0,1000*11630*RES_hh_fec!L31/RES_hh_num!L31)</f>
        <v>370.483016899902</v>
      </c>
      <c r="M31" s="72">
        <f>IF(RES_hh_fec!M31=0,0,1000*11630*RES_hh_fec!M31/RES_hh_num!M31)</f>
        <v>320.21446749617587</v>
      </c>
      <c r="N31" s="72">
        <f>IF(RES_hh_fec!N31=0,0,1000*11630*RES_hh_fec!N31/RES_hh_num!N31)</f>
        <v>372.45892893890777</v>
      </c>
      <c r="O31" s="72">
        <f>IF(RES_hh_fec!O31=0,0,1000*11630*RES_hh_fec!O31/RES_hh_num!O31)</f>
        <v>341.10134574842425</v>
      </c>
      <c r="P31" s="72">
        <f>IF(RES_hh_fec!P31=0,0,1000*11630*RES_hh_fec!P31/RES_hh_num!P31)</f>
        <v>243.60536745355887</v>
      </c>
      <c r="Q31" s="72">
        <f>IF(RES_hh_fec!Q31=0,0,1000*11630*RES_hh_fec!Q31/RES_hh_num!Q31)</f>
        <v>381.47133716249266</v>
      </c>
      <c r="R31" s="72">
        <f>IF(RES_hh_fec!R31=0,0,1000*11630*RES_hh_fec!R31/RES_hh_num!R31)</f>
        <v>459.97198352463982</v>
      </c>
      <c r="S31" s="72">
        <f>IF(RES_hh_fec!S31=0,0,1000*11630*RES_hh_fec!S31/RES_hh_num!S31)</f>
        <v>442.09342737401624</v>
      </c>
      <c r="T31" s="72">
        <f>IF(RES_hh_fec!T31=0,0,1000*11630*RES_hh_fec!T31/RES_hh_num!T31)</f>
        <v>492.04417265332796</v>
      </c>
      <c r="U31" s="72">
        <f>IF(RES_hh_fec!U31=0,0,1000*11630*RES_hh_fec!U31/RES_hh_num!U31)</f>
        <v>527.54238702913506</v>
      </c>
      <c r="V31" s="72">
        <f>IF(RES_hh_fec!V31=0,0,1000*11630*RES_hh_fec!V31/RES_hh_num!V31)</f>
        <v>541.95947889697118</v>
      </c>
      <c r="W31" s="72">
        <f>IF(RES_hh_fec!W31=0,0,1000*11630*RES_hh_fec!W31/RES_hh_num!W31)</f>
        <v>594.19184381874652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261.34523207913622</v>
      </c>
      <c r="C32" s="77">
        <f>IF(RES_hh_fec!C32=0,0,1000*11630*RES_hh_fec!C32/RES_hh_num!C32)</f>
        <v>292.43787780693481</v>
      </c>
      <c r="D32" s="77">
        <f>IF(RES_hh_fec!D32=0,0,1000*11630*RES_hh_fec!D32/RES_hh_num!D32)</f>
        <v>262.85423788778621</v>
      </c>
      <c r="E32" s="77">
        <f>IF(RES_hh_fec!E32=0,0,1000*11630*RES_hh_fec!E32/RES_hh_num!E32)</f>
        <v>291.56405594915941</v>
      </c>
      <c r="F32" s="77">
        <f>IF(RES_hh_fec!F32=0,0,1000*11630*RES_hh_fec!F32/RES_hh_num!F32)</f>
        <v>306.88875197675384</v>
      </c>
      <c r="G32" s="77">
        <f>IF(RES_hh_fec!G32=0,0,1000*11630*RES_hh_fec!G32/RES_hh_num!G32)</f>
        <v>298.24936709937765</v>
      </c>
      <c r="H32" s="77">
        <f>IF(RES_hh_fec!H32=0,0,1000*11630*RES_hh_fec!H32/RES_hh_num!H32)</f>
        <v>266.3685458250464</v>
      </c>
      <c r="I32" s="77">
        <f>IF(RES_hh_fec!I32=0,0,1000*11630*RES_hh_fec!I32/RES_hh_num!I32)</f>
        <v>300.41438432318552</v>
      </c>
      <c r="J32" s="77">
        <f>IF(RES_hh_fec!J32=0,0,1000*11630*RES_hh_fec!J32/RES_hh_num!J32)</f>
        <v>252.67936179959153</v>
      </c>
      <c r="K32" s="77">
        <f>IF(RES_hh_fec!K32=0,0,1000*11630*RES_hh_fec!K32/RES_hh_num!K32)</f>
        <v>234.45146030236307</v>
      </c>
      <c r="L32" s="77">
        <f>IF(RES_hh_fec!L32=0,0,1000*11630*RES_hh_fec!L32/RES_hh_num!L32)</f>
        <v>209.50053822769513</v>
      </c>
      <c r="M32" s="77">
        <f>IF(RES_hh_fec!M32=0,0,1000*11630*RES_hh_fec!M32/RES_hh_num!M32)</f>
        <v>236.00758201265958</v>
      </c>
      <c r="N32" s="77">
        <f>IF(RES_hh_fec!N32=0,0,1000*11630*RES_hh_fec!N32/RES_hh_num!N32)</f>
        <v>244.14862950073808</v>
      </c>
      <c r="O32" s="77">
        <f>IF(RES_hh_fec!O32=0,0,1000*11630*RES_hh_fec!O32/RES_hh_num!O32)</f>
        <v>237.41508307184392</v>
      </c>
      <c r="P32" s="77">
        <f>IF(RES_hh_fec!P32=0,0,1000*11630*RES_hh_fec!P32/RES_hh_num!P32)</f>
        <v>276.71416735208931</v>
      </c>
      <c r="Q32" s="77">
        <f>IF(RES_hh_fec!Q32=0,0,1000*11630*RES_hh_fec!Q32/RES_hh_num!Q32)</f>
        <v>292.13247481892802</v>
      </c>
      <c r="R32" s="77">
        <f>IF(RES_hh_fec!R32=0,0,1000*11630*RES_hh_fec!R32/RES_hh_num!R32)</f>
        <v>298.14447495187682</v>
      </c>
      <c r="S32" s="77">
        <f>IF(RES_hh_fec!S32=0,0,1000*11630*RES_hh_fec!S32/RES_hh_num!S32)</f>
        <v>356.58973019716359</v>
      </c>
      <c r="T32" s="77">
        <f>IF(RES_hh_fec!T32=0,0,1000*11630*RES_hh_fec!T32/RES_hh_num!T32)</f>
        <v>347.1674458693555</v>
      </c>
      <c r="U32" s="77">
        <f>IF(RES_hh_fec!U32=0,0,1000*11630*RES_hh_fec!U32/RES_hh_num!U32)</f>
        <v>357.59493670886116</v>
      </c>
      <c r="V32" s="77">
        <f>IF(RES_hh_fec!V32=0,0,1000*11630*RES_hh_fec!V32/RES_hh_num!V32)</f>
        <v>381.74823290249577</v>
      </c>
      <c r="W32" s="77">
        <f>IF(RES_hh_fec!W32=0,0,1000*11630*RES_hh_fec!W32/RES_hh_num!W32)</f>
        <v>438.48438941408421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7671.1276922012548</v>
      </c>
      <c r="C3" s="65">
        <f>IF(RES_hh_tes!C3=0,0,1000*11630*RES_hh_tes!C3/RES_hh_num!C3)</f>
        <v>9762.8358404500868</v>
      </c>
      <c r="D3" s="65">
        <f>IF(RES_hh_tes!D3=0,0,1000*11630*RES_hh_tes!D3/RES_hh_num!D3)</f>
        <v>9429.3800434353889</v>
      </c>
      <c r="E3" s="65">
        <f>IF(RES_hh_tes!E3=0,0,1000*11630*RES_hh_tes!E3/RES_hh_num!E3)</f>
        <v>8831.0223342450008</v>
      </c>
      <c r="F3" s="65">
        <f>IF(RES_hh_tes!F3=0,0,1000*11630*RES_hh_tes!F3/RES_hh_num!F3)</f>
        <v>8275.7154958953397</v>
      </c>
      <c r="G3" s="65">
        <f>IF(RES_hh_tes!G3=0,0,1000*11630*RES_hh_tes!G3/RES_hh_num!G3)</f>
        <v>7893.149202309708</v>
      </c>
      <c r="H3" s="65">
        <f>IF(RES_hh_tes!H3=0,0,1000*11630*RES_hh_tes!H3/RES_hh_num!H3)</f>
        <v>7108.923081614621</v>
      </c>
      <c r="I3" s="65">
        <f>IF(RES_hh_tes!I3=0,0,1000*11630*RES_hh_tes!I3/RES_hh_num!I3)</f>
        <v>6298.5328530615125</v>
      </c>
      <c r="J3" s="65">
        <f>IF(RES_hh_tes!J3=0,0,1000*11630*RES_hh_tes!J3/RES_hh_num!J3)</f>
        <v>6538.1671509058833</v>
      </c>
      <c r="K3" s="65">
        <f>IF(RES_hh_tes!K3=0,0,1000*11630*RES_hh_tes!K3/RES_hh_num!K3)</f>
        <v>6582.0381915583721</v>
      </c>
      <c r="L3" s="65">
        <f>IF(RES_hh_tes!L3=0,0,1000*11630*RES_hh_tes!L3/RES_hh_num!L3)</f>
        <v>9675.3554428745847</v>
      </c>
      <c r="M3" s="65">
        <f>IF(RES_hh_tes!M3=0,0,1000*11630*RES_hh_tes!M3/RES_hh_num!M3)</f>
        <v>8955.2118798205738</v>
      </c>
      <c r="N3" s="65">
        <f>IF(RES_hh_tes!N3=0,0,1000*11630*RES_hh_tes!N3/RES_hh_num!N3)</f>
        <v>9308.0413895195088</v>
      </c>
      <c r="O3" s="65">
        <f>IF(RES_hh_tes!O3=0,0,1000*11630*RES_hh_tes!O3/RES_hh_num!O3)</f>
        <v>9553.5641332320247</v>
      </c>
      <c r="P3" s="65">
        <f>IF(RES_hh_tes!P3=0,0,1000*11630*RES_hh_tes!P3/RES_hh_num!P3)</f>
        <v>7736.7303354965934</v>
      </c>
      <c r="Q3" s="65">
        <f>IF(RES_hh_tes!Q3=0,0,1000*11630*RES_hh_tes!Q3/RES_hh_num!Q3)</f>
        <v>8776.5588337557365</v>
      </c>
      <c r="R3" s="65">
        <f>IF(RES_hh_tes!R3=0,0,1000*11630*RES_hh_tes!R3/RES_hh_num!R3)</f>
        <v>9290.7447281265959</v>
      </c>
      <c r="S3" s="65">
        <f>IF(RES_hh_tes!S3=0,0,1000*11630*RES_hh_tes!S3/RES_hh_num!S3)</f>
        <v>9633.7209505201354</v>
      </c>
      <c r="T3" s="65">
        <f>IF(RES_hh_tes!T3=0,0,1000*11630*RES_hh_tes!T3/RES_hh_num!T3)</f>
        <v>9146.8250493270116</v>
      </c>
      <c r="U3" s="65">
        <f>IF(RES_hh_tes!U3=0,0,1000*11630*RES_hh_tes!U3/RES_hh_num!U3)</f>
        <v>9564.7599813472134</v>
      </c>
      <c r="V3" s="65">
        <f>IF(RES_hh_tes!V3=0,0,1000*11630*RES_hh_tes!V3/RES_hh_num!V3)</f>
        <v>10207.967749311731</v>
      </c>
      <c r="W3" s="65">
        <f>IF(RES_hh_tes!W3=0,0,1000*11630*RES_hh_tes!W3/RES_hh_num!W3)</f>
        <v>11293.885598513554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6747.364411482703</v>
      </c>
      <c r="C4" s="69">
        <f>IF(RES_hh_tes!C4=0,0,1000*11630*RES_hh_tes!C4/RES_hh_num!C4)</f>
        <v>8918.6686987578669</v>
      </c>
      <c r="D4" s="69">
        <f>IF(RES_hh_tes!D4=0,0,1000*11630*RES_hh_tes!D4/RES_hh_num!D4)</f>
        <v>8596.3658584292752</v>
      </c>
      <c r="E4" s="69">
        <f>IF(RES_hh_tes!E4=0,0,1000*11630*RES_hh_tes!E4/RES_hh_num!E4)</f>
        <v>7969.3915026751074</v>
      </c>
      <c r="F4" s="69">
        <f>IF(RES_hh_tes!F4=0,0,1000*11630*RES_hh_tes!F4/RES_hh_num!F4)</f>
        <v>7410.2469058271645</v>
      </c>
      <c r="G4" s="69">
        <f>IF(RES_hh_tes!G4=0,0,1000*11630*RES_hh_tes!G4/RES_hh_num!G4)</f>
        <v>7026.3609819110616</v>
      </c>
      <c r="H4" s="69">
        <f>IF(RES_hh_tes!H4=0,0,1000*11630*RES_hh_tes!H4/RES_hh_num!H4)</f>
        <v>6246.5229757712468</v>
      </c>
      <c r="I4" s="69">
        <f>IF(RES_hh_tes!I4=0,0,1000*11630*RES_hh_tes!I4/RES_hh_num!I4)</f>
        <v>5392.4549258500265</v>
      </c>
      <c r="J4" s="69">
        <f>IF(RES_hh_tes!J4=0,0,1000*11630*RES_hh_tes!J4/RES_hh_num!J4)</f>
        <v>5648.5018926625453</v>
      </c>
      <c r="K4" s="69">
        <f>IF(RES_hh_tes!K4=0,0,1000*11630*RES_hh_tes!K4/RES_hh_num!K4)</f>
        <v>5701.979729181824</v>
      </c>
      <c r="L4" s="69">
        <f>IF(RES_hh_tes!L4=0,0,1000*11630*RES_hh_tes!L4/RES_hh_num!L4)</f>
        <v>9059.4812999937913</v>
      </c>
      <c r="M4" s="69">
        <f>IF(RES_hh_tes!M4=0,0,1000*11630*RES_hh_tes!M4/RES_hh_num!M4)</f>
        <v>8248.6972812167805</v>
      </c>
      <c r="N4" s="69">
        <f>IF(RES_hh_tes!N4=0,0,1000*11630*RES_hh_tes!N4/RES_hh_num!N4)</f>
        <v>8534.1803063598873</v>
      </c>
      <c r="O4" s="69">
        <f>IF(RES_hh_tes!O4=0,0,1000*11630*RES_hh_tes!O4/RES_hh_num!O4)</f>
        <v>8683.7495216358948</v>
      </c>
      <c r="P4" s="69">
        <f>IF(RES_hh_tes!P4=0,0,1000*11630*RES_hh_tes!P4/RES_hh_num!P4)</f>
        <v>6636.0314100147398</v>
      </c>
      <c r="Q4" s="69">
        <f>IF(RES_hh_tes!Q4=0,0,1000*11630*RES_hh_tes!Q4/RES_hh_num!Q4)</f>
        <v>7678.6244909043289</v>
      </c>
      <c r="R4" s="69">
        <f>IF(RES_hh_tes!R4=0,0,1000*11630*RES_hh_tes!R4/RES_hh_num!R4)</f>
        <v>8192.5846350056145</v>
      </c>
      <c r="S4" s="69">
        <f>IF(RES_hh_tes!S4=0,0,1000*11630*RES_hh_tes!S4/RES_hh_num!S4)</f>
        <v>8375.3269304765599</v>
      </c>
      <c r="T4" s="69">
        <f>IF(RES_hh_tes!T4=0,0,1000*11630*RES_hh_tes!T4/RES_hh_num!T4)</f>
        <v>7580.9673495882444</v>
      </c>
      <c r="U4" s="69">
        <f>IF(RES_hh_tes!U4=0,0,1000*11630*RES_hh_tes!U4/RES_hh_num!U4)</f>
        <v>7804.8999657440636</v>
      </c>
      <c r="V4" s="69">
        <f>IF(RES_hh_tes!V4=0,0,1000*11630*RES_hh_tes!V4/RES_hh_num!V4)</f>
        <v>8415.0459167539739</v>
      </c>
      <c r="W4" s="69">
        <f>IF(RES_hh_tes!W4=0,0,1000*11630*RES_hh_tes!W4/RES_hh_num!W4)</f>
        <v>9469.3704257142817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5125.6886808296867</v>
      </c>
      <c r="C5" s="72">
        <f>IF(RES_hh_tes!C5=0,0,1000*11630*RES_hh_tes!C5/RES_hh_num!C5)</f>
        <v>6870.5777180881087</v>
      </c>
      <c r="D5" s="72">
        <f>IF(RES_hh_tes!D5=0,0,1000*11630*RES_hh_tes!D5/RES_hh_num!D5)</f>
        <v>11778.938743672312</v>
      </c>
      <c r="E5" s="72">
        <f>IF(RES_hh_tes!E5=0,0,1000*11630*RES_hh_tes!E5/RES_hh_num!E5)</f>
        <v>7659.4997912923436</v>
      </c>
      <c r="F5" s="72">
        <f>IF(RES_hh_tes!F5=0,0,1000*11630*RES_hh_tes!F5/RES_hh_num!F5)</f>
        <v>9859.1257258116548</v>
      </c>
      <c r="G5" s="72">
        <f>IF(RES_hh_tes!G5=0,0,1000*11630*RES_hh_tes!G5/RES_hh_num!G5)</f>
        <v>5042.3179619076373</v>
      </c>
      <c r="H5" s="72">
        <f>IF(RES_hh_tes!H5=0,0,1000*11630*RES_hh_tes!H5/RES_hh_num!H5)</f>
        <v>4985.928139690518</v>
      </c>
      <c r="I5" s="72">
        <f>IF(RES_hh_tes!I5=0,0,1000*11630*RES_hh_tes!I5/RES_hh_num!I5)</f>
        <v>4465.0803052109304</v>
      </c>
      <c r="J5" s="72">
        <f>IF(RES_hh_tes!J5=0,0,1000*11630*RES_hh_tes!J5/RES_hh_num!J5)</f>
        <v>6937.0632920463413</v>
      </c>
      <c r="K5" s="72">
        <f>IF(RES_hh_tes!K5=0,0,1000*11630*RES_hh_tes!K5/RES_hh_num!K5)</f>
        <v>5698.5724396437636</v>
      </c>
      <c r="L5" s="72">
        <f>IF(RES_hh_tes!L5=0,0,1000*11630*RES_hh_tes!L5/RES_hh_num!L5)</f>
        <v>7950.8455701914754</v>
      </c>
      <c r="M5" s="72">
        <f>IF(RES_hh_tes!M5=0,0,1000*11630*RES_hh_tes!M5/RES_hh_num!M5)</f>
        <v>8438.1551480272028</v>
      </c>
      <c r="N5" s="72">
        <f>IF(RES_hh_tes!N5=0,0,1000*11630*RES_hh_tes!N5/RES_hh_num!N5)</f>
        <v>9379.6033637530418</v>
      </c>
      <c r="O5" s="72">
        <f>IF(RES_hh_tes!O5=0,0,1000*11630*RES_hh_tes!O5/RES_hh_num!O5)</f>
        <v>7259.5546490220122</v>
      </c>
      <c r="P5" s="72">
        <f>IF(RES_hh_tes!P5=0,0,1000*11630*RES_hh_tes!P5/RES_hh_num!P5)</f>
        <v>6094.7007916432103</v>
      </c>
      <c r="Q5" s="72">
        <f>IF(RES_hh_tes!Q5=0,0,1000*11630*RES_hh_tes!Q5/RES_hh_num!Q5)</f>
        <v>5872.2492681144176</v>
      </c>
      <c r="R5" s="72">
        <f>IF(RES_hh_tes!R5=0,0,1000*11630*RES_hh_tes!R5/RES_hh_num!R5)</f>
        <v>8546.5724444889202</v>
      </c>
      <c r="S5" s="72">
        <f>IF(RES_hh_tes!S5=0,0,1000*11630*RES_hh_tes!S5/RES_hh_num!S5)</f>
        <v>9168.515811819183</v>
      </c>
      <c r="T5" s="72">
        <f>IF(RES_hh_tes!T5=0,0,1000*11630*RES_hh_tes!T5/RES_hh_num!T5)</f>
        <v>7149.1188880432974</v>
      </c>
      <c r="U5" s="72">
        <f>IF(RES_hh_tes!U5=0,0,1000*11630*RES_hh_tes!U5/RES_hh_num!U5)</f>
        <v>6115.3861203820989</v>
      </c>
      <c r="V5" s="72">
        <f>IF(RES_hh_tes!V5=0,0,1000*11630*RES_hh_tes!V5/RES_hh_num!V5)</f>
        <v>9485.7534718954976</v>
      </c>
      <c r="W5" s="72">
        <f>IF(RES_hh_tes!W5=0,0,1000*11630*RES_hh_tes!W5/RES_hh_num!W5)</f>
        <v>9294.940050032048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7149.2693962432786</v>
      </c>
      <c r="C6" s="72">
        <f>IF(RES_hh_tes!C6=0,0,1000*11630*RES_hh_tes!C6/RES_hh_num!C6)</f>
        <v>6592.5441009902461</v>
      </c>
      <c r="D6" s="72">
        <f>IF(RES_hh_tes!D6=0,0,1000*11630*RES_hh_tes!D6/RES_hh_num!D6)</f>
        <v>12860.358198120235</v>
      </c>
      <c r="E6" s="72">
        <f>IF(RES_hh_tes!E6=0,0,1000*11630*RES_hh_tes!E6/RES_hh_num!E6)</f>
        <v>4741.6752941289651</v>
      </c>
      <c r="F6" s="72">
        <f>IF(RES_hh_tes!F6=0,0,1000*11630*RES_hh_tes!F6/RES_hh_num!F6)</f>
        <v>1094.2937215873251</v>
      </c>
      <c r="G6" s="72">
        <f>IF(RES_hh_tes!G6=0,0,1000*11630*RES_hh_tes!G6/RES_hh_num!G6)</f>
        <v>2804.2119600614501</v>
      </c>
      <c r="H6" s="72">
        <f>IF(RES_hh_tes!H6=0,0,1000*11630*RES_hh_tes!H6/RES_hh_num!H6)</f>
        <v>8384.4032633094957</v>
      </c>
      <c r="I6" s="72">
        <f>IF(RES_hh_tes!I6=0,0,1000*11630*RES_hh_tes!I6/RES_hh_num!I6)</f>
        <v>5390.4819150635149</v>
      </c>
      <c r="J6" s="72">
        <f>IF(RES_hh_tes!J6=0,0,1000*11630*RES_hh_tes!J6/RES_hh_num!J6)</f>
        <v>9442.2302819404213</v>
      </c>
      <c r="K6" s="72">
        <f>IF(RES_hh_tes!K6=0,0,1000*11630*RES_hh_tes!K6/RES_hh_num!K6)</f>
        <v>9917.0874918146164</v>
      </c>
      <c r="L6" s="72">
        <f>IF(RES_hh_tes!L6=0,0,1000*11630*RES_hh_tes!L6/RES_hh_num!L6)</f>
        <v>7181.1692585265837</v>
      </c>
      <c r="M6" s="72">
        <f>IF(RES_hh_tes!M6=0,0,1000*11630*RES_hh_tes!M6/RES_hh_num!M6)</f>
        <v>3097.300942260596</v>
      </c>
      <c r="N6" s="72">
        <f>IF(RES_hh_tes!N6=0,0,1000*11630*RES_hh_tes!N6/RES_hh_num!N6)</f>
        <v>11263.485142930516</v>
      </c>
      <c r="O6" s="72">
        <f>IF(RES_hh_tes!O6=0,0,1000*11630*RES_hh_tes!O6/RES_hh_num!O6)</f>
        <v>8280.90996993523</v>
      </c>
      <c r="P6" s="72">
        <f>IF(RES_hh_tes!P6=0,0,1000*11630*RES_hh_tes!P6/RES_hh_num!P6)</f>
        <v>785.68413601351733</v>
      </c>
      <c r="Q6" s="72">
        <f>IF(RES_hh_tes!Q6=0,0,1000*11630*RES_hh_tes!Q6/RES_hh_num!Q6)</f>
        <v>770.55323047750528</v>
      </c>
      <c r="R6" s="72">
        <f>IF(RES_hh_tes!R6=0,0,1000*11630*RES_hh_tes!R6/RES_hh_num!R6)</f>
        <v>8751.1440381174561</v>
      </c>
      <c r="S6" s="72">
        <f>IF(RES_hh_tes!S6=0,0,1000*11630*RES_hh_tes!S6/RES_hh_num!S6)</f>
        <v>8988.3636869455077</v>
      </c>
      <c r="T6" s="72">
        <f>IF(RES_hh_tes!T6=0,0,1000*11630*RES_hh_tes!T6/RES_hh_num!T6)</f>
        <v>8273.416017238229</v>
      </c>
      <c r="U6" s="72">
        <f>IF(RES_hh_tes!U6=0,0,1000*11630*RES_hh_tes!U6/RES_hh_num!U6)</f>
        <v>7085.0413930212389</v>
      </c>
      <c r="V6" s="72">
        <f>IF(RES_hh_tes!V6=0,0,1000*11630*RES_hh_tes!V6/RES_hh_num!V6)</f>
        <v>7785.3243004121787</v>
      </c>
      <c r="W6" s="72">
        <f>IF(RES_hh_tes!W6=0,0,1000*11630*RES_hh_tes!W6/RES_hh_num!W6)</f>
        <v>9758.9119174958196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0</v>
      </c>
      <c r="C7" s="72">
        <f>IF(RES_hh_tes!C7=0,0,1000*11630*RES_hh_tes!C7/RES_hh_num!C7)</f>
        <v>0</v>
      </c>
      <c r="D7" s="72">
        <f>IF(RES_hh_tes!D7=0,0,1000*11630*RES_hh_tes!D7/RES_hh_num!D7)</f>
        <v>0</v>
      </c>
      <c r="E7" s="72">
        <f>IF(RES_hh_tes!E7=0,0,1000*11630*RES_hh_tes!E7/RES_hh_num!E7)</f>
        <v>0</v>
      </c>
      <c r="F7" s="72">
        <f>IF(RES_hh_tes!F7=0,0,1000*11630*RES_hh_tes!F7/RES_hh_num!F7)</f>
        <v>0</v>
      </c>
      <c r="G7" s="72">
        <f>IF(RES_hh_tes!G7=0,0,1000*11630*RES_hh_tes!G7/RES_hh_num!G7)</f>
        <v>0</v>
      </c>
      <c r="H7" s="72">
        <f>IF(RES_hh_tes!H7=0,0,1000*11630*RES_hh_tes!H7/RES_hh_num!H7)</f>
        <v>0</v>
      </c>
      <c r="I7" s="72">
        <f>IF(RES_hh_tes!I7=0,0,1000*11630*RES_hh_tes!I7/RES_hh_num!I7)</f>
        <v>0</v>
      </c>
      <c r="J7" s="72">
        <f>IF(RES_hh_tes!J7=0,0,1000*11630*RES_hh_tes!J7/RES_hh_num!J7)</f>
        <v>0</v>
      </c>
      <c r="K7" s="72">
        <f>IF(RES_hh_tes!K7=0,0,1000*11630*RES_hh_tes!K7/RES_hh_num!K7)</f>
        <v>0</v>
      </c>
      <c r="L7" s="72">
        <f>IF(RES_hh_tes!L7=0,0,1000*11630*RES_hh_tes!L7/RES_hh_num!L7)</f>
        <v>0</v>
      </c>
      <c r="M7" s="72">
        <f>IF(RES_hh_tes!M7=0,0,1000*11630*RES_hh_tes!M7/RES_hh_num!M7)</f>
        <v>0</v>
      </c>
      <c r="N7" s="72">
        <f>IF(RES_hh_tes!N7=0,0,1000*11630*RES_hh_tes!N7/RES_hh_num!N7)</f>
        <v>0</v>
      </c>
      <c r="O7" s="72">
        <f>IF(RES_hh_tes!O7=0,0,1000*11630*RES_hh_tes!O7/RES_hh_num!O7)</f>
        <v>0</v>
      </c>
      <c r="P7" s="72">
        <f>IF(RES_hh_tes!P7=0,0,1000*11630*RES_hh_tes!P7/RES_hh_num!P7)</f>
        <v>0</v>
      </c>
      <c r="Q7" s="72">
        <f>IF(RES_hh_tes!Q7=0,0,1000*11630*RES_hh_tes!Q7/RES_hh_num!Q7)</f>
        <v>0</v>
      </c>
      <c r="R7" s="72">
        <f>IF(RES_hh_tes!R7=0,0,1000*11630*RES_hh_tes!R7/RES_hh_num!R7)</f>
        <v>0</v>
      </c>
      <c r="S7" s="72">
        <f>IF(RES_hh_tes!S7=0,0,1000*11630*RES_hh_tes!S7/RES_hh_num!S7)</f>
        <v>0</v>
      </c>
      <c r="T7" s="72">
        <f>IF(RES_hh_tes!T7=0,0,1000*11630*RES_hh_tes!T7/RES_hh_num!T7)</f>
        <v>0</v>
      </c>
      <c r="U7" s="72">
        <f>IF(RES_hh_tes!U7=0,0,1000*11630*RES_hh_tes!U7/RES_hh_num!U7)</f>
        <v>0</v>
      </c>
      <c r="V7" s="72">
        <f>IF(RES_hh_tes!V7=0,0,1000*11630*RES_hh_tes!V7/RES_hh_num!V7)</f>
        <v>0</v>
      </c>
      <c r="W7" s="72">
        <f>IF(RES_hh_tes!W7=0,0,1000*11630*RES_hh_tes!W7/RES_hh_num!W7)</f>
        <v>0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7920.0726622239981</v>
      </c>
      <c r="C8" s="72">
        <f>IF(RES_hh_tes!C8=0,0,1000*11630*RES_hh_tes!C8/RES_hh_num!C8)</f>
        <v>8203.5593961172199</v>
      </c>
      <c r="D8" s="72">
        <f>IF(RES_hh_tes!D8=0,0,1000*11630*RES_hh_tes!D8/RES_hh_num!D8)</f>
        <v>7951.0807875743139</v>
      </c>
      <c r="E8" s="72">
        <f>IF(RES_hh_tes!E8=0,0,1000*11630*RES_hh_tes!E8/RES_hh_num!E8)</f>
        <v>7944.7807262832266</v>
      </c>
      <c r="F8" s="72">
        <f>IF(RES_hh_tes!F8=0,0,1000*11630*RES_hh_tes!F8/RES_hh_num!F8)</f>
        <v>7244.9021546278773</v>
      </c>
      <c r="G8" s="72">
        <f>IF(RES_hh_tes!G8=0,0,1000*11630*RES_hh_tes!G8/RES_hh_num!G8)</f>
        <v>6913.3405406689189</v>
      </c>
      <c r="H8" s="72">
        <f>IF(RES_hh_tes!H8=0,0,1000*11630*RES_hh_tes!H8/RES_hh_num!H8)</f>
        <v>6178.5931621445434</v>
      </c>
      <c r="I8" s="72">
        <f>IF(RES_hh_tes!I8=0,0,1000*11630*RES_hh_tes!I8/RES_hh_num!I8)</f>
        <v>5162.5230336534105</v>
      </c>
      <c r="J8" s="72">
        <f>IF(RES_hh_tes!J8=0,0,1000*11630*RES_hh_tes!J8/RES_hh_num!J8)</f>
        <v>5712.7231169623474</v>
      </c>
      <c r="K8" s="72">
        <f>IF(RES_hh_tes!K8=0,0,1000*11630*RES_hh_tes!K8/RES_hh_num!K8)</f>
        <v>6085.0990551314762</v>
      </c>
      <c r="L8" s="72">
        <f>IF(RES_hh_tes!L8=0,0,1000*11630*RES_hh_tes!L8/RES_hh_num!L8)</f>
        <v>8190.3031944003469</v>
      </c>
      <c r="M8" s="72">
        <f>IF(RES_hh_tes!M8=0,0,1000*11630*RES_hh_tes!M8/RES_hh_num!M8)</f>
        <v>7406.9558297026897</v>
      </c>
      <c r="N8" s="72">
        <f>IF(RES_hh_tes!N8=0,0,1000*11630*RES_hh_tes!N8/RES_hh_num!N8)</f>
        <v>7424.9471830061857</v>
      </c>
      <c r="O8" s="72">
        <f>IF(RES_hh_tes!O8=0,0,1000*11630*RES_hh_tes!O8/RES_hh_num!O8)</f>
        <v>8168.3876244421108</v>
      </c>
      <c r="P8" s="72">
        <f>IF(RES_hh_tes!P8=0,0,1000*11630*RES_hh_tes!P8/RES_hh_num!P8)</f>
        <v>6995.0573869719738</v>
      </c>
      <c r="Q8" s="72">
        <f>IF(RES_hh_tes!Q8=0,0,1000*11630*RES_hh_tes!Q8/RES_hh_num!Q8)</f>
        <v>7341.1930896422919</v>
      </c>
      <c r="R8" s="72">
        <f>IF(RES_hh_tes!R8=0,0,1000*11630*RES_hh_tes!R8/RES_hh_num!R8)</f>
        <v>7683.2990236220385</v>
      </c>
      <c r="S8" s="72">
        <f>IF(RES_hh_tes!S8=0,0,1000*11630*RES_hh_tes!S8/RES_hh_num!S8)</f>
        <v>8204.5306488926435</v>
      </c>
      <c r="T8" s="72">
        <f>IF(RES_hh_tes!T8=0,0,1000*11630*RES_hh_tes!T8/RES_hh_num!T8)</f>
        <v>7739.8027138915295</v>
      </c>
      <c r="U8" s="72">
        <f>IF(RES_hh_tes!U8=0,0,1000*11630*RES_hh_tes!U8/RES_hh_num!U8)</f>
        <v>7756.9731782536728</v>
      </c>
      <c r="V8" s="72">
        <f>IF(RES_hh_tes!V8=0,0,1000*11630*RES_hh_tes!V8/RES_hh_num!V8)</f>
        <v>8110.4038434294534</v>
      </c>
      <c r="W8" s="72">
        <f>IF(RES_hh_tes!W8=0,0,1000*11630*RES_hh_tes!W8/RES_hh_num!W8)</f>
        <v>9262.0720179628952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271.12307316856095</v>
      </c>
      <c r="C9" s="72">
        <f>IF(RES_hh_tes!C9=0,0,1000*11630*RES_hh_tes!C9/RES_hh_num!C9)</f>
        <v>11477.715565000999</v>
      </c>
      <c r="D9" s="72">
        <f>IF(RES_hh_tes!D9=0,0,1000*11630*RES_hh_tes!D9/RES_hh_num!D9)</f>
        <v>8199.4926512470047</v>
      </c>
      <c r="E9" s="72">
        <f>IF(RES_hh_tes!E9=0,0,1000*11630*RES_hh_tes!E9/RES_hh_num!E9)</f>
        <v>6962.8711188901116</v>
      </c>
      <c r="F9" s="72">
        <f>IF(RES_hh_tes!F9=0,0,1000*11630*RES_hh_tes!F9/RES_hh_num!F9)</f>
        <v>7924.0576934289484</v>
      </c>
      <c r="G9" s="72">
        <f>IF(RES_hh_tes!G9=0,0,1000*11630*RES_hh_tes!G9/RES_hh_num!G9)</f>
        <v>7484.8411079497055</v>
      </c>
      <c r="H9" s="72">
        <f>IF(RES_hh_tes!H9=0,0,1000*11630*RES_hh_tes!H9/RES_hh_num!H9)</f>
        <v>4891.2082952467545</v>
      </c>
      <c r="I9" s="72">
        <f>IF(RES_hh_tes!I9=0,0,1000*11630*RES_hh_tes!I9/RES_hh_num!I9)</f>
        <v>6223.1647175190847</v>
      </c>
      <c r="J9" s="72">
        <f>IF(RES_hh_tes!J9=0,0,1000*11630*RES_hh_tes!J9/RES_hh_num!J9)</f>
        <v>2433.820168752934</v>
      </c>
      <c r="K9" s="72">
        <f>IF(RES_hh_tes!K9=0,0,1000*11630*RES_hh_tes!K9/RES_hh_num!K9)</f>
        <v>1254.688660470875</v>
      </c>
      <c r="L9" s="72">
        <f>IF(RES_hh_tes!L9=0,0,1000*11630*RES_hh_tes!L9/RES_hh_num!L9)</f>
        <v>12143.399403874017</v>
      </c>
      <c r="M9" s="72">
        <f>IF(RES_hh_tes!M9=0,0,1000*11630*RES_hh_tes!M9/RES_hh_num!M9)</f>
        <v>9916.3296870109898</v>
      </c>
      <c r="N9" s="72">
        <f>IF(RES_hh_tes!N9=0,0,1000*11630*RES_hh_tes!N9/RES_hh_num!N9)</f>
        <v>10011.33852160143</v>
      </c>
      <c r="O9" s="72">
        <f>IF(RES_hh_tes!O9=0,0,1000*11630*RES_hh_tes!O9/RES_hh_num!O9)</f>
        <v>9331.6210104669317</v>
      </c>
      <c r="P9" s="72">
        <f>IF(RES_hh_tes!P9=0,0,1000*11630*RES_hh_tes!P9/RES_hh_num!P9)</f>
        <v>5300.2196088285746</v>
      </c>
      <c r="Q9" s="72">
        <f>IF(RES_hh_tes!Q9=0,0,1000*11630*RES_hh_tes!Q9/RES_hh_num!Q9)</f>
        <v>7826.0576756400296</v>
      </c>
      <c r="R9" s="72">
        <f>IF(RES_hh_tes!R9=0,0,1000*11630*RES_hh_tes!R9/RES_hh_num!R9)</f>
        <v>8755.1077304612008</v>
      </c>
      <c r="S9" s="72">
        <f>IF(RES_hh_tes!S9=0,0,1000*11630*RES_hh_tes!S9/RES_hh_num!S9)</f>
        <v>8666.6434724393803</v>
      </c>
      <c r="T9" s="72">
        <f>IF(RES_hh_tes!T9=0,0,1000*11630*RES_hh_tes!T9/RES_hh_num!T9)</f>
        <v>7104.6752743067464</v>
      </c>
      <c r="U9" s="72">
        <f>IF(RES_hh_tes!U9=0,0,1000*11630*RES_hh_tes!U9/RES_hh_num!U9)</f>
        <v>7716.7013158705431</v>
      </c>
      <c r="V9" s="72">
        <f>IF(RES_hh_tes!V9=0,0,1000*11630*RES_hh_tes!V9/RES_hh_num!V9)</f>
        <v>8122.5356277684587</v>
      </c>
      <c r="W9" s="72">
        <f>IF(RES_hh_tes!W9=0,0,1000*11630*RES_hh_tes!W9/RES_hh_num!W9)</f>
        <v>9585.4897988843586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4620.9659510650699</v>
      </c>
      <c r="C11" s="72">
        <f>IF(RES_hh_tes!C11=0,0,1000*11630*RES_hh_tes!C11/RES_hh_num!C11)</f>
        <v>10036.431718591584</v>
      </c>
      <c r="D11" s="72">
        <f>IF(RES_hh_tes!D11=0,0,1000*11630*RES_hh_tes!D11/RES_hh_num!D11)</f>
        <v>8935.2983731489476</v>
      </c>
      <c r="E11" s="72">
        <f>IF(RES_hh_tes!E11=0,0,1000*11630*RES_hh_tes!E11/RES_hh_num!E11)</f>
        <v>7739.2278115287791</v>
      </c>
      <c r="F11" s="72">
        <f>IF(RES_hh_tes!F11=0,0,1000*11630*RES_hh_tes!F11/RES_hh_num!F11)</f>
        <v>7200.3308083952415</v>
      </c>
      <c r="G11" s="72">
        <f>IF(RES_hh_tes!G11=0,0,1000*11630*RES_hh_tes!G11/RES_hh_num!G11)</f>
        <v>7163.0691278347804</v>
      </c>
      <c r="H11" s="72">
        <f>IF(RES_hh_tes!H11=0,0,1000*11630*RES_hh_tes!H11/RES_hh_num!H11)</f>
        <v>6259.8091895728094</v>
      </c>
      <c r="I11" s="72">
        <f>IF(RES_hh_tes!I11=0,0,1000*11630*RES_hh_tes!I11/RES_hh_num!I11)</f>
        <v>5563.6777386432159</v>
      </c>
      <c r="J11" s="72">
        <f>IF(RES_hh_tes!J11=0,0,1000*11630*RES_hh_tes!J11/RES_hh_num!J11)</f>
        <v>5540.1469607848248</v>
      </c>
      <c r="K11" s="72">
        <f>IF(RES_hh_tes!K11=0,0,1000*11630*RES_hh_tes!K11/RES_hh_num!K11)</f>
        <v>6187.8622343698162</v>
      </c>
      <c r="L11" s="72">
        <f>IF(RES_hh_tes!L11=0,0,1000*11630*RES_hh_tes!L11/RES_hh_num!L11)</f>
        <v>8049.4324643417976</v>
      </c>
      <c r="M11" s="72">
        <f>IF(RES_hh_tes!M11=0,0,1000*11630*RES_hh_tes!M11/RES_hh_num!M11)</f>
        <v>7889.4842156885206</v>
      </c>
      <c r="N11" s="72">
        <f>IF(RES_hh_tes!N11=0,0,1000*11630*RES_hh_tes!N11/RES_hh_num!N11)</f>
        <v>8459.6840636169545</v>
      </c>
      <c r="O11" s="72">
        <f>IF(RES_hh_tes!O11=0,0,1000*11630*RES_hh_tes!O11/RES_hh_num!O11)</f>
        <v>8604.3848076722661</v>
      </c>
      <c r="P11" s="72">
        <f>IF(RES_hh_tes!P11=0,0,1000*11630*RES_hh_tes!P11/RES_hh_num!P11)</f>
        <v>6954.0255008908671</v>
      </c>
      <c r="Q11" s="72">
        <f>IF(RES_hh_tes!Q11=0,0,1000*11630*RES_hh_tes!Q11/RES_hh_num!Q11)</f>
        <v>7708.8838751136691</v>
      </c>
      <c r="R11" s="72">
        <f>IF(RES_hh_tes!R11=0,0,1000*11630*RES_hh_tes!R11/RES_hh_num!R11)</f>
        <v>8006.701352289414</v>
      </c>
      <c r="S11" s="72">
        <f>IF(RES_hh_tes!S11=0,0,1000*11630*RES_hh_tes!S11/RES_hh_num!S11)</f>
        <v>8350.2532347841407</v>
      </c>
      <c r="T11" s="72">
        <f>IF(RES_hh_tes!T11=0,0,1000*11630*RES_hh_tes!T11/RES_hh_num!T11)</f>
        <v>7714.4392274547408</v>
      </c>
      <c r="U11" s="72">
        <f>IF(RES_hh_tes!U11=0,0,1000*11630*RES_hh_tes!U11/RES_hh_num!U11)</f>
        <v>7763.4128413959488</v>
      </c>
      <c r="V11" s="72">
        <f>IF(RES_hh_tes!V11=0,0,1000*11630*RES_hh_tes!V11/RES_hh_num!V11)</f>
        <v>8421.2145943724445</v>
      </c>
      <c r="W11" s="72">
        <f>IF(RES_hh_tes!W11=0,0,1000*11630*RES_hh_tes!W11/RES_hh_num!W11)</f>
        <v>9257.8330951591597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6698.5189090264648</v>
      </c>
      <c r="C12" s="72">
        <f>IF(RES_hh_tes!C12=0,0,1000*11630*RES_hh_tes!C12/RES_hh_num!C12)</f>
        <v>8526.2543732943777</v>
      </c>
      <c r="D12" s="72">
        <f>IF(RES_hh_tes!D12=0,0,1000*11630*RES_hh_tes!D12/RES_hh_num!D12)</f>
        <v>8508.5505660377821</v>
      </c>
      <c r="E12" s="72">
        <f>IF(RES_hh_tes!E12=0,0,1000*11630*RES_hh_tes!E12/RES_hh_num!E12)</f>
        <v>8200.4805263458238</v>
      </c>
      <c r="F12" s="72">
        <f>IF(RES_hh_tes!F12=0,0,1000*11630*RES_hh_tes!F12/RES_hh_num!F12)</f>
        <v>7249.9139847299357</v>
      </c>
      <c r="G12" s="72">
        <f>IF(RES_hh_tes!G12=0,0,1000*11630*RES_hh_tes!G12/RES_hh_num!G12)</f>
        <v>6924.1747133385543</v>
      </c>
      <c r="H12" s="72">
        <f>IF(RES_hh_tes!H12=0,0,1000*11630*RES_hh_tes!H12/RES_hh_num!H12)</f>
        <v>6273.3667283078012</v>
      </c>
      <c r="I12" s="72">
        <f>IF(RES_hh_tes!I12=0,0,1000*11630*RES_hh_tes!I12/RES_hh_num!I12)</f>
        <v>5499.3030775213974</v>
      </c>
      <c r="J12" s="72">
        <f>IF(RES_hh_tes!J12=0,0,1000*11630*RES_hh_tes!J12/RES_hh_num!J12)</f>
        <v>5895.0283454746268</v>
      </c>
      <c r="K12" s="72">
        <f>IF(RES_hh_tes!K12=0,0,1000*11630*RES_hh_tes!K12/RES_hh_num!K12)</f>
        <v>6232.665484881446</v>
      </c>
      <c r="L12" s="72">
        <f>IF(RES_hh_tes!L12=0,0,1000*11630*RES_hh_tes!L12/RES_hh_num!L12)</f>
        <v>7632.0118709811995</v>
      </c>
      <c r="M12" s="72">
        <f>IF(RES_hh_tes!M12=0,0,1000*11630*RES_hh_tes!M12/RES_hh_num!M12)</f>
        <v>7009.6299799943772</v>
      </c>
      <c r="N12" s="72">
        <f>IF(RES_hh_tes!N12=0,0,1000*11630*RES_hh_tes!N12/RES_hh_num!N12)</f>
        <v>6895.0591869974478</v>
      </c>
      <c r="O12" s="72">
        <f>IF(RES_hh_tes!O12=0,0,1000*11630*RES_hh_tes!O12/RES_hh_num!O12)</f>
        <v>7519.8782864404502</v>
      </c>
      <c r="P12" s="72">
        <f>IF(RES_hh_tes!P12=0,0,1000*11630*RES_hh_tes!P12/RES_hh_num!P12)</f>
        <v>6789.1696325811654</v>
      </c>
      <c r="Q12" s="72">
        <f>IF(RES_hh_tes!Q12=0,0,1000*11630*RES_hh_tes!Q12/RES_hh_num!Q12)</f>
        <v>8350.3542327357354</v>
      </c>
      <c r="R12" s="72">
        <f>IF(RES_hh_tes!R12=0,0,1000*11630*RES_hh_tes!R12/RES_hh_num!R12)</f>
        <v>7575.4916180802202</v>
      </c>
      <c r="S12" s="72">
        <f>IF(RES_hh_tes!S12=0,0,1000*11630*RES_hh_tes!S12/RES_hh_num!S12)</f>
        <v>8151.2088110660998</v>
      </c>
      <c r="T12" s="72">
        <f>IF(RES_hh_tes!T12=0,0,1000*11630*RES_hh_tes!T12/RES_hh_num!T12)</f>
        <v>7730.2333614950967</v>
      </c>
      <c r="U12" s="72">
        <f>IF(RES_hh_tes!U12=0,0,1000*11630*RES_hh_tes!U12/RES_hh_num!U12)</f>
        <v>7458.4267280364347</v>
      </c>
      <c r="V12" s="72">
        <f>IF(RES_hh_tes!V12=0,0,1000*11630*RES_hh_tes!V12/RES_hh_num!V12)</f>
        <v>8369.5938741509508</v>
      </c>
      <c r="W12" s="72">
        <f>IF(RES_hh_tes!W12=0,0,1000*11630*RES_hh_tes!W12/RES_hh_num!W12)</f>
        <v>10119.087982512665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7470.5452207669041</v>
      </c>
      <c r="C13" s="74">
        <f>IF(RES_hh_tes!C13=0,0,1000*11630*RES_hh_tes!C13/RES_hh_num!C13)</f>
        <v>8137.3838814396677</v>
      </c>
      <c r="D13" s="74">
        <f>IF(RES_hh_tes!D13=0,0,1000*11630*RES_hh_tes!D13/RES_hh_num!D13)</f>
        <v>8372.2451842287355</v>
      </c>
      <c r="E13" s="74">
        <f>IF(RES_hh_tes!E13=0,0,1000*11630*RES_hh_tes!E13/RES_hh_num!E13)</f>
        <v>8122.0403495675473</v>
      </c>
      <c r="F13" s="74">
        <f>IF(RES_hh_tes!F13=0,0,1000*11630*RES_hh_tes!F13/RES_hh_num!F13)</f>
        <v>7312.9780272558082</v>
      </c>
      <c r="G13" s="74">
        <f>IF(RES_hh_tes!G13=0,0,1000*11630*RES_hh_tes!G13/RES_hh_num!G13)</f>
        <v>6803.694792116964</v>
      </c>
      <c r="H13" s="74">
        <f>IF(RES_hh_tes!H13=0,0,1000*11630*RES_hh_tes!H13/RES_hh_num!H13)</f>
        <v>6130.3200350779243</v>
      </c>
      <c r="I13" s="74">
        <f>IF(RES_hh_tes!I13=0,0,1000*11630*RES_hh_tes!I13/RES_hh_num!I13)</f>
        <v>5632.6322985579664</v>
      </c>
      <c r="J13" s="74">
        <f>IF(RES_hh_tes!J13=0,0,1000*11630*RES_hh_tes!J13/RES_hh_num!J13)</f>
        <v>6020.7643770099585</v>
      </c>
      <c r="K13" s="74">
        <f>IF(RES_hh_tes!K13=0,0,1000*11630*RES_hh_tes!K13/RES_hh_num!K13)</f>
        <v>6096.0068859806124</v>
      </c>
      <c r="L13" s="74">
        <f>IF(RES_hh_tes!L13=0,0,1000*11630*RES_hh_tes!L13/RES_hh_num!L13)</f>
        <v>6869.3724445540174</v>
      </c>
      <c r="M13" s="74">
        <f>IF(RES_hh_tes!M13=0,0,1000*11630*RES_hh_tes!M13/RES_hh_num!M13)</f>
        <v>7737.2955757496593</v>
      </c>
      <c r="N13" s="74">
        <f>IF(RES_hh_tes!N13=0,0,1000*11630*RES_hh_tes!N13/RES_hh_num!N13)</f>
        <v>8723.3200900138745</v>
      </c>
      <c r="O13" s="74">
        <f>IF(RES_hh_tes!O13=0,0,1000*11630*RES_hh_tes!O13/RES_hh_num!O13)</f>
        <v>8649.3233074269247</v>
      </c>
      <c r="P13" s="74">
        <f>IF(RES_hh_tes!P13=0,0,1000*11630*RES_hh_tes!P13/RES_hh_num!P13)</f>
        <v>8415.5257568913621</v>
      </c>
      <c r="Q13" s="74">
        <f>IF(RES_hh_tes!Q13=0,0,1000*11630*RES_hh_tes!Q13/RES_hh_num!Q13)</f>
        <v>8723.4575138672335</v>
      </c>
      <c r="R13" s="74">
        <f>IF(RES_hh_tes!R13=0,0,1000*11630*RES_hh_tes!R13/RES_hh_num!R13)</f>
        <v>9037.0946621675612</v>
      </c>
      <c r="S13" s="74">
        <f>IF(RES_hh_tes!S13=0,0,1000*11630*RES_hh_tes!S13/RES_hh_num!S13)</f>
        <v>5560.1168005684585</v>
      </c>
      <c r="T13" s="74">
        <f>IF(RES_hh_tes!T13=0,0,1000*11630*RES_hh_tes!T13/RES_hh_num!T13)</f>
        <v>5523.7688746494632</v>
      </c>
      <c r="U13" s="74">
        <f>IF(RES_hh_tes!U13=0,0,1000*11630*RES_hh_tes!U13/RES_hh_num!U13)</f>
        <v>7832.7285762650872</v>
      </c>
      <c r="V13" s="74">
        <f>IF(RES_hh_tes!V13=0,0,1000*11630*RES_hh_tes!V13/RES_hh_num!V13)</f>
        <v>10664.460315799437</v>
      </c>
      <c r="W13" s="74">
        <f>IF(RES_hh_tes!W13=0,0,1000*11630*RES_hh_tes!W13/RES_hh_num!W13)</f>
        <v>8895.1157627290504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124.07360014769436</v>
      </c>
      <c r="C14" s="76">
        <f>IF(RES_hh_tes!C14=0,0,1000*11630*RES_hh_tes!C14/RES_hh_num!C14)</f>
        <v>136.56233062779737</v>
      </c>
      <c r="D14" s="76">
        <f>IF(RES_hh_tes!D14=0,0,1000*11630*RES_hh_tes!D14/RES_hh_num!D14)</f>
        <v>130.07547768696463</v>
      </c>
      <c r="E14" s="76">
        <f>IF(RES_hh_tes!E14=0,0,1000*11630*RES_hh_tes!E14/RES_hh_num!E14)</f>
        <v>123.50360720462923</v>
      </c>
      <c r="F14" s="76">
        <f>IF(RES_hh_tes!F14=0,0,1000*11630*RES_hh_tes!F14/RES_hh_num!F14)</f>
        <v>112.88146169856033</v>
      </c>
      <c r="G14" s="76">
        <f>IF(RES_hh_tes!G14=0,0,1000*11630*RES_hh_tes!G14/RES_hh_num!G14)</f>
        <v>105.26572836670657</v>
      </c>
      <c r="H14" s="76">
        <f>IF(RES_hh_tes!H14=0,0,1000*11630*RES_hh_tes!H14/RES_hh_num!H14)</f>
        <v>93.137278294805853</v>
      </c>
      <c r="I14" s="76">
        <f>IF(RES_hh_tes!I14=0,0,1000*11630*RES_hh_tes!I14/RES_hh_num!I14)</f>
        <v>78.120873641335351</v>
      </c>
      <c r="J14" s="76">
        <f>IF(RES_hh_tes!J14=0,0,1000*11630*RES_hh_tes!J14/RES_hh_num!J14)</f>
        <v>83.560709068660373</v>
      </c>
      <c r="K14" s="76">
        <f>IF(RES_hh_tes!K14=0,0,1000*11630*RES_hh_tes!K14/RES_hh_num!K14)</f>
        <v>83.586986391868933</v>
      </c>
      <c r="L14" s="76">
        <f>IF(RES_hh_tes!L14=0,0,1000*11630*RES_hh_tes!L14/RES_hh_num!L14)</f>
        <v>113.64601705871121</v>
      </c>
      <c r="M14" s="76">
        <f>IF(RES_hh_tes!M14=0,0,1000*11630*RES_hh_tes!M14/RES_hh_num!M14)</f>
        <v>100.05771485378041</v>
      </c>
      <c r="N14" s="76">
        <f>IF(RES_hh_tes!N14=0,0,1000*11630*RES_hh_tes!N14/RES_hh_num!N14)</f>
        <v>98.037556499267112</v>
      </c>
      <c r="O14" s="76">
        <f>IF(RES_hh_tes!O14=0,0,1000*11630*RES_hh_tes!O14/RES_hh_num!O14)</f>
        <v>102.65952058249245</v>
      </c>
      <c r="P14" s="76">
        <f>IF(RES_hh_tes!P14=0,0,1000*11630*RES_hh_tes!P14/RES_hh_num!P14)</f>
        <v>82.121272040183612</v>
      </c>
      <c r="Q14" s="76">
        <f>IF(RES_hh_tes!Q14=0,0,1000*11630*RES_hh_tes!Q14/RES_hh_num!Q14)</f>
        <v>88.601458333701657</v>
      </c>
      <c r="R14" s="76">
        <f>IF(RES_hh_tes!R14=0,0,1000*11630*RES_hh_tes!R14/RES_hh_num!R14)</f>
        <v>93.69945423213106</v>
      </c>
      <c r="S14" s="76">
        <f>IF(RES_hh_tes!S14=0,0,1000*11630*RES_hh_tes!S14/RES_hh_num!S14)</f>
        <v>100.05909803796237</v>
      </c>
      <c r="T14" s="76">
        <f>IF(RES_hh_tes!T14=0,0,1000*11630*RES_hh_tes!T14/RES_hh_num!T14)</f>
        <v>96.538099370984966</v>
      </c>
      <c r="U14" s="76">
        <f>IF(RES_hh_tes!U14=0,0,1000*11630*RES_hh_tes!U14/RES_hh_num!U14)</f>
        <v>98.379349369049507</v>
      </c>
      <c r="V14" s="76">
        <f>IF(RES_hh_tes!V14=0,0,1000*11630*RES_hh_tes!V14/RES_hh_num!V14)</f>
        <v>104.09853421133931</v>
      </c>
      <c r="W14" s="76">
        <f>IF(RES_hh_tes!W14=0,0,1000*11630*RES_hh_tes!W14/RES_hh_num!W14)</f>
        <v>115.57969591663858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1.2711306725349076</v>
      </c>
      <c r="C15" s="69">
        <f t="shared" si="0"/>
        <v>2.5223356419026586</v>
      </c>
      <c r="D15" s="69">
        <f t="shared" si="0"/>
        <v>4.2463117835827102</v>
      </c>
      <c r="E15" s="69">
        <f t="shared" si="0"/>
        <v>6.1837522496096815</v>
      </c>
      <c r="F15" s="69">
        <f t="shared" si="0"/>
        <v>6.8760029477701838</v>
      </c>
      <c r="G15" s="69">
        <f t="shared" si="0"/>
        <v>9.136451896775716</v>
      </c>
      <c r="H15" s="69">
        <f t="shared" si="0"/>
        <v>12.424415266194401</v>
      </c>
      <c r="I15" s="69">
        <f t="shared" si="0"/>
        <v>18.078836550130905</v>
      </c>
      <c r="J15" s="69">
        <f t="shared" si="0"/>
        <v>15.54385872158568</v>
      </c>
      <c r="K15" s="69">
        <f t="shared" si="0"/>
        <v>19.32022887268754</v>
      </c>
      <c r="L15" s="69">
        <f t="shared" si="0"/>
        <v>24.883473261379855</v>
      </c>
      <c r="M15" s="69">
        <f t="shared" si="0"/>
        <v>23.834438229515573</v>
      </c>
      <c r="N15" s="69">
        <f t="shared" si="0"/>
        <v>40.523395046889306</v>
      </c>
      <c r="O15" s="69">
        <f t="shared" si="0"/>
        <v>39.368536543255381</v>
      </c>
      <c r="P15" s="69">
        <f t="shared" si="0"/>
        <v>31.900841680352276</v>
      </c>
      <c r="Q15" s="69">
        <f t="shared" si="0"/>
        <v>53.197540443418291</v>
      </c>
      <c r="R15" s="69">
        <f t="shared" si="0"/>
        <v>55.800920449819202</v>
      </c>
      <c r="S15" s="69">
        <f t="shared" si="0"/>
        <v>58.858122406437815</v>
      </c>
      <c r="T15" s="69">
        <f t="shared" si="0"/>
        <v>66.844279479765532</v>
      </c>
      <c r="U15" s="69">
        <f t="shared" si="0"/>
        <v>68.5588174585031</v>
      </c>
      <c r="V15" s="69">
        <f t="shared" si="0"/>
        <v>74.101133181941151</v>
      </c>
      <c r="W15" s="69">
        <f t="shared" si="0"/>
        <v>73.270310360727748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1.2711306725349076</v>
      </c>
      <c r="C16" s="72">
        <f>IF(RES_hh_tes!C16=0,0,1000*11630*RES_hh_tes!C16/RES_hh_num!C$3)</f>
        <v>2.5223356419026586</v>
      </c>
      <c r="D16" s="72">
        <f>IF(RES_hh_tes!D16=0,0,1000*11630*RES_hh_tes!D16/RES_hh_num!D$3)</f>
        <v>4.2463117835827102</v>
      </c>
      <c r="E16" s="72">
        <f>IF(RES_hh_tes!E16=0,0,1000*11630*RES_hh_tes!E16/RES_hh_num!E$3)</f>
        <v>6.1837522496096815</v>
      </c>
      <c r="F16" s="72">
        <f>IF(RES_hh_tes!F16=0,0,1000*11630*RES_hh_tes!F16/RES_hh_num!F$3)</f>
        <v>6.8760029477701838</v>
      </c>
      <c r="G16" s="72">
        <f>IF(RES_hh_tes!G16=0,0,1000*11630*RES_hh_tes!G16/RES_hh_num!G$3)</f>
        <v>9.136451896775716</v>
      </c>
      <c r="H16" s="72">
        <f>IF(RES_hh_tes!H16=0,0,1000*11630*RES_hh_tes!H16/RES_hh_num!H$3)</f>
        <v>12.424415266194401</v>
      </c>
      <c r="I16" s="72">
        <f>IF(RES_hh_tes!I16=0,0,1000*11630*RES_hh_tes!I16/RES_hh_num!I$3)</f>
        <v>18.078836550130905</v>
      </c>
      <c r="J16" s="72">
        <f>IF(RES_hh_tes!J16=0,0,1000*11630*RES_hh_tes!J16/RES_hh_num!J$3)</f>
        <v>15.54385872158568</v>
      </c>
      <c r="K16" s="72">
        <f>IF(RES_hh_tes!K16=0,0,1000*11630*RES_hh_tes!K16/RES_hh_num!K$3)</f>
        <v>19.32022887268754</v>
      </c>
      <c r="L16" s="72">
        <f>IF(RES_hh_tes!L16=0,0,1000*11630*RES_hh_tes!L16/RES_hh_num!L$3)</f>
        <v>24.883473261379855</v>
      </c>
      <c r="M16" s="72">
        <f>IF(RES_hh_tes!M16=0,0,1000*11630*RES_hh_tes!M16/RES_hh_num!M$3)</f>
        <v>23.834438229515573</v>
      </c>
      <c r="N16" s="72">
        <f>IF(RES_hh_tes!N16=0,0,1000*11630*RES_hh_tes!N16/RES_hh_num!N$3)</f>
        <v>40.523395046889306</v>
      </c>
      <c r="O16" s="72">
        <f>IF(RES_hh_tes!O16=0,0,1000*11630*RES_hh_tes!O16/RES_hh_num!O$3)</f>
        <v>39.368536543255381</v>
      </c>
      <c r="P16" s="72">
        <f>IF(RES_hh_tes!P16=0,0,1000*11630*RES_hh_tes!P16/RES_hh_num!P$3)</f>
        <v>31.900841680352276</v>
      </c>
      <c r="Q16" s="72">
        <f>IF(RES_hh_tes!Q16=0,0,1000*11630*RES_hh_tes!Q16/RES_hh_num!Q$3)</f>
        <v>53.197540443418291</v>
      </c>
      <c r="R16" s="72">
        <f>IF(RES_hh_tes!R16=0,0,1000*11630*RES_hh_tes!R16/RES_hh_num!R$3)</f>
        <v>55.800920449819202</v>
      </c>
      <c r="S16" s="72">
        <f>IF(RES_hh_tes!S16=0,0,1000*11630*RES_hh_tes!S16/RES_hh_num!S$3)</f>
        <v>58.858122406437815</v>
      </c>
      <c r="T16" s="72">
        <f>IF(RES_hh_tes!T16=0,0,1000*11630*RES_hh_tes!T16/RES_hh_num!T$3)</f>
        <v>66.844279479765532</v>
      </c>
      <c r="U16" s="72">
        <f>IF(RES_hh_tes!U16=0,0,1000*11630*RES_hh_tes!U16/RES_hh_num!U$3)</f>
        <v>68.5588174585031</v>
      </c>
      <c r="V16" s="72">
        <f>IF(RES_hh_tes!V16=0,0,1000*11630*RES_hh_tes!V16/RES_hh_num!V$3)</f>
        <v>74.101133181941151</v>
      </c>
      <c r="W16" s="72">
        <f>IF(RES_hh_tes!W16=0,0,1000*11630*RES_hh_tes!W16/RES_hh_num!W$3)</f>
        <v>73.270310360727748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676.53222462677081</v>
      </c>
      <c r="C17" s="69">
        <f>IF(RES_hh_tes!C17=0,0,1000*11630*RES_hh_tes!C17/RES_hh_num!C17)</f>
        <v>638.74429863187299</v>
      </c>
      <c r="D17" s="69">
        <f>IF(RES_hh_tes!D17=0,0,1000*11630*RES_hh_tes!D17/RES_hh_num!D17)</f>
        <v>637.26049125706095</v>
      </c>
      <c r="E17" s="69">
        <f>IF(RES_hh_tes!E17=0,0,1000*11630*RES_hh_tes!E17/RES_hh_num!E17)</f>
        <v>632.18954605218471</v>
      </c>
      <c r="F17" s="69">
        <f>IF(RES_hh_tes!F17=0,0,1000*11630*RES_hh_tes!F17/RES_hh_num!F17)</f>
        <v>625.60788819070467</v>
      </c>
      <c r="G17" s="69">
        <f>IF(RES_hh_tes!G17=0,0,1000*11630*RES_hh_tes!G17/RES_hh_num!G17)</f>
        <v>635.03015481053615</v>
      </c>
      <c r="H17" s="69">
        <f>IF(RES_hh_tes!H17=0,0,1000*11630*RES_hh_tes!H17/RES_hh_num!H17)</f>
        <v>647.10706083051775</v>
      </c>
      <c r="I17" s="69">
        <f>IF(RES_hh_tes!I17=0,0,1000*11630*RES_hh_tes!I17/RES_hh_num!I17)</f>
        <v>669.43041103037717</v>
      </c>
      <c r="J17" s="69">
        <f>IF(RES_hh_tes!J17=0,0,1000*11630*RES_hh_tes!J17/RES_hh_num!J17)</f>
        <v>670.74219144902224</v>
      </c>
      <c r="K17" s="69">
        <f>IF(RES_hh_tes!K17=0,0,1000*11630*RES_hh_tes!K17/RES_hh_num!K17)</f>
        <v>662.16457869485566</v>
      </c>
      <c r="L17" s="69">
        <f>IF(RES_hh_tes!L17=0,0,1000*11630*RES_hh_tes!L17/RES_hh_num!L17)</f>
        <v>439.37293637014142</v>
      </c>
      <c r="M17" s="69">
        <f>IF(RES_hh_tes!M17=0,0,1000*11630*RES_hh_tes!M17/RES_hh_num!M17)</f>
        <v>504.96465140856662</v>
      </c>
      <c r="N17" s="69">
        <f>IF(RES_hh_tes!N17=0,0,1000*11630*RES_hh_tes!N17/RES_hh_num!N17)</f>
        <v>552.90653801334611</v>
      </c>
      <c r="O17" s="69">
        <f>IF(RES_hh_tes!O17=0,0,1000*11630*RES_hh_tes!O17/RES_hh_num!O17)</f>
        <v>650.17139379744458</v>
      </c>
      <c r="P17" s="69">
        <f>IF(RES_hh_tes!P17=0,0,1000*11630*RES_hh_tes!P17/RES_hh_num!P17)</f>
        <v>846.48293529928117</v>
      </c>
      <c r="Q17" s="69">
        <f>IF(RES_hh_tes!Q17=0,0,1000*11630*RES_hh_tes!Q17/RES_hh_num!Q17)</f>
        <v>822.52370329899122</v>
      </c>
      <c r="R17" s="69">
        <f>IF(RES_hh_tes!R17=0,0,1000*11630*RES_hh_tes!R17/RES_hh_num!R17)</f>
        <v>815.0772973114083</v>
      </c>
      <c r="S17" s="69">
        <f>IF(RES_hh_tes!S17=0,0,1000*11630*RES_hh_tes!S17/RES_hh_num!S17)</f>
        <v>919.90551400112827</v>
      </c>
      <c r="T17" s="69">
        <f>IF(RES_hh_tes!T17=0,0,1000*11630*RES_hh_tes!T17/RES_hh_num!T17)</f>
        <v>1218.0420742647441</v>
      </c>
      <c r="U17" s="69">
        <f>IF(RES_hh_tes!U17=0,0,1000*11630*RES_hh_tes!U17/RES_hh_num!U17)</f>
        <v>1398.9263364926433</v>
      </c>
      <c r="V17" s="69">
        <f>IF(RES_hh_tes!V17=0,0,1000*11630*RES_hh_tes!V17/RES_hh_num!V17)</f>
        <v>1409.9261410035822</v>
      </c>
      <c r="W17" s="69">
        <f>IF(RES_hh_tes!W17=0,0,1000*11630*RES_hh_tes!W17/RES_hh_num!W17)</f>
        <v>1387.5209714154016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515.3596412390134</v>
      </c>
      <c r="C18" s="72">
        <f>IF(RES_hh_tes!C18=0,0,1000*11630*RES_hh_tes!C18/RES_hh_num!C18)</f>
        <v>486.6479600575924</v>
      </c>
      <c r="D18" s="72">
        <f>IF(RES_hh_tes!D18=0,0,1000*11630*RES_hh_tes!D18/RES_hh_num!D18)</f>
        <v>827.91191894931387</v>
      </c>
      <c r="E18" s="72">
        <f>IF(RES_hh_tes!E18=0,0,1000*11630*RES_hh_tes!E18/RES_hh_num!E18)</f>
        <v>561.33391228548464</v>
      </c>
      <c r="F18" s="72">
        <f>IF(RES_hh_tes!F18=0,0,1000*11630*RES_hh_tes!F18/RES_hh_num!F18)</f>
        <v>771.11276571240182</v>
      </c>
      <c r="G18" s="72">
        <f>IF(RES_hh_tes!G18=0,0,1000*11630*RES_hh_tes!G18/RES_hh_num!G18)</f>
        <v>518.61022826307772</v>
      </c>
      <c r="H18" s="72">
        <f>IF(RES_hh_tes!H18=0,0,1000*11630*RES_hh_tes!H18/RES_hh_num!H18)</f>
        <v>561.25830774535541</v>
      </c>
      <c r="I18" s="72">
        <f>IF(RES_hh_tes!I18=0,0,1000*11630*RES_hh_tes!I18/RES_hh_num!I18)</f>
        <v>590.64174372240507</v>
      </c>
      <c r="J18" s="72">
        <f>IF(RES_hh_tes!J18=0,0,1000*11630*RES_hh_tes!J18/RES_hh_num!J18)</f>
        <v>868.37684586452372</v>
      </c>
      <c r="K18" s="72">
        <f>IF(RES_hh_tes!K18=0,0,1000*11630*RES_hh_tes!K18/RES_hh_num!K18)</f>
        <v>658.28506281947864</v>
      </c>
      <c r="L18" s="72">
        <f>IF(RES_hh_tes!L18=0,0,1000*11630*RES_hh_tes!L18/RES_hh_num!L18)</f>
        <v>394.78259111850588</v>
      </c>
      <c r="M18" s="72">
        <f>IF(RES_hh_tes!M18=0,0,1000*11630*RES_hh_tes!M18/RES_hh_num!M18)</f>
        <v>524.04645236602153</v>
      </c>
      <c r="N18" s="72">
        <f>IF(RES_hh_tes!N18=0,0,1000*11630*RES_hh_tes!N18/RES_hh_num!N18)</f>
        <v>617.17920376081622</v>
      </c>
      <c r="O18" s="72">
        <f>IF(RES_hh_tes!O18=0,0,1000*11630*RES_hh_tes!O18/RES_hh_num!O18)</f>
        <v>548.32886523587365</v>
      </c>
      <c r="P18" s="72">
        <f>IF(RES_hh_tes!P18=0,0,1000*11630*RES_hh_tes!P18/RES_hh_num!P18)</f>
        <v>736.67156432622585</v>
      </c>
      <c r="Q18" s="72">
        <f>IF(RES_hh_tes!Q18=0,0,1000*11630*RES_hh_tes!Q18/RES_hh_num!Q18)</f>
        <v>650.17543538177915</v>
      </c>
      <c r="R18" s="72">
        <f>IF(RES_hh_tes!R18=0,0,1000*11630*RES_hh_tes!R18/RES_hh_num!R18)</f>
        <v>881.86761933471905</v>
      </c>
      <c r="S18" s="72">
        <f>IF(RES_hh_tes!S18=0,0,1000*11630*RES_hh_tes!S18/RES_hh_num!S18)</f>
        <v>1062.0976185427471</v>
      </c>
      <c r="T18" s="72">
        <f>IF(RES_hh_tes!T18=0,0,1000*11630*RES_hh_tes!T18/RES_hh_num!T18)</f>
        <v>1082.2795462048302</v>
      </c>
      <c r="U18" s="72">
        <f>IF(RES_hh_tes!U18=0,0,1000*11630*RES_hh_tes!U18/RES_hh_num!U18)</f>
        <v>1084.3155139204641</v>
      </c>
      <c r="V18" s="72">
        <f>IF(RES_hh_tes!V18=0,0,1000*11630*RES_hh_tes!V18/RES_hh_num!V18)</f>
        <v>1694.4718708216092</v>
      </c>
      <c r="W18" s="72">
        <f>IF(RES_hh_tes!W18=0,0,1000*11630*RES_hh_tes!W18/RES_hh_num!W18)</f>
        <v>1294.2409314460353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663.43094895855938</v>
      </c>
      <c r="C19" s="72">
        <f>IF(RES_hh_tes!C19=0,0,1000*11630*RES_hh_tes!C19/RES_hh_num!C19)</f>
        <v>649.49692718113533</v>
      </c>
      <c r="D19" s="72">
        <f>IF(RES_hh_tes!D19=0,0,1000*11630*RES_hh_tes!D19/RES_hh_num!D19)</f>
        <v>646.62701154804165</v>
      </c>
      <c r="E19" s="72">
        <f>IF(RES_hh_tes!E19=0,0,1000*11630*RES_hh_tes!E19/RES_hh_num!E19)</f>
        <v>633.64744902265249</v>
      </c>
      <c r="F19" s="72">
        <f>IF(RES_hh_tes!F19=0,0,1000*11630*RES_hh_tes!F19/RES_hh_num!F19)</f>
        <v>629.67827507706261</v>
      </c>
      <c r="G19" s="72">
        <f>IF(RES_hh_tes!G19=0,0,1000*11630*RES_hh_tes!G19/RES_hh_num!G19)</f>
        <v>638.37081940183771</v>
      </c>
      <c r="H19" s="72">
        <f>IF(RES_hh_tes!H19=0,0,1000*11630*RES_hh_tes!H19/RES_hh_num!H19)</f>
        <v>647.97618579121524</v>
      </c>
      <c r="I19" s="72">
        <f>IF(RES_hh_tes!I19=0,0,1000*11630*RES_hh_tes!I19/RES_hh_num!I19)</f>
        <v>659.06041503727477</v>
      </c>
      <c r="J19" s="72">
        <f>IF(RES_hh_tes!J19=0,0,1000*11630*RES_hh_tes!J19/RES_hh_num!J19)</f>
        <v>636.15608717663247</v>
      </c>
      <c r="K19" s="72">
        <f>IF(RES_hh_tes!K19=0,0,1000*11630*RES_hh_tes!K19/RES_hh_num!K19)</f>
        <v>637.10332415164748</v>
      </c>
      <c r="L19" s="72">
        <f>IF(RES_hh_tes!L19=0,0,1000*11630*RES_hh_tes!L19/RES_hh_num!L19)</f>
        <v>617.59002215520093</v>
      </c>
      <c r="M19" s="72">
        <f>IF(RES_hh_tes!M19=0,0,1000*11630*RES_hh_tes!M19/RES_hh_num!M19)</f>
        <v>618.80589493598268</v>
      </c>
      <c r="N19" s="72">
        <f>IF(RES_hh_tes!N19=0,0,1000*11630*RES_hh_tes!N19/RES_hh_num!N19)</f>
        <v>622.50265128980368</v>
      </c>
      <c r="O19" s="72">
        <f>IF(RES_hh_tes!O19=0,0,1000*11630*RES_hh_tes!O19/RES_hh_num!O19)</f>
        <v>652.60371602170642</v>
      </c>
      <c r="P19" s="72">
        <f>IF(RES_hh_tes!P19=0,0,1000*11630*RES_hh_tes!P19/RES_hh_num!P19)</f>
        <v>735.66784473015741</v>
      </c>
      <c r="Q19" s="72">
        <f>IF(RES_hh_tes!Q19=0,0,1000*11630*RES_hh_tes!Q19/RES_hh_num!Q19)</f>
        <v>790.19651566424488</v>
      </c>
      <c r="R19" s="72">
        <f>IF(RES_hh_tes!R19=0,0,1000*11630*RES_hh_tes!R19/RES_hh_num!R19)</f>
        <v>843.81689725894569</v>
      </c>
      <c r="S19" s="72">
        <f>IF(RES_hh_tes!S19=0,0,1000*11630*RES_hh_tes!S19/RES_hh_num!S19)</f>
        <v>1024.764373778213</v>
      </c>
      <c r="T19" s="72">
        <f>IF(RES_hh_tes!T19=0,0,1000*11630*RES_hh_tes!T19/RES_hh_num!T19)</f>
        <v>1373.9526238939884</v>
      </c>
      <c r="U19" s="72">
        <f>IF(RES_hh_tes!U19=0,0,1000*11630*RES_hh_tes!U19/RES_hh_num!U19)</f>
        <v>1131.7865241865666</v>
      </c>
      <c r="V19" s="72">
        <f>IF(RES_hh_tes!V19=0,0,1000*11630*RES_hh_tes!V19/RES_hh_num!V19)</f>
        <v>1513.2689403894301</v>
      </c>
      <c r="W19" s="72">
        <f>IF(RES_hh_tes!W19=0,0,1000*11630*RES_hh_tes!W19/RES_hh_num!W19)</f>
        <v>1783.6529915104829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0</v>
      </c>
      <c r="C20" s="72">
        <f>IF(RES_hh_tes!C20=0,0,1000*11630*RES_hh_tes!C20/RES_hh_num!C20)</f>
        <v>0</v>
      </c>
      <c r="D20" s="72">
        <f>IF(RES_hh_tes!D20=0,0,1000*11630*RES_hh_tes!D20/RES_hh_num!D20)</f>
        <v>0</v>
      </c>
      <c r="E20" s="72">
        <f>IF(RES_hh_tes!E20=0,0,1000*11630*RES_hh_tes!E20/RES_hh_num!E20)</f>
        <v>0</v>
      </c>
      <c r="F20" s="72">
        <f>IF(RES_hh_tes!F20=0,0,1000*11630*RES_hh_tes!F20/RES_hh_num!F20)</f>
        <v>0</v>
      </c>
      <c r="G20" s="72">
        <f>IF(RES_hh_tes!G20=0,0,1000*11630*RES_hh_tes!G20/RES_hh_num!G20)</f>
        <v>0</v>
      </c>
      <c r="H20" s="72">
        <f>IF(RES_hh_tes!H20=0,0,1000*11630*RES_hh_tes!H20/RES_hh_num!H20)</f>
        <v>0</v>
      </c>
      <c r="I20" s="72">
        <f>IF(RES_hh_tes!I20=0,0,1000*11630*RES_hh_tes!I20/RES_hh_num!I20)</f>
        <v>0</v>
      </c>
      <c r="J20" s="72">
        <f>IF(RES_hh_tes!J20=0,0,1000*11630*RES_hh_tes!J20/RES_hh_num!J20)</f>
        <v>0</v>
      </c>
      <c r="K20" s="72">
        <f>IF(RES_hh_tes!K20=0,0,1000*11630*RES_hh_tes!K20/RES_hh_num!K20)</f>
        <v>0</v>
      </c>
      <c r="L20" s="72">
        <f>IF(RES_hh_tes!L20=0,0,1000*11630*RES_hh_tes!L20/RES_hh_num!L20)</f>
        <v>0</v>
      </c>
      <c r="M20" s="72">
        <f>IF(RES_hh_tes!M20=0,0,1000*11630*RES_hh_tes!M20/RES_hh_num!M20)</f>
        <v>0</v>
      </c>
      <c r="N20" s="72">
        <f>IF(RES_hh_tes!N20=0,0,1000*11630*RES_hh_tes!N20/RES_hh_num!N20)</f>
        <v>0</v>
      </c>
      <c r="O20" s="72">
        <f>IF(RES_hh_tes!O20=0,0,1000*11630*RES_hh_tes!O20/RES_hh_num!O20)</f>
        <v>0</v>
      </c>
      <c r="P20" s="72">
        <f>IF(RES_hh_tes!P20=0,0,1000*11630*RES_hh_tes!P20/RES_hh_num!P20)</f>
        <v>0</v>
      </c>
      <c r="Q20" s="72">
        <f>IF(RES_hh_tes!Q20=0,0,1000*11630*RES_hh_tes!Q20/RES_hh_num!Q20)</f>
        <v>0</v>
      </c>
      <c r="R20" s="72">
        <f>IF(RES_hh_tes!R20=0,0,1000*11630*RES_hh_tes!R20/RES_hh_num!R20)</f>
        <v>0</v>
      </c>
      <c r="S20" s="72">
        <f>IF(RES_hh_tes!S20=0,0,1000*11630*RES_hh_tes!S20/RES_hh_num!S20)</f>
        <v>0</v>
      </c>
      <c r="T20" s="72">
        <f>IF(RES_hh_tes!T20=0,0,1000*11630*RES_hh_tes!T20/RES_hh_num!T20)</f>
        <v>0</v>
      </c>
      <c r="U20" s="72">
        <f>IF(RES_hh_tes!U20=0,0,1000*11630*RES_hh_tes!U20/RES_hh_num!U20)</f>
        <v>0</v>
      </c>
      <c r="V20" s="72">
        <f>IF(RES_hh_tes!V20=0,0,1000*11630*RES_hh_tes!V20/RES_hh_num!V20)</f>
        <v>0</v>
      </c>
      <c r="W20" s="72">
        <f>IF(RES_hh_tes!W20=0,0,1000*11630*RES_hh_tes!W20/RES_hh_num!W20)</f>
        <v>0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836.80914861111216</v>
      </c>
      <c r="C21" s="72">
        <f>IF(RES_hh_tes!C21=0,0,1000*11630*RES_hh_tes!C21/RES_hh_num!C21)</f>
        <v>600.27098437003076</v>
      </c>
      <c r="D21" s="72">
        <f>IF(RES_hh_tes!D21=0,0,1000*11630*RES_hh_tes!D21/RES_hh_num!D21)</f>
        <v>609.37714811031708</v>
      </c>
      <c r="E21" s="72">
        <f>IF(RES_hh_tes!E21=0,0,1000*11630*RES_hh_tes!E21/RES_hh_num!E21)</f>
        <v>645.96355526856303</v>
      </c>
      <c r="F21" s="72">
        <f>IF(RES_hh_tes!F21=0,0,1000*11630*RES_hh_tes!F21/RES_hh_num!F21)</f>
        <v>628.09926284928736</v>
      </c>
      <c r="G21" s="72">
        <f>IF(RES_hh_tes!G21=0,0,1000*11630*RES_hh_tes!G21/RES_hh_num!G21)</f>
        <v>636.63552590305062</v>
      </c>
      <c r="H21" s="72">
        <f>IF(RES_hh_tes!H21=0,0,1000*11630*RES_hh_tes!H21/RES_hh_num!H21)</f>
        <v>654.79073384426374</v>
      </c>
      <c r="I21" s="72">
        <f>IF(RES_hh_tes!I21=0,0,1000*11630*RES_hh_tes!I21/RES_hh_num!I21)</f>
        <v>643.81362273233515</v>
      </c>
      <c r="J21" s="72">
        <f>IF(RES_hh_tes!J21=0,0,1000*11630*RES_hh_tes!J21/RES_hh_num!J21)</f>
        <v>684.68022035010381</v>
      </c>
      <c r="K21" s="72">
        <f>IF(RES_hh_tes!K21=0,0,1000*11630*RES_hh_tes!K21/RES_hh_num!K21)</f>
        <v>717.07250411463167</v>
      </c>
      <c r="L21" s="72">
        <f>IF(RES_hh_tes!L21=0,0,1000*11630*RES_hh_tes!L21/RES_hh_num!L21)</f>
        <v>435.38602477495363</v>
      </c>
      <c r="M21" s="72">
        <f>IF(RES_hh_tes!M21=0,0,1000*11630*RES_hh_tes!M21/RES_hh_num!M21)</f>
        <v>503.96213518963901</v>
      </c>
      <c r="N21" s="72">
        <f>IF(RES_hh_tes!N21=0,0,1000*11630*RES_hh_tes!N21/RES_hh_num!N21)</f>
        <v>527.3030778381459</v>
      </c>
      <c r="O21" s="72">
        <f>IF(RES_hh_tes!O21=0,0,1000*11630*RES_hh_tes!O21/RES_hh_num!O21)</f>
        <v>616.3040679071064</v>
      </c>
      <c r="P21" s="72">
        <f>IF(RES_hh_tes!P21=0,0,1000*11630*RES_hh_tes!P21/RES_hh_num!P21)</f>
        <v>915.88081214702333</v>
      </c>
      <c r="Q21" s="72">
        <f>IF(RES_hh_tes!Q21=0,0,1000*11630*RES_hh_tes!Q21/RES_hh_num!Q21)</f>
        <v>807.17227858200647</v>
      </c>
      <c r="R21" s="72">
        <f>IF(RES_hh_tes!R21=0,0,1000*11630*RES_hh_tes!R21/RES_hh_num!R21)</f>
        <v>780.48985601418656</v>
      </c>
      <c r="S21" s="72">
        <f>IF(RES_hh_tes!S21=0,0,1000*11630*RES_hh_tes!S21/RES_hh_num!S21)</f>
        <v>922.97909085502636</v>
      </c>
      <c r="T21" s="72">
        <f>IF(RES_hh_tes!T21=0,0,1000*11630*RES_hh_tes!T21/RES_hh_num!T21)</f>
        <v>1277.8483069580207</v>
      </c>
      <c r="U21" s="72">
        <f>IF(RES_hh_tes!U21=0,0,1000*11630*RES_hh_tes!U21/RES_hh_num!U21)</f>
        <v>1339.9088305663622</v>
      </c>
      <c r="V21" s="72">
        <f>IF(RES_hh_tes!V21=0,0,1000*11630*RES_hh_tes!V21/RES_hh_num!V21)</f>
        <v>1494.6328311713439</v>
      </c>
      <c r="W21" s="72">
        <f>IF(RES_hh_tes!W21=0,0,1000*11630*RES_hh_tes!W21/RES_hh_num!W21)</f>
        <v>1296.9722707416452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407.90607019131681</v>
      </c>
      <c r="C22" s="72">
        <f>IF(RES_hh_tes!C22=0,0,1000*11630*RES_hh_tes!C22/RES_hh_num!C22)</f>
        <v>833.3476598258145</v>
      </c>
      <c r="D22" s="72">
        <f>IF(RES_hh_tes!D22=0,0,1000*11630*RES_hh_tes!D22/RES_hh_num!D22)</f>
        <v>613.37798997368532</v>
      </c>
      <c r="E22" s="72">
        <f>IF(RES_hh_tes!E22=0,0,1000*11630*RES_hh_tes!E22/RES_hh_num!E22)</f>
        <v>549.78729811882818</v>
      </c>
      <c r="F22" s="72">
        <f>IF(RES_hh_tes!F22=0,0,1000*11630*RES_hh_tes!F22/RES_hh_num!F22)</f>
        <v>671.04166990665999</v>
      </c>
      <c r="G22" s="72">
        <f>IF(RES_hh_tes!G22=0,0,1000*11630*RES_hh_tes!G22/RES_hh_num!G22)</f>
        <v>680.01726404019439</v>
      </c>
      <c r="H22" s="72">
        <f>IF(RES_hh_tes!H22=0,0,1000*11630*RES_hh_tes!H22/RES_hh_num!H22)</f>
        <v>513.30860532258509</v>
      </c>
      <c r="I22" s="72">
        <f>IF(RES_hh_tes!I22=0,0,1000*11630*RES_hh_tes!I22/RES_hh_num!I22)</f>
        <v>775.8146734322986</v>
      </c>
      <c r="J22" s="72">
        <f>IF(RES_hh_tes!J22=0,0,1000*11630*RES_hh_tes!J22/RES_hh_num!J22)</f>
        <v>447.92029767231429</v>
      </c>
      <c r="K22" s="72">
        <f>IF(RES_hh_tes!K22=0,0,1000*11630*RES_hh_tes!K22/RES_hh_num!K22)</f>
        <v>441.5380118294193</v>
      </c>
      <c r="L22" s="72">
        <f>IF(RES_hh_tes!L22=0,0,1000*11630*RES_hh_tes!L22/RES_hh_num!L22)</f>
        <v>623.04846425497249</v>
      </c>
      <c r="M22" s="72">
        <f>IF(RES_hh_tes!M22=0,0,1000*11630*RES_hh_tes!M22/RES_hh_num!M22)</f>
        <v>550.8761960640893</v>
      </c>
      <c r="N22" s="72">
        <f>IF(RES_hh_tes!N22=0,0,1000*11630*RES_hh_tes!N22/RES_hh_num!N22)</f>
        <v>633.47667146311824</v>
      </c>
      <c r="O22" s="72">
        <f>IF(RES_hh_tes!O22=0,0,1000*11630*RES_hh_tes!O22/RES_hh_num!O22)</f>
        <v>647.90362540901629</v>
      </c>
      <c r="P22" s="72">
        <f>IF(RES_hh_tes!P22=0,0,1000*11630*RES_hh_tes!P22/RES_hh_num!P22)</f>
        <v>563.74863462500241</v>
      </c>
      <c r="Q22" s="72">
        <f>IF(RES_hh_tes!Q22=0,0,1000*11630*RES_hh_tes!Q22/RES_hh_num!Q22)</f>
        <v>808.96367738870629</v>
      </c>
      <c r="R22" s="72">
        <f>IF(RES_hh_tes!R22=0,0,1000*11630*RES_hh_tes!R22/RES_hh_num!R22)</f>
        <v>611.39134106645133</v>
      </c>
      <c r="S22" s="72">
        <f>IF(RES_hh_tes!S22=0,0,1000*11630*RES_hh_tes!S22/RES_hh_num!S22)</f>
        <v>613.91210326333237</v>
      </c>
      <c r="T22" s="72">
        <f>IF(RES_hh_tes!T22=0,0,1000*11630*RES_hh_tes!T22/RES_hh_num!T22)</f>
        <v>1157.4397183421333</v>
      </c>
      <c r="U22" s="72">
        <f>IF(RES_hh_tes!U22=0,0,1000*11630*RES_hh_tes!U22/RES_hh_num!U22)</f>
        <v>1685.2353793956756</v>
      </c>
      <c r="V22" s="72">
        <f>IF(RES_hh_tes!V22=0,0,1000*11630*RES_hh_tes!V22/RES_hh_num!V22)</f>
        <v>1331.7517280390814</v>
      </c>
      <c r="W22" s="72">
        <f>IF(RES_hh_tes!W22=0,0,1000*11630*RES_hh_tes!W22/RES_hh_num!W22)</f>
        <v>1480.812583275725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464.83193014815407</v>
      </c>
      <c r="C24" s="72">
        <f>IF(RES_hh_tes!C24=0,0,1000*11630*RES_hh_tes!C24/RES_hh_num!C24)</f>
        <v>720.78367625172609</v>
      </c>
      <c r="D24" s="72">
        <f>IF(RES_hh_tes!D24=0,0,1000*11630*RES_hh_tes!D24/RES_hh_num!D24)</f>
        <v>665.82142353472761</v>
      </c>
      <c r="E24" s="72">
        <f>IF(RES_hh_tes!E24=0,0,1000*11630*RES_hh_tes!E24/RES_hh_num!E24)</f>
        <v>615.89684048935555</v>
      </c>
      <c r="F24" s="72">
        <f>IF(RES_hh_tes!F24=0,0,1000*11630*RES_hh_tes!F24/RES_hh_num!F24)</f>
        <v>611.22559322047596</v>
      </c>
      <c r="G24" s="72">
        <f>IF(RES_hh_tes!G24=0,0,1000*11630*RES_hh_tes!G24/RES_hh_num!G24)</f>
        <v>647.85046866554137</v>
      </c>
      <c r="H24" s="72">
        <f>IF(RES_hh_tes!H24=0,0,1000*11630*RES_hh_tes!H24/RES_hh_num!H24)</f>
        <v>649.50090775939589</v>
      </c>
      <c r="I24" s="72">
        <f>IF(RES_hh_tes!I24=0,0,1000*11630*RES_hh_tes!I24/RES_hh_num!I24)</f>
        <v>692.1705279144046</v>
      </c>
      <c r="J24" s="72">
        <f>IF(RES_hh_tes!J24=0,0,1000*11630*RES_hh_tes!J24/RES_hh_num!J24)</f>
        <v>658.11031965828602</v>
      </c>
      <c r="K24" s="72">
        <f>IF(RES_hh_tes!K24=0,0,1000*11630*RES_hh_tes!K24/RES_hh_num!K24)</f>
        <v>717.97349845195561</v>
      </c>
      <c r="L24" s="72">
        <f>IF(RES_hh_tes!L24=0,0,1000*11630*RES_hh_tes!L24/RES_hh_num!L24)</f>
        <v>390.22061288035604</v>
      </c>
      <c r="M24" s="72">
        <f>IF(RES_hh_tes!M24=0,0,1000*11630*RES_hh_tes!M24/RES_hh_num!M24)</f>
        <v>485.65544736470054</v>
      </c>
      <c r="N24" s="72">
        <f>IF(RES_hh_tes!N24=0,0,1000*11630*RES_hh_tes!N24/RES_hh_num!N24)</f>
        <v>555.60259061353395</v>
      </c>
      <c r="O24" s="72">
        <f>IF(RES_hh_tes!O24=0,0,1000*11630*RES_hh_tes!O24/RES_hh_num!O24)</f>
        <v>623.71192423174114</v>
      </c>
      <c r="P24" s="72">
        <f>IF(RES_hh_tes!P24=0,0,1000*11630*RES_hh_tes!P24/RES_hh_num!P24)</f>
        <v>899.17725965983595</v>
      </c>
      <c r="Q24" s="72">
        <f>IF(RES_hh_tes!Q24=0,0,1000*11630*RES_hh_tes!Q24/RES_hh_num!Q24)</f>
        <v>830.57543899548784</v>
      </c>
      <c r="R24" s="72">
        <f>IF(RES_hh_tes!R24=0,0,1000*11630*RES_hh_tes!R24/RES_hh_num!R24)</f>
        <v>798.35480840804576</v>
      </c>
      <c r="S24" s="72">
        <f>IF(RES_hh_tes!S24=0,0,1000*11630*RES_hh_tes!S24/RES_hh_num!S24)</f>
        <v>910.56939209687107</v>
      </c>
      <c r="T24" s="72">
        <f>IF(RES_hh_tes!T24=0,0,1000*11630*RES_hh_tes!T24/RES_hh_num!T24)</f>
        <v>1230.5861567465402</v>
      </c>
      <c r="U24" s="72">
        <f>IF(RES_hh_tes!U24=0,0,1000*11630*RES_hh_tes!U24/RES_hh_num!U24)</f>
        <v>1415.4279755248749</v>
      </c>
      <c r="V24" s="72">
        <f>IF(RES_hh_tes!V24=0,0,1000*11630*RES_hh_tes!V24/RES_hh_num!V24)</f>
        <v>1475.6348838199124</v>
      </c>
      <c r="W24" s="72">
        <f>IF(RES_hh_tes!W24=0,0,1000*11630*RES_hh_tes!W24/RES_hh_num!W24)</f>
        <v>1261.9545530946928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745.6341195915553</v>
      </c>
      <c r="C25" s="74">
        <f>IF(RES_hh_tes!C25=0,0,1000*11630*RES_hh_tes!C25/RES_hh_num!C25)</f>
        <v>601.9397064940315</v>
      </c>
      <c r="D25" s="74">
        <f>IF(RES_hh_tes!D25=0,0,1000*11630*RES_hh_tes!D25/RES_hh_num!D25)</f>
        <v>618.17751470131861</v>
      </c>
      <c r="E25" s="74">
        <f>IF(RES_hh_tes!E25=0,0,1000*11630*RES_hh_tes!E25/RES_hh_num!E25)</f>
        <v>641.61027738517316</v>
      </c>
      <c r="F25" s="74">
        <f>IF(RES_hh_tes!F25=0,0,1000*11630*RES_hh_tes!F25/RES_hh_num!F25)</f>
        <v>623.66796445052728</v>
      </c>
      <c r="G25" s="74">
        <f>IF(RES_hh_tes!G25=0,0,1000*11630*RES_hh_tes!G25/RES_hh_num!G25)</f>
        <v>625.72731239260872</v>
      </c>
      <c r="H25" s="74">
        <f>IF(RES_hh_tes!H25=0,0,1000*11630*RES_hh_tes!H25/RES_hh_num!H25)</f>
        <v>638.03210568935549</v>
      </c>
      <c r="I25" s="74">
        <f>IF(RES_hh_tes!I25=0,0,1000*11630*RES_hh_tes!I25/RES_hh_num!I25)</f>
        <v>698.59405822668054</v>
      </c>
      <c r="J25" s="74">
        <f>IF(RES_hh_tes!J25=0,0,1000*11630*RES_hh_tes!J25/RES_hh_num!J25)</f>
        <v>640.72505457489524</v>
      </c>
      <c r="K25" s="74">
        <f>IF(RES_hh_tes!K25=0,0,1000*11630*RES_hh_tes!K25/RES_hh_num!K25)</f>
        <v>507.43082669575432</v>
      </c>
      <c r="L25" s="74">
        <f>IF(RES_hh_tes!L25=0,0,1000*11630*RES_hh_tes!L25/RES_hh_num!L25)</f>
        <v>393.99177898928116</v>
      </c>
      <c r="M25" s="74">
        <f>IF(RES_hh_tes!M25=0,0,1000*11630*RES_hh_tes!M25/RES_hh_num!M25)</f>
        <v>427.27484601685376</v>
      </c>
      <c r="N25" s="74">
        <f>IF(RES_hh_tes!N25=0,0,1000*11630*RES_hh_tes!N25/RES_hh_num!N25)</f>
        <v>489.41230682581022</v>
      </c>
      <c r="O25" s="74">
        <f>IF(RES_hh_tes!O25=0,0,1000*11630*RES_hh_tes!O25/RES_hh_num!O25)</f>
        <v>617.7894673374733</v>
      </c>
      <c r="P25" s="74">
        <f>IF(RES_hh_tes!P25=0,0,1000*11630*RES_hh_tes!P25/RES_hh_num!P25)</f>
        <v>645.86235202322666</v>
      </c>
      <c r="Q25" s="74">
        <f>IF(RES_hh_tes!Q25=0,0,1000*11630*RES_hh_tes!Q25/RES_hh_num!Q25)</f>
        <v>758.33350048951843</v>
      </c>
      <c r="R25" s="74">
        <f>IF(RES_hh_tes!R25=0,0,1000*11630*RES_hh_tes!R25/RES_hh_num!R25)</f>
        <v>792.25417314130186</v>
      </c>
      <c r="S25" s="74">
        <f>IF(RES_hh_tes!S25=0,0,1000*11630*RES_hh_tes!S25/RES_hh_num!S25)</f>
        <v>818.75723819088955</v>
      </c>
      <c r="T25" s="74">
        <f>IF(RES_hh_tes!T25=0,0,1000*11630*RES_hh_tes!T25/RES_hh_num!T25)</f>
        <v>986.54262742854155</v>
      </c>
      <c r="U25" s="74">
        <f>IF(RES_hh_tes!U25=0,0,1000*11630*RES_hh_tes!U25/RES_hh_num!U25)</f>
        <v>1201.3028643979776</v>
      </c>
      <c r="V25" s="74">
        <f>IF(RES_hh_tes!V25=0,0,1000*11630*RES_hh_tes!V25/RES_hh_num!V25)</f>
        <v>1051.0733319013061</v>
      </c>
      <c r="W25" s="74">
        <f>IF(RES_hh_tes!W25=0,0,1000*11630*RES_hh_tes!W25/RES_hh_num!W25)</f>
        <v>1341.8101875773843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0</v>
      </c>
      <c r="D26" s="77">
        <f>IF(RES_hh_tes!D26=0,0,1000*11630*RES_hh_tes!D26/RES_hh_num!D26)</f>
        <v>0</v>
      </c>
      <c r="E26" s="77">
        <f>IF(RES_hh_tes!E26=0,0,1000*11630*RES_hh_tes!E26/RES_hh_num!E26)</f>
        <v>0</v>
      </c>
      <c r="F26" s="77">
        <f>IF(RES_hh_tes!F26=0,0,1000*11630*RES_hh_tes!F26/RES_hh_num!F26)</f>
        <v>0</v>
      </c>
      <c r="G26" s="77">
        <f>IF(RES_hh_tes!G26=0,0,1000*11630*RES_hh_tes!G26/RES_hh_num!G26)</f>
        <v>0</v>
      </c>
      <c r="H26" s="77">
        <f>IF(RES_hh_tes!H26=0,0,1000*11630*RES_hh_tes!H26/RES_hh_num!H26)</f>
        <v>0</v>
      </c>
      <c r="I26" s="77">
        <f>IF(RES_hh_tes!I26=0,0,1000*11630*RES_hh_tes!I26/RES_hh_num!I26)</f>
        <v>0</v>
      </c>
      <c r="J26" s="77">
        <f>IF(RES_hh_tes!J26=0,0,1000*11630*RES_hh_tes!J26/RES_hh_num!J26)</f>
        <v>0</v>
      </c>
      <c r="K26" s="77">
        <f>IF(RES_hh_tes!K26=0,0,1000*11630*RES_hh_tes!K26/RES_hh_num!K26)</f>
        <v>0</v>
      </c>
      <c r="L26" s="77">
        <f>IF(RES_hh_tes!L26=0,0,1000*11630*RES_hh_tes!L26/RES_hh_num!L26)</f>
        <v>303.92298534987526</v>
      </c>
      <c r="M26" s="77">
        <f>IF(RES_hh_tes!M26=0,0,1000*11630*RES_hh_tes!M26/RES_hh_num!M26)</f>
        <v>350.06736963472889</v>
      </c>
      <c r="N26" s="77">
        <f>IF(RES_hh_tes!N26=0,0,1000*11630*RES_hh_tes!N26/RES_hh_num!N26)</f>
        <v>382.77717380014201</v>
      </c>
      <c r="O26" s="77">
        <f>IF(RES_hh_tes!O26=0,0,1000*11630*RES_hh_tes!O26/RES_hh_num!O26)</f>
        <v>450.56477478733626</v>
      </c>
      <c r="P26" s="77">
        <f>IF(RES_hh_tes!P26=0,0,1000*11630*RES_hh_tes!P26/RES_hh_num!P26)</f>
        <v>496.41193736863153</v>
      </c>
      <c r="Q26" s="77">
        <f>IF(RES_hh_tes!Q26=0,0,1000*11630*RES_hh_tes!Q26/RES_hh_num!Q26)</f>
        <v>564.51007774558559</v>
      </c>
      <c r="R26" s="77">
        <f>IF(RES_hh_tes!R26=0,0,1000*11630*RES_hh_tes!R26/RES_hh_num!R26)</f>
        <v>585.82250150641232</v>
      </c>
      <c r="S26" s="77">
        <f>IF(RES_hh_tes!S26=0,0,1000*11630*RES_hh_tes!S26/RES_hh_num!S26)</f>
        <v>647.23392519187132</v>
      </c>
      <c r="T26" s="77">
        <f>IF(RES_hh_tes!T26=0,0,1000*11630*RES_hh_tes!T26/RES_hh_num!T26)</f>
        <v>773.51648465830681</v>
      </c>
      <c r="U26" s="77">
        <f>IF(RES_hh_tes!U26=0,0,1000*11630*RES_hh_tes!U26/RES_hh_num!U26)</f>
        <v>960.96575582731646</v>
      </c>
      <c r="V26" s="77">
        <f>IF(RES_hh_tes!V26=0,0,1000*11630*RES_hh_tes!V26/RES_hh_num!V26)</f>
        <v>869.77234444914984</v>
      </c>
      <c r="W26" s="77">
        <f>IF(RES_hh_tes!W26=0,0,1000*11630*RES_hh_tes!W26/RES_hh_num!W26)</f>
        <v>1063.9752793410967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245.95992541924591</v>
      </c>
      <c r="C27" s="69">
        <f>IF(RES_hh_tes!C27=0,0,1000*11630*RES_hh_tes!C27/RES_hh_num!C27)</f>
        <v>202.90050741844286</v>
      </c>
      <c r="D27" s="69">
        <f>IF(RES_hh_tes!D27=0,0,1000*11630*RES_hh_tes!D27/RES_hh_num!D27)</f>
        <v>191.50738196547144</v>
      </c>
      <c r="E27" s="69">
        <f>IF(RES_hh_tes!E27=0,0,1000*11630*RES_hh_tes!E27/RES_hh_num!E27)</f>
        <v>223.2575332681009</v>
      </c>
      <c r="F27" s="69">
        <f>IF(RES_hh_tes!F27=0,0,1000*11630*RES_hh_tes!F27/RES_hh_num!F27)</f>
        <v>232.98469892969777</v>
      </c>
      <c r="G27" s="69">
        <f>IF(RES_hh_tes!G27=0,0,1000*11630*RES_hh_tes!G27/RES_hh_num!G27)</f>
        <v>222.6216136913342</v>
      </c>
      <c r="H27" s="69">
        <f>IF(RES_hh_tes!H27=0,0,1000*11630*RES_hh_tes!H27/RES_hh_num!H27)</f>
        <v>202.86862974666141</v>
      </c>
      <c r="I27" s="69">
        <f>IF(RES_hh_tes!I27=0,0,1000*11630*RES_hh_tes!I27/RES_hh_num!I27)</f>
        <v>218.56867963097815</v>
      </c>
      <c r="J27" s="69">
        <f>IF(RES_hh_tes!J27=0,0,1000*11630*RES_hh_tes!J27/RES_hh_num!J27)</f>
        <v>203.3792080727288</v>
      </c>
      <c r="K27" s="69">
        <f>IF(RES_hh_tes!K27=0,0,1000*11630*RES_hh_tes!K27/RES_hh_num!K27)</f>
        <v>198.5736548090054</v>
      </c>
      <c r="L27" s="69">
        <f>IF(RES_hh_tes!L27=0,0,1000*11630*RES_hh_tes!L27/RES_hh_num!L27)</f>
        <v>151.61773324927077</v>
      </c>
      <c r="M27" s="69">
        <f>IF(RES_hh_tes!M27=0,0,1000*11630*RES_hh_tes!M27/RES_hh_num!M27)</f>
        <v>177.7155089657108</v>
      </c>
      <c r="N27" s="69">
        <f>IF(RES_hh_tes!N27=0,0,1000*11630*RES_hh_tes!N27/RES_hh_num!N27)</f>
        <v>180.4311500993868</v>
      </c>
      <c r="O27" s="69">
        <f>IF(RES_hh_tes!O27=0,0,1000*11630*RES_hh_tes!O27/RES_hh_num!O27)</f>
        <v>180.27468125543021</v>
      </c>
      <c r="P27" s="69">
        <f>IF(RES_hh_tes!P27=0,0,1000*11630*RES_hh_tes!P27/RES_hh_num!P27)</f>
        <v>222.31514850222064</v>
      </c>
      <c r="Q27" s="69">
        <f>IF(RES_hh_tes!Q27=0,0,1000*11630*RES_hh_tes!Q27/RES_hh_num!Q27)</f>
        <v>222.21309910899785</v>
      </c>
      <c r="R27" s="69">
        <f>IF(RES_hh_tes!R27=0,0,1000*11630*RES_hh_tes!R27/RES_hh_num!R27)</f>
        <v>227.28187535975439</v>
      </c>
      <c r="S27" s="69">
        <f>IF(RES_hh_tes!S27=0,0,1000*11630*RES_hh_tes!S27/RES_hh_num!S27)</f>
        <v>279.63038363600867</v>
      </c>
      <c r="T27" s="69">
        <f>IF(RES_hh_tes!T27=0,0,1000*11630*RES_hh_tes!T27/RES_hh_num!T27)</f>
        <v>280.97134599425664</v>
      </c>
      <c r="U27" s="69">
        <f>IF(RES_hh_tes!U27=0,0,1000*11630*RES_hh_tes!U27/RES_hh_num!U27)</f>
        <v>292.37486165200545</v>
      </c>
      <c r="V27" s="69">
        <f>IF(RES_hh_tes!V27=0,0,1000*11630*RES_hh_tes!V27/RES_hh_num!V27)</f>
        <v>308.89455837223096</v>
      </c>
      <c r="W27" s="69">
        <f>IF(RES_hh_tes!W27=0,0,1000*11630*RES_hh_tes!W27/RES_hh_num!W27)</f>
        <v>363.72389102314315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227.90655838276786</v>
      </c>
      <c r="C28" s="72">
        <f>IF(RES_hh_tes!C28=0,0,1000*11630*RES_hh_tes!C28/RES_hh_num!C28)</f>
        <v>219.18954902334119</v>
      </c>
      <c r="D28" s="72">
        <f>IF(RES_hh_tes!D28=0,0,1000*11630*RES_hh_tes!D28/RES_hh_num!D28)</f>
        <v>373.91180830539878</v>
      </c>
      <c r="E28" s="72">
        <f>IF(RES_hh_tes!E28=0,0,1000*11630*RES_hh_tes!E28/RES_hh_num!E28)</f>
        <v>249.22694900756653</v>
      </c>
      <c r="F28" s="72">
        <f>IF(RES_hh_tes!F28=0,0,1000*11630*RES_hh_tes!F28/RES_hh_num!F28)</f>
        <v>340.84893672182091</v>
      </c>
      <c r="G28" s="72">
        <f>IF(RES_hh_tes!G28=0,0,1000*11630*RES_hh_tes!G28/RES_hh_num!G28)</f>
        <v>176.32992043506189</v>
      </c>
      <c r="H28" s="72">
        <f>IF(RES_hh_tes!H28=0,0,1000*11630*RES_hh_tes!H28/RES_hh_num!H28)</f>
        <v>192.29471657797842</v>
      </c>
      <c r="I28" s="72">
        <f>IF(RES_hh_tes!I28=0,0,1000*11630*RES_hh_tes!I28/RES_hh_num!I28)</f>
        <v>191.34958114402528</v>
      </c>
      <c r="J28" s="72">
        <f>IF(RES_hh_tes!J28=0,0,1000*11630*RES_hh_tes!J28/RES_hh_num!J28)</f>
        <v>267.46221951264431</v>
      </c>
      <c r="K28" s="72">
        <f>IF(RES_hh_tes!K28=0,0,1000*11630*RES_hh_tes!K28/RES_hh_num!K28)</f>
        <v>195.98413705448797</v>
      </c>
      <c r="L28" s="72">
        <f>IF(RES_hh_tes!L28=0,0,1000*11630*RES_hh_tes!L28/RES_hh_num!L28)</f>
        <v>182.184105670496</v>
      </c>
      <c r="M28" s="72">
        <f>IF(RES_hh_tes!M28=0,0,1000*11630*RES_hh_tes!M28/RES_hh_num!M28)</f>
        <v>208.47059210825896</v>
      </c>
      <c r="N28" s="72">
        <f>IF(RES_hh_tes!N28=0,0,1000*11630*RES_hh_tes!N28/RES_hh_num!N28)</f>
        <v>205.17834895521744</v>
      </c>
      <c r="O28" s="72">
        <f>IF(RES_hh_tes!O28=0,0,1000*11630*RES_hh_tes!O28/RES_hh_num!O28)</f>
        <v>161.10094309584815</v>
      </c>
      <c r="P28" s="72">
        <f>IF(RES_hh_tes!P28=0,0,1000*11630*RES_hh_tes!P28/RES_hh_num!P28)</f>
        <v>174.20160730681076</v>
      </c>
      <c r="Q28" s="72">
        <f>IF(RES_hh_tes!Q28=0,0,1000*11630*RES_hh_tes!Q28/RES_hh_num!Q28)</f>
        <v>175.41271861380471</v>
      </c>
      <c r="R28" s="72">
        <f>IF(RES_hh_tes!R28=0,0,1000*11630*RES_hh_tes!R28/RES_hh_num!R28)</f>
        <v>253.13068983761411</v>
      </c>
      <c r="S28" s="72">
        <f>IF(RES_hh_tes!S28=0,0,1000*11630*RES_hh_tes!S28/RES_hh_num!S28)</f>
        <v>260.6962653770787</v>
      </c>
      <c r="T28" s="72">
        <f>IF(RES_hh_tes!T28=0,0,1000*11630*RES_hh_tes!T28/RES_hh_num!T28)</f>
        <v>286.33244981744838</v>
      </c>
      <c r="U28" s="72">
        <f>IF(RES_hh_tes!U28=0,0,1000*11630*RES_hh_tes!U28/RES_hh_num!U28)</f>
        <v>237.47699123110408</v>
      </c>
      <c r="V28" s="72">
        <f>IF(RES_hh_tes!V28=0,0,1000*11630*RES_hh_tes!V28/RES_hh_num!V28)</f>
        <v>351.93089465053038</v>
      </c>
      <c r="W28" s="72">
        <f>IF(RES_hh_tes!W28=0,0,1000*11630*RES_hh_tes!W28/RES_hh_num!W28)</f>
        <v>358.66534999579454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223.73784231464427</v>
      </c>
      <c r="C29" s="72">
        <f>IF(RES_hh_tes!C29=0,0,1000*11630*RES_hh_tes!C29/RES_hh_num!C29)</f>
        <v>230.60720792213519</v>
      </c>
      <c r="D29" s="72">
        <f>IF(RES_hh_tes!D29=0,0,1000*11630*RES_hh_tes!D29/RES_hh_num!D29)</f>
        <v>207.06223797133032</v>
      </c>
      <c r="E29" s="72">
        <f>IF(RES_hh_tes!E29=0,0,1000*11630*RES_hh_tes!E29/RES_hh_num!E29)</f>
        <v>201.47321767269551</v>
      </c>
      <c r="F29" s="72">
        <f>IF(RES_hh_tes!F29=0,0,1000*11630*RES_hh_tes!F29/RES_hh_num!F29)</f>
        <v>216.8992241529136</v>
      </c>
      <c r="G29" s="72">
        <f>IF(RES_hh_tes!G29=0,0,1000*11630*RES_hh_tes!G29/RES_hh_num!G29)</f>
        <v>228.90724606386951</v>
      </c>
      <c r="H29" s="72">
        <f>IF(RES_hh_tes!H29=0,0,1000*11630*RES_hh_tes!H29/RES_hh_num!H29)</f>
        <v>209.67446567029236</v>
      </c>
      <c r="I29" s="72">
        <f>IF(RES_hh_tes!I29=0,0,1000*11630*RES_hh_tes!I29/RES_hh_num!I29)</f>
        <v>213.20475245669448</v>
      </c>
      <c r="J29" s="72">
        <f>IF(RES_hh_tes!J29=0,0,1000*11630*RES_hh_tes!J29/RES_hh_num!J29)</f>
        <v>203.17108120770791</v>
      </c>
      <c r="K29" s="72">
        <f>IF(RES_hh_tes!K29=0,0,1000*11630*RES_hh_tes!K29/RES_hh_num!K29)</f>
        <v>189.69608922639659</v>
      </c>
      <c r="L29" s="72">
        <f>IF(RES_hh_tes!L29=0,0,1000*11630*RES_hh_tes!L29/RES_hh_num!L29)</f>
        <v>166.21245222994904</v>
      </c>
      <c r="M29" s="72">
        <f>IF(RES_hh_tes!M29=0,0,1000*11630*RES_hh_tes!M29/RES_hh_num!M29)</f>
        <v>179.96694251673611</v>
      </c>
      <c r="N29" s="72">
        <f>IF(RES_hh_tes!N29=0,0,1000*11630*RES_hh_tes!N29/RES_hh_num!N29)</f>
        <v>184.65071890993764</v>
      </c>
      <c r="O29" s="72">
        <f>IF(RES_hh_tes!O29=0,0,1000*11630*RES_hh_tes!O29/RES_hh_num!O29)</f>
        <v>185.86651472264299</v>
      </c>
      <c r="P29" s="72">
        <f>IF(RES_hh_tes!P29=0,0,1000*11630*RES_hh_tes!P29/RES_hh_num!P29)</f>
        <v>206.52763640660731</v>
      </c>
      <c r="Q29" s="72">
        <f>IF(RES_hh_tes!Q29=0,0,1000*11630*RES_hh_tes!Q29/RES_hh_num!Q29)</f>
        <v>224.32999327014622</v>
      </c>
      <c r="R29" s="72">
        <f>IF(RES_hh_tes!R29=0,0,1000*11630*RES_hh_tes!R29/RES_hh_num!R29)</f>
        <v>255.86504231273057</v>
      </c>
      <c r="S29" s="72">
        <f>IF(RES_hh_tes!S29=0,0,1000*11630*RES_hh_tes!S29/RES_hh_num!S29)</f>
        <v>288.11272817747647</v>
      </c>
      <c r="T29" s="72">
        <f>IF(RES_hh_tes!T29=0,0,1000*11630*RES_hh_tes!T29/RES_hh_num!T29)</f>
        <v>167.16121362204191</v>
      </c>
      <c r="U29" s="72">
        <f>IF(RES_hh_tes!U29=0,0,1000*11630*RES_hh_tes!U29/RES_hh_num!U29)</f>
        <v>342.97771160346787</v>
      </c>
      <c r="V29" s="72">
        <f>IF(RES_hh_tes!V29=0,0,1000*11630*RES_hh_tes!V29/RES_hh_num!V29)</f>
        <v>215.34098026079423</v>
      </c>
      <c r="W29" s="72">
        <f>IF(RES_hh_tes!W29=0,0,1000*11630*RES_hh_tes!W29/RES_hh_num!W29)</f>
        <v>437.07481604452715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292.3133635013881</v>
      </c>
      <c r="C30" s="72">
        <f>IF(RES_hh_tes!C30=0,0,1000*11630*RES_hh_tes!C30/RES_hh_num!C30)</f>
        <v>190.02666034914898</v>
      </c>
      <c r="D30" s="72">
        <f>IF(RES_hh_tes!D30=0,0,1000*11630*RES_hh_tes!D30/RES_hh_num!D30)</f>
        <v>182.66509999367949</v>
      </c>
      <c r="E30" s="72">
        <f>IF(RES_hh_tes!E30=0,0,1000*11630*RES_hh_tes!E30/RES_hh_num!E30)</f>
        <v>228.68063010001256</v>
      </c>
      <c r="F30" s="72">
        <f>IF(RES_hh_tes!F30=0,0,1000*11630*RES_hh_tes!F30/RES_hh_num!F30)</f>
        <v>233.6876683054268</v>
      </c>
      <c r="G30" s="72">
        <f>IF(RES_hh_tes!G30=0,0,1000*11630*RES_hh_tes!G30/RES_hh_num!G30)</f>
        <v>222.65868371415243</v>
      </c>
      <c r="H30" s="72">
        <f>IF(RES_hh_tes!H30=0,0,1000*11630*RES_hh_tes!H30/RES_hh_num!H30)</f>
        <v>204.36019170041587</v>
      </c>
      <c r="I30" s="72">
        <f>IF(RES_hh_tes!I30=0,0,1000*11630*RES_hh_tes!I30/RES_hh_num!I30)</f>
        <v>213.42304438813161</v>
      </c>
      <c r="J30" s="72">
        <f>IF(RES_hh_tes!J30=0,0,1000*11630*RES_hh_tes!J30/RES_hh_num!J30)</f>
        <v>211.1452464778873</v>
      </c>
      <c r="K30" s="72">
        <f>IF(RES_hh_tes!K30=0,0,1000*11630*RES_hh_tes!K30/RES_hh_num!K30)</f>
        <v>217.27976186721332</v>
      </c>
      <c r="L30" s="72">
        <f>IF(RES_hh_tes!L30=0,0,1000*11630*RES_hh_tes!L30/RES_hh_num!L30)</f>
        <v>140.1458163620739</v>
      </c>
      <c r="M30" s="72">
        <f>IF(RES_hh_tes!M30=0,0,1000*11630*RES_hh_tes!M30/RES_hh_num!M30)</f>
        <v>173.44305684075738</v>
      </c>
      <c r="N30" s="72">
        <f>IF(RES_hh_tes!N30=0,0,1000*11630*RES_hh_tes!N30/RES_hh_num!N30)</f>
        <v>169.68887900592793</v>
      </c>
      <c r="O30" s="72">
        <f>IF(RES_hh_tes!O30=0,0,1000*11630*RES_hh_tes!O30/RES_hh_num!O30)</f>
        <v>177.28236677515861</v>
      </c>
      <c r="P30" s="72">
        <f>IF(RES_hh_tes!P30=0,0,1000*11630*RES_hh_tes!P30/RES_hh_num!P30)</f>
        <v>238.35746243905638</v>
      </c>
      <c r="Q30" s="72">
        <f>IF(RES_hh_tes!Q30=0,0,1000*11630*RES_hh_tes!Q30/RES_hh_num!Q30)</f>
        <v>218.46884166516787</v>
      </c>
      <c r="R30" s="72">
        <f>IF(RES_hh_tes!R30=0,0,1000*11630*RES_hh_tes!R30/RES_hh_num!R30)</f>
        <v>217.94667079691388</v>
      </c>
      <c r="S30" s="72">
        <f>IF(RES_hh_tes!S30=0,0,1000*11630*RES_hh_tes!S30/RES_hh_num!S30)</f>
        <v>279.7800858679343</v>
      </c>
      <c r="T30" s="72">
        <f>IF(RES_hh_tes!T30=0,0,1000*11630*RES_hh_tes!T30/RES_hh_num!T30)</f>
        <v>288.83215215439037</v>
      </c>
      <c r="U30" s="72">
        <f>IF(RES_hh_tes!U30=0,0,1000*11630*RES_hh_tes!U30/RES_hh_num!U30)</f>
        <v>297.08098006758877</v>
      </c>
      <c r="V30" s="72">
        <f>IF(RES_hh_tes!V30=0,0,1000*11630*RES_hh_tes!V30/RES_hh_num!V30)</f>
        <v>305.89452604329188</v>
      </c>
      <c r="W30" s="72">
        <f>IF(RES_hh_tes!W30=0,0,1000*11630*RES_hh_tes!W30/RES_hh_num!W30)</f>
        <v>363.42391404877219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9.602820262710777</v>
      </c>
      <c r="C31" s="72">
        <f>IF(RES_hh_tes!C31=0,0,1000*11630*RES_hh_tes!C31/RES_hh_num!C31)</f>
        <v>258.56101873408687</v>
      </c>
      <c r="D31" s="72">
        <f>IF(RES_hh_tes!D31=0,0,1000*11630*RES_hh_tes!D31/RES_hh_num!D31)</f>
        <v>202.07773513913071</v>
      </c>
      <c r="E31" s="72">
        <f>IF(RES_hh_tes!E31=0,0,1000*11630*RES_hh_tes!E31/RES_hh_num!E31)</f>
        <v>194.10583379113518</v>
      </c>
      <c r="F31" s="72">
        <f>IF(RES_hh_tes!F31=0,0,1000*11630*RES_hh_tes!F31/RES_hh_num!F31)</f>
        <v>236.84357917389283</v>
      </c>
      <c r="G31" s="72">
        <f>IF(RES_hh_tes!G31=0,0,1000*11630*RES_hh_tes!G31/RES_hh_num!G31)</f>
        <v>232.6783453395941</v>
      </c>
      <c r="H31" s="72">
        <f>IF(RES_hh_tes!H31=0,0,1000*11630*RES_hh_tes!H31/RES_hh_num!H31)</f>
        <v>170.75396586792948</v>
      </c>
      <c r="I31" s="72">
        <f>IF(RES_hh_tes!I31=0,0,1000*11630*RES_hh_tes!I31/RES_hh_num!I31)</f>
        <v>248.90565069117392</v>
      </c>
      <c r="J31" s="72">
        <f>IF(RES_hh_tes!J31=0,0,1000*11630*RES_hh_tes!J31/RES_hh_num!J31)</f>
        <v>58.291806368983472</v>
      </c>
      <c r="K31" s="72">
        <f>IF(RES_hh_tes!K31=0,0,1000*11630*RES_hh_tes!K31/RES_hh_num!K31)</f>
        <v>26.65396521638263</v>
      </c>
      <c r="L31" s="72">
        <f>IF(RES_hh_tes!L31=0,0,1000*11630*RES_hh_tes!L31/RES_hh_num!L31)</f>
        <v>214.07865973933681</v>
      </c>
      <c r="M31" s="72">
        <f>IF(RES_hh_tes!M31=0,0,1000*11630*RES_hh_tes!M31/RES_hh_num!M31)</f>
        <v>185.06438627125348</v>
      </c>
      <c r="N31" s="72">
        <f>IF(RES_hh_tes!N31=0,0,1000*11630*RES_hh_tes!N31/RES_hh_num!N31)</f>
        <v>215.26960927226133</v>
      </c>
      <c r="O31" s="72">
        <f>IF(RES_hh_tes!O31=0,0,1000*11630*RES_hh_tes!O31/RES_hh_num!O31)</f>
        <v>197.1553046992789</v>
      </c>
      <c r="P31" s="72">
        <f>IF(RES_hh_tes!P31=0,0,1000*11630*RES_hh_tes!P31/RES_hh_num!P31)</f>
        <v>140.81135220481409</v>
      </c>
      <c r="Q31" s="72">
        <f>IF(RES_hh_tes!Q31=0,0,1000*11630*RES_hh_tes!Q31/RES_hh_num!Q31)</f>
        <v>220.52374297124783</v>
      </c>
      <c r="R31" s="72">
        <f>IF(RES_hh_tes!R31=0,0,1000*11630*RES_hh_tes!R31/RES_hh_num!R31)</f>
        <v>266.08646408991143</v>
      </c>
      <c r="S31" s="72">
        <f>IF(RES_hh_tes!S31=0,0,1000*11630*RES_hh_tes!S31/RES_hh_num!S31)</f>
        <v>256.06878734422315</v>
      </c>
      <c r="T31" s="72">
        <f>IF(RES_hh_tes!T31=0,0,1000*11630*RES_hh_tes!T31/RES_hh_num!T31)</f>
        <v>285.59103200875205</v>
      </c>
      <c r="U31" s="72">
        <f>IF(RES_hh_tes!U31=0,0,1000*11630*RES_hh_tes!U31/RES_hh_num!U31)</f>
        <v>306.56788242498055</v>
      </c>
      <c r="V31" s="72">
        <f>IF(RES_hh_tes!V31=0,0,1000*11630*RES_hh_tes!V31/RES_hh_num!V31)</f>
        <v>315.24565505899631</v>
      </c>
      <c r="W31" s="72">
        <f>IF(RES_hh_tes!W31=0,0,1000*11630*RES_hh_tes!W31/RES_hh_num!W31)</f>
        <v>345.95412414970519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192.64743183277207</v>
      </c>
      <c r="C32" s="77">
        <f>IF(RES_hh_tes!C32=0,0,1000*11630*RES_hh_tes!C32/RES_hh_num!C32)</f>
        <v>216.18267427025339</v>
      </c>
      <c r="D32" s="77">
        <f>IF(RES_hh_tes!D32=0,0,1000*11630*RES_hh_tes!D32/RES_hh_num!D32)</f>
        <v>194.98091159052419</v>
      </c>
      <c r="E32" s="77">
        <f>IF(RES_hh_tes!E32=0,0,1000*11630*RES_hh_tes!E32/RES_hh_num!E32)</f>
        <v>217.06518532576538</v>
      </c>
      <c r="F32" s="77">
        <f>IF(RES_hh_tes!F32=0,0,1000*11630*RES_hh_tes!F32/RES_hh_num!F32)</f>
        <v>229.29820002727769</v>
      </c>
      <c r="G32" s="77">
        <f>IF(RES_hh_tes!G32=0,0,1000*11630*RES_hh_tes!G32/RES_hh_num!G32)</f>
        <v>223.78950893371047</v>
      </c>
      <c r="H32" s="77">
        <f>IF(RES_hh_tes!H32=0,0,1000*11630*RES_hh_tes!H32/RES_hh_num!H32)</f>
        <v>200.820197192743</v>
      </c>
      <c r="I32" s="77">
        <f>IF(RES_hh_tes!I32=0,0,1000*11630*RES_hh_tes!I32/RES_hh_num!I32)</f>
        <v>227.06776855967394</v>
      </c>
      <c r="J32" s="77">
        <f>IF(RES_hh_tes!J32=0,0,1000*11630*RES_hh_tes!J32/RES_hh_num!J32)</f>
        <v>191.25655176831839</v>
      </c>
      <c r="K32" s="77">
        <f>IF(RES_hh_tes!K32=0,0,1000*11630*RES_hh_tes!K32/RES_hh_num!K32)</f>
        <v>177.88619944941544</v>
      </c>
      <c r="L32" s="77">
        <f>IF(RES_hh_tes!L32=0,0,1000*11630*RES_hh_tes!L32/RES_hh_num!L32)</f>
        <v>159.42816821690383</v>
      </c>
      <c r="M32" s="77">
        <f>IF(RES_hh_tes!M32=0,0,1000*11630*RES_hh_tes!M32/RES_hh_num!M32)</f>
        <v>180.06380687606858</v>
      </c>
      <c r="N32" s="77">
        <f>IF(RES_hh_tes!N32=0,0,1000*11630*RES_hh_tes!N32/RES_hh_num!N32)</f>
        <v>186.79533484624429</v>
      </c>
      <c r="O32" s="77">
        <f>IF(RES_hh_tes!O32=0,0,1000*11630*RES_hh_tes!O32/RES_hh_num!O32)</f>
        <v>182.25094182471565</v>
      </c>
      <c r="P32" s="77">
        <f>IF(RES_hh_tes!P32=0,0,1000*11630*RES_hh_tes!P32/RES_hh_num!P32)</f>
        <v>213.01276230162355</v>
      </c>
      <c r="Q32" s="77">
        <f>IF(RES_hh_tes!Q32=0,0,1000*11630*RES_hh_tes!Q32/RES_hh_num!Q32)</f>
        <v>225.8682811295167</v>
      </c>
      <c r="R32" s="77">
        <f>IF(RES_hh_tes!R32=0,0,1000*11630*RES_hh_tes!R32/RES_hh_num!R32)</f>
        <v>232.09998520078275</v>
      </c>
      <c r="S32" s="77">
        <f>IF(RES_hh_tes!S32=0,0,1000*11630*RES_hh_tes!S32/RES_hh_num!S32)</f>
        <v>280.38573314484483</v>
      </c>
      <c r="T32" s="77">
        <f>IF(RES_hh_tes!T32=0,0,1000*11630*RES_hh_tes!T32/RES_hh_num!T32)</f>
        <v>276.23703269942831</v>
      </c>
      <c r="U32" s="77">
        <f>IF(RES_hh_tes!U32=0,0,1000*11630*RES_hh_tes!U32/RES_hh_num!U32)</f>
        <v>288.05274199661324</v>
      </c>
      <c r="V32" s="77">
        <f>IF(RES_hh_tes!V32=0,0,1000*11630*RES_hh_tes!V32/RES_hh_num!V32)</f>
        <v>311.79941805701571</v>
      </c>
      <c r="W32" s="77">
        <f>IF(RES_hh_tes!W32=0,0,1000*11630*RES_hh_tes!W32/RES_hh_num!W32)</f>
        <v>362.87290719883345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2270.22499804374</v>
      </c>
      <c r="C3" s="65">
        <f>IF(RES_hh_emi!C3=0,0,1000000*RES_hh_emi!C3/RES_hh_num!C3)</f>
        <v>2325.6602146904283</v>
      </c>
      <c r="D3" s="65">
        <f>IF(RES_hh_emi!D3=0,0,1000000*RES_hh_emi!D3/RES_hh_num!D3)</f>
        <v>2378.9816120454971</v>
      </c>
      <c r="E3" s="65">
        <f>IF(RES_hh_emi!E3=0,0,1000000*RES_hh_emi!E3/RES_hh_num!E3)</f>
        <v>2248.6591921440045</v>
      </c>
      <c r="F3" s="65">
        <f>IF(RES_hh_emi!F3=0,0,1000000*RES_hh_emi!F3/RES_hh_num!F3)</f>
        <v>2127.9717326639243</v>
      </c>
      <c r="G3" s="65">
        <f>IF(RES_hh_emi!G3=0,0,1000000*RES_hh_emi!G3/RES_hh_num!G3)</f>
        <v>1903.9245121349866</v>
      </c>
      <c r="H3" s="65">
        <f>IF(RES_hh_emi!H3=0,0,1000000*RES_hh_emi!H3/RES_hh_num!H3)</f>
        <v>1727.4384715053709</v>
      </c>
      <c r="I3" s="65">
        <f>IF(RES_hh_emi!I3=0,0,1000000*RES_hh_emi!I3/RES_hh_num!I3)</f>
        <v>1466.0234671231547</v>
      </c>
      <c r="J3" s="65">
        <f>IF(RES_hh_emi!J3=0,0,1000000*RES_hh_emi!J3/RES_hh_num!J3)</f>
        <v>1622.4195258307993</v>
      </c>
      <c r="K3" s="65">
        <f>IF(RES_hh_emi!K3=0,0,1000000*RES_hh_emi!K3/RES_hh_num!K3)</f>
        <v>1592.5792768743793</v>
      </c>
      <c r="L3" s="65">
        <f>IF(RES_hh_emi!L3=0,0,1000000*RES_hh_emi!L3/RES_hh_num!L3)</f>
        <v>1754.1877080021172</v>
      </c>
      <c r="M3" s="65">
        <f>IF(RES_hh_emi!M3=0,0,1000000*RES_hh_emi!M3/RES_hh_num!M3)</f>
        <v>1532.599974232565</v>
      </c>
      <c r="N3" s="65">
        <f>IF(RES_hh_emi!N3=0,0,1000000*RES_hh_emi!N3/RES_hh_num!N3)</f>
        <v>1429.616908265793</v>
      </c>
      <c r="O3" s="65">
        <f>IF(RES_hh_emi!O3=0,0,1000000*RES_hh_emi!O3/RES_hh_num!O3)</f>
        <v>1458.4312193591936</v>
      </c>
      <c r="P3" s="65">
        <f>IF(RES_hh_emi!P3=0,0,1000000*RES_hh_emi!P3/RES_hh_num!P3)</f>
        <v>1303.4148869285057</v>
      </c>
      <c r="Q3" s="65">
        <f>IF(RES_hh_emi!Q3=0,0,1000000*RES_hh_emi!Q3/RES_hh_num!Q3)</f>
        <v>1313.912654940015</v>
      </c>
      <c r="R3" s="65">
        <f>IF(RES_hh_emi!R3=0,0,1000000*RES_hh_emi!R3/RES_hh_num!R3)</f>
        <v>1369.1674107475492</v>
      </c>
      <c r="S3" s="65">
        <f>IF(RES_hh_emi!S3=0,0,1000000*RES_hh_emi!S3/RES_hh_num!S3)</f>
        <v>1477.6090906042721</v>
      </c>
      <c r="T3" s="65">
        <f>IF(RES_hh_emi!T3=0,0,1000000*RES_hh_emi!T3/RES_hh_num!T3)</f>
        <v>1453.1528678404243</v>
      </c>
      <c r="U3" s="65">
        <f>IF(RES_hh_emi!U3=0,0,1000000*RES_hh_emi!U3/RES_hh_num!U3)</f>
        <v>1449.5571763917992</v>
      </c>
      <c r="V3" s="65">
        <f>IF(RES_hh_emi!V3=0,0,1000000*RES_hh_emi!V3/RES_hh_num!V3)</f>
        <v>1540.9206504990188</v>
      </c>
      <c r="W3" s="65">
        <f>IF(RES_hh_emi!W3=0,0,1000000*RES_hh_emi!W3/RES_hh_num!W3)</f>
        <v>1655.8763270555492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2071.9452262963464</v>
      </c>
      <c r="C4" s="69">
        <f>IF(RES_hh_emi!C4=0,0,1000000*RES_hh_emi!C4/RES_hh_num!C4)</f>
        <v>2177.2123163946867</v>
      </c>
      <c r="D4" s="69">
        <f>IF(RES_hh_emi!D4=0,0,1000000*RES_hh_emi!D4/RES_hh_num!D4)</f>
        <v>2222.6059792095953</v>
      </c>
      <c r="E4" s="69">
        <f>IF(RES_hh_emi!E4=0,0,1000000*RES_hh_emi!E4/RES_hh_num!E4)</f>
        <v>2081.8204417026591</v>
      </c>
      <c r="F4" s="69">
        <f>IF(RES_hh_emi!F4=0,0,1000000*RES_hh_emi!F4/RES_hh_num!F4)</f>
        <v>1955.3289318170196</v>
      </c>
      <c r="G4" s="69">
        <f>IF(RES_hh_emi!G4=0,0,1000000*RES_hh_emi!G4/RES_hh_num!G4)</f>
        <v>1736.8284976832911</v>
      </c>
      <c r="H4" s="69">
        <f>IF(RES_hh_emi!H4=0,0,1000000*RES_hh_emi!H4/RES_hh_num!H4)</f>
        <v>1558.4054864933269</v>
      </c>
      <c r="I4" s="69">
        <f>IF(RES_hh_emi!I4=0,0,1000000*RES_hh_emi!I4/RES_hh_num!I4)</f>
        <v>1294.3965339070303</v>
      </c>
      <c r="J4" s="69">
        <f>IF(RES_hh_emi!J4=0,0,1000000*RES_hh_emi!J4/RES_hh_num!J4)</f>
        <v>1439.4596850284422</v>
      </c>
      <c r="K4" s="69">
        <f>IF(RES_hh_emi!K4=0,0,1000000*RES_hh_emi!K4/RES_hh_num!K4)</f>
        <v>1412.3476040159719</v>
      </c>
      <c r="L4" s="69">
        <f>IF(RES_hh_emi!L4=0,0,1000000*RES_hh_emi!L4/RES_hh_num!L4)</f>
        <v>1646.2168933881824</v>
      </c>
      <c r="M4" s="69">
        <f>IF(RES_hh_emi!M4=0,0,1000000*RES_hh_emi!M4/RES_hh_num!M4)</f>
        <v>1413.9280336243066</v>
      </c>
      <c r="N4" s="69">
        <f>IF(RES_hh_emi!N4=0,0,1000000*RES_hh_emi!N4/RES_hh_num!N4)</f>
        <v>1314.1292680212064</v>
      </c>
      <c r="O4" s="69">
        <f>IF(RES_hh_emi!O4=0,0,1000000*RES_hh_emi!O4/RES_hh_num!O4)</f>
        <v>1332.6602666245474</v>
      </c>
      <c r="P4" s="69">
        <f>IF(RES_hh_emi!P4=0,0,1000000*RES_hh_emi!P4/RES_hh_num!P4)</f>
        <v>1120.5264188499279</v>
      </c>
      <c r="Q4" s="69">
        <f>IF(RES_hh_emi!Q4=0,0,1000000*RES_hh_emi!Q4/RES_hh_num!Q4)</f>
        <v>1153.6051490222283</v>
      </c>
      <c r="R4" s="69">
        <f>IF(RES_hh_emi!R4=0,0,1000000*RES_hh_emi!R4/RES_hh_num!R4)</f>
        <v>1212.3503267393528</v>
      </c>
      <c r="S4" s="69">
        <f>IF(RES_hh_emi!S4=0,0,1000000*RES_hh_emi!S4/RES_hh_num!S4)</f>
        <v>1290.3859813411859</v>
      </c>
      <c r="T4" s="69">
        <f>IF(RES_hh_emi!T4=0,0,1000000*RES_hh_emi!T4/RES_hh_num!T4)</f>
        <v>1217.5878429857464</v>
      </c>
      <c r="U4" s="69">
        <f>IF(RES_hh_emi!U4=0,0,1000000*RES_hh_emi!U4/RES_hh_num!U4)</f>
        <v>1213.9896808083868</v>
      </c>
      <c r="V4" s="69">
        <f>IF(RES_hh_emi!V4=0,0,1000000*RES_hh_emi!V4/RES_hh_num!V4)</f>
        <v>1285.4694984313046</v>
      </c>
      <c r="W4" s="69">
        <f>IF(RES_hh_emi!W4=0,0,1000000*RES_hh_emi!W4/RES_hh_num!W4)</f>
        <v>1429.1143229965169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3661.079253121954</v>
      </c>
      <c r="C5" s="72">
        <f>IF(RES_hh_emi!C5=0,0,1000000*RES_hh_emi!C5/RES_hh_num!C5)</f>
        <v>4883.1595538413676</v>
      </c>
      <c r="D5" s="72">
        <f>IF(RES_hh_emi!D5=0,0,1000000*RES_hh_emi!D5/RES_hh_num!D5)</f>
        <v>8354.0817380337212</v>
      </c>
      <c r="E5" s="72">
        <f>IF(RES_hh_emi!E5=0,0,1000000*RES_hh_emi!E5/RES_hh_num!E5)</f>
        <v>5404.9192057126857</v>
      </c>
      <c r="F5" s="72">
        <f>IF(RES_hh_emi!F5=0,0,1000000*RES_hh_emi!F5/RES_hh_num!F5)</f>
        <v>6908.9467000627228</v>
      </c>
      <c r="G5" s="72">
        <f>IF(RES_hh_emi!G5=0,0,1000000*RES_hh_emi!G5/RES_hh_num!G5)</f>
        <v>3527.3602800451704</v>
      </c>
      <c r="H5" s="72">
        <f>IF(RES_hh_emi!H5=0,0,1000000*RES_hh_emi!H5/RES_hh_num!H5)</f>
        <v>3468.6751310959839</v>
      </c>
      <c r="I5" s="72">
        <f>IF(RES_hh_emi!I5=0,0,1000000*RES_hh_emi!I5/RES_hh_num!I5)</f>
        <v>3058.134421745769</v>
      </c>
      <c r="J5" s="72">
        <f>IF(RES_hh_emi!J5=0,0,1000000*RES_hh_emi!J5/RES_hh_num!J5)</f>
        <v>4700.0082835339063</v>
      </c>
      <c r="K5" s="72">
        <f>IF(RES_hh_emi!K5=0,0,1000000*RES_hh_emi!K5/RES_hh_num!K5)</f>
        <v>3808.8564711911267</v>
      </c>
      <c r="L5" s="72">
        <f>IF(RES_hh_emi!L5=0,0,1000000*RES_hh_emi!L5/RES_hh_num!L5)</f>
        <v>5272.4392591704764</v>
      </c>
      <c r="M5" s="72">
        <f>IF(RES_hh_emi!M5=0,0,1000000*RES_hh_emi!M5/RES_hh_num!M5)</f>
        <v>5533.4219233071362</v>
      </c>
      <c r="N5" s="72">
        <f>IF(RES_hh_emi!N5=0,0,1000000*RES_hh_emi!N5/RES_hh_num!N5)</f>
        <v>5975.2734351892796</v>
      </c>
      <c r="O5" s="72">
        <f>IF(RES_hh_emi!O5=0,0,1000000*RES_hh_emi!O5/RES_hh_num!O5)</f>
        <v>4509.8222582399321</v>
      </c>
      <c r="P5" s="72">
        <f>IF(RES_hh_emi!P5=0,0,1000000*RES_hh_emi!P5/RES_hh_num!P5)</f>
        <v>3746.2094835709322</v>
      </c>
      <c r="Q5" s="72">
        <f>IF(RES_hh_emi!Q5=0,0,1000000*RES_hh_emi!Q5/RES_hh_num!Q5)</f>
        <v>3618.8278362540727</v>
      </c>
      <c r="R5" s="72">
        <f>IF(RES_hh_emi!R5=0,0,1000000*RES_hh_emi!R5/RES_hh_num!R5)</f>
        <v>5077.6639512898555</v>
      </c>
      <c r="S5" s="72">
        <f>IF(RES_hh_emi!S5=0,0,1000000*RES_hh_emi!S5/RES_hh_num!S5)</f>
        <v>5191.5507719959051</v>
      </c>
      <c r="T5" s="72">
        <f>IF(RES_hh_emi!T5=0,0,1000000*RES_hh_emi!T5/RES_hh_num!T5)</f>
        <v>3856.853305946282</v>
      </c>
      <c r="U5" s="72">
        <f>IF(RES_hh_emi!U5=0,0,1000000*RES_hh_emi!U5/RES_hh_num!U5)</f>
        <v>3167.489877063445</v>
      </c>
      <c r="V5" s="72">
        <f>IF(RES_hh_emi!V5=0,0,1000000*RES_hh_emi!V5/RES_hh_num!V5)</f>
        <v>4689.5420996762532</v>
      </c>
      <c r="W5" s="72">
        <f>IF(RES_hh_emi!W5=0,0,1000000*RES_hh_emi!W5/RES_hh_num!W5)</f>
        <v>4527.8813027565939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3355.4298265508746</v>
      </c>
      <c r="C6" s="72">
        <f>IF(RES_hh_emi!C6=0,0,1000000*RES_hh_emi!C6/RES_hh_num!C6)</f>
        <v>3033.7608500815513</v>
      </c>
      <c r="D6" s="72">
        <f>IF(RES_hh_emi!D6=0,0,1000000*RES_hh_emi!D6/RES_hh_num!D6)</f>
        <v>5876.5235152390469</v>
      </c>
      <c r="E6" s="72">
        <f>IF(RES_hh_emi!E6=0,0,1000000*RES_hh_emi!E6/RES_hh_num!E6)</f>
        <v>2155.3896979224937</v>
      </c>
      <c r="F6" s="72">
        <f>IF(RES_hh_emi!F6=0,0,1000000*RES_hh_emi!F6/RES_hh_num!F6)</f>
        <v>490.21195631649971</v>
      </c>
      <c r="G6" s="72">
        <f>IF(RES_hh_emi!G6=0,0,1000000*RES_hh_emi!G6/RES_hh_num!G6)</f>
        <v>1241.0358969286119</v>
      </c>
      <c r="H6" s="72">
        <f>IF(RES_hh_emi!H6=0,0,1000000*RES_hh_emi!H6/RES_hh_num!H6)</f>
        <v>3582.0536076038024</v>
      </c>
      <c r="I6" s="72">
        <f>IF(RES_hh_emi!I6=0,0,1000000*RES_hh_emi!I6/RES_hh_num!I6)</f>
        <v>2274.6535129051672</v>
      </c>
      <c r="J6" s="72">
        <f>IF(RES_hh_emi!J6=0,0,1000000*RES_hh_emi!J6/RES_hh_num!J6)</f>
        <v>3937.7668794561368</v>
      </c>
      <c r="K6" s="72">
        <f>IF(RES_hh_emi!K6=0,0,1000000*RES_hh_emi!K6/RES_hh_num!K6)</f>
        <v>4087.5857473797723</v>
      </c>
      <c r="L6" s="72">
        <f>IF(RES_hh_emi!L6=0,0,1000000*RES_hh_emi!L6/RES_hh_num!L6)</f>
        <v>2924.5130207772359</v>
      </c>
      <c r="M6" s="72">
        <f>IF(RES_hh_emi!M6=0,0,1000000*RES_hh_emi!M6/RES_hh_num!M6)</f>
        <v>1247.3305753682121</v>
      </c>
      <c r="N6" s="72">
        <f>IF(RES_hh_emi!N6=0,0,1000000*RES_hh_emi!N6/RES_hh_num!N6)</f>
        <v>4498.2525669001179</v>
      </c>
      <c r="O6" s="72">
        <f>IF(RES_hh_emi!O6=0,0,1000000*RES_hh_emi!O6/RES_hh_num!O6)</f>
        <v>3218.3142908891573</v>
      </c>
      <c r="P6" s="72">
        <f>IF(RES_hh_emi!P6=0,0,1000000*RES_hh_emi!P6/RES_hh_num!P6)</f>
        <v>304.90163916057287</v>
      </c>
      <c r="Q6" s="72">
        <f>IF(RES_hh_emi!Q6=0,0,1000000*RES_hh_emi!Q6/RES_hh_num!Q6)</f>
        <v>298.42538832049877</v>
      </c>
      <c r="R6" s="72">
        <f>IF(RES_hh_emi!R6=0,0,1000000*RES_hh_emi!R6/RES_hh_num!R6)</f>
        <v>3349.3650506993104</v>
      </c>
      <c r="S6" s="72">
        <f>IF(RES_hh_emi!S6=0,0,1000000*RES_hh_emi!S6/RES_hh_num!S6)</f>
        <v>3391.864673782482</v>
      </c>
      <c r="T6" s="72">
        <f>IF(RES_hh_emi!T6=0,0,1000000*RES_hh_emi!T6/RES_hh_num!T6)</f>
        <v>3073.2178991362498</v>
      </c>
      <c r="U6" s="72">
        <f>IF(RES_hh_emi!U6=0,0,1000000*RES_hh_emi!U6/RES_hh_num!U6)</f>
        <v>2567.9611073059364</v>
      </c>
      <c r="V6" s="72">
        <f>IF(RES_hh_emi!V6=0,0,1000000*RES_hh_emi!V6/RES_hh_num!V6)</f>
        <v>2726.7077939393957</v>
      </c>
      <c r="W6" s="72">
        <f>IF(RES_hh_emi!W6=0,0,1000000*RES_hh_emi!W6/RES_hh_num!W6)</f>
        <v>3239.8653463079563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0</v>
      </c>
      <c r="C7" s="72">
        <f>IF(RES_hh_emi!C7=0,0,1000000*RES_hh_emi!C7/RES_hh_num!C7)</f>
        <v>0</v>
      </c>
      <c r="D7" s="72">
        <f>IF(RES_hh_emi!D7=0,0,1000000*RES_hh_emi!D7/RES_hh_num!D7)</f>
        <v>0</v>
      </c>
      <c r="E7" s="72">
        <f>IF(RES_hh_emi!E7=0,0,1000000*RES_hh_emi!E7/RES_hh_num!E7)</f>
        <v>0</v>
      </c>
      <c r="F7" s="72">
        <f>IF(RES_hh_emi!F7=0,0,1000000*RES_hh_emi!F7/RES_hh_num!F7)</f>
        <v>0</v>
      </c>
      <c r="G7" s="72">
        <f>IF(RES_hh_emi!G7=0,0,1000000*RES_hh_emi!G7/RES_hh_num!G7)</f>
        <v>0</v>
      </c>
      <c r="H7" s="72">
        <f>IF(RES_hh_emi!H7=0,0,1000000*RES_hh_emi!H7/RES_hh_num!H7)</f>
        <v>0</v>
      </c>
      <c r="I7" s="72">
        <f>IF(RES_hh_emi!I7=0,0,1000000*RES_hh_emi!I7/RES_hh_num!I7)</f>
        <v>0</v>
      </c>
      <c r="J7" s="72">
        <f>IF(RES_hh_emi!J7=0,0,1000000*RES_hh_emi!J7/RES_hh_num!J7)</f>
        <v>0</v>
      </c>
      <c r="K7" s="72">
        <f>IF(RES_hh_emi!K7=0,0,1000000*RES_hh_emi!K7/RES_hh_num!K7)</f>
        <v>0</v>
      </c>
      <c r="L7" s="72">
        <f>IF(RES_hh_emi!L7=0,0,1000000*RES_hh_emi!L7/RES_hh_num!L7)</f>
        <v>0</v>
      </c>
      <c r="M7" s="72">
        <f>IF(RES_hh_emi!M7=0,0,1000000*RES_hh_emi!M7/RES_hh_num!M7)</f>
        <v>0</v>
      </c>
      <c r="N7" s="72">
        <f>IF(RES_hh_emi!N7=0,0,1000000*RES_hh_emi!N7/RES_hh_num!N7)</f>
        <v>0</v>
      </c>
      <c r="O7" s="72">
        <f>IF(RES_hh_emi!O7=0,0,1000000*RES_hh_emi!O7/RES_hh_num!O7)</f>
        <v>0</v>
      </c>
      <c r="P7" s="72">
        <f>IF(RES_hh_emi!P7=0,0,1000000*RES_hh_emi!P7/RES_hh_num!P7)</f>
        <v>0</v>
      </c>
      <c r="Q7" s="72">
        <f>IF(RES_hh_emi!Q7=0,0,1000000*RES_hh_emi!Q7/RES_hh_num!Q7)</f>
        <v>0</v>
      </c>
      <c r="R7" s="72">
        <f>IF(RES_hh_emi!R7=0,0,1000000*RES_hh_emi!R7/RES_hh_num!R7)</f>
        <v>0</v>
      </c>
      <c r="S7" s="72">
        <f>IF(RES_hh_emi!S7=0,0,1000000*RES_hh_emi!S7/RES_hh_num!S7)</f>
        <v>0</v>
      </c>
      <c r="T7" s="72">
        <f>IF(RES_hh_emi!T7=0,0,1000000*RES_hh_emi!T7/RES_hh_num!T7)</f>
        <v>0</v>
      </c>
      <c r="U7" s="72">
        <f>IF(RES_hh_emi!U7=0,0,1000000*RES_hh_emi!U7/RES_hh_num!U7)</f>
        <v>0</v>
      </c>
      <c r="V7" s="72">
        <f>IF(RES_hh_emi!V7=0,0,1000000*RES_hh_emi!V7/RES_hh_num!V7)</f>
        <v>0</v>
      </c>
      <c r="W7" s="72">
        <f>IF(RES_hh_emi!W7=0,0,1000000*RES_hh_emi!W7/RES_hh_num!W7)</f>
        <v>0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3643.5985086786427</v>
      </c>
      <c r="C8" s="72">
        <f>IF(RES_hh_emi!C8=0,0,1000000*RES_hh_emi!C8/RES_hh_num!C8)</f>
        <v>3719.116521356776</v>
      </c>
      <c r="D8" s="72">
        <f>IF(RES_hh_emi!D8=0,0,1000000*RES_hh_emi!D8/RES_hh_num!D8)</f>
        <v>3550.5866850162661</v>
      </c>
      <c r="E8" s="72">
        <f>IF(RES_hh_emi!E8=0,0,1000000*RES_hh_emi!E8/RES_hh_num!E8)</f>
        <v>3490.2552545015551</v>
      </c>
      <c r="F8" s="72">
        <f>IF(RES_hh_emi!F8=0,0,1000000*RES_hh_emi!F8/RES_hh_num!F8)</f>
        <v>3122.4122628654277</v>
      </c>
      <c r="G8" s="72">
        <f>IF(RES_hh_emi!G8=0,0,1000000*RES_hh_emi!G8/RES_hh_num!G8)</f>
        <v>2926.4494124040275</v>
      </c>
      <c r="H8" s="72">
        <f>IF(RES_hh_emi!H8=0,0,1000000*RES_hh_emi!H8/RES_hh_num!H8)</f>
        <v>2562.4877676333494</v>
      </c>
      <c r="I8" s="72">
        <f>IF(RES_hh_emi!I8=0,0,1000000*RES_hh_emi!I8/RES_hh_num!I8)</f>
        <v>2092.0307725172374</v>
      </c>
      <c r="J8" s="72">
        <f>IF(RES_hh_emi!J8=0,0,1000000*RES_hh_emi!J8/RES_hh_num!J8)</f>
        <v>2275.0219341132615</v>
      </c>
      <c r="K8" s="72">
        <f>IF(RES_hh_emi!K8=0,0,1000000*RES_hh_emi!K8/RES_hh_num!K8)</f>
        <v>2379.0317002851398</v>
      </c>
      <c r="L8" s="72">
        <f>IF(RES_hh_emi!L8=0,0,1000000*RES_hh_emi!L8/RES_hh_num!L8)</f>
        <v>3159.0397798927656</v>
      </c>
      <c r="M8" s="72">
        <f>IF(RES_hh_emi!M8=0,0,1000000*RES_hh_emi!M8/RES_hh_num!M8)</f>
        <v>2791.8092296644836</v>
      </c>
      <c r="N8" s="72">
        <f>IF(RES_hh_emi!N8=0,0,1000000*RES_hh_emi!N8/RES_hh_num!N8)</f>
        <v>2721.5405877353483</v>
      </c>
      <c r="O8" s="72">
        <f>IF(RES_hh_emi!O8=0,0,1000000*RES_hh_emi!O8/RES_hh_num!O8)</f>
        <v>2894.971550717939</v>
      </c>
      <c r="P8" s="72">
        <f>IF(RES_hh_emi!P8=0,0,1000000*RES_hh_emi!P8/RES_hh_num!P8)</f>
        <v>2454.2967617852842</v>
      </c>
      <c r="Q8" s="72">
        <f>IF(RES_hh_emi!Q8=0,0,1000000*RES_hh_emi!Q8/RES_hh_num!Q8)</f>
        <v>2541.7469423085622</v>
      </c>
      <c r="R8" s="72">
        <f>IF(RES_hh_emi!R8=0,0,1000000*RES_hh_emi!R8/RES_hh_num!R8)</f>
        <v>2614.7678628197077</v>
      </c>
      <c r="S8" s="72">
        <f>IF(RES_hh_emi!S8=0,0,1000000*RES_hh_emi!S8/RES_hh_num!S8)</f>
        <v>2722.2255742570601</v>
      </c>
      <c r="T8" s="72">
        <f>IF(RES_hh_emi!T8=0,0,1000000*RES_hh_emi!T8/RES_hh_num!T8)</f>
        <v>2509.5556087149644</v>
      </c>
      <c r="U8" s="72">
        <f>IF(RES_hh_emi!U8=0,0,1000000*RES_hh_emi!U8/RES_hh_num!U8)</f>
        <v>2456.9628392805635</v>
      </c>
      <c r="V8" s="72">
        <f>IF(RES_hh_emi!V8=0,0,1000000*RES_hh_emi!V8/RES_hh_num!V8)</f>
        <v>2519.4718796566749</v>
      </c>
      <c r="W8" s="72">
        <f>IF(RES_hh_emi!W8=0,0,1000000*RES_hh_emi!W8/RES_hh_num!W8)</f>
        <v>2826.8099085913436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140.75931115888051</v>
      </c>
      <c r="C17" s="69">
        <f>IF(RES_hh_emi!C17=0,0,1000000*RES_hh_emi!C17/RES_hh_num!C17)</f>
        <v>109.36717396491582</v>
      </c>
      <c r="D17" s="69">
        <f>IF(RES_hh_emi!D17=0,0,1000000*RES_hh_emi!D17/RES_hh_num!D17)</f>
        <v>117.59758768051192</v>
      </c>
      <c r="E17" s="69">
        <f>IF(RES_hh_emi!E17=0,0,1000000*RES_hh_emi!E17/RES_hh_num!E17)</f>
        <v>120.69133117144047</v>
      </c>
      <c r="F17" s="69">
        <f>IF(RES_hh_emi!F17=0,0,1000000*RES_hh_emi!F17/RES_hh_num!F17)</f>
        <v>123.88665438473107</v>
      </c>
      <c r="G17" s="69">
        <f>IF(RES_hh_emi!G17=0,0,1000000*RES_hh_emi!G17/RES_hh_num!G17)</f>
        <v>121.3437481382341</v>
      </c>
      <c r="H17" s="69">
        <f>IF(RES_hh_emi!H17=0,0,1000000*RES_hh_emi!H17/RES_hh_num!H17)</f>
        <v>126.35393093026993</v>
      </c>
      <c r="I17" s="69">
        <f>IF(RES_hh_emi!I17=0,0,1000000*RES_hh_emi!I17/RES_hh_num!I17)</f>
        <v>126.58859195673131</v>
      </c>
      <c r="J17" s="69">
        <f>IF(RES_hh_emi!J17=0,0,1000000*RES_hh_emi!J17/RES_hh_num!J17)</f>
        <v>138.15925303903032</v>
      </c>
      <c r="K17" s="69">
        <f>IF(RES_hh_emi!K17=0,0,1000000*RES_hh_emi!K17/RES_hh_num!K17)</f>
        <v>136.61130640401905</v>
      </c>
      <c r="L17" s="69">
        <f>IF(RES_hh_emi!L17=0,0,1000000*RES_hh_emi!L17/RES_hh_num!L17)</f>
        <v>81.649796605269032</v>
      </c>
      <c r="M17" s="69">
        <f>IF(RES_hh_emi!M17=0,0,1000000*RES_hh_emi!M17/RES_hh_num!M17)</f>
        <v>89.069074608768133</v>
      </c>
      <c r="N17" s="69">
        <f>IF(RES_hh_emi!N17=0,0,1000000*RES_hh_emi!N17/RES_hh_num!N17)</f>
        <v>87.690981113454527</v>
      </c>
      <c r="O17" s="69">
        <f>IF(RES_hh_emi!O17=0,0,1000000*RES_hh_emi!O17/RES_hh_num!O17)</f>
        <v>97.421902149526346</v>
      </c>
      <c r="P17" s="69">
        <f>IF(RES_hh_emi!P17=0,0,1000000*RES_hh_emi!P17/RES_hh_num!P17)</f>
        <v>145.076381208946</v>
      </c>
      <c r="Q17" s="69">
        <f>IF(RES_hh_emi!Q17=0,0,1000000*RES_hh_emi!Q17/RES_hh_num!Q17)</f>
        <v>125.78271324021755</v>
      </c>
      <c r="R17" s="69">
        <f>IF(RES_hh_emi!R17=0,0,1000000*RES_hh_emi!R17/RES_hh_num!R17)</f>
        <v>121.65416680549608</v>
      </c>
      <c r="S17" s="69">
        <f>IF(RES_hh_emi!S17=0,0,1000000*RES_hh_emi!S17/RES_hh_num!S17)</f>
        <v>142.1982041949413</v>
      </c>
      <c r="T17" s="69">
        <f>IF(RES_hh_emi!T17=0,0,1000000*RES_hh_emi!T17/RES_hh_num!T17)</f>
        <v>187.78505045470396</v>
      </c>
      <c r="U17" s="69">
        <f>IF(RES_hh_emi!U17=0,0,1000000*RES_hh_emi!U17/RES_hh_num!U17)</f>
        <v>185.70944561115283</v>
      </c>
      <c r="V17" s="69">
        <f>IF(RES_hh_emi!V17=0,0,1000000*RES_hh_emi!V17/RES_hh_num!V17)</f>
        <v>203.499951553562</v>
      </c>
      <c r="W17" s="69">
        <f>IF(RES_hh_emi!W17=0,0,1000000*RES_hh_emi!W17/RES_hh_num!W17)</f>
        <v>165.06294556944357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330.94260235781189</v>
      </c>
      <c r="C18" s="72">
        <f>IF(RES_hh_emi!C18=0,0,1000000*RES_hh_emi!C18/RES_hh_num!C18)</f>
        <v>309.75910694925403</v>
      </c>
      <c r="D18" s="72">
        <f>IF(RES_hh_emi!D18=0,0,1000000*RES_hh_emi!D18/RES_hh_num!D18)</f>
        <v>524.58796131488225</v>
      </c>
      <c r="E18" s="72">
        <f>IF(RES_hh_emi!E18=0,0,1000000*RES_hh_emi!E18/RES_hh_num!E18)</f>
        <v>353.68829253546289</v>
      </c>
      <c r="F18" s="72">
        <f>IF(RES_hh_emi!F18=0,0,1000000*RES_hh_emi!F18/RES_hh_num!F18)</f>
        <v>483.05017379098706</v>
      </c>
      <c r="G18" s="72">
        <f>IF(RES_hh_emi!G18=0,0,1000000*RES_hh_emi!G18/RES_hh_num!G18)</f>
        <v>323.84365670334392</v>
      </c>
      <c r="H18" s="72">
        <f>IF(RES_hh_emi!H18=0,0,1000000*RES_hh_emi!H18/RES_hh_num!H18)</f>
        <v>349.74940246265339</v>
      </c>
      <c r="I18" s="72">
        <f>IF(RES_hh_emi!I18=0,0,1000000*RES_hh_emi!I18/RES_hh_num!I18)</f>
        <v>363.61622269553322</v>
      </c>
      <c r="J18" s="72">
        <f>IF(RES_hh_emi!J18=0,0,1000000*RES_hh_emi!J18/RES_hh_num!J18)</f>
        <v>528.37525075612518</v>
      </c>
      <c r="K18" s="72">
        <f>IF(RES_hh_emi!K18=0,0,1000000*RES_hh_emi!K18/RES_hh_num!K18)</f>
        <v>394.16350455935003</v>
      </c>
      <c r="L18" s="72">
        <f>IF(RES_hh_emi!L18=0,0,1000000*RES_hh_emi!L18/RES_hh_num!L18)</f>
        <v>233.80869704550034</v>
      </c>
      <c r="M18" s="72">
        <f>IF(RES_hh_emi!M18=0,0,1000000*RES_hh_emi!M18/RES_hh_num!M18)</f>
        <v>305.84134276461344</v>
      </c>
      <c r="N18" s="72">
        <f>IF(RES_hh_emi!N18=0,0,1000000*RES_hh_emi!N18/RES_hh_num!N18)</f>
        <v>349.22282938719206</v>
      </c>
      <c r="O18" s="72">
        <f>IF(RES_hh_emi!O18=0,0,1000000*RES_hh_emi!O18/RES_hh_num!O18)</f>
        <v>301.56285404699707</v>
      </c>
      <c r="P18" s="72">
        <f>IF(RES_hh_emi!P18=0,0,1000000*RES_hh_emi!P18/RES_hh_num!P18)</f>
        <v>399.07006219048759</v>
      </c>
      <c r="Q18" s="72">
        <f>IF(RES_hh_emi!Q18=0,0,1000000*RES_hh_emi!Q18/RES_hh_num!Q18)</f>
        <v>352.63375291544349</v>
      </c>
      <c r="R18" s="72">
        <f>IF(RES_hh_emi!R18=0,0,1000000*RES_hh_emi!R18/RES_hh_num!R18)</f>
        <v>468.95976415881739</v>
      </c>
      <c r="S18" s="72">
        <f>IF(RES_hh_emi!S18=0,0,1000000*RES_hh_emi!S18/RES_hh_num!S18)</f>
        <v>548.29896501641747</v>
      </c>
      <c r="T18" s="72">
        <f>IF(RES_hh_emi!T18=0,0,1000000*RES_hh_emi!T18/RES_hh_num!T18)</f>
        <v>542.11658070475619</v>
      </c>
      <c r="U18" s="72">
        <f>IF(RES_hh_emi!U18=0,0,1000000*RES_hh_emi!U18/RES_hh_num!U18)</f>
        <v>529.51351750670892</v>
      </c>
      <c r="V18" s="72">
        <f>IF(RES_hh_emi!V18=0,0,1000000*RES_hh_emi!V18/RES_hh_num!V18)</f>
        <v>801.3357031479635</v>
      </c>
      <c r="W18" s="72">
        <f>IF(RES_hh_emi!W18=0,0,1000000*RES_hh_emi!W18/RES_hh_num!W18)</f>
        <v>609.82124809356105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307.65085732978855</v>
      </c>
      <c r="C19" s="72">
        <f>IF(RES_hh_emi!C19=0,0,1000000*RES_hh_emi!C19/RES_hh_num!C19)</f>
        <v>299.21895335073793</v>
      </c>
      <c r="D19" s="72">
        <f>IF(RES_hh_emi!D19=0,0,1000000*RES_hh_emi!D19/RES_hh_num!D19)</f>
        <v>295.80700670808136</v>
      </c>
      <c r="E19" s="72">
        <f>IF(RES_hh_emi!E19=0,0,1000000*RES_hh_emi!E19/RES_hh_num!E19)</f>
        <v>287.61273190413419</v>
      </c>
      <c r="F19" s="72">
        <f>IF(RES_hh_emi!F19=0,0,1000000*RES_hh_emi!F19/RES_hh_num!F19)</f>
        <v>283.30995857012448</v>
      </c>
      <c r="G19" s="72">
        <f>IF(RES_hh_emi!G19=0,0,1000000*RES_hh_emi!G19/RES_hh_num!G19)</f>
        <v>284.29182131282062</v>
      </c>
      <c r="H19" s="72">
        <f>IF(RES_hh_emi!H19=0,0,1000000*RES_hh_emi!H19/RES_hh_num!H19)</f>
        <v>284.97211200028056</v>
      </c>
      <c r="I19" s="72">
        <f>IF(RES_hh_emi!I19=0,0,1000000*RES_hh_emi!I19/RES_hh_num!I19)</f>
        <v>287.55023898672704</v>
      </c>
      <c r="J19" s="72">
        <f>IF(RES_hh_emi!J19=0,0,1000000*RES_hh_emi!J19/RES_hh_num!J19)</f>
        <v>275.09120070121122</v>
      </c>
      <c r="K19" s="72">
        <f>IF(RES_hh_emi!K19=0,0,1000000*RES_hh_emi!K19/RES_hh_num!K19)</f>
        <v>272.41870459683719</v>
      </c>
      <c r="L19" s="72">
        <f>IF(RES_hh_emi!L19=0,0,1000000*RES_hh_emi!L19/RES_hh_num!L19)</f>
        <v>260.82178245796092</v>
      </c>
      <c r="M19" s="72">
        <f>IF(RES_hh_emi!M19=0,0,1000000*RES_hh_emi!M19/RES_hh_num!M19)</f>
        <v>258.06051377462165</v>
      </c>
      <c r="N19" s="72">
        <f>IF(RES_hh_emi!N19=0,0,1000000*RES_hh_emi!N19/RES_hh_num!N19)</f>
        <v>254.78764520193863</v>
      </c>
      <c r="O19" s="72">
        <f>IF(RES_hh_emi!O19=0,0,1000000*RES_hh_emi!O19/RES_hh_num!O19)</f>
        <v>260.03507061064886</v>
      </c>
      <c r="P19" s="72">
        <f>IF(RES_hh_emi!P19=0,0,1000000*RES_hh_emi!P19/RES_hh_num!P19)</f>
        <v>288.92132849073812</v>
      </c>
      <c r="Q19" s="72">
        <f>IF(RES_hh_emi!Q19=0,0,1000000*RES_hh_emi!Q19/RES_hh_num!Q19)</f>
        <v>294.34784286760902</v>
      </c>
      <c r="R19" s="72">
        <f>IF(RES_hh_emi!R19=0,0,1000000*RES_hh_emi!R19/RES_hh_num!R19)</f>
        <v>291.72593067301875</v>
      </c>
      <c r="S19" s="72">
        <f>IF(RES_hh_emi!S19=0,0,1000000*RES_hh_emi!S19/RES_hh_num!S19)</f>
        <v>331.37462854511261</v>
      </c>
      <c r="T19" s="72">
        <f>IF(RES_hh_emi!T19=0,0,1000000*RES_hh_emi!T19/RES_hh_num!T19)</f>
        <v>412.62675722634668</v>
      </c>
      <c r="U19" s="72">
        <f>IF(RES_hh_emi!U19=0,0,1000000*RES_hh_emi!U19/RES_hh_num!U19)</f>
        <v>322.22845457201277</v>
      </c>
      <c r="V19" s="72">
        <f>IF(RES_hh_emi!V19=0,0,1000000*RES_hh_emi!V19/RES_hh_num!V19)</f>
        <v>410.65264193885622</v>
      </c>
      <c r="W19" s="72">
        <f>IF(RES_hh_emi!W19=0,0,1000000*RES_hh_emi!W19/RES_hh_num!W19)</f>
        <v>472.99293862031419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0</v>
      </c>
      <c r="C20" s="72">
        <f>IF(RES_hh_emi!C20=0,0,1000000*RES_hh_emi!C20/RES_hh_num!C20)</f>
        <v>0</v>
      </c>
      <c r="D20" s="72">
        <f>IF(RES_hh_emi!D20=0,0,1000000*RES_hh_emi!D20/RES_hh_num!D20)</f>
        <v>0</v>
      </c>
      <c r="E20" s="72">
        <f>IF(RES_hh_emi!E20=0,0,1000000*RES_hh_emi!E20/RES_hh_num!E20)</f>
        <v>0</v>
      </c>
      <c r="F20" s="72">
        <f>IF(RES_hh_emi!F20=0,0,1000000*RES_hh_emi!F20/RES_hh_num!F20)</f>
        <v>0</v>
      </c>
      <c r="G20" s="72">
        <f>IF(RES_hh_emi!G20=0,0,1000000*RES_hh_emi!G20/RES_hh_num!G20)</f>
        <v>0</v>
      </c>
      <c r="H20" s="72">
        <f>IF(RES_hh_emi!H20=0,0,1000000*RES_hh_emi!H20/RES_hh_num!H20)</f>
        <v>0</v>
      </c>
      <c r="I20" s="72">
        <f>IF(RES_hh_emi!I20=0,0,1000000*RES_hh_emi!I20/RES_hh_num!I20)</f>
        <v>0</v>
      </c>
      <c r="J20" s="72">
        <f>IF(RES_hh_emi!J20=0,0,1000000*RES_hh_emi!J20/RES_hh_num!J20)</f>
        <v>0</v>
      </c>
      <c r="K20" s="72">
        <f>IF(RES_hh_emi!K20=0,0,1000000*RES_hh_emi!K20/RES_hh_num!K20)</f>
        <v>0</v>
      </c>
      <c r="L20" s="72">
        <f>IF(RES_hh_emi!L20=0,0,1000000*RES_hh_emi!L20/RES_hh_num!L20)</f>
        <v>0</v>
      </c>
      <c r="M20" s="72">
        <f>IF(RES_hh_emi!M20=0,0,1000000*RES_hh_emi!M20/RES_hh_num!M20)</f>
        <v>0</v>
      </c>
      <c r="N20" s="72">
        <f>IF(RES_hh_emi!N20=0,0,1000000*RES_hh_emi!N20/RES_hh_num!N20)</f>
        <v>0</v>
      </c>
      <c r="O20" s="72">
        <f>IF(RES_hh_emi!O20=0,0,1000000*RES_hh_emi!O20/RES_hh_num!O20)</f>
        <v>0</v>
      </c>
      <c r="P20" s="72">
        <f>IF(RES_hh_emi!P20=0,0,1000000*RES_hh_emi!P20/RES_hh_num!P20)</f>
        <v>0</v>
      </c>
      <c r="Q20" s="72">
        <f>IF(RES_hh_emi!Q20=0,0,1000000*RES_hh_emi!Q20/RES_hh_num!Q20)</f>
        <v>0</v>
      </c>
      <c r="R20" s="72">
        <f>IF(RES_hh_emi!R20=0,0,1000000*RES_hh_emi!R20/RES_hh_num!R20)</f>
        <v>0</v>
      </c>
      <c r="S20" s="72">
        <f>IF(RES_hh_emi!S20=0,0,1000000*RES_hh_emi!S20/RES_hh_num!S20)</f>
        <v>0</v>
      </c>
      <c r="T20" s="72">
        <f>IF(RES_hh_emi!T20=0,0,1000000*RES_hh_emi!T20/RES_hh_num!T20)</f>
        <v>0</v>
      </c>
      <c r="U20" s="72">
        <f>IF(RES_hh_emi!U20=0,0,1000000*RES_hh_emi!U20/RES_hh_num!U20)</f>
        <v>0</v>
      </c>
      <c r="V20" s="72">
        <f>IF(RES_hh_emi!V20=0,0,1000000*RES_hh_emi!V20/RES_hh_num!V20)</f>
        <v>0</v>
      </c>
      <c r="W20" s="72">
        <f>IF(RES_hh_emi!W20=0,0,1000000*RES_hh_emi!W20/RES_hh_num!W20)</f>
        <v>0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369.99722748491445</v>
      </c>
      <c r="C21" s="72">
        <f>IF(RES_hh_emi!C21=0,0,1000000*RES_hh_emi!C21/RES_hh_num!C21)</f>
        <v>261.796965772666</v>
      </c>
      <c r="D21" s="72">
        <f>IF(RES_hh_emi!D21=0,0,1000000*RES_hh_emi!D21/RES_hh_num!D21)</f>
        <v>263.14396811163857</v>
      </c>
      <c r="E21" s="72">
        <f>IF(RES_hh_emi!E21=0,0,1000000*RES_hh_emi!E21/RES_hh_num!E21)</f>
        <v>275.57221448054446</v>
      </c>
      <c r="F21" s="72">
        <f>IF(RES_hh_emi!F21=0,0,1000000*RES_hh_emi!F21/RES_hh_num!F21)</f>
        <v>264.3343570604298</v>
      </c>
      <c r="G21" s="72">
        <f>IF(RES_hh_emi!G21=0,0,1000000*RES_hh_emi!G21/RES_hh_num!G21)</f>
        <v>264.39261557558609</v>
      </c>
      <c r="H21" s="72">
        <f>IF(RES_hh_emi!H21=0,0,1000000*RES_hh_emi!H21/RES_hh_num!H21)</f>
        <v>268.1247420916763</v>
      </c>
      <c r="I21" s="72">
        <f>IF(RES_hh_emi!I21=0,0,1000000*RES_hh_emi!I21/RES_hh_num!I21)</f>
        <v>259.17387448326139</v>
      </c>
      <c r="J21" s="72">
        <f>IF(RES_hh_emi!J21=0,0,1000000*RES_hh_emi!J21/RES_hh_num!J21)</f>
        <v>270.97244980416906</v>
      </c>
      <c r="K21" s="72">
        <f>IF(RES_hh_emi!K21=0,0,1000000*RES_hh_emi!K21/RES_hh_num!K21)</f>
        <v>279.07129920373819</v>
      </c>
      <c r="L21" s="72">
        <f>IF(RES_hh_emi!L21=0,0,1000000*RES_hh_emi!L21/RES_hh_num!L21)</f>
        <v>166.21725148256934</v>
      </c>
      <c r="M21" s="72">
        <f>IF(RES_hh_emi!M21=0,0,1000000*RES_hh_emi!M21/RES_hh_num!M21)</f>
        <v>189.50429002406392</v>
      </c>
      <c r="N21" s="72">
        <f>IF(RES_hh_emi!N21=0,0,1000000*RES_hh_emi!N21/RES_hh_num!N21)</f>
        <v>194.06602249385023</v>
      </c>
      <c r="O21" s="72">
        <f>IF(RES_hh_emi!O21=0,0,1000000*RES_hh_emi!O21/RES_hh_num!O21)</f>
        <v>220.77205171974063</v>
      </c>
      <c r="P21" s="72">
        <f>IF(RES_hh_emi!P21=0,0,1000000*RES_hh_emi!P21/RES_hh_num!P21)</f>
        <v>322.30742083510029</v>
      </c>
      <c r="Q21" s="72">
        <f>IF(RES_hh_emi!Q21=0,0,1000000*RES_hh_emi!Q21/RES_hh_num!Q21)</f>
        <v>279.50946270225444</v>
      </c>
      <c r="R21" s="72">
        <f>IF(RES_hh_emi!R21=0,0,1000000*RES_hh_emi!R21/RES_hh_num!R21)</f>
        <v>264.18427710545365</v>
      </c>
      <c r="S21" s="72">
        <f>IF(RES_hh_emi!S21=0,0,1000000*RES_hh_emi!S21/RES_hh_num!S21)</f>
        <v>302.72568867070999</v>
      </c>
      <c r="T21" s="72">
        <f>IF(RES_hh_emi!T21=0,0,1000000*RES_hh_emi!T21/RES_hh_num!T21)</f>
        <v>408.99524358194526</v>
      </c>
      <c r="U21" s="72">
        <f>IF(RES_hh_emi!U21=0,0,1000000*RES_hh_emi!U21/RES_hh_num!U21)</f>
        <v>418.32863394449305</v>
      </c>
      <c r="V21" s="72">
        <f>IF(RES_hh_emi!V21=0,0,1000000*RES_hh_emi!V21/RES_hh_num!V21)</f>
        <v>455.13852952731685</v>
      </c>
      <c r="W21" s="72">
        <f>IF(RES_hh_emi!W21=0,0,1000000*RES_hh_emi!W21/RES_hh_num!W21)</f>
        <v>386.57248596972028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57.520460588512847</v>
      </c>
      <c r="C27" s="69">
        <f>IF(RES_hh_emi!C27=0,0,1000000*RES_hh_emi!C27/RES_hh_num!C27)</f>
        <v>39.08072433082588</v>
      </c>
      <c r="D27" s="69">
        <f>IF(RES_hh_emi!D27=0,0,1000000*RES_hh_emi!D27/RES_hh_num!D27)</f>
        <v>38.778045155390004</v>
      </c>
      <c r="E27" s="69">
        <f>IF(RES_hh_emi!E27=0,0,1000000*RES_hh_emi!E27/RES_hh_num!E27)</f>
        <v>46.147419269905285</v>
      </c>
      <c r="F27" s="69">
        <f>IF(RES_hh_emi!F27=0,0,1000000*RES_hh_emi!F27/RES_hh_num!F27)</f>
        <v>48.756146462173824</v>
      </c>
      <c r="G27" s="69">
        <f>IF(RES_hh_emi!G27=0,0,1000000*RES_hh_emi!G27/RES_hh_num!G27)</f>
        <v>45.752266313461433</v>
      </c>
      <c r="H27" s="69">
        <f>IF(RES_hh_emi!H27=0,0,1000000*RES_hh_emi!H27/RES_hh_num!H27)</f>
        <v>42.679054081774161</v>
      </c>
      <c r="I27" s="69">
        <f>IF(RES_hh_emi!I27=0,0,1000000*RES_hh_emi!I27/RES_hh_num!I27)</f>
        <v>45.038341259392951</v>
      </c>
      <c r="J27" s="69">
        <f>IF(RES_hh_emi!J27=0,0,1000000*RES_hh_emi!J27/RES_hh_num!J27)</f>
        <v>44.800587763327023</v>
      </c>
      <c r="K27" s="69">
        <f>IF(RES_hh_emi!K27=0,0,1000000*RES_hh_emi!K27/RES_hh_num!K27)</f>
        <v>43.62036645438836</v>
      </c>
      <c r="L27" s="69">
        <f>IF(RES_hh_emi!L27=0,0,1000000*RES_hh_emi!L27/RES_hh_num!L27)</f>
        <v>26.321018008665703</v>
      </c>
      <c r="M27" s="69">
        <f>IF(RES_hh_emi!M27=0,0,1000000*RES_hh_emi!M27/RES_hh_num!M27)</f>
        <v>29.602865999490568</v>
      </c>
      <c r="N27" s="69">
        <f>IF(RES_hh_emi!N27=0,0,1000000*RES_hh_emi!N27/RES_hh_num!N27)</f>
        <v>27.796659131132181</v>
      </c>
      <c r="O27" s="69">
        <f>IF(RES_hh_emi!O27=0,0,1000000*RES_hh_emi!O27/RES_hh_num!O27)</f>
        <v>28.349050585119766</v>
      </c>
      <c r="P27" s="69">
        <f>IF(RES_hh_emi!P27=0,0,1000000*RES_hh_emi!P27/RES_hh_num!P27)</f>
        <v>37.812086869631621</v>
      </c>
      <c r="Q27" s="69">
        <f>IF(RES_hh_emi!Q27=0,0,1000000*RES_hh_emi!Q27/RES_hh_num!Q27)</f>
        <v>34.524792677569145</v>
      </c>
      <c r="R27" s="69">
        <f>IF(RES_hh_emi!R27=0,0,1000000*RES_hh_emi!R27/RES_hh_num!R27)</f>
        <v>35.162917202700079</v>
      </c>
      <c r="S27" s="69">
        <f>IF(RES_hh_emi!S27=0,0,1000000*RES_hh_emi!S27/RES_hh_num!S27)</f>
        <v>45.024905068145046</v>
      </c>
      <c r="T27" s="69">
        <f>IF(RES_hh_emi!T27=0,0,1000000*RES_hh_emi!T27/RES_hh_num!T27)</f>
        <v>47.779974399974122</v>
      </c>
      <c r="U27" s="69">
        <f>IF(RES_hh_emi!U27=0,0,1000000*RES_hh_emi!U27/RES_hh_num!U27)</f>
        <v>49.858049972259565</v>
      </c>
      <c r="V27" s="69">
        <f>IF(RES_hh_emi!V27=0,0,1000000*RES_hh_emi!V27/RES_hh_num!V27)</f>
        <v>51.951200514152177</v>
      </c>
      <c r="W27" s="69">
        <f>IF(RES_hh_emi!W27=0,0,1000000*RES_hh_emi!W27/RES_hh_num!W27)</f>
        <v>61.699058489588616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149.34973718221943</v>
      </c>
      <c r="C28" s="72">
        <f>IF(RES_hh_emi!C28=0,0,1000000*RES_hh_emi!C28/RES_hh_num!C28)</f>
        <v>143.211995304087</v>
      </c>
      <c r="D28" s="72">
        <f>IF(RES_hh_emi!D28=0,0,1000000*RES_hh_emi!D28/RES_hh_num!D28)</f>
        <v>244.35594222024537</v>
      </c>
      <c r="E28" s="72">
        <f>IF(RES_hh_emi!E28=0,0,1000000*RES_hh_emi!E28/RES_hh_num!E28)</f>
        <v>162.5824276364437</v>
      </c>
      <c r="F28" s="72">
        <f>IF(RES_hh_emi!F28=0,0,1000000*RES_hh_emi!F28/RES_hh_num!F28)</f>
        <v>221.82150394557704</v>
      </c>
      <c r="G28" s="72">
        <f>IF(RES_hh_emi!G28=0,0,1000000*RES_hh_emi!G28/RES_hh_num!G28)</f>
        <v>114.68179591624536</v>
      </c>
      <c r="H28" s="72">
        <f>IF(RES_hh_emi!H28=0,0,1000000*RES_hh_emi!H28/RES_hh_num!H28)</f>
        <v>124.81371705865753</v>
      </c>
      <c r="I28" s="72">
        <f>IF(RES_hh_emi!I28=0,0,1000000*RES_hh_emi!I28/RES_hh_num!I28)</f>
        <v>123.32536589579898</v>
      </c>
      <c r="J28" s="72">
        <f>IF(RES_hh_emi!J28=0,0,1000000*RES_hh_emi!J28/RES_hh_num!J28)</f>
        <v>172.29839196753016</v>
      </c>
      <c r="K28" s="72">
        <f>IF(RES_hh_emi!K28=0,0,1000000*RES_hh_emi!K28/RES_hh_num!K28)</f>
        <v>125.24033468355968</v>
      </c>
      <c r="L28" s="72">
        <f>IF(RES_hh_emi!L28=0,0,1000000*RES_hh_emi!L28/RES_hh_num!L28)</f>
        <v>116.20425139590519</v>
      </c>
      <c r="M28" s="72">
        <f>IF(RES_hh_emi!M28=0,0,1000000*RES_hh_emi!M28/RES_hh_num!M28)</f>
        <v>132.59061635337341</v>
      </c>
      <c r="N28" s="72">
        <f>IF(RES_hh_emi!N28=0,0,1000000*RES_hh_emi!N28/RES_hh_num!N28)</f>
        <v>128.51661836851954</v>
      </c>
      <c r="O28" s="72">
        <f>IF(RES_hh_emi!O28=0,0,1000000*RES_hh_emi!O28/RES_hh_num!O28)</f>
        <v>99.953955451301226</v>
      </c>
      <c r="P28" s="72">
        <f>IF(RES_hh_emi!P28=0,0,1000000*RES_hh_emi!P28/RES_hh_num!P28)</f>
        <v>107.08062668148584</v>
      </c>
      <c r="Q28" s="72">
        <f>IF(RES_hh_emi!Q28=0,0,1000000*RES_hh_emi!Q28/RES_hh_num!Q28)</f>
        <v>108.23831011462372</v>
      </c>
      <c r="R28" s="72">
        <f>IF(RES_hh_emi!R28=0,0,1000000*RES_hh_emi!R28/RES_hh_num!R28)</f>
        <v>155.5908214680434</v>
      </c>
      <c r="S28" s="72">
        <f>IF(RES_hh_emi!S28=0,0,1000000*RES_hh_emi!S28/RES_hh_num!S28)</f>
        <v>158.21358423866707</v>
      </c>
      <c r="T28" s="72">
        <f>IF(RES_hh_emi!T28=0,0,1000000*RES_hh_emi!T28/RES_hh_num!T28)</f>
        <v>171.11494183121991</v>
      </c>
      <c r="U28" s="72">
        <f>IF(RES_hh_emi!U28=0,0,1000000*RES_hh_emi!U28/RES_hh_num!U28)</f>
        <v>140.59308213858912</v>
      </c>
      <c r="V28" s="72">
        <f>IF(RES_hh_emi!V28=0,0,1000000*RES_hh_emi!V28/RES_hh_num!V28)</f>
        <v>206.10226892454409</v>
      </c>
      <c r="W28" s="72">
        <f>IF(RES_hh_emi!W28=0,0,1000000*RES_hh_emi!W28/RES_hh_num!W28)</f>
        <v>210.9493987089725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87.156878288973417</v>
      </c>
      <c r="C29" s="72">
        <f>IF(RES_hh_emi!C29=0,0,1000000*RES_hh_emi!C29/RES_hh_num!C29)</f>
        <v>89.650491434851475</v>
      </c>
      <c r="D29" s="72">
        <f>IF(RES_hh_emi!D29=0,0,1000000*RES_hh_emi!D29/RES_hh_num!D29)</f>
        <v>80.345822627035645</v>
      </c>
      <c r="E29" s="72">
        <f>IF(RES_hh_emi!E29=0,0,1000000*RES_hh_emi!E29/RES_hh_num!E29)</f>
        <v>78.063120222586349</v>
      </c>
      <c r="F29" s="72">
        <f>IF(RES_hh_emi!F29=0,0,1000000*RES_hh_emi!F29/RES_hh_num!F29)</f>
        <v>83.867338293768626</v>
      </c>
      <c r="G29" s="72">
        <f>IF(RES_hh_emi!G29=0,0,1000000*RES_hh_emi!G29/RES_hh_num!G29)</f>
        <v>88.29010572632987</v>
      </c>
      <c r="H29" s="72">
        <f>IF(RES_hh_emi!H29=0,0,1000000*RES_hh_emi!H29/RES_hh_num!H29)</f>
        <v>80.668615159518311</v>
      </c>
      <c r="I29" s="72">
        <f>IF(RES_hh_emi!I29=0,0,1000000*RES_hh_emi!I29/RES_hh_num!I29)</f>
        <v>81.927721591960207</v>
      </c>
      <c r="J29" s="72">
        <f>IF(RES_hh_emi!J29=0,0,1000000*RES_hh_emi!J29/RES_hh_num!J29)</f>
        <v>78.022304269356695</v>
      </c>
      <c r="K29" s="72">
        <f>IF(RES_hh_emi!K29=0,0,1000000*RES_hh_emi!K29/RES_hh_num!K29)</f>
        <v>72.788902599178911</v>
      </c>
      <c r="L29" s="72">
        <f>IF(RES_hh_emi!L29=0,0,1000000*RES_hh_emi!L29/RES_hh_num!L29)</f>
        <v>63.728890986032653</v>
      </c>
      <c r="M29" s="72">
        <f>IF(RES_hh_emi!M29=0,0,1000000*RES_hh_emi!M29/RES_hh_num!M29)</f>
        <v>68.968393158353194</v>
      </c>
      <c r="N29" s="72">
        <f>IF(RES_hh_emi!N29=0,0,1000000*RES_hh_emi!N29/RES_hh_num!N29)</f>
        <v>70.726679919934753</v>
      </c>
      <c r="O29" s="72">
        <f>IF(RES_hh_emi!O29=0,0,1000000*RES_hh_emi!O29/RES_hh_num!O29)</f>
        <v>71.15885166313862</v>
      </c>
      <c r="P29" s="72">
        <f>IF(RES_hh_emi!P29=0,0,1000000*RES_hh_emi!P29/RES_hh_num!P29)</f>
        <v>79.051360421221503</v>
      </c>
      <c r="Q29" s="72">
        <f>IF(RES_hh_emi!Q29=0,0,1000000*RES_hh_emi!Q29/RES_hh_num!Q29)</f>
        <v>85.846206754247234</v>
      </c>
      <c r="R29" s="72">
        <f>IF(RES_hh_emi!R29=0,0,1000000*RES_hh_emi!R29/RES_hh_num!R29)</f>
        <v>97.872969639717425</v>
      </c>
      <c r="S29" s="72">
        <f>IF(RES_hh_emi!S29=0,0,1000000*RES_hh_emi!S29/RES_hh_num!S29)</f>
        <v>110.14497041420101</v>
      </c>
      <c r="T29" s="72">
        <f>IF(RES_hh_emi!T29=0,0,1000000*RES_hh_emi!T29/RES_hh_num!T29)</f>
        <v>63.880452484704463</v>
      </c>
      <c r="U29" s="72">
        <f>IF(RES_hh_emi!U29=0,0,1000000*RES_hh_emi!U29/RES_hh_num!U29)</f>
        <v>130.63006300630079</v>
      </c>
      <c r="V29" s="72">
        <f>IF(RES_hh_emi!V29=0,0,1000000*RES_hh_emi!V29/RES_hh_num!V29)</f>
        <v>81.694342808894078</v>
      </c>
      <c r="W29" s="72">
        <f>IF(RES_hh_emi!W29=0,0,1000000*RES_hh_emi!W29/RES_hh_num!W29)</f>
        <v>164.88030512050668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102.11142508901389</v>
      </c>
      <c r="C30" s="72">
        <f>IF(RES_hh_emi!C30=0,0,1000000*RES_hh_emi!C30/RES_hh_num!C30)</f>
        <v>66.260979219920799</v>
      </c>
      <c r="D30" s="72">
        <f>IF(RES_hh_emi!D30=0,0,1000000*RES_hh_emi!D30/RES_hh_num!D30)</f>
        <v>63.572432777656573</v>
      </c>
      <c r="E30" s="72">
        <f>IF(RES_hh_emi!E30=0,0,1000000*RES_hh_emi!E30/RES_hh_num!E30)</f>
        <v>79.409049400541718</v>
      </c>
      <c r="F30" s="72">
        <f>IF(RES_hh_emi!F30=0,0,1000000*RES_hh_emi!F30/RES_hh_num!F30)</f>
        <v>80.949099935897877</v>
      </c>
      <c r="G30" s="72">
        <f>IF(RES_hh_emi!G30=0,0,1000000*RES_hh_emi!G30/RES_hh_num!G30)</f>
        <v>76.932182944419623</v>
      </c>
      <c r="H30" s="72">
        <f>IF(RES_hh_emi!H30=0,0,1000000*RES_hh_emi!H30/RES_hh_num!H30)</f>
        <v>70.415864373706214</v>
      </c>
      <c r="I30" s="72">
        <f>IF(RES_hh_emi!I30=0,0,1000000*RES_hh_emi!I30/RES_hh_num!I30)</f>
        <v>73.427310149575078</v>
      </c>
      <c r="J30" s="72">
        <f>IF(RES_hh_emi!J30=0,0,1000000*RES_hh_emi!J30/RES_hh_num!J30)</f>
        <v>72.596375624481752</v>
      </c>
      <c r="K30" s="72">
        <f>IF(RES_hh_emi!K30=0,0,1000000*RES_hh_emi!K30/RES_hh_num!K30)</f>
        <v>74.631185405386972</v>
      </c>
      <c r="L30" s="72">
        <f>IF(RES_hh_emi!L30=0,0,1000000*RES_hh_emi!L30/RES_hh_num!L30)</f>
        <v>48.10113800844556</v>
      </c>
      <c r="M30" s="72">
        <f>IF(RES_hh_emi!M30=0,0,1000000*RES_hh_emi!M30/RES_hh_num!M30)</f>
        <v>59.473506150759448</v>
      </c>
      <c r="N30" s="72">
        <f>IF(RES_hh_emi!N30=0,0,1000000*RES_hh_emi!N30/RES_hh_num!N30)</f>
        <v>58.121029196878169</v>
      </c>
      <c r="O30" s="72">
        <f>IF(RES_hh_emi!O30=0,0,1000000*RES_hh_emi!O30/RES_hh_num!O30)</f>
        <v>60.660434631761198</v>
      </c>
      <c r="P30" s="72">
        <f>IF(RES_hh_emi!P30=0,0,1000000*RES_hh_emi!P30/RES_hh_num!P30)</f>
        <v>81.517488385578048</v>
      </c>
      <c r="Q30" s="72">
        <f>IF(RES_hh_emi!Q30=0,0,1000000*RES_hh_emi!Q30/RES_hh_num!Q30)</f>
        <v>74.69020831962321</v>
      </c>
      <c r="R30" s="72">
        <f>IF(RES_hh_emi!R30=0,0,1000000*RES_hh_emi!R30/RES_hh_num!R30)</f>
        <v>74.463325858274388</v>
      </c>
      <c r="S30" s="72">
        <f>IF(RES_hh_emi!S30=0,0,1000000*RES_hh_emi!S30/RES_hh_num!S30)</f>
        <v>95.441642820263056</v>
      </c>
      <c r="T30" s="72">
        <f>IF(RES_hh_emi!T30=0,0,1000000*RES_hh_emi!T30/RES_hh_num!T30)</f>
        <v>98.300264407548767</v>
      </c>
      <c r="U30" s="72">
        <f>IF(RES_hh_emi!U30=0,0,1000000*RES_hh_emi!U30/RES_hh_num!U30)</f>
        <v>100.7616374501734</v>
      </c>
      <c r="V30" s="72">
        <f>IF(RES_hh_emi!V30=0,0,1000000*RES_hh_emi!V30/RES_hh_num!V30)</f>
        <v>103.29899884784679</v>
      </c>
      <c r="W30" s="72">
        <f>IF(RES_hh_emi!W30=0,0,1000000*RES_hh_emi!W30/RES_hh_num!W30)</f>
        <v>122.1043369978492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174.3305982384806</v>
      </c>
      <c r="C3" s="65">
        <f>IF(RES_hh_fech!C3=0,0,RES_hh_fech!C3/RES_summary!C$19)</f>
        <v>209.71083097017711</v>
      </c>
      <c r="D3" s="65">
        <f>IF(RES_hh_fech!D3=0,0,RES_hh_fech!D3/RES_summary!D$19)</f>
        <v>201.80673511145639</v>
      </c>
      <c r="E3" s="65">
        <f>IF(RES_hh_fech!E3=0,0,RES_hh_fech!E3/RES_summary!E$19)</f>
        <v>188.87074203742085</v>
      </c>
      <c r="F3" s="65">
        <f>IF(RES_hh_fech!F3=0,0,RES_hh_fech!F3/RES_summary!F$19)</f>
        <v>175.04696994530329</v>
      </c>
      <c r="G3" s="65">
        <f>IF(RES_hh_fech!G3=0,0,RES_hh_fech!G3/RES_summary!G$19)</f>
        <v>164.50092111472458</v>
      </c>
      <c r="H3" s="65">
        <f>IF(RES_hh_fech!H3=0,0,RES_hh_fech!H3/RES_summary!H$19)</f>
        <v>146.47513764865457</v>
      </c>
      <c r="I3" s="65">
        <f>IF(RES_hh_fech!I3=0,0,RES_hh_fech!I3/RES_summary!I$19)</f>
        <v>127.40440588960644</v>
      </c>
      <c r="J3" s="65">
        <f>IF(RES_hh_fech!J3=0,0,RES_hh_fech!J3/RES_summary!J$19)</f>
        <v>131.92759556006328</v>
      </c>
      <c r="K3" s="65">
        <f>IF(RES_hh_fech!K3=0,0,RES_hh_fech!K3/RES_summary!K$19)</f>
        <v>131.09489897203073</v>
      </c>
      <c r="L3" s="65">
        <f>IF(RES_hh_fech!L3=0,0,RES_hh_fech!L3/RES_summary!L$19)</f>
        <v>191.71184347093603</v>
      </c>
      <c r="M3" s="65">
        <f>IF(RES_hh_fech!M3=0,0,RES_hh_fech!M3/RES_summary!M$19)</f>
        <v>174.40862262944023</v>
      </c>
      <c r="N3" s="65">
        <f>IF(RES_hh_fech!N3=0,0,RES_hh_fech!N3/RES_summary!N$19)</f>
        <v>177.28334211184713</v>
      </c>
      <c r="O3" s="65">
        <f>IF(RES_hh_fech!O3=0,0,RES_hh_fech!O3/RES_summary!O$19)</f>
        <v>178.32176719935902</v>
      </c>
      <c r="P3" s="65">
        <f>IF(RES_hh_fech!P3=0,0,RES_hh_fech!P3/RES_summary!P$19)</f>
        <v>142.2088757186267</v>
      </c>
      <c r="Q3" s="65">
        <f>IF(RES_hh_fech!Q3=0,0,RES_hh_fech!Q3/RES_summary!Q$19)</f>
        <v>159.69217133202753</v>
      </c>
      <c r="R3" s="65">
        <f>IF(RES_hh_fech!R3=0,0,RES_hh_fech!R3/RES_summary!R$19)</f>
        <v>167.7127992219371</v>
      </c>
      <c r="S3" s="65">
        <f>IF(RES_hh_fech!S3=0,0,RES_hh_fech!S3/RES_summary!S$19)</f>
        <v>170.9609587933775</v>
      </c>
      <c r="T3" s="65">
        <f>IF(RES_hh_fech!T3=0,0,RES_hh_fech!T3/RES_summary!T$19)</f>
        <v>158.58645663487863</v>
      </c>
      <c r="U3" s="65">
        <f>IF(RES_hh_fech!U3=0,0,RES_hh_fech!U3/RES_summary!U$19)</f>
        <v>162.95694041100302</v>
      </c>
      <c r="V3" s="65">
        <f>IF(RES_hh_fech!V3=0,0,RES_hh_fech!V3/RES_summary!V$19)</f>
        <v>170.04925611391008</v>
      </c>
      <c r="W3" s="65">
        <f>IF(RES_hh_fech!W3=0,0,RES_hh_fech!W3/RES_summary!W$19)</f>
        <v>185.22554829743211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155.20808957581139</v>
      </c>
      <c r="C4" s="69">
        <f>IF(RES_hh_fech!C4=0,0,RES_hh_fech!C4/RES_summary!C$19)</f>
        <v>193.10031436267789</v>
      </c>
      <c r="D4" s="69">
        <f>IF(RES_hh_fech!D4=0,0,RES_hh_fech!D4/RES_summary!D$19)</f>
        <v>185.41343367055009</v>
      </c>
      <c r="E4" s="69">
        <f>IF(RES_hh_fech!E4=0,0,RES_hh_fech!E4/RES_summary!E$19)</f>
        <v>171.92910930015057</v>
      </c>
      <c r="F4" s="69">
        <f>IF(RES_hh_fech!F4=0,0,RES_hh_fech!F4/RES_summary!F$19)</f>
        <v>158.15670262710208</v>
      </c>
      <c r="G4" s="69">
        <f>IF(RES_hh_fech!G4=0,0,RES_hh_fech!G4/RES_summary!G$19)</f>
        <v>147.7383410454824</v>
      </c>
      <c r="H4" s="69">
        <f>IF(RES_hh_fech!H4=0,0,RES_hh_fech!H4/RES_summary!H$19)</f>
        <v>129.87421162433358</v>
      </c>
      <c r="I4" s="69">
        <f>IF(RES_hh_fech!I4=0,0,RES_hh_fech!I4/RES_summary!I$19)</f>
        <v>110.2236010232081</v>
      </c>
      <c r="J4" s="69">
        <f>IF(RES_hh_fech!J4=0,0,RES_hh_fech!J4/RES_summary!J$19)</f>
        <v>114.95328347659344</v>
      </c>
      <c r="K4" s="69">
        <f>IF(RES_hh_fech!K4=0,0,RES_hh_fech!K4/RES_summary!K$19)</f>
        <v>114.48134562152146</v>
      </c>
      <c r="L4" s="69">
        <f>IF(RES_hh_fech!L4=0,0,RES_hh_fech!L4/RES_summary!L$19)</f>
        <v>180.54813518449794</v>
      </c>
      <c r="M4" s="69">
        <f>IF(RES_hh_fech!M4=0,0,RES_hh_fech!M4/RES_summary!M$19)</f>
        <v>161.6851639799375</v>
      </c>
      <c r="N4" s="69">
        <f>IF(RES_hh_fech!N4=0,0,RES_hh_fech!N4/RES_summary!N$19)</f>
        <v>163.7519661644375</v>
      </c>
      <c r="O4" s="69">
        <f>IF(RES_hh_fech!O4=0,0,RES_hh_fech!O4/RES_summary!O$19)</f>
        <v>163.13611831118342</v>
      </c>
      <c r="P4" s="69">
        <f>IF(RES_hh_fech!P4=0,0,RES_hh_fech!P4/RES_summary!P$19)</f>
        <v>122.8345299339022</v>
      </c>
      <c r="Q4" s="69">
        <f>IF(RES_hh_fech!Q4=0,0,RES_hh_fech!Q4/RES_summary!Q$19)</f>
        <v>140.91589185018285</v>
      </c>
      <c r="R4" s="69">
        <f>IF(RES_hh_fech!R4=0,0,RES_hh_fech!R4/RES_summary!R$19)</f>
        <v>149.23251049002454</v>
      </c>
      <c r="S4" s="69">
        <f>IF(RES_hh_fech!S4=0,0,RES_hh_fech!S4/RES_summary!S$19)</f>
        <v>150.1225445276302</v>
      </c>
      <c r="T4" s="69">
        <f>IF(RES_hh_fech!T4=0,0,RES_hh_fech!T4/RES_summary!T$19)</f>
        <v>133.01501362252938</v>
      </c>
      <c r="U4" s="69">
        <f>IF(RES_hh_fech!U4=0,0,RES_hh_fech!U4/RES_summary!U$19)</f>
        <v>134.74904889593293</v>
      </c>
      <c r="V4" s="69">
        <f>IF(RES_hh_fech!V4=0,0,RES_hh_fech!V4/RES_summary!V$19)</f>
        <v>141.84784280327543</v>
      </c>
      <c r="W4" s="69">
        <f>IF(RES_hh_fech!W4=0,0,RES_hh_fech!W4/RES_summary!W$19)</f>
        <v>156.8380720149338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111.62316313036237</v>
      </c>
      <c r="C5" s="72">
        <f>IF(RES_hh_fech!C5=0,0,RES_hh_fech!C5/RES_summary!C$19)</f>
        <v>148.97393134123462</v>
      </c>
      <c r="D5" s="72">
        <f>IF(RES_hh_fech!D5=0,0,RES_hh_fech!D5/RES_summary!D$19)</f>
        <v>254.21920898932896</v>
      </c>
      <c r="E5" s="72">
        <f>IF(RES_hh_fech!E5=0,0,RES_hh_fech!E5/RES_summary!E$19)</f>
        <v>164.42317561542134</v>
      </c>
      <c r="F5" s="72">
        <f>IF(RES_hh_fech!F5=0,0,RES_hh_fech!F5/RES_summary!F$19)</f>
        <v>210.28506912381235</v>
      </c>
      <c r="G5" s="72">
        <f>IF(RES_hh_fech!G5=0,0,RES_hh_fech!G5/RES_summary!G$19)</f>
        <v>107.20087089542095</v>
      </c>
      <c r="H5" s="72">
        <f>IF(RES_hh_fech!H5=0,0,RES_hh_fech!H5/RES_summary!H$19)</f>
        <v>105.38604351069978</v>
      </c>
      <c r="I5" s="72">
        <f>IF(RES_hh_fech!I5=0,0,RES_hh_fech!I5/RES_summary!I$19)</f>
        <v>93.438926298852863</v>
      </c>
      <c r="J5" s="72">
        <f>IF(RES_hh_fech!J5=0,0,RES_hh_fech!J5/RES_summary!J$19)</f>
        <v>143.54381015924869</v>
      </c>
      <c r="K5" s="72">
        <f>IF(RES_hh_fech!K5=0,0,RES_hh_fech!K5/RES_summary!K$19)</f>
        <v>117.14649455938175</v>
      </c>
      <c r="L5" s="72">
        <f>IF(RES_hh_fech!L5=0,0,RES_hh_fech!L5/RES_summary!L$19)</f>
        <v>162.30551048964085</v>
      </c>
      <c r="M5" s="72">
        <f>IF(RES_hh_fech!M5=0,0,RES_hh_fech!M5/RES_summary!M$19)</f>
        <v>170.68152537552561</v>
      </c>
      <c r="N5" s="72">
        <f>IF(RES_hh_fech!N5=0,0,RES_hh_fech!N5/RES_summary!N$19)</f>
        <v>187.00794157209637</v>
      </c>
      <c r="O5" s="72">
        <f>IF(RES_hh_fech!O5=0,0,RES_hh_fech!O5/RES_summary!O$19)</f>
        <v>142.40334579758147</v>
      </c>
      <c r="P5" s="72">
        <f>IF(RES_hh_fech!P5=0,0,RES_hh_fech!P5/RES_summary!P$19)</f>
        <v>119.34668463598999</v>
      </c>
      <c r="Q5" s="72">
        <f>IF(RES_hh_fech!Q5=0,0,RES_hh_fech!Q5/RES_summary!Q$19)</f>
        <v>114.79211950217524</v>
      </c>
      <c r="R5" s="72">
        <f>IF(RES_hh_fech!R5=0,0,RES_hh_fech!R5/RES_summary!R$19)</f>
        <v>161.47984676524609</v>
      </c>
      <c r="S5" s="72">
        <f>IF(RES_hh_fech!S5=0,0,RES_hh_fech!S5/RES_summary!S$19)</f>
        <v>166.92656648314593</v>
      </c>
      <c r="T5" s="72">
        <f>IF(RES_hh_fech!T5=0,0,RES_hh_fech!T5/RES_summary!T$19)</f>
        <v>125.57176901570561</v>
      </c>
      <c r="U5" s="72">
        <f>IF(RES_hh_fech!U5=0,0,RES_hh_fech!U5/RES_summary!U$19)</f>
        <v>103.79565595442718</v>
      </c>
      <c r="V5" s="72">
        <f>IF(RES_hh_fech!V5=0,0,RES_hh_fech!V5/RES_summary!V$19)</f>
        <v>154.77653224931689</v>
      </c>
      <c r="W5" s="72">
        <f>IF(RES_hh_fech!W5=0,0,RES_hh_fech!W5/RES_summary!W$19)</f>
        <v>148.46745197783639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169.54741463895846</v>
      </c>
      <c r="C6" s="72">
        <f>IF(RES_hh_fech!C6=0,0,RES_hh_fech!C6/RES_summary!C$19)</f>
        <v>153.26808454183535</v>
      </c>
      <c r="D6" s="72">
        <f>IF(RES_hh_fech!D6=0,0,RES_hh_fech!D6/RES_summary!D$19)</f>
        <v>296.82457247438623</v>
      </c>
      <c r="E6" s="72">
        <f>IF(RES_hh_fech!E6=0,0,RES_hh_fech!E6/RES_summary!E$19)</f>
        <v>108.84500007190145</v>
      </c>
      <c r="F6" s="72">
        <f>IF(RES_hh_fech!F6=0,0,RES_hh_fech!F6/RES_summary!F$19)</f>
        <v>24.749444916584881</v>
      </c>
      <c r="G6" s="72">
        <f>IF(RES_hh_fech!G6=0,0,RES_hh_fech!G6/RES_summary!G$19)</f>
        <v>62.640692929820133</v>
      </c>
      <c r="H6" s="72">
        <f>IF(RES_hh_fech!H6=0,0,RES_hh_fech!H6/RES_summary!H$19)</f>
        <v>180.75371481284276</v>
      </c>
      <c r="I6" s="72">
        <f>IF(RES_hh_fech!I6=0,0,RES_hh_fech!I6/RES_summary!I$19)</f>
        <v>114.74017308094678</v>
      </c>
      <c r="J6" s="72">
        <f>IF(RES_hh_fech!J6=0,0,RES_hh_fech!J6/RES_summary!J$19)</f>
        <v>198.58272030954595</v>
      </c>
      <c r="K6" s="72">
        <f>IF(RES_hh_fech!K6=0,0,RES_hh_fech!K6/RES_summary!K$19)</f>
        <v>206.06867949339104</v>
      </c>
      <c r="L6" s="72">
        <f>IF(RES_hh_fech!L6=0,0,RES_hh_fech!L6/RES_summary!L$19)</f>
        <v>147.39661289177766</v>
      </c>
      <c r="M6" s="72">
        <f>IF(RES_hh_fech!M6=0,0,RES_hh_fech!M6/RES_summary!M$19)</f>
        <v>62.846029066287294</v>
      </c>
      <c r="N6" s="72">
        <f>IF(RES_hh_fech!N6=0,0,RES_hh_fech!N6/RES_summary!N$19)</f>
        <v>226.56902920370831</v>
      </c>
      <c r="O6" s="72">
        <f>IF(RES_hh_fech!O6=0,0,RES_hh_fech!O6/RES_summary!O$19)</f>
        <v>162.04731870053158</v>
      </c>
      <c r="P6" s="72">
        <f>IF(RES_hh_fech!P6=0,0,RES_hh_fech!P6/RES_summary!P$19)</f>
        <v>15.346935991114055</v>
      </c>
      <c r="Q6" s="72">
        <f>IF(RES_hh_fech!Q6=0,0,RES_hh_fech!Q6/RES_summary!Q$19)</f>
        <v>15.015687810462989</v>
      </c>
      <c r="R6" s="72">
        <f>IF(RES_hh_fech!R6=0,0,RES_hh_fech!R6/RES_summary!R$19)</f>
        <v>168.46652803875352</v>
      </c>
      <c r="S6" s="72">
        <f>IF(RES_hh_fech!S6=0,0,RES_hh_fech!S6/RES_summary!S$19)</f>
        <v>170.53894570085532</v>
      </c>
      <c r="T6" s="72">
        <f>IF(RES_hh_fech!T6=0,0,RES_hh_fech!T6/RES_summary!T$19)</f>
        <v>154.44472656428104</v>
      </c>
      <c r="U6" s="72">
        <f>IF(RES_hh_fech!U6=0,0,RES_hh_fech!U6/RES_summary!U$19)</f>
        <v>129.00152939078279</v>
      </c>
      <c r="V6" s="72">
        <f>IF(RES_hh_fech!V6=0,0,RES_hh_fech!V6/RES_summary!V$19)</f>
        <v>136.91608159869241</v>
      </c>
      <c r="W6" s="72">
        <f>IF(RES_hh_fech!W6=0,0,RES_hh_fech!W6/RES_summary!W$19)</f>
        <v>162.61430688576527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0</v>
      </c>
      <c r="C7" s="72">
        <f>IF(RES_hh_fech!C7=0,0,RES_hh_fech!C7/RES_summary!C$19)</f>
        <v>0</v>
      </c>
      <c r="D7" s="72">
        <f>IF(RES_hh_fech!D7=0,0,RES_hh_fech!D7/RES_summary!D$19)</f>
        <v>0</v>
      </c>
      <c r="E7" s="72">
        <f>IF(RES_hh_fech!E7=0,0,RES_hh_fech!E7/RES_summary!E$19)</f>
        <v>0</v>
      </c>
      <c r="F7" s="72">
        <f>IF(RES_hh_fech!F7=0,0,RES_hh_fech!F7/RES_summary!F$19)</f>
        <v>0</v>
      </c>
      <c r="G7" s="72">
        <f>IF(RES_hh_fech!G7=0,0,RES_hh_fech!G7/RES_summary!G$19)</f>
        <v>0</v>
      </c>
      <c r="H7" s="72">
        <f>IF(RES_hh_fech!H7=0,0,RES_hh_fech!H7/RES_summary!H$19)</f>
        <v>0</v>
      </c>
      <c r="I7" s="72">
        <f>IF(RES_hh_fech!I7=0,0,RES_hh_fech!I7/RES_summary!I$19)</f>
        <v>0</v>
      </c>
      <c r="J7" s="72">
        <f>IF(RES_hh_fech!J7=0,0,RES_hh_fech!J7/RES_summary!J$19)</f>
        <v>0</v>
      </c>
      <c r="K7" s="72">
        <f>IF(RES_hh_fech!K7=0,0,RES_hh_fech!K7/RES_summary!K$19)</f>
        <v>0</v>
      </c>
      <c r="L7" s="72">
        <f>IF(RES_hh_fech!L7=0,0,RES_hh_fech!L7/RES_summary!L$19)</f>
        <v>0</v>
      </c>
      <c r="M7" s="72">
        <f>IF(RES_hh_fech!M7=0,0,RES_hh_fech!M7/RES_summary!M$19)</f>
        <v>0</v>
      </c>
      <c r="N7" s="72">
        <f>IF(RES_hh_fech!N7=0,0,RES_hh_fech!N7/RES_summary!N$19)</f>
        <v>0</v>
      </c>
      <c r="O7" s="72">
        <f>IF(RES_hh_fech!O7=0,0,RES_hh_fech!O7/RES_summary!O$19)</f>
        <v>0</v>
      </c>
      <c r="P7" s="72">
        <f>IF(RES_hh_fech!P7=0,0,RES_hh_fech!P7/RES_summary!P$19)</f>
        <v>0</v>
      </c>
      <c r="Q7" s="72">
        <f>IF(RES_hh_fech!Q7=0,0,RES_hh_fech!Q7/RES_summary!Q$19)</f>
        <v>0</v>
      </c>
      <c r="R7" s="72">
        <f>IF(RES_hh_fech!R7=0,0,RES_hh_fech!R7/RES_summary!R$19)</f>
        <v>0</v>
      </c>
      <c r="S7" s="72">
        <f>IF(RES_hh_fech!S7=0,0,RES_hh_fech!S7/RES_summary!S$19)</f>
        <v>0</v>
      </c>
      <c r="T7" s="72">
        <f>IF(RES_hh_fech!T7=0,0,RES_hh_fech!T7/RES_summary!T$19)</f>
        <v>0</v>
      </c>
      <c r="U7" s="72">
        <f>IF(RES_hh_fech!U7=0,0,RES_hh_fech!U7/RES_summary!U$19)</f>
        <v>0</v>
      </c>
      <c r="V7" s="72">
        <f>IF(RES_hh_fech!V7=0,0,RES_hh_fech!V7/RES_summary!V$19)</f>
        <v>0</v>
      </c>
      <c r="W7" s="72">
        <f>IF(RES_hh_fech!W7=0,0,RES_hh_fech!W7/RES_summary!W$19)</f>
        <v>0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207.08089090695236</v>
      </c>
      <c r="C8" s="72">
        <f>IF(RES_hh_fech!C8=0,0,RES_hh_fech!C8/RES_summary!C$19)</f>
        <v>211.33755099927407</v>
      </c>
      <c r="D8" s="72">
        <f>IF(RES_hh_fech!D8=0,0,RES_hh_fech!D8/RES_summary!D$19)</f>
        <v>201.71862106589253</v>
      </c>
      <c r="E8" s="72">
        <f>IF(RES_hh_fech!E8=0,0,RES_hh_fech!E8/RES_summary!E$19)</f>
        <v>198.2468835092362</v>
      </c>
      <c r="F8" s="72">
        <f>IF(RES_hh_fech!F8=0,0,RES_hh_fech!F8/RES_summary!F$19)</f>
        <v>177.31207220858164</v>
      </c>
      <c r="G8" s="72">
        <f>IF(RES_hh_fech!G8=0,0,RES_hh_fech!G8/RES_summary!G$19)</f>
        <v>166.14211269517867</v>
      </c>
      <c r="H8" s="72">
        <f>IF(RES_hh_fech!H8=0,0,RES_hh_fech!H8/RES_summary!H$19)</f>
        <v>145.43986054082444</v>
      </c>
      <c r="I8" s="72">
        <f>IF(RES_hh_fech!I8=0,0,RES_hh_fech!I8/RES_summary!I$19)</f>
        <v>118.69565328135303</v>
      </c>
      <c r="J8" s="72">
        <f>IF(RES_hh_fech!J8=0,0,RES_hh_fech!J8/RES_summary!J$19)</f>
        <v>129.04570065928317</v>
      </c>
      <c r="K8" s="72">
        <f>IF(RES_hh_fech!K8=0,0,RES_hh_fech!K8/RES_summary!K$19)</f>
        <v>134.8999655940527</v>
      </c>
      <c r="L8" s="72">
        <f>IF(RES_hh_fech!L8=0,0,RES_hh_fech!L8/RES_summary!L$19)</f>
        <v>179.0834849686413</v>
      </c>
      <c r="M8" s="72">
        <f>IF(RES_hh_fech!M8=0,0,RES_hh_fech!M8/RES_summary!M$19)</f>
        <v>158.21531143016819</v>
      </c>
      <c r="N8" s="72">
        <f>IF(RES_hh_fech!N8=0,0,RES_hh_fech!N8/RES_summary!N$19)</f>
        <v>154.18354291192014</v>
      </c>
      <c r="O8" s="72">
        <f>IF(RES_hh_fech!O8=0,0,RES_hh_fech!O8/RES_summary!O$19)</f>
        <v>163.95482194870391</v>
      </c>
      <c r="P8" s="72">
        <f>IF(RES_hh_fech!P8=0,0,RES_hh_fech!P8/RES_summary!P$19)</f>
        <v>138.94902220979779</v>
      </c>
      <c r="Q8" s="72">
        <f>IF(RES_hh_fech!Q8=0,0,RES_hh_fech!Q8/RES_summary!Q$19)</f>
        <v>143.84947143625678</v>
      </c>
      <c r="R8" s="72">
        <f>IF(RES_hh_fech!R8=0,0,RES_hh_fech!R8/RES_summary!R$19)</f>
        <v>147.92813357008845</v>
      </c>
      <c r="S8" s="72">
        <f>IF(RES_hh_fech!S8=0,0,RES_hh_fech!S8/RES_summary!S$19)</f>
        <v>153.94857196042142</v>
      </c>
      <c r="T8" s="72">
        <f>IF(RES_hh_fech!T8=0,0,RES_hh_fech!T8/RES_summary!T$19)</f>
        <v>141.85447857489063</v>
      </c>
      <c r="U8" s="72">
        <f>IF(RES_hh_fech!U8=0,0,RES_hh_fech!U8/RES_summary!U$19)</f>
        <v>138.82622143472034</v>
      </c>
      <c r="V8" s="72">
        <f>IF(RES_hh_fech!V8=0,0,RES_hh_fech!V8/RES_summary!V$19)</f>
        <v>142.29573245926159</v>
      </c>
      <c r="W8" s="72">
        <f>IF(RES_hh_fech!W8=0,0,RES_hh_fech!W8/RES_summary!W$19)</f>
        <v>159.58603870292524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7.9421365754981057</v>
      </c>
      <c r="C9" s="72">
        <f>IF(RES_hh_fech!C9=0,0,RES_hh_fech!C9/RES_summary!C$19)</f>
        <v>295.00973229092676</v>
      </c>
      <c r="D9" s="72">
        <f>IF(RES_hh_fech!D9=0,0,RES_hh_fech!D9/RES_summary!D$19)</f>
        <v>202.17674523765149</v>
      </c>
      <c r="E9" s="72">
        <f>IF(RES_hh_fech!E9=0,0,RES_hh_fech!E9/RES_summary!E$19)</f>
        <v>166.36599335171098</v>
      </c>
      <c r="F9" s="72">
        <f>IF(RES_hh_fech!F9=0,0,RES_hh_fech!F9/RES_summary!F$19)</f>
        <v>185.16453028361045</v>
      </c>
      <c r="G9" s="72">
        <f>IF(RES_hh_fech!G9=0,0,RES_hh_fech!G9/RES_summary!G$19)</f>
        <v>171.56373053314221</v>
      </c>
      <c r="H9" s="72">
        <f>IF(RES_hh_fech!H9=0,0,RES_hh_fech!H9/RES_summary!H$19)</f>
        <v>110.65918565140831</v>
      </c>
      <c r="I9" s="72">
        <f>IF(RES_hh_fech!I9=0,0,RES_hh_fech!I9/RES_summary!I$19)</f>
        <v>138.0497055315746</v>
      </c>
      <c r="J9" s="72">
        <f>IF(RES_hh_fech!J9=0,0,RES_hh_fech!J9/RES_summary!J$19)</f>
        <v>51.24085302191088</v>
      </c>
      <c r="K9" s="72">
        <f>IF(RES_hh_fech!K9=0,0,RES_hh_fech!K9/RES_summary!K$19)</f>
        <v>25.653025830358761</v>
      </c>
      <c r="L9" s="72">
        <f>IF(RES_hh_fech!L9=0,0,RES_hh_fech!L9/RES_summary!L$19)</f>
        <v>242.90490463979944</v>
      </c>
      <c r="M9" s="72">
        <f>IF(RES_hh_fech!M9=0,0,RES_hh_fech!M9/RES_summary!M$19)</f>
        <v>197.2479013570435</v>
      </c>
      <c r="N9" s="72">
        <f>IF(RES_hh_fech!N9=0,0,RES_hh_fech!N9/RES_summary!N$19)</f>
        <v>198.1653587993105</v>
      </c>
      <c r="O9" s="72">
        <f>IF(RES_hh_fech!O9=0,0,RES_hh_fech!O9/RES_summary!O$19)</f>
        <v>184.41377017855376</v>
      </c>
      <c r="P9" s="72">
        <f>IF(RES_hh_fech!P9=0,0,RES_hh_fech!P9/RES_summary!P$19)</f>
        <v>104.64196264532261</v>
      </c>
      <c r="Q9" s="72">
        <f>IF(RES_hh_fech!Q9=0,0,RES_hh_fech!Q9/RES_summary!Q$19)</f>
        <v>154.08870243669855</v>
      </c>
      <c r="R9" s="72">
        <f>IF(RES_hh_fech!R9=0,0,RES_hh_fech!R9/RES_summary!R$19)</f>
        <v>171.6125896024455</v>
      </c>
      <c r="S9" s="72">
        <f>IF(RES_hh_fech!S9=0,0,RES_hh_fech!S9/RES_summary!S$19)</f>
        <v>169.28344359018715</v>
      </c>
      <c r="T9" s="72">
        <f>IF(RES_hh_fech!T9=0,0,RES_hh_fech!T9/RES_summary!T$19)</f>
        <v>138.52717802542034</v>
      </c>
      <c r="U9" s="72">
        <f>IF(RES_hh_fech!U9=0,0,RES_hh_fech!U9/RES_summary!U$19)</f>
        <v>150.21077494606388</v>
      </c>
      <c r="V9" s="72">
        <f>IF(RES_hh_fech!V9=0,0,RES_hh_fech!V9/RES_summary!V$19)</f>
        <v>156.94475502035243</v>
      </c>
      <c r="W9" s="72">
        <f>IF(RES_hh_fech!W9=0,0,RES_hh_fech!W9/RES_summary!W$19)</f>
        <v>182.43814703269786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79.721927398044485</v>
      </c>
      <c r="C11" s="72">
        <f>IF(RES_hh_fech!C11=0,0,RES_hh_fech!C11/RES_summary!C$19)</f>
        <v>172.63508393981783</v>
      </c>
      <c r="D11" s="72">
        <f>IF(RES_hh_fech!D11=0,0,RES_hh_fech!D11/RES_summary!D$19)</f>
        <v>153.19438923849194</v>
      </c>
      <c r="E11" s="72">
        <f>IF(RES_hh_fech!E11=0,0,RES_hh_fech!E11/RES_summary!E$19)</f>
        <v>132.26343379349666</v>
      </c>
      <c r="F11" s="72">
        <f>IF(RES_hh_fech!F11=0,0,RES_hh_fech!F11/RES_summary!F$19)</f>
        <v>122.72756981564577</v>
      </c>
      <c r="G11" s="72">
        <f>IF(RES_hh_fech!G11=0,0,RES_hh_fech!G11/RES_summary!G$19)</f>
        <v>121.64840450792377</v>
      </c>
      <c r="H11" s="72">
        <f>IF(RES_hh_fech!H11=0,0,RES_hh_fech!H11/RES_summary!H$19)</f>
        <v>105.95341520845336</v>
      </c>
      <c r="I11" s="72">
        <f>IF(RES_hh_fech!I11=0,0,RES_hh_fech!I11/RES_summary!I$19)</f>
        <v>93.831957233400004</v>
      </c>
      <c r="J11" s="72">
        <f>IF(RES_hh_fech!J11=0,0,RES_hh_fech!J11/RES_summary!J$19)</f>
        <v>93.2057685009392</v>
      </c>
      <c r="K11" s="72">
        <f>IF(RES_hh_fech!K11=0,0,RES_hh_fech!K11/RES_summary!K$19)</f>
        <v>103.77039360245855</v>
      </c>
      <c r="L11" s="72">
        <f>IF(RES_hh_fech!L11=0,0,RES_hh_fech!L11/RES_summary!L$19)</f>
        <v>134.61114791986657</v>
      </c>
      <c r="M11" s="72">
        <f>IF(RES_hh_fech!M11=0,0,RES_hh_fech!M11/RES_summary!M$19)</f>
        <v>131.25790023487266</v>
      </c>
      <c r="N11" s="72">
        <f>IF(RES_hh_fech!N11=0,0,RES_hh_fech!N11/RES_summary!N$19)</f>
        <v>139.58471044535838</v>
      </c>
      <c r="O11" s="72">
        <f>IF(RES_hh_fech!O11=0,0,RES_hh_fech!O11/RES_summary!O$19)</f>
        <v>140.68901888780746</v>
      </c>
      <c r="P11" s="72">
        <f>IF(RES_hh_fech!P11=0,0,RES_hh_fech!P11/RES_summary!P$19)</f>
        <v>113.36688529041382</v>
      </c>
      <c r="Q11" s="72">
        <f>IF(RES_hh_fech!Q11=0,0,RES_hh_fech!Q11/RES_summary!Q$19)</f>
        <v>125.32084128861672</v>
      </c>
      <c r="R11" s="72">
        <f>IF(RES_hh_fech!R11=0,0,RES_hh_fech!R11/RES_summary!R$19)</f>
        <v>129.68641401927511</v>
      </c>
      <c r="S11" s="72">
        <f>IF(RES_hh_fech!S11=0,0,RES_hh_fech!S11/RES_summary!S$19)</f>
        <v>134.5221607705877</v>
      </c>
      <c r="T11" s="72">
        <f>IF(RES_hh_fech!T11=0,0,RES_hh_fech!T11/RES_summary!T$19)</f>
        <v>123.58021572034589</v>
      </c>
      <c r="U11" s="72">
        <f>IF(RES_hh_fech!U11=0,0,RES_hh_fech!U11/RES_summary!U$19)</f>
        <v>123.74727127600575</v>
      </c>
      <c r="V11" s="72">
        <f>IF(RES_hh_fech!V11=0,0,RES_hh_fech!V11/RES_summary!V$19)</f>
        <v>133.61928045772893</v>
      </c>
      <c r="W11" s="72">
        <f>IF(RES_hh_fech!W11=0,0,RES_hh_fech!W11/RES_summary!W$19)</f>
        <v>146.08812562614972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61.094659276180991</v>
      </c>
      <c r="C12" s="72">
        <f>IF(RES_hh_fech!C12=0,0,RES_hh_fech!C12/RES_summary!C$19)</f>
        <v>76.961538718294307</v>
      </c>
      <c r="D12" s="72">
        <f>IF(RES_hh_fech!D12=0,0,RES_hh_fech!D12/RES_summary!D$19)</f>
        <v>74.634021263499591</v>
      </c>
      <c r="E12" s="72">
        <f>IF(RES_hh_fech!E12=0,0,RES_hh_fech!E12/RES_summary!E$19)</f>
        <v>69.587299019111285</v>
      </c>
      <c r="F12" s="72">
        <f>IF(RES_hh_fech!F12=0,0,RES_hh_fech!F12/RES_summary!F$19)</f>
        <v>59.408716300288305</v>
      </c>
      <c r="G12" s="72">
        <f>IF(RES_hh_fech!G12=0,0,RES_hh_fech!G12/RES_summary!G$19)</f>
        <v>54.551129538919589</v>
      </c>
      <c r="H12" s="72">
        <f>IF(RES_hh_fech!H12=0,0,RES_hh_fech!H12/RES_summary!H$19)</f>
        <v>47.444632312477758</v>
      </c>
      <c r="I12" s="72">
        <f>IF(RES_hh_fech!I12=0,0,RES_hh_fech!I12/RES_summary!I$19)</f>
        <v>39.957822858722139</v>
      </c>
      <c r="J12" s="72">
        <f>IF(RES_hh_fech!J12=0,0,RES_hh_fech!J12/RES_summary!J$19)</f>
        <v>41.646602836718486</v>
      </c>
      <c r="K12" s="72">
        <f>IF(RES_hh_fech!K12=0,0,RES_hh_fech!K12/RES_summary!K$19)</f>
        <v>43.174373789167269</v>
      </c>
      <c r="L12" s="72">
        <f>IF(RES_hh_fech!L12=0,0,RES_hh_fech!L12/RES_summary!L$19)</f>
        <v>52.131149074716504</v>
      </c>
      <c r="M12" s="72">
        <f>IF(RES_hh_fech!M12=0,0,RES_hh_fech!M12/RES_summary!M$19)</f>
        <v>44.864789219676481</v>
      </c>
      <c r="N12" s="72">
        <f>IF(RES_hh_fech!N12=0,0,RES_hh_fech!N12/RES_summary!N$19)</f>
        <v>38.823886401422421</v>
      </c>
      <c r="O12" s="72">
        <f>IF(RES_hh_fech!O12=0,0,RES_hh_fech!O12/RES_summary!O$19)</f>
        <v>37.015868413125077</v>
      </c>
      <c r="P12" s="72">
        <f>IF(RES_hh_fech!P12=0,0,RES_hh_fech!P12/RES_summary!P$19)</f>
        <v>30.723324426570308</v>
      </c>
      <c r="Q12" s="72">
        <f>IF(RES_hh_fech!Q12=0,0,RES_hh_fech!Q12/RES_summary!Q$19)</f>
        <v>35.522042873347075</v>
      </c>
      <c r="R12" s="72">
        <f>IF(RES_hh_fech!R12=0,0,RES_hh_fech!R12/RES_summary!R$19)</f>
        <v>30.916373524949226</v>
      </c>
      <c r="S12" s="72">
        <f>IF(RES_hh_fech!S12=0,0,RES_hh_fech!S12/RES_summary!S$19)</f>
        <v>31.965965131059839</v>
      </c>
      <c r="T12" s="72">
        <f>IF(RES_hh_fech!T12=0,0,RES_hh_fech!T12/RES_summary!T$19)</f>
        <v>29.333325658271082</v>
      </c>
      <c r="U12" s="72">
        <f>IF(RES_hh_fech!U12=0,0,RES_hh_fech!U12/RES_summary!U$19)</f>
        <v>27.58048439670825</v>
      </c>
      <c r="V12" s="72">
        <f>IF(RES_hh_fech!V12=0,0,RES_hh_fech!V12/RES_summary!V$19)</f>
        <v>30.308620102026534</v>
      </c>
      <c r="W12" s="72">
        <f>IF(RES_hh_fech!W12=0,0,RES_hh_fech!W12/RES_summary!W$19)</f>
        <v>36.06746256541733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143.76969427510883</v>
      </c>
      <c r="C13" s="74">
        <f>IF(RES_hh_fech!C13=0,0,RES_hh_fech!C13/RES_summary!C$19)</f>
        <v>156.57673429057607</v>
      </c>
      <c r="D13" s="74">
        <f>IF(RES_hh_fech!D13=0,0,RES_hh_fech!D13/RES_summary!D$19)</f>
        <v>161.06209730999242</v>
      </c>
      <c r="E13" s="74">
        <f>IF(RES_hh_fech!E13=0,0,RES_hh_fech!E13/RES_summary!E$19)</f>
        <v>156.21396764471854</v>
      </c>
      <c r="F13" s="74">
        <f>IF(RES_hh_fech!F13=0,0,RES_hh_fech!F13/RES_summary!F$19)</f>
        <v>140.62025175264409</v>
      </c>
      <c r="G13" s="74">
        <f>IF(RES_hh_fech!G13=0,0,RES_hh_fech!G13/RES_summary!G$19)</f>
        <v>130.14896814510453</v>
      </c>
      <c r="H13" s="74">
        <f>IF(RES_hh_fech!H13=0,0,RES_hh_fech!H13/RES_summary!H$19)</f>
        <v>116.11120214491099</v>
      </c>
      <c r="I13" s="74">
        <f>IF(RES_hh_fech!I13=0,0,RES_hh_fech!I13/RES_summary!I$19)</f>
        <v>105.38586180312227</v>
      </c>
      <c r="J13" s="74">
        <f>IF(RES_hh_fech!J13=0,0,RES_hh_fech!J13/RES_summary!J$19)</f>
        <v>111.68348242371347</v>
      </c>
      <c r="K13" s="74">
        <f>IF(RES_hh_fech!K13=0,0,RES_hh_fech!K13/RES_summary!K$19)</f>
        <v>112.34964960360078</v>
      </c>
      <c r="L13" s="74">
        <f>IF(RES_hh_fech!L13=0,0,RES_hh_fech!L13/RES_summary!L$19)</f>
        <v>125.59754197890895</v>
      </c>
      <c r="M13" s="74">
        <f>IF(RES_hh_fech!M13=0,0,RES_hh_fech!M13/RES_summary!M$19)</f>
        <v>138.26160773464616</v>
      </c>
      <c r="N13" s="74">
        <f>IF(RES_hh_fech!N13=0,0,RES_hh_fech!N13/RES_summary!N$19)</f>
        <v>149.91421147377878</v>
      </c>
      <c r="O13" s="74">
        <f>IF(RES_hh_fech!O13=0,0,RES_hh_fech!O13/RES_summary!O$19)</f>
        <v>143.59058457749808</v>
      </c>
      <c r="P13" s="74">
        <f>IF(RES_hh_fech!P13=0,0,RES_hh_fech!P13/RES_summary!P$19)</f>
        <v>139.48208058579348</v>
      </c>
      <c r="Q13" s="74">
        <f>IF(RES_hh_fech!Q13=0,0,RES_hh_fech!Q13/RES_summary!Q$19)</f>
        <v>143.69118304466718</v>
      </c>
      <c r="R13" s="74">
        <f>IF(RES_hh_fech!R13=0,0,RES_hh_fech!R13/RES_summary!R$19)</f>
        <v>148.53144734489254</v>
      </c>
      <c r="S13" s="74">
        <f>IF(RES_hh_fech!S13=0,0,RES_hh_fech!S13/RES_summary!S$19)</f>
        <v>90.729753220734878</v>
      </c>
      <c r="T13" s="74">
        <f>IF(RES_hh_fech!T13=0,0,RES_hh_fech!T13/RES_summary!T$19)</f>
        <v>89.540151283122555</v>
      </c>
      <c r="U13" s="74">
        <f>IF(RES_hh_fech!U13=0,0,RES_hh_fech!U13/RES_summary!U$19)</f>
        <v>123.35457400978525</v>
      </c>
      <c r="V13" s="74">
        <f>IF(RES_hh_fech!V13=0,0,RES_hh_fech!V13/RES_summary!V$19)</f>
        <v>161.50584220903846</v>
      </c>
      <c r="W13" s="74">
        <f>IF(RES_hh_fech!W13=0,0,RES_hh_fech!W13/RES_summary!W$19)</f>
        <v>132.08083326305066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1.4241451497498503</v>
      </c>
      <c r="C14" s="76">
        <f>IF(RES_hh_fech!C14=0,0,RES_hh_fech!C14/RES_summary!C$19)</f>
        <v>1.5672315552207297</v>
      </c>
      <c r="D14" s="76">
        <f>IF(RES_hh_fech!D14=0,0,RES_hh_fech!D14/RES_summary!D$19)</f>
        <v>1.4924736149128388</v>
      </c>
      <c r="E14" s="76">
        <f>IF(RES_hh_fech!E14=0,0,RES_hh_fech!E14/RES_summary!E$19)</f>
        <v>1.4167531391772685</v>
      </c>
      <c r="F14" s="76">
        <f>IF(RES_hh_fech!F14=0,0,RES_hh_fech!F14/RES_summary!F$19)</f>
        <v>1.2946013271711247</v>
      </c>
      <c r="G14" s="76">
        <f>IF(RES_hh_fech!G14=0,0,RES_hh_fech!G14/RES_summary!G$19)</f>
        <v>1.2069549756327433</v>
      </c>
      <c r="H14" s="76">
        <f>IF(RES_hh_fech!H14=0,0,RES_hh_fech!H14/RES_summary!H$19)</f>
        <v>1.0676048871126496</v>
      </c>
      <c r="I14" s="76">
        <f>IF(RES_hh_fech!I14=0,0,RES_hh_fech!I14/RES_summary!I$19)</f>
        <v>0.89515697517135939</v>
      </c>
      <c r="J14" s="76">
        <f>IF(RES_hh_fech!J14=0,0,RES_hh_fech!J14/RES_summary!J$19)</f>
        <v>0.95725012216548999</v>
      </c>
      <c r="K14" s="76">
        <f>IF(RES_hh_fech!K14=0,0,RES_hh_fech!K14/RES_summary!K$19)</f>
        <v>0.95722854189584894</v>
      </c>
      <c r="L14" s="76">
        <f>IF(RES_hh_fech!L14=0,0,RES_hh_fech!L14/RES_summary!L$19)</f>
        <v>1.3011280036047255</v>
      </c>
      <c r="M14" s="76">
        <f>IF(RES_hh_fech!M14=0,0,RES_hh_fech!M14/RES_summary!M$19)</f>
        <v>1.1451930769041474</v>
      </c>
      <c r="N14" s="76">
        <f>IF(RES_hh_fech!N14=0,0,RES_hh_fech!N14/RES_summary!N$19)</f>
        <v>1.1217111727604931</v>
      </c>
      <c r="O14" s="76">
        <f>IF(RES_hh_fech!O14=0,0,RES_hh_fech!O14/RES_summary!O$19)</f>
        <v>1.1742065198345413</v>
      </c>
      <c r="P14" s="76">
        <f>IF(RES_hh_fech!P14=0,0,RES_hh_fech!P14/RES_summary!P$19)</f>
        <v>0.93896510010160983</v>
      </c>
      <c r="Q14" s="76">
        <f>IF(RES_hh_fech!Q14=0,0,RES_hh_fech!Q14/RES_summary!Q$19)</f>
        <v>1.0127032247358945</v>
      </c>
      <c r="R14" s="76">
        <f>IF(RES_hh_fech!R14=0,0,RES_hh_fech!R14/RES_summary!R$19)</f>
        <v>1.0705823088047413</v>
      </c>
      <c r="S14" s="76">
        <f>IF(RES_hh_fech!S14=0,0,RES_hh_fech!S14/RES_summary!S$19)</f>
        <v>1.142808602136677</v>
      </c>
      <c r="T14" s="76">
        <f>IF(RES_hh_fech!T14=0,0,RES_hh_fech!T14/RES_summary!T$19)</f>
        <v>1.102072928449839</v>
      </c>
      <c r="U14" s="76">
        <f>IF(RES_hh_fech!U14=0,0,RES_hh_fech!U14/RES_summary!U$19)</f>
        <v>1.1226444231352584</v>
      </c>
      <c r="V14" s="76">
        <f>IF(RES_hh_fech!V14=0,0,RES_hh_fech!V14/RES_summary!V$19)</f>
        <v>1.187387127486178</v>
      </c>
      <c r="W14" s="76">
        <f>IF(RES_hh_fech!W14=0,0,RES_hh_fech!W14/RES_summary!W$19)</f>
        <v>1.3177869404172031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8.6780614430054751E-3</v>
      </c>
      <c r="C15" s="69">
        <f>IF(RES_hh_fech!C15=0,0,RES_hh_fech!C15/RES_summary!C$19)</f>
        <v>1.4894841483931571E-2</v>
      </c>
      <c r="D15" s="69">
        <f>IF(RES_hh_fech!D15=0,0,RES_hh_fech!D15/RES_summary!D$19)</f>
        <v>2.3522001385096337E-2</v>
      </c>
      <c r="E15" s="69">
        <f>IF(RES_hh_fech!E15=0,0,RES_hh_fech!E15/RES_summary!E$19)</f>
        <v>3.2775699744630335E-2</v>
      </c>
      <c r="F15" s="69">
        <f>IF(RES_hh_fech!F15=0,0,RES_hh_fech!F15/RES_summary!F$19)</f>
        <v>3.525259415466328E-2</v>
      </c>
      <c r="G15" s="69">
        <f>IF(RES_hh_fech!G15=0,0,RES_hh_fech!G15/RES_summary!G$19)</f>
        <v>4.5302565087476883E-2</v>
      </c>
      <c r="H15" s="69">
        <f>IF(RES_hh_fech!H15=0,0,RES_hh_fech!H15/RES_summary!H$19)</f>
        <v>5.986317912426703E-2</v>
      </c>
      <c r="I15" s="69">
        <f>IF(RES_hh_fech!I15=0,0,RES_hh_fech!I15/RES_summary!I$19)</f>
        <v>8.4526772459103727E-2</v>
      </c>
      <c r="J15" s="69">
        <f>IF(RES_hh_fech!J15=0,0,RES_hh_fech!J15/RES_summary!J$19)</f>
        <v>7.1068247321835074E-2</v>
      </c>
      <c r="K15" s="69">
        <f>IF(RES_hh_fech!K15=0,0,RES_hh_fech!K15/RES_summary!K$19)</f>
        <v>8.537421608670559E-2</v>
      </c>
      <c r="L15" s="69">
        <f>IF(RES_hh_fech!L15=0,0,RES_hh_fech!L15/RES_summary!L$19)</f>
        <v>0.10728757554398778</v>
      </c>
      <c r="M15" s="69">
        <f>IF(RES_hh_fech!M15=0,0,RES_hh_fech!M15/RES_summary!M$19)</f>
        <v>0.10037490874797615</v>
      </c>
      <c r="N15" s="69">
        <f>IF(RES_hh_fech!N15=0,0,RES_hh_fech!N15/RES_summary!N$19)</f>
        <v>0.16524876379038353</v>
      </c>
      <c r="O15" s="69">
        <f>IF(RES_hh_fech!O15=0,0,RES_hh_fech!O15/RES_summary!O$19)</f>
        <v>0.15536439178708822</v>
      </c>
      <c r="P15" s="69">
        <f>IF(RES_hh_fech!P15=0,0,RES_hh_fech!P15/RES_summary!P$19)</f>
        <v>0.12138631895797374</v>
      </c>
      <c r="Q15" s="69">
        <f>IF(RES_hh_fech!Q15=0,0,RES_hh_fech!Q15/RES_summary!Q$19)</f>
        <v>0.19386585241648779</v>
      </c>
      <c r="R15" s="69">
        <f>IF(RES_hh_fech!R15=0,0,RES_hh_fech!R15/RES_summary!R$19)</f>
        <v>0.19660159833137855</v>
      </c>
      <c r="S15" s="69">
        <f>IF(RES_hh_fech!S15=0,0,RES_hh_fech!S15/RES_summary!S$19)</f>
        <v>0.20094007634535829</v>
      </c>
      <c r="T15" s="69">
        <f>IF(RES_hh_fech!T15=0,0,RES_hh_fech!T15/RES_summary!T$19)</f>
        <v>0.22207084181761966</v>
      </c>
      <c r="U15" s="69">
        <f>IF(RES_hh_fech!U15=0,0,RES_hh_fech!U15/RES_summary!U$19)</f>
        <v>0.22267187461231008</v>
      </c>
      <c r="V15" s="69">
        <f>IF(RES_hh_fech!V15=0,0,RES_hh_fech!V15/RES_summary!V$19)</f>
        <v>0.23542051866716746</v>
      </c>
      <c r="W15" s="69">
        <f>IF(RES_hh_fech!W15=0,0,RES_hh_fech!W15/RES_summary!W$19)</f>
        <v>0.22893794792810798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8.6780614430054751E-3</v>
      </c>
      <c r="C16" s="72">
        <f>IF(RES_hh_fech!C16=0,0,RES_hh_fech!C16/RES_summary!C$19)</f>
        <v>1.4894841483931571E-2</v>
      </c>
      <c r="D16" s="72">
        <f>IF(RES_hh_fech!D16=0,0,RES_hh_fech!D16/RES_summary!D$19)</f>
        <v>2.3522001385096337E-2</v>
      </c>
      <c r="E16" s="72">
        <f>IF(RES_hh_fech!E16=0,0,RES_hh_fech!E16/RES_summary!E$19)</f>
        <v>3.2775699744630335E-2</v>
      </c>
      <c r="F16" s="72">
        <f>IF(RES_hh_fech!F16=0,0,RES_hh_fech!F16/RES_summary!F$19)</f>
        <v>3.525259415466328E-2</v>
      </c>
      <c r="G16" s="72">
        <f>IF(RES_hh_fech!G16=0,0,RES_hh_fech!G16/RES_summary!G$19)</f>
        <v>4.5302565087476883E-2</v>
      </c>
      <c r="H16" s="72">
        <f>IF(RES_hh_fech!H16=0,0,RES_hh_fech!H16/RES_summary!H$19)</f>
        <v>5.986317912426703E-2</v>
      </c>
      <c r="I16" s="72">
        <f>IF(RES_hh_fech!I16=0,0,RES_hh_fech!I16/RES_summary!I$19)</f>
        <v>8.4526772459103727E-2</v>
      </c>
      <c r="J16" s="72">
        <f>IF(RES_hh_fech!J16=0,0,RES_hh_fech!J16/RES_summary!J$19)</f>
        <v>7.1068247321835074E-2</v>
      </c>
      <c r="K16" s="72">
        <f>IF(RES_hh_fech!K16=0,0,RES_hh_fech!K16/RES_summary!K$19)</f>
        <v>8.537421608670559E-2</v>
      </c>
      <c r="L16" s="72">
        <f>IF(RES_hh_fech!L16=0,0,RES_hh_fech!L16/RES_summary!L$19)</f>
        <v>0.10728757554398778</v>
      </c>
      <c r="M16" s="72">
        <f>IF(RES_hh_fech!M16=0,0,RES_hh_fech!M16/RES_summary!M$19)</f>
        <v>0.10037490874797615</v>
      </c>
      <c r="N16" s="72">
        <f>IF(RES_hh_fech!N16=0,0,RES_hh_fech!N16/RES_summary!N$19)</f>
        <v>0.16524876379038353</v>
      </c>
      <c r="O16" s="72">
        <f>IF(RES_hh_fech!O16=0,0,RES_hh_fech!O16/RES_summary!O$19)</f>
        <v>0.15536439178708822</v>
      </c>
      <c r="P16" s="72">
        <f>IF(RES_hh_fech!P16=0,0,RES_hh_fech!P16/RES_summary!P$19)</f>
        <v>0.12138631895797374</v>
      </c>
      <c r="Q16" s="72">
        <f>IF(RES_hh_fech!Q16=0,0,RES_hh_fech!Q16/RES_summary!Q$19)</f>
        <v>0.19386585241648779</v>
      </c>
      <c r="R16" s="72">
        <f>IF(RES_hh_fech!R16=0,0,RES_hh_fech!R16/RES_summary!R$19)</f>
        <v>0.19660159833137855</v>
      </c>
      <c r="S16" s="72">
        <f>IF(RES_hh_fech!S16=0,0,RES_hh_fech!S16/RES_summary!S$19)</f>
        <v>0.20094007634535829</v>
      </c>
      <c r="T16" s="72">
        <f>IF(RES_hh_fech!T16=0,0,RES_hh_fech!T16/RES_summary!T$19)</f>
        <v>0.22207084181761966</v>
      </c>
      <c r="U16" s="72">
        <f>IF(RES_hh_fech!U16=0,0,RES_hh_fech!U16/RES_summary!U$19)</f>
        <v>0.22267187461231008</v>
      </c>
      <c r="V16" s="72">
        <f>IF(RES_hh_fech!V16=0,0,RES_hh_fech!V16/RES_summary!V$19)</f>
        <v>0.23542051866716746</v>
      </c>
      <c r="W16" s="72">
        <f>IF(RES_hh_fech!W16=0,0,RES_hh_fech!W16/RES_summary!W$19)</f>
        <v>0.22893794792810798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14.593363932717825</v>
      </c>
      <c r="C17" s="69">
        <f>IF(RES_hh_fech!C17=0,0,RES_hh_fech!C17/RES_summary!C$19)</f>
        <v>12.97977613058838</v>
      </c>
      <c r="D17" s="69">
        <f>IF(RES_hh_fech!D17=0,0,RES_hh_fech!D17/RES_summary!D$19)</f>
        <v>12.951407334742497</v>
      </c>
      <c r="E17" s="69">
        <f>IF(RES_hh_fech!E17=0,0,RES_hh_fech!E17/RES_summary!E$19)</f>
        <v>12.912119742690113</v>
      </c>
      <c r="F17" s="69">
        <f>IF(RES_hh_fech!F17=0,0,RES_hh_fech!F17/RES_summary!F$19)</f>
        <v>12.691993949603168</v>
      </c>
      <c r="G17" s="69">
        <f>IF(RES_hh_fech!G17=0,0,RES_hh_fech!G17/RES_summary!G$19)</f>
        <v>12.754212087704817</v>
      </c>
      <c r="H17" s="69">
        <f>IF(RES_hh_fech!H17=0,0,RES_hh_fech!H17/RES_summary!H$19)</f>
        <v>12.930931740535865</v>
      </c>
      <c r="I17" s="69">
        <f>IF(RES_hh_fech!I17=0,0,RES_hh_fech!I17/RES_summary!I$19)</f>
        <v>13.224855047411019</v>
      </c>
      <c r="J17" s="69">
        <f>IF(RES_hh_fech!J17=0,0,RES_hh_fech!J17/RES_summary!J$19)</f>
        <v>13.273751497299026</v>
      </c>
      <c r="K17" s="69">
        <f>IF(RES_hh_fech!K17=0,0,RES_hh_fech!K17/RES_summary!K$19)</f>
        <v>12.987773404562384</v>
      </c>
      <c r="L17" s="69">
        <f>IF(RES_hh_fech!L17=0,0,RES_hh_fech!L17/RES_summary!L$19)</f>
        <v>8.438080452956207</v>
      </c>
      <c r="M17" s="69">
        <f>IF(RES_hh_fech!M17=0,0,RES_hh_fech!M17/RES_summary!M$19)</f>
        <v>9.5756925460191606</v>
      </c>
      <c r="N17" s="69">
        <f>IF(RES_hh_fech!N17=0,0,RES_hh_fech!N17/RES_summary!N$19)</f>
        <v>10.304270642361999</v>
      </c>
      <c r="O17" s="69">
        <f>IF(RES_hh_fech!O17=0,0,RES_hh_fech!O17/RES_summary!O$19)</f>
        <v>11.967474829200505</v>
      </c>
      <c r="P17" s="69">
        <f>IF(RES_hh_fech!P17=0,0,RES_hh_fech!P17/RES_summary!P$19)</f>
        <v>15.450236719014333</v>
      </c>
      <c r="Q17" s="69">
        <f>IF(RES_hh_fech!Q17=0,0,RES_hh_fech!Q17/RES_summary!Q$19)</f>
        <v>14.828003745708459</v>
      </c>
      <c r="R17" s="69">
        <f>IF(RES_hh_fech!R17=0,0,RES_hh_fech!R17/RES_summary!R$19)</f>
        <v>14.458445626025714</v>
      </c>
      <c r="S17" s="69">
        <f>IF(RES_hh_fech!S17=0,0,RES_hh_fech!S17/RES_summary!S$19)</f>
        <v>15.936800676674643</v>
      </c>
      <c r="T17" s="69">
        <f>IF(RES_hh_fech!T17=0,0,RES_hh_fech!T17/RES_summary!T$19)</f>
        <v>20.619177937194472</v>
      </c>
      <c r="U17" s="69">
        <f>IF(RES_hh_fech!U17=0,0,RES_hh_fech!U17/RES_summary!U$19)</f>
        <v>23.094701229144135</v>
      </c>
      <c r="V17" s="69">
        <f>IF(RES_hh_fech!V17=0,0,RES_hh_fech!V17/RES_summary!V$19)</f>
        <v>22.862214180780903</v>
      </c>
      <c r="W17" s="69">
        <f>IF(RES_hh_fech!W17=0,0,RES_hh_fech!W17/RES_summary!W$19)</f>
        <v>22.194554946085312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10.090155808091748</v>
      </c>
      <c r="C18" s="72">
        <f>IF(RES_hh_fech!C18=0,0,RES_hh_fech!C18/RES_summary!C$19)</f>
        <v>9.450035662807549</v>
      </c>
      <c r="D18" s="72">
        <f>IF(RES_hh_fech!D18=0,0,RES_hh_fech!D18/RES_summary!D$19)</f>
        <v>15.963494343566559</v>
      </c>
      <c r="E18" s="72">
        <f>IF(RES_hh_fech!E18=0,0,RES_hh_fech!E18/RES_summary!E$19)</f>
        <v>10.759559953312705</v>
      </c>
      <c r="F18" s="72">
        <f>IF(RES_hh_fech!F18=0,0,RES_hh_fech!F18/RES_summary!F$19)</f>
        <v>14.702420440583962</v>
      </c>
      <c r="G18" s="72">
        <f>IF(RES_hh_fech!G18=0,0,RES_hh_fech!G18/RES_summary!G$19)</f>
        <v>9.8420119512463362</v>
      </c>
      <c r="H18" s="72">
        <f>IF(RES_hh_fech!H18=0,0,RES_hh_fech!H18/RES_summary!H$19)</f>
        <v>10.626162541236413</v>
      </c>
      <c r="I18" s="72">
        <f>IF(RES_hh_fech!I18=0,0,RES_hh_fech!I18/RES_summary!I$19)</f>
        <v>11.110011774472518</v>
      </c>
      <c r="J18" s="72">
        <f>IF(RES_hh_fech!J18=0,0,RES_hh_fech!J18/RES_summary!J$19)</f>
        <v>16.137204896659309</v>
      </c>
      <c r="K18" s="72">
        <f>IF(RES_hh_fech!K18=0,0,RES_hh_fech!K18/RES_summary!K$19)</f>
        <v>12.123027788424038</v>
      </c>
      <c r="L18" s="72">
        <f>IF(RES_hh_fech!L18=0,0,RES_hh_fech!L18/RES_summary!L$19)</f>
        <v>7.1975110694510356</v>
      </c>
      <c r="M18" s="72">
        <f>IF(RES_hh_fech!M18=0,0,RES_hh_fech!M18/RES_summary!M$19)</f>
        <v>9.4338490050952348</v>
      </c>
      <c r="N18" s="72">
        <f>IF(RES_hh_fech!N18=0,0,RES_hh_fech!N18/RES_summary!N$19)</f>
        <v>10.929615720860053</v>
      </c>
      <c r="O18" s="72">
        <f>IF(RES_hh_fech!O18=0,0,RES_hh_fech!O18/RES_summary!O$19)</f>
        <v>9.5222287987287189</v>
      </c>
      <c r="P18" s="72">
        <f>IF(RES_hh_fech!P18=0,0,RES_hh_fech!P18/RES_summary!P$19)</f>
        <v>12.713567959502832</v>
      </c>
      <c r="Q18" s="72">
        <f>IF(RES_hh_fech!Q18=0,0,RES_hh_fech!Q18/RES_summary!Q$19)</f>
        <v>11.185825282882602</v>
      </c>
      <c r="R18" s="72">
        <f>IF(RES_hh_fech!R18=0,0,RES_hh_fech!R18/RES_summary!R$19)</f>
        <v>14.913856368181879</v>
      </c>
      <c r="S18" s="72">
        <f>IF(RES_hh_fech!S18=0,0,RES_hh_fech!S18/RES_summary!S$19)</f>
        <v>17.629734862684547</v>
      </c>
      <c r="T18" s="72">
        <f>IF(RES_hh_fech!T18=0,0,RES_hh_fech!T18/RES_summary!T$19)</f>
        <v>17.650279295530446</v>
      </c>
      <c r="U18" s="72">
        <f>IF(RES_hh_fech!U18=0,0,RES_hh_fech!U18/RES_summary!U$19)</f>
        <v>17.351658574927789</v>
      </c>
      <c r="V18" s="72">
        <f>IF(RES_hh_fech!V18=0,0,RES_hh_fech!V18/RES_summary!V$19)</f>
        <v>26.447776491733009</v>
      </c>
      <c r="W18" s="72">
        <f>IF(RES_hh_fech!W18=0,0,RES_hh_fech!W18/RES_summary!W$19)</f>
        <v>19.99579953901943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15.545372774295998</v>
      </c>
      <c r="C19" s="72">
        <f>IF(RES_hh_fech!C19=0,0,RES_hh_fech!C19/RES_summary!C$19)</f>
        <v>15.116786755768038</v>
      </c>
      <c r="D19" s="72">
        <f>IF(RES_hh_fech!D19=0,0,RES_hh_fech!D19/RES_summary!D$19)</f>
        <v>14.941280856506955</v>
      </c>
      <c r="E19" s="72">
        <f>IF(RES_hh_fech!E19=0,0,RES_hh_fech!E19/RES_summary!E$19)</f>
        <v>14.524152108066245</v>
      </c>
      <c r="F19" s="72">
        <f>IF(RES_hh_fech!F19=0,0,RES_hh_fech!F19/RES_summary!F$19)</f>
        <v>14.303535692271394</v>
      </c>
      <c r="G19" s="72">
        <f>IF(RES_hh_fech!G19=0,0,RES_hh_fech!G19/RES_summary!G$19)</f>
        <v>14.349493616895817</v>
      </c>
      <c r="H19" s="72">
        <f>IF(RES_hh_fech!H19=0,0,RES_hh_fech!H19/RES_summary!H$19)</f>
        <v>14.379954491124829</v>
      </c>
      <c r="I19" s="72">
        <f>IF(RES_hh_fech!I19=0,0,RES_hh_fech!I19/RES_summary!I$19)</f>
        <v>14.50487470008809</v>
      </c>
      <c r="J19" s="72">
        <f>IF(RES_hh_fech!J19=0,0,RES_hh_fech!J19/RES_summary!J$19)</f>
        <v>13.872928652396709</v>
      </c>
      <c r="K19" s="72">
        <f>IF(RES_hh_fech!K19=0,0,RES_hh_fech!K19/RES_summary!K$19)</f>
        <v>13.733525409602819</v>
      </c>
      <c r="L19" s="72">
        <f>IF(RES_hh_fech!L19=0,0,RES_hh_fech!L19/RES_summary!L$19)</f>
        <v>13.145520990869917</v>
      </c>
      <c r="M19" s="72">
        <f>IF(RES_hh_fech!M19=0,0,RES_hh_fech!M19/RES_summary!M$19)</f>
        <v>13.002229617239474</v>
      </c>
      <c r="N19" s="72">
        <f>IF(RES_hh_fech!N19=0,0,RES_hh_fech!N19/RES_summary!N$19)</f>
        <v>12.833203242361185</v>
      </c>
      <c r="O19" s="72">
        <f>IF(RES_hh_fech!O19=0,0,RES_hh_fech!O19/RES_summary!O$19)</f>
        <v>13.09318548528619</v>
      </c>
      <c r="P19" s="72">
        <f>IF(RES_hh_fech!P19=0,0,RES_hh_fech!P19/RES_summary!P$19)</f>
        <v>14.542582148860939</v>
      </c>
      <c r="Q19" s="72">
        <f>IF(RES_hh_fech!Q19=0,0,RES_hh_fech!Q19/RES_summary!Q$19)</f>
        <v>14.810520448871712</v>
      </c>
      <c r="R19" s="72">
        <f>IF(RES_hh_fech!R19=0,0,RES_hh_fech!R19/RES_summary!R$19)</f>
        <v>14.673245207803317</v>
      </c>
      <c r="S19" s="72">
        <f>IF(RES_hh_fech!S19=0,0,RES_hh_fech!S19/RES_summary!S$19)</f>
        <v>16.661124549251436</v>
      </c>
      <c r="T19" s="72">
        <f>IF(RES_hh_fech!T19=0,0,RES_hh_fech!T19/RES_summary!T$19)</f>
        <v>20.73657930693437</v>
      </c>
      <c r="U19" s="72">
        <f>IF(RES_hh_fech!U19=0,0,RES_hh_fech!U19/RES_summary!U$19)</f>
        <v>16.187146812603896</v>
      </c>
      <c r="V19" s="72">
        <f>IF(RES_hh_fech!V19=0,0,RES_hh_fech!V19/RES_summary!V$19)</f>
        <v>20.620086522431691</v>
      </c>
      <c r="W19" s="72">
        <f>IF(RES_hh_fech!W19=0,0,RES_hh_fech!W19/RES_summary!W$19)</f>
        <v>23.740313455697819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0</v>
      </c>
      <c r="C20" s="72">
        <f>IF(RES_hh_fech!C20=0,0,RES_hh_fech!C20/RES_summary!C$19)</f>
        <v>0</v>
      </c>
      <c r="D20" s="72">
        <f>IF(RES_hh_fech!D20=0,0,RES_hh_fech!D20/RES_summary!D$19)</f>
        <v>0</v>
      </c>
      <c r="E20" s="72">
        <f>IF(RES_hh_fech!E20=0,0,RES_hh_fech!E20/RES_summary!E$19)</f>
        <v>0</v>
      </c>
      <c r="F20" s="72">
        <f>IF(RES_hh_fech!F20=0,0,RES_hh_fech!F20/RES_summary!F$19)</f>
        <v>0</v>
      </c>
      <c r="G20" s="72">
        <f>IF(RES_hh_fech!G20=0,0,RES_hh_fech!G20/RES_summary!G$19)</f>
        <v>0</v>
      </c>
      <c r="H20" s="72">
        <f>IF(RES_hh_fech!H20=0,0,RES_hh_fech!H20/RES_summary!H$19)</f>
        <v>0</v>
      </c>
      <c r="I20" s="72">
        <f>IF(RES_hh_fech!I20=0,0,RES_hh_fech!I20/RES_summary!I$19)</f>
        <v>0</v>
      </c>
      <c r="J20" s="72">
        <f>IF(RES_hh_fech!J20=0,0,RES_hh_fech!J20/RES_summary!J$19)</f>
        <v>0</v>
      </c>
      <c r="K20" s="72">
        <f>IF(RES_hh_fech!K20=0,0,RES_hh_fech!K20/RES_summary!K$19)</f>
        <v>0</v>
      </c>
      <c r="L20" s="72">
        <f>IF(RES_hh_fech!L20=0,0,RES_hh_fech!L20/RES_summary!L$19)</f>
        <v>0</v>
      </c>
      <c r="M20" s="72">
        <f>IF(RES_hh_fech!M20=0,0,RES_hh_fech!M20/RES_summary!M$19)</f>
        <v>0</v>
      </c>
      <c r="N20" s="72">
        <f>IF(RES_hh_fech!N20=0,0,RES_hh_fech!N20/RES_summary!N$19)</f>
        <v>0</v>
      </c>
      <c r="O20" s="72">
        <f>IF(RES_hh_fech!O20=0,0,RES_hh_fech!O20/RES_summary!O$19)</f>
        <v>0</v>
      </c>
      <c r="P20" s="72">
        <f>IF(RES_hh_fech!P20=0,0,RES_hh_fech!P20/RES_summary!P$19)</f>
        <v>0</v>
      </c>
      <c r="Q20" s="72">
        <f>IF(RES_hh_fech!Q20=0,0,RES_hh_fech!Q20/RES_summary!Q$19)</f>
        <v>0</v>
      </c>
      <c r="R20" s="72">
        <f>IF(RES_hh_fech!R20=0,0,RES_hh_fech!R20/RES_summary!R$19)</f>
        <v>0</v>
      </c>
      <c r="S20" s="72">
        <f>IF(RES_hh_fech!S20=0,0,RES_hh_fech!S20/RES_summary!S$19)</f>
        <v>0</v>
      </c>
      <c r="T20" s="72">
        <f>IF(RES_hh_fech!T20=0,0,RES_hh_fech!T20/RES_summary!T$19)</f>
        <v>0</v>
      </c>
      <c r="U20" s="72">
        <f>IF(RES_hh_fech!U20=0,0,RES_hh_fech!U20/RES_summary!U$19)</f>
        <v>0</v>
      </c>
      <c r="V20" s="72">
        <f>IF(RES_hh_fech!V20=0,0,RES_hh_fech!V20/RES_summary!V$19)</f>
        <v>0</v>
      </c>
      <c r="W20" s="72">
        <f>IF(RES_hh_fech!W20=0,0,RES_hh_fech!W20/RES_summary!W$19)</f>
        <v>0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21.028484702191992</v>
      </c>
      <c r="C21" s="72">
        <f>IF(RES_hh_fech!C21=0,0,RES_hh_fech!C21/RES_summary!C$19)</f>
        <v>14.876524918679314</v>
      </c>
      <c r="D21" s="72">
        <f>IF(RES_hh_fech!D21=0,0,RES_hh_fech!D21/RES_summary!D$19)</f>
        <v>14.949934503301318</v>
      </c>
      <c r="E21" s="72">
        <f>IF(RES_hh_fech!E21=0,0,RES_hh_fech!E21/RES_summary!E$19)</f>
        <v>15.652532184299709</v>
      </c>
      <c r="F21" s="72">
        <f>IF(RES_hh_fech!F21=0,0,RES_hh_fech!F21/RES_summary!F$19)</f>
        <v>15.010725253588317</v>
      </c>
      <c r="G21" s="72">
        <f>IF(RES_hh_fech!G21=0,0,RES_hh_fech!G21/RES_summary!G$19)</f>
        <v>15.010253567529462</v>
      </c>
      <c r="H21" s="72">
        <f>IF(RES_hh_fech!H21=0,0,RES_hh_fech!H21/RES_summary!H$19)</f>
        <v>15.218033658507457</v>
      </c>
      <c r="I21" s="72">
        <f>IF(RES_hh_fech!I21=0,0,RES_hh_fech!I21/RES_summary!I$19)</f>
        <v>14.704760919092388</v>
      </c>
      <c r="J21" s="72">
        <f>IF(RES_hh_fech!J21=0,0,RES_hh_fech!J21/RES_summary!J$19)</f>
        <v>15.370326377961227</v>
      </c>
      <c r="K21" s="72">
        <f>IF(RES_hh_fech!K21=0,0,RES_hh_fech!K21/RES_summary!K$19)</f>
        <v>15.824382943850518</v>
      </c>
      <c r="L21" s="72">
        <f>IF(RES_hh_fech!L21=0,0,RES_hh_fech!L21/RES_summary!L$19)</f>
        <v>9.4227254898379371</v>
      </c>
      <c r="M21" s="72">
        <f>IF(RES_hh_fech!M21=0,0,RES_hh_fech!M21/RES_summary!M$19)</f>
        <v>10.739444495322282</v>
      </c>
      <c r="N21" s="72">
        <f>IF(RES_hh_fech!N21=0,0,RES_hh_fech!N21/RES_summary!N$19)</f>
        <v>10.994429787955058</v>
      </c>
      <c r="O21" s="72">
        <f>IF(RES_hh_fech!O21=0,0,RES_hh_fech!O21/RES_summary!O$19)</f>
        <v>12.503280877486866</v>
      </c>
      <c r="P21" s="72">
        <f>IF(RES_hh_fech!P21=0,0,RES_hh_fech!P21/RES_summary!P$19)</f>
        <v>18.247304756830783</v>
      </c>
      <c r="Q21" s="72">
        <f>IF(RES_hh_fech!Q21=0,0,RES_hh_fech!Q21/RES_summary!Q$19)</f>
        <v>15.818761420298134</v>
      </c>
      <c r="R21" s="72">
        <f>IF(RES_hh_fech!R21=0,0,RES_hh_fech!R21/RES_summary!R$19)</f>
        <v>14.945987208451271</v>
      </c>
      <c r="S21" s="72">
        <f>IF(RES_hh_fech!S21=0,0,RES_hh_fech!S21/RES_summary!S$19)</f>
        <v>17.119884519235637</v>
      </c>
      <c r="T21" s="72">
        <f>IF(RES_hh_fech!T21=0,0,RES_hh_fech!T21/RES_summary!T$19)</f>
        <v>23.118757287723799</v>
      </c>
      <c r="U21" s="72">
        <f>IF(RES_hh_fech!U21=0,0,RES_hh_fech!U21/RES_summary!U$19)</f>
        <v>23.636899443488335</v>
      </c>
      <c r="V21" s="72">
        <f>IF(RES_hh_fech!V21=0,0,RES_hh_fech!V21/RES_summary!V$19)</f>
        <v>25.705494453998899</v>
      </c>
      <c r="W21" s="72">
        <f>IF(RES_hh_fech!W21=0,0,RES_hh_fech!W21/RES_summary!W$19)</f>
        <v>21.823742558689421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11.377383373385369</v>
      </c>
      <c r="C22" s="72">
        <f>IF(RES_hh_fech!C22=0,0,RES_hh_fech!C22/RES_summary!C$19)</f>
        <v>18.467955162079804</v>
      </c>
      <c r="D22" s="72">
        <f>IF(RES_hh_fech!D22=0,0,RES_hh_fech!D22/RES_summary!D$19)</f>
        <v>13.452864286605951</v>
      </c>
      <c r="E22" s="72">
        <f>IF(RES_hh_fech!E22=0,0,RES_hh_fech!E22/RES_summary!E$19)</f>
        <v>11.915864746354426</v>
      </c>
      <c r="F22" s="72">
        <f>IF(RES_hh_fech!F22=0,0,RES_hh_fech!F22/RES_summary!F$19)</f>
        <v>14.380458235502855</v>
      </c>
      <c r="G22" s="72">
        <f>IF(RES_hh_fech!G22=0,0,RES_hh_fech!G22/RES_summary!G$19)</f>
        <v>14.377703091890362</v>
      </c>
      <c r="H22" s="72">
        <f>IF(RES_hh_fech!H22=0,0,RES_hh_fech!H22/RES_summary!H$19)</f>
        <v>10.752195046662003</v>
      </c>
      <c r="I22" s="72">
        <f>IF(RES_hh_fech!I22=0,0,RES_hh_fech!I22/RES_summary!I$19)</f>
        <v>15.980422954248715</v>
      </c>
      <c r="J22" s="72">
        <f>IF(RES_hh_fech!J22=0,0,RES_hh_fech!J22/RES_summary!J$19)</f>
        <v>8.9166907621348006</v>
      </c>
      <c r="K22" s="72">
        <f>IF(RES_hh_fech!K22=0,0,RES_hh_fech!K22/RES_summary!K$19)</f>
        <v>8.6942888818622528</v>
      </c>
      <c r="L22" s="72">
        <f>IF(RES_hh_fech!L22=0,0,RES_hh_fech!L22/RES_summary!L$19)</f>
        <v>11.357352751349572</v>
      </c>
      <c r="M22" s="72">
        <f>IF(RES_hh_fech!M22=0,0,RES_hh_fech!M22/RES_summary!M$19)</f>
        <v>9.9902688674248896</v>
      </c>
      <c r="N22" s="72">
        <f>IF(RES_hh_fech!N22=0,0,RES_hh_fech!N22/RES_summary!N$19)</f>
        <v>11.462494985696068</v>
      </c>
      <c r="O22" s="72">
        <f>IF(RES_hh_fech!O22=0,0,RES_hh_fech!O22/RES_summary!O$19)</f>
        <v>11.644770426142628</v>
      </c>
      <c r="P22" s="72">
        <f>IF(RES_hh_fech!P22=0,0,RES_hh_fech!P22/RES_summary!P$19)</f>
        <v>10.065006734054377</v>
      </c>
      <c r="Q22" s="72">
        <f>IF(RES_hh_fech!Q22=0,0,RES_hh_fech!Q22/RES_summary!Q$19)</f>
        <v>14.33888642302335</v>
      </c>
      <c r="R22" s="72">
        <f>IF(RES_hh_fech!R22=0,0,RES_hh_fech!R22/RES_summary!R$19)</f>
        <v>10.515480258181659</v>
      </c>
      <c r="S22" s="72">
        <f>IF(RES_hh_fech!S22=0,0,RES_hh_fech!S22/RES_summary!S$19)</f>
        <v>10.527309916264763</v>
      </c>
      <c r="T22" s="72">
        <f>IF(RES_hh_fech!T22=0,0,RES_hh_fech!T22/RES_summary!T$19)</f>
        <v>18.705062128689924</v>
      </c>
      <c r="U22" s="72">
        <f>IF(RES_hh_fech!U22=0,0,RES_hh_fech!U22/RES_summary!U$19)</f>
        <v>26.876202848026129</v>
      </c>
      <c r="V22" s="72">
        <f>IF(RES_hh_fech!V22=0,0,RES_hh_fech!V22/RES_summary!V$19)</f>
        <v>21.029681927366308</v>
      </c>
      <c r="W22" s="72">
        <f>IF(RES_hh_fech!W22=0,0,RES_hh_fech!W22/RES_summary!W$19)</f>
        <v>23.226224038088972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7.3741596582174598</v>
      </c>
      <c r="C24" s="72">
        <f>IF(RES_hh_fech!C24=0,0,RES_hh_fech!C24/RES_summary!C$19)</f>
        <v>11.402163431285363</v>
      </c>
      <c r="D24" s="72">
        <f>IF(RES_hh_fech!D24=0,0,RES_hh_fech!D24/RES_summary!D$19)</f>
        <v>10.49802302948911</v>
      </c>
      <c r="E24" s="72">
        <f>IF(RES_hh_fech!E24=0,0,RES_hh_fech!E24/RES_summary!E$19)</f>
        <v>9.6797744079395596</v>
      </c>
      <c r="F24" s="72">
        <f>IF(RES_hh_fech!F24=0,0,RES_hh_fech!F24/RES_summary!F$19)</f>
        <v>9.5807977710285339</v>
      </c>
      <c r="G24" s="72">
        <f>IF(RES_hh_fech!G24=0,0,RES_hh_fech!G24/RES_summary!G$19)</f>
        <v>10.118149183679211</v>
      </c>
      <c r="H24" s="72">
        <f>IF(RES_hh_fech!H24=0,0,RES_hh_fech!H24/RES_summary!H$19)</f>
        <v>10.109796893145601</v>
      </c>
      <c r="I24" s="72">
        <f>IF(RES_hh_fech!I24=0,0,RES_hh_fech!I24/RES_summary!I$19)</f>
        <v>10.734587035841333</v>
      </c>
      <c r="J24" s="72">
        <f>IF(RES_hh_fech!J24=0,0,RES_hh_fech!J24/RES_summary!J$19)</f>
        <v>10.180082193205156</v>
      </c>
      <c r="K24" s="72">
        <f>IF(RES_hh_fech!K24=0,0,RES_hh_fech!K24/RES_summary!K$19)</f>
        <v>11.068730309702675</v>
      </c>
      <c r="L24" s="72">
        <f>IF(RES_hh_fech!L24=0,0,RES_hh_fech!L24/RES_summary!L$19)</f>
        <v>5.9954535644465423</v>
      </c>
      <c r="M24" s="72">
        <f>IF(RES_hh_fech!M24=0,0,RES_hh_fech!M24/RES_summary!M$19)</f>
        <v>7.4231075023237825</v>
      </c>
      <c r="N24" s="72">
        <f>IF(RES_hh_fech!N24=0,0,RES_hh_fech!N24/RES_summary!N$19)</f>
        <v>8.4220574142928601</v>
      </c>
      <c r="O24" s="72">
        <f>IF(RES_hh_fech!O24=0,0,RES_hh_fech!O24/RES_summary!O$19)</f>
        <v>9.3748142567049477</v>
      </c>
      <c r="P24" s="72">
        <f>IF(RES_hh_fech!P24=0,0,RES_hh_fech!P24/RES_summary!P$19)</f>
        <v>13.468645102107356</v>
      </c>
      <c r="Q24" s="72">
        <f>IF(RES_hh_fech!Q24=0,0,RES_hh_fech!Q24/RES_summary!Q$19)</f>
        <v>12.401799752156052</v>
      </c>
      <c r="R24" s="72">
        <f>IF(RES_hh_fech!R24=0,0,RES_hh_fech!R24/RES_summary!R$19)</f>
        <v>11.872274075025791</v>
      </c>
      <c r="S24" s="72">
        <f>IF(RES_hh_fech!S24=0,0,RES_hh_fech!S24/RES_summary!S$19)</f>
        <v>13.460307417027618</v>
      </c>
      <c r="T24" s="72">
        <f>IF(RES_hh_fech!T24=0,0,RES_hh_fech!T24/RES_summary!T$19)</f>
        <v>18.096438054560839</v>
      </c>
      <c r="U24" s="72">
        <f>IF(RES_hh_fech!U24=0,0,RES_hh_fech!U24/RES_summary!U$19)</f>
        <v>20.718994502287487</v>
      </c>
      <c r="V24" s="72">
        <f>IF(RES_hh_fech!V24=0,0,RES_hh_fech!V24/RES_summary!V$19)</f>
        <v>21.516566820843195</v>
      </c>
      <c r="W24" s="72">
        <f>IF(RES_hh_fech!W24=0,0,RES_hh_fech!W24/RES_summary!W$19)</f>
        <v>18.31522817498762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15.595004126679276</v>
      </c>
      <c r="C25" s="74">
        <f>IF(RES_hh_fech!C25=0,0,RES_hh_fech!C25/RES_summary!C$19)</f>
        <v>12.555868092683154</v>
      </c>
      <c r="D25" s="74">
        <f>IF(RES_hh_fech!D25=0,0,RES_hh_fech!D25/RES_summary!D$19)</f>
        <v>12.818453535042581</v>
      </c>
      <c r="E25" s="74">
        <f>IF(RES_hh_fech!E25=0,0,RES_hh_fech!E25/RES_summary!E$19)</f>
        <v>13.220998646206734</v>
      </c>
      <c r="F25" s="74">
        <f>IF(RES_hh_fech!F25=0,0,RES_hh_fech!F25/RES_summary!F$19)</f>
        <v>12.749056860518357</v>
      </c>
      <c r="G25" s="74">
        <f>IF(RES_hh_fech!G25=0,0,RES_hh_fech!G25/RES_summary!G$19)</f>
        <v>12.676125041180558</v>
      </c>
      <c r="H25" s="74">
        <f>IF(RES_hh_fech!H25=0,0,RES_hh_fech!H25/RES_summary!H$19)</f>
        <v>12.789332979196015</v>
      </c>
      <c r="I25" s="74">
        <f>IF(RES_hh_fech!I25=0,0,RES_hh_fech!I25/RES_summary!I$19)</f>
        <v>13.926312245810506</v>
      </c>
      <c r="J25" s="74">
        <f>IF(RES_hh_fech!J25=0,0,RES_hh_fech!J25/RES_summary!J$19)</f>
        <v>12.740591553938817</v>
      </c>
      <c r="K25" s="74">
        <f>IF(RES_hh_fech!K25=0,0,RES_hh_fech!K25/RES_summary!K$19)</f>
        <v>10.044889738409756</v>
      </c>
      <c r="L25" s="74">
        <f>IF(RES_hh_fech!L25=0,0,RES_hh_fech!L25/RES_summary!L$19)</f>
        <v>7.7492437855654828</v>
      </c>
      <c r="M25" s="74">
        <f>IF(RES_hh_fech!M25=0,0,RES_hh_fech!M25/RES_summary!M$19)</f>
        <v>8.3694012261678434</v>
      </c>
      <c r="N25" s="74">
        <f>IF(RES_hh_fech!N25=0,0,RES_hh_fech!N25/RES_summary!N$19)</f>
        <v>9.5310916415102653</v>
      </c>
      <c r="O25" s="74">
        <f>IF(RES_hh_fech!O25=0,0,RES_hh_fech!O25/RES_summary!O$19)</f>
        <v>11.948146535980174</v>
      </c>
      <c r="P25" s="74">
        <f>IF(RES_hh_fech!P25=0,0,RES_hh_fech!P25/RES_summary!P$19)</f>
        <v>12.352499827028678</v>
      </c>
      <c r="Q25" s="74">
        <f>IF(RES_hh_fech!Q25=0,0,RES_hh_fech!Q25/RES_summary!Q$19)</f>
        <v>14.283710423001104</v>
      </c>
      <c r="R25" s="74">
        <f>IF(RES_hh_fech!R25=0,0,RES_hh_fech!R25/RES_summary!R$19)</f>
        <v>14.682525573007796</v>
      </c>
      <c r="S25" s="74">
        <f>IF(RES_hh_fech!S25=0,0,RES_hh_fech!S25/RES_summary!S$19)</f>
        <v>14.84372519413852</v>
      </c>
      <c r="T25" s="74">
        <f>IF(RES_hh_fech!T25=0,0,RES_hh_fech!T25/RES_summary!T$19)</f>
        <v>17.498751085370817</v>
      </c>
      <c r="U25" s="74">
        <f>IF(RES_hh_fech!U25=0,0,RES_hh_fech!U25/RES_summary!U$19)</f>
        <v>20.700166131462392</v>
      </c>
      <c r="V25" s="74">
        <f>IF(RES_hh_fech!V25=0,0,RES_hh_fech!V25/RES_summary!V$19)</f>
        <v>17.780257171983848</v>
      </c>
      <c r="W25" s="74">
        <f>IF(RES_hh_fech!W25=0,0,RES_hh_fech!W25/RES_summary!W$19)</f>
        <v>22.340809510202188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0</v>
      </c>
      <c r="D26" s="77">
        <f>IF(RES_hh_fech!D26=0,0,RES_hh_fech!D26/RES_summary!D$19)</f>
        <v>0</v>
      </c>
      <c r="E26" s="77">
        <f>IF(RES_hh_fech!E26=0,0,RES_hh_fech!E26/RES_summary!E$19)</f>
        <v>0</v>
      </c>
      <c r="F26" s="77">
        <f>IF(RES_hh_fech!F26=0,0,RES_hh_fech!F26/RES_summary!F$19)</f>
        <v>0</v>
      </c>
      <c r="G26" s="77">
        <f>IF(RES_hh_fech!G26=0,0,RES_hh_fech!G26/RES_summary!G$19)</f>
        <v>0</v>
      </c>
      <c r="H26" s="77">
        <f>IF(RES_hh_fech!H26=0,0,RES_hh_fech!H26/RES_summary!H$19)</f>
        <v>0</v>
      </c>
      <c r="I26" s="77">
        <f>IF(RES_hh_fech!I26=0,0,RES_hh_fech!I26/RES_summary!I$19)</f>
        <v>0</v>
      </c>
      <c r="J26" s="77">
        <f>IF(RES_hh_fech!J26=0,0,RES_hh_fech!J26/RES_summary!J$19)</f>
        <v>0</v>
      </c>
      <c r="K26" s="77">
        <f>IF(RES_hh_fech!K26=0,0,RES_hh_fech!K26/RES_summary!K$19)</f>
        <v>0</v>
      </c>
      <c r="L26" s="77">
        <f>IF(RES_hh_fech!L26=0,0,RES_hh_fech!L26/RES_summary!L$19)</f>
        <v>3.4796002307197491</v>
      </c>
      <c r="M26" s="77">
        <f>IF(RES_hh_fech!M26=0,0,RES_hh_fech!M26/RES_summary!M$19)</f>
        <v>4.0066348581074989</v>
      </c>
      <c r="N26" s="77">
        <f>IF(RES_hh_fech!N26=0,0,RES_hh_fech!N26/RES_summary!N$19)</f>
        <v>4.3796015308940799</v>
      </c>
      <c r="O26" s="77">
        <f>IF(RES_hh_fech!O26=0,0,RES_hh_fech!O26/RES_summary!O$19)</f>
        <v>5.1535025018741329</v>
      </c>
      <c r="P26" s="77">
        <f>IF(RES_hh_fech!P26=0,0,RES_hh_fech!P26/RES_summary!P$19)</f>
        <v>5.6759165181329809</v>
      </c>
      <c r="Q26" s="77">
        <f>IF(RES_hh_fech!Q26=0,0,RES_hh_fech!Q26/RES_summary!Q$19)</f>
        <v>6.4522772748923645</v>
      </c>
      <c r="R26" s="77">
        <f>IF(RES_hh_fech!R26=0,0,RES_hh_fech!R26/RES_summary!R$19)</f>
        <v>6.6934349975908134</v>
      </c>
      <c r="S26" s="77">
        <f>IF(RES_hh_fech!S26=0,0,RES_hh_fech!S26/RES_summary!S$19)</f>
        <v>7.3922762827956721</v>
      </c>
      <c r="T26" s="77">
        <f>IF(RES_hh_fech!T26=0,0,RES_hh_fech!T26/RES_summary!T$19)</f>
        <v>8.8304160016207938</v>
      </c>
      <c r="U26" s="77">
        <f>IF(RES_hh_fech!U26=0,0,RES_hh_fech!U26/RES_summary!U$19)</f>
        <v>10.965948174311627</v>
      </c>
      <c r="V26" s="77">
        <f>IF(RES_hh_fech!V26=0,0,RES_hh_fech!V26/RES_summary!V$19)</f>
        <v>9.9209512743542589</v>
      </c>
      <c r="W26" s="77">
        <f>IF(RES_hh_fech!W26=0,0,RES_hh_fech!W26/RES_summary!W$19)</f>
        <v>12.130960519689335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4.5204666685083623</v>
      </c>
      <c r="C27" s="69">
        <f>IF(RES_hh_fech!C27=0,0,RES_hh_fech!C27/RES_summary!C$19)</f>
        <v>3.6158456354269375</v>
      </c>
      <c r="D27" s="69">
        <f>IF(RES_hh_fech!D27=0,0,RES_hh_fech!D27/RES_summary!D$19)</f>
        <v>3.4183721047787263</v>
      </c>
      <c r="E27" s="69">
        <f>IF(RES_hh_fech!E27=0,0,RES_hh_fech!E27/RES_summary!E$19)</f>
        <v>3.9967372948355546</v>
      </c>
      <c r="F27" s="69">
        <f>IF(RES_hh_fech!F27=0,0,RES_hh_fech!F27/RES_summary!F$19)</f>
        <v>4.1630207744433827</v>
      </c>
      <c r="G27" s="69">
        <f>IF(RES_hh_fech!G27=0,0,RES_hh_fech!G27/RES_summary!G$19)</f>
        <v>3.9630654164498811</v>
      </c>
      <c r="H27" s="69">
        <f>IF(RES_hh_fech!H27=0,0,RES_hh_fech!H27/RES_summary!H$19)</f>
        <v>3.6101311046608355</v>
      </c>
      <c r="I27" s="69">
        <f>IF(RES_hh_fech!I27=0,0,RES_hh_fech!I27/RES_summary!I$19)</f>
        <v>3.8714230465282373</v>
      </c>
      <c r="J27" s="69">
        <f>IF(RES_hh_fech!J27=0,0,RES_hh_fech!J27/RES_summary!J$19)</f>
        <v>3.6294923388489724</v>
      </c>
      <c r="K27" s="69">
        <f>IF(RES_hh_fech!K27=0,0,RES_hh_fech!K27/RES_summary!K$19)</f>
        <v>3.5404057298601952</v>
      </c>
      <c r="L27" s="69">
        <f>IF(RES_hh_fech!L27=0,0,RES_hh_fech!L27/RES_summary!L$19)</f>
        <v>2.6183402579379087</v>
      </c>
      <c r="M27" s="69">
        <f>IF(RES_hh_fech!M27=0,0,RES_hh_fech!M27/RES_summary!M$19)</f>
        <v>3.0473911947355825</v>
      </c>
      <c r="N27" s="69">
        <f>IF(RES_hh_fech!N27=0,0,RES_hh_fech!N27/RES_summary!N$19)</f>
        <v>3.0618565412572547</v>
      </c>
      <c r="O27" s="69">
        <f>IF(RES_hh_fech!O27=0,0,RES_hh_fech!O27/RES_summary!O$19)</f>
        <v>3.0628096671879956</v>
      </c>
      <c r="P27" s="69">
        <f>IF(RES_hh_fech!P27=0,0,RES_hh_fech!P27/RES_summary!P$19)</f>
        <v>3.8027227467522291</v>
      </c>
      <c r="Q27" s="69">
        <f>IF(RES_hh_fech!Q27=0,0,RES_hh_fech!Q27/RES_summary!Q$19)</f>
        <v>3.7544098837197706</v>
      </c>
      <c r="R27" s="69">
        <f>IF(RES_hh_fech!R27=0,0,RES_hh_fech!R27/RES_summary!R$19)</f>
        <v>3.8252415075554875</v>
      </c>
      <c r="S27" s="69">
        <f>IF(RES_hh_fech!S27=0,0,RES_hh_fech!S27/RES_summary!S$19)</f>
        <v>4.7006735127273158</v>
      </c>
      <c r="T27" s="69">
        <f>IF(RES_hh_fech!T27=0,0,RES_hh_fech!T27/RES_summary!T$19)</f>
        <v>4.7301942333371292</v>
      </c>
      <c r="U27" s="69">
        <f>IF(RES_hh_fech!U27=0,0,RES_hh_fech!U27/RES_summary!U$19)</f>
        <v>4.8905184113136748</v>
      </c>
      <c r="V27" s="69">
        <f>IF(RES_hh_fech!V27=0,0,RES_hh_fech!V27/RES_summary!V$19)</f>
        <v>5.1037786111865335</v>
      </c>
      <c r="W27" s="69">
        <f>IF(RES_hh_fech!W27=0,0,RES_hh_fech!W27/RES_summary!W$19)</f>
        <v>5.9639833884849098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4.5535452592979695</v>
      </c>
      <c r="C28" s="72">
        <f>IF(RES_hh_fech!C28=0,0,RES_hh_fech!C28/RES_summary!C$19)</f>
        <v>4.3690675515382402</v>
      </c>
      <c r="D28" s="72">
        <f>IF(RES_hh_fech!D28=0,0,RES_hh_fech!D28/RES_summary!D$19)</f>
        <v>7.4358829960040538</v>
      </c>
      <c r="E28" s="72">
        <f>IF(RES_hh_fech!E28=0,0,RES_hh_fech!E28/RES_summary!E$19)</f>
        <v>4.9459238952164171</v>
      </c>
      <c r="F28" s="72">
        <f>IF(RES_hh_fech!F28=0,0,RES_hh_fech!F28/RES_summary!F$19)</f>
        <v>6.7514995143789731</v>
      </c>
      <c r="G28" s="72">
        <f>IF(RES_hh_fech!G28=0,0,RES_hh_fech!G28/RES_summary!G$19)</f>
        <v>3.485322570427932</v>
      </c>
      <c r="H28" s="72">
        <f>IF(RES_hh_fech!H28=0,0,RES_hh_fech!H28/RES_summary!H$19)</f>
        <v>3.792117543311055</v>
      </c>
      <c r="I28" s="72">
        <f>IF(RES_hh_fech!I28=0,0,RES_hh_fech!I28/RES_summary!I$19)</f>
        <v>3.768110941355669</v>
      </c>
      <c r="J28" s="72">
        <f>IF(RES_hh_fech!J28=0,0,RES_hh_fech!J28/RES_summary!J$19)</f>
        <v>5.2621966122865782</v>
      </c>
      <c r="K28" s="72">
        <f>IF(RES_hh_fech!K28=0,0,RES_hh_fech!K28/RES_summary!K$19)</f>
        <v>3.8519346414317983</v>
      </c>
      <c r="L28" s="72">
        <f>IF(RES_hh_fech!L28=0,0,RES_hh_fech!L28/RES_summary!L$19)</f>
        <v>3.5772039120364041</v>
      </c>
      <c r="M28" s="72">
        <f>IF(RES_hh_fech!M28=0,0,RES_hh_fech!M28/RES_summary!M$19)</f>
        <v>4.0898324695524408</v>
      </c>
      <c r="N28" s="72">
        <f>IF(RES_hh_fech!N28=0,0,RES_hh_fech!N28/RES_summary!N$19)</f>
        <v>4.0221804942625496</v>
      </c>
      <c r="O28" s="72">
        <f>IF(RES_hh_fech!O28=0,0,RES_hh_fech!O28/RES_summary!O$19)</f>
        <v>3.1561726531374972</v>
      </c>
      <c r="P28" s="72">
        <f>IF(RES_hh_fech!P28=0,0,RES_hh_fech!P28/RES_summary!P$19)</f>
        <v>3.4113729729277322</v>
      </c>
      <c r="Q28" s="72">
        <f>IF(RES_hh_fech!Q28=0,0,RES_hh_fech!Q28/RES_summary!Q$19)</f>
        <v>3.4334059512078601</v>
      </c>
      <c r="R28" s="72">
        <f>IF(RES_hh_fech!R28=0,0,RES_hh_fech!R28/RES_summary!R$19)</f>
        <v>4.9480986236507585</v>
      </c>
      <c r="S28" s="72">
        <f>IF(RES_hh_fech!S28=0,0,RES_hh_fech!S28/RES_summary!S$19)</f>
        <v>5.0871216612987524</v>
      </c>
      <c r="T28" s="72">
        <f>IF(RES_hh_fech!T28=0,0,RES_hh_fech!T28/RES_summary!T$19)</f>
        <v>5.5711753199526894</v>
      </c>
      <c r="U28" s="72">
        <f>IF(RES_hh_fech!U28=0,0,RES_hh_fech!U28/RES_summary!U$19)</f>
        <v>4.6071027058051852</v>
      </c>
      <c r="V28" s="72">
        <f>IF(RES_hh_fech!V28=0,0,RES_hh_fech!V28/RES_summary!V$19)</f>
        <v>6.8023260682656659</v>
      </c>
      <c r="W28" s="72">
        <f>IF(RES_hh_fech!W28=0,0,RES_hh_fech!W28/RES_summary!W$19)</f>
        <v>6.9169480444442453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4.4039733046921361</v>
      </c>
      <c r="C29" s="72">
        <f>IF(RES_hh_fech!C29=0,0,RES_hh_fech!C29/RES_summary!C$19)</f>
        <v>4.5292163026246897</v>
      </c>
      <c r="D29" s="72">
        <f>IF(RES_hh_fech!D29=0,0,RES_hh_fech!D29/RES_summary!D$19)</f>
        <v>4.0582862281633529</v>
      </c>
      <c r="E29" s="72">
        <f>IF(RES_hh_fech!E29=0,0,RES_hh_fech!E29/RES_summary!E$19)</f>
        <v>3.9421086286299043</v>
      </c>
      <c r="F29" s="72">
        <f>IF(RES_hh_fech!F29=0,0,RES_hh_fech!F29/RES_summary!F$19)</f>
        <v>4.2342297911275004</v>
      </c>
      <c r="G29" s="72">
        <f>IF(RES_hh_fech!G29=0,0,RES_hh_fech!G29/RES_summary!G$19)</f>
        <v>4.4564008303319165</v>
      </c>
      <c r="H29" s="72">
        <f>IF(RES_hh_fech!H29=0,0,RES_hh_fech!H29/RES_summary!H$19)</f>
        <v>4.0706124073459948</v>
      </c>
      <c r="I29" s="72">
        <f>IF(RES_hh_fech!I29=0,0,RES_hh_fech!I29/RES_summary!I$19)</f>
        <v>4.132673790648238</v>
      </c>
      <c r="J29" s="72">
        <f>IF(RES_hh_fech!J29=0,0,RES_hh_fech!J29/RES_summary!J$19)</f>
        <v>3.9346873242958202</v>
      </c>
      <c r="K29" s="72">
        <f>IF(RES_hh_fech!K29=0,0,RES_hh_fech!K29/RES_summary!K$19)</f>
        <v>3.6695286575947339</v>
      </c>
      <c r="L29" s="72">
        <f>IF(RES_hh_fech!L29=0,0,RES_hh_fech!L29/RES_summary!L$19)</f>
        <v>3.2119613104660112</v>
      </c>
      <c r="M29" s="72">
        <f>IF(RES_hh_fech!M29=0,0,RES_hh_fech!M29/RES_summary!M$19)</f>
        <v>3.4749325693435207</v>
      </c>
      <c r="N29" s="72">
        <f>IF(RES_hh_fech!N29=0,0,RES_hh_fech!N29/RES_summary!N$19)</f>
        <v>3.5623778278203648</v>
      </c>
      <c r="O29" s="72">
        <f>IF(RES_hh_fech!O29=0,0,RES_hh_fech!O29/RES_summary!O$19)</f>
        <v>3.5829630270928727</v>
      </c>
      <c r="P29" s="72">
        <f>IF(RES_hh_fech!P29=0,0,RES_hh_fech!P29/RES_summary!P$19)</f>
        <v>3.9789755533457738</v>
      </c>
      <c r="Q29" s="72">
        <f>IF(RES_hh_fech!Q29=0,0,RES_hh_fech!Q29/RES_summary!Q$19)</f>
        <v>4.319471099924816</v>
      </c>
      <c r="R29" s="72">
        <f>IF(RES_hh_fech!R29=0,0,RES_hh_fech!R29/RES_summary!R$19)</f>
        <v>4.9228194402407661</v>
      </c>
      <c r="S29" s="72">
        <f>IF(RES_hh_fech!S29=0,0,RES_hh_fech!S29/RES_summary!S$19)</f>
        <v>5.5379588914266877</v>
      </c>
      <c r="T29" s="72">
        <f>IF(RES_hh_fech!T29=0,0,RES_hh_fech!T29/RES_summary!T$19)</f>
        <v>3.2103154870911159</v>
      </c>
      <c r="U29" s="72">
        <f>IF(RES_hh_fech!U29=0,0,RES_hh_fech!U29/RES_summary!U$19)</f>
        <v>6.5622013761361435</v>
      </c>
      <c r="V29" s="72">
        <f>IF(RES_hh_fech!V29=0,0,RES_hh_fech!V29/RES_summary!V$19)</f>
        <v>4.1021151335083896</v>
      </c>
      <c r="W29" s="72">
        <f>IF(RES_hh_fech!W29=0,0,RES_hh_fech!W29/RES_summary!W$19)</f>
        <v>8.2756206417154328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5.8034179201813085</v>
      </c>
      <c r="C30" s="72">
        <f>IF(RES_hh_fech!C30=0,0,RES_hh_fech!C30/RES_summary!C$19)</f>
        <v>3.765257957027718</v>
      </c>
      <c r="D30" s="72">
        <f>IF(RES_hh_fech!D30=0,0,RES_hh_fech!D30/RES_summary!D$19)</f>
        <v>3.6117252204629047</v>
      </c>
      <c r="E30" s="72">
        <f>IF(RES_hh_fech!E30=0,0,RES_hh_fech!E30/RES_summary!E$19)</f>
        <v>4.5104427665524955</v>
      </c>
      <c r="F30" s="72">
        <f>IF(RES_hh_fech!F30=0,0,RES_hh_fech!F30/RES_summary!F$19)</f>
        <v>4.5968473874368154</v>
      </c>
      <c r="G30" s="72">
        <f>IF(RES_hh_fech!G30=0,0,RES_hh_fech!G30/RES_summary!G$19)</f>
        <v>4.3676392813972962</v>
      </c>
      <c r="H30" s="72">
        <f>IF(RES_hh_fech!H30=0,0,RES_hh_fech!H30/RES_summary!H$19)</f>
        <v>3.9966136126503446</v>
      </c>
      <c r="I30" s="72">
        <f>IF(RES_hh_fech!I30=0,0,RES_hh_fech!I30/RES_summary!I$19)</f>
        <v>4.1660489230803268</v>
      </c>
      <c r="J30" s="72">
        <f>IF(RES_hh_fech!J30=0,0,RES_hh_fech!J30/RES_summary!J$19)</f>
        <v>4.1178724553428196</v>
      </c>
      <c r="K30" s="72">
        <f>IF(RES_hh_fech!K30=0,0,RES_hh_fech!K30/RES_summary!K$19)</f>
        <v>4.2318664111215476</v>
      </c>
      <c r="L30" s="72">
        <f>IF(RES_hh_fech!L30=0,0,RES_hh_fech!L30/RES_summary!L$19)</f>
        <v>2.726815749627062</v>
      </c>
      <c r="M30" s="72">
        <f>IF(RES_hh_fech!M30=0,0,RES_hh_fech!M30/RES_summary!M$19)</f>
        <v>3.3704377783066719</v>
      </c>
      <c r="N30" s="72">
        <f>IF(RES_hh_fech!N30=0,0,RES_hh_fech!N30/RES_summary!N$19)</f>
        <v>3.2927328879995463</v>
      </c>
      <c r="O30" s="72">
        <f>IF(RES_hh_fech!O30=0,0,RES_hh_fech!O30/RES_summary!O$19)</f>
        <v>3.4354640745657568</v>
      </c>
      <c r="P30" s="72">
        <f>IF(RES_hh_fech!P30=0,0,RES_hh_fech!P30/RES_summary!P$19)</f>
        <v>4.6150797574843327</v>
      </c>
      <c r="Q30" s="72">
        <f>IF(RES_hh_fech!Q30=0,0,RES_hh_fech!Q30/RES_summary!Q$19)</f>
        <v>4.2270718651807311</v>
      </c>
      <c r="R30" s="72">
        <f>IF(RES_hh_fech!R30=0,0,RES_hh_fech!R30/RES_summary!R$19)</f>
        <v>4.2126955016791703</v>
      </c>
      <c r="S30" s="72">
        <f>IF(RES_hh_fech!S30=0,0,RES_hh_fech!S30/RES_summary!S$19)</f>
        <v>5.3974603562183283</v>
      </c>
      <c r="T30" s="72">
        <f>IF(RES_hh_fech!T30=0,0,RES_hh_fech!T30/RES_summary!T$19)</f>
        <v>5.5564948243753118</v>
      </c>
      <c r="U30" s="72">
        <f>IF(RES_hh_fech!U30=0,0,RES_hh_fech!U30/RES_summary!U$19)</f>
        <v>5.693353260840853</v>
      </c>
      <c r="V30" s="72">
        <f>IF(RES_hh_fech!V30=0,0,RES_hh_fech!V30/RES_summary!V$19)</f>
        <v>5.834161842427803</v>
      </c>
      <c r="W30" s="72">
        <f>IF(RES_hh_fech!W30=0,0,RES_hh_fech!W30/RES_summary!W$19)</f>
        <v>6.8933349181743102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0.19383192253120299</v>
      </c>
      <c r="C31" s="72">
        <f>IF(RES_hh_fech!C31=0,0,RES_hh_fech!C31/RES_summary!C$19)</f>
        <v>5.1829441798403781</v>
      </c>
      <c r="D31" s="72">
        <f>IF(RES_hh_fech!D31=0,0,RES_hh_fech!D31/RES_summary!D$19)</f>
        <v>4.0426356448910585</v>
      </c>
      <c r="E31" s="72">
        <f>IF(RES_hh_fech!E31=0,0,RES_hh_fech!E31/RES_summary!E$19)</f>
        <v>3.8774002539163885</v>
      </c>
      <c r="F31" s="72">
        <f>IF(RES_hh_fech!F31=0,0,RES_hh_fech!F31/RES_summary!F$19)</f>
        <v>4.7253245301717319</v>
      </c>
      <c r="G31" s="72">
        <f>IF(RES_hh_fech!G31=0,0,RES_hh_fech!G31/RES_summary!G$19)</f>
        <v>4.6367890314094122</v>
      </c>
      <c r="H31" s="72">
        <f>IF(RES_hh_fech!H31=0,0,RES_hh_fech!H31/RES_summary!H$19)</f>
        <v>3.3992861512342647</v>
      </c>
      <c r="I31" s="72">
        <f>IF(RES_hh_fech!I31=0,0,RES_hh_fech!I31/RES_summary!I$19)</f>
        <v>4.949828700945698</v>
      </c>
      <c r="J31" s="72">
        <f>IF(RES_hh_fech!J31=0,0,RES_hh_fech!J31/RES_summary!J$19)</f>
        <v>1.1570489639655603</v>
      </c>
      <c r="K31" s="72">
        <f>IF(RES_hh_fech!K31=0,0,RES_hh_fech!K31/RES_summary!K$19)</f>
        <v>0.52852933779611744</v>
      </c>
      <c r="L31" s="72">
        <f>IF(RES_hh_fech!L31=0,0,RES_hh_fech!L31/RES_summary!L$19)</f>
        <v>4.2416429596418963</v>
      </c>
      <c r="M31" s="72">
        <f>IF(RES_hh_fech!M31=0,0,RES_hh_fech!M31/RES_summary!M$19)</f>
        <v>3.6649586874641047</v>
      </c>
      <c r="N31" s="72">
        <f>IF(RES_hh_fech!N31=0,0,RES_hh_fech!N31/RES_summary!N$19)</f>
        <v>4.2615438093696536</v>
      </c>
      <c r="O31" s="72">
        <f>IF(RES_hh_fech!O31=0,0,RES_hh_fech!O31/RES_summary!O$19)</f>
        <v>3.9014737437848614</v>
      </c>
      <c r="P31" s="72">
        <f>IF(RES_hh_fech!P31=0,0,RES_hh_fech!P31/RES_summary!P$19)</f>
        <v>2.7853555181706722</v>
      </c>
      <c r="Q31" s="72">
        <f>IF(RES_hh_fech!Q31=0,0,RES_hh_fech!Q31/RES_summary!Q$19)</f>
        <v>4.3601681118359776</v>
      </c>
      <c r="R31" s="72">
        <f>IF(RES_hh_fech!R31=0,0,RES_hh_fech!R31/RES_summary!R$19)</f>
        <v>5.2555041237202893</v>
      </c>
      <c r="S31" s="72">
        <f>IF(RES_hh_fech!S31=0,0,RES_hh_fech!S31/RES_summary!S$19)</f>
        <v>5.0492976816503852</v>
      </c>
      <c r="T31" s="72">
        <f>IF(RES_hh_fech!T31=0,0,RES_hh_fech!T31/RES_summary!T$19)</f>
        <v>5.6171456224640881</v>
      </c>
      <c r="U31" s="72">
        <f>IF(RES_hh_fech!U31=0,0,RES_hh_fech!U31/RES_summary!U$19)</f>
        <v>6.0199881638172545</v>
      </c>
      <c r="V31" s="72">
        <f>IF(RES_hh_fech!V31=0,0,RES_hh_fech!V31/RES_summary!V$19)</f>
        <v>6.1817941408754553</v>
      </c>
      <c r="W31" s="72">
        <f>IF(RES_hh_fech!W31=0,0,RES_hh_fech!W31/RES_summary!W$19)</f>
        <v>6.7747042045474108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2.9997803258122615</v>
      </c>
      <c r="C32" s="77">
        <f>IF(RES_hh_fech!C32=0,0,RES_hh_fech!C32/RES_summary!C$19)</f>
        <v>3.3561075586060714</v>
      </c>
      <c r="D32" s="77">
        <f>IF(RES_hh_fech!D32=0,0,RES_hh_fech!D32/RES_summary!D$19)</f>
        <v>3.0159644353538115</v>
      </c>
      <c r="E32" s="77">
        <f>IF(RES_hh_fech!E32=0,0,RES_hh_fech!E32/RES_summary!E$19)</f>
        <v>3.3446334150614612</v>
      </c>
      <c r="F32" s="77">
        <f>IF(RES_hh_fech!F32=0,0,RES_hh_fech!F32/RES_summary!F$19)</f>
        <v>3.5196087969160548</v>
      </c>
      <c r="G32" s="77">
        <f>IF(RES_hh_fech!G32=0,0,RES_hh_fech!G32/RES_summary!G$19)</f>
        <v>3.4196652907382807</v>
      </c>
      <c r="H32" s="77">
        <f>IF(RES_hh_fech!H32=0,0,RES_hh_fech!H32/RES_summary!H$19)</f>
        <v>3.0533033228196511</v>
      </c>
      <c r="I32" s="77">
        <f>IF(RES_hh_fech!I32=0,0,RES_hh_fech!I32/RES_summary!I$19)</f>
        <v>3.4423326191070522</v>
      </c>
      <c r="J32" s="77">
        <f>IF(RES_hh_fech!J32=0,0,RES_hh_fech!J32/RES_summary!J$19)</f>
        <v>2.894630175440597</v>
      </c>
      <c r="K32" s="77">
        <f>IF(RES_hh_fech!K32=0,0,RES_hh_fech!K32/RES_summary!K$19)</f>
        <v>2.6849111228684603</v>
      </c>
      <c r="L32" s="77">
        <f>IF(RES_hh_fech!L32=0,0,RES_hh_fech!L32/RES_summary!L$19)</f>
        <v>2.3985619919921519</v>
      </c>
      <c r="M32" s="77">
        <f>IF(RES_hh_fech!M32=0,0,RES_hh_fech!M32/RES_summary!M$19)</f>
        <v>2.7011835060669882</v>
      </c>
      <c r="N32" s="77">
        <f>IF(RES_hh_fech!N32=0,0,RES_hh_fech!N32/RES_summary!N$19)</f>
        <v>2.7934625800999777</v>
      </c>
      <c r="O32" s="77">
        <f>IF(RES_hh_fech!O32=0,0,RES_hh_fech!O32/RES_summary!O$19)</f>
        <v>2.7155234786627336</v>
      </c>
      <c r="P32" s="77">
        <f>IF(RES_hh_fech!P32=0,0,RES_hh_fech!P32/RES_summary!P$19)</f>
        <v>3.1639176962596305</v>
      </c>
      <c r="Q32" s="77">
        <f>IF(RES_hh_fech!Q32=0,0,RES_hh_fech!Q32/RES_summary!Q$19)</f>
        <v>3.3390364545125646</v>
      </c>
      <c r="R32" s="77">
        <f>IF(RES_hh_fech!R32=0,0,RES_hh_fech!R32/RES_summary!R$19)</f>
        <v>3.4065107739112408</v>
      </c>
      <c r="S32" s="77">
        <f>IF(RES_hh_fech!S32=0,0,RES_hh_fech!S32/RES_summary!S$19)</f>
        <v>4.0727312067944563</v>
      </c>
      <c r="T32" s="77">
        <f>IF(RES_hh_fech!T32=0,0,RES_hh_fech!T32/RES_summary!T$19)</f>
        <v>3.9632419347866836</v>
      </c>
      <c r="U32" s="77">
        <f>IF(RES_hh_fech!U32=0,0,RES_hh_fech!U32/RES_summary!U$19)</f>
        <v>4.0806527387332663</v>
      </c>
      <c r="V32" s="77">
        <f>IF(RES_hh_fech!V32=0,0,RES_hh_fech!V32/RES_summary!V$19)</f>
        <v>4.3543642676924783</v>
      </c>
      <c r="W32" s="77">
        <f>IF(RES_hh_fech!W32=0,0,RES_hh_fech!W32/RES_summary!W$19)</f>
        <v>4.9993988768014104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88.050957520016738</v>
      </c>
      <c r="C3" s="65">
        <f>IF(RES_hh_tesh!C3=0,0,RES_hh_tesh!C3/RES_summary!C$19)</f>
        <v>112.04132447984755</v>
      </c>
      <c r="D3" s="65">
        <f>IF(RES_hh_tesh!D3=0,0,RES_hh_tesh!D3/RES_summary!D$19)</f>
        <v>108.19180655773457</v>
      </c>
      <c r="E3" s="65">
        <f>IF(RES_hh_tesh!E3=0,0,RES_hh_tesh!E3/RES_summary!E$19)</f>
        <v>101.30375053302261</v>
      </c>
      <c r="F3" s="65">
        <f>IF(RES_hh_tesh!F3=0,0,RES_hh_tesh!F3/RES_summary!F$19)</f>
        <v>94.91153022882402</v>
      </c>
      <c r="G3" s="65">
        <f>IF(RES_hh_tesh!G3=0,0,RES_hh_tesh!G3/RES_summary!G$19)</f>
        <v>90.501209187019867</v>
      </c>
      <c r="H3" s="65">
        <f>IF(RES_hh_tesh!H3=0,0,RES_hh_tesh!H3/RES_summary!H$19)</f>
        <v>81.487468422866129</v>
      </c>
      <c r="I3" s="65">
        <f>IF(RES_hh_tesh!I3=0,0,RES_hh_tesh!I3/RES_summary!I$19)</f>
        <v>72.172459855603847</v>
      </c>
      <c r="J3" s="65">
        <f>IF(RES_hh_tesh!J3=0,0,RES_hh_tesh!J3/RES_summary!J$19)</f>
        <v>74.899571505555542</v>
      </c>
      <c r="K3" s="65">
        <f>IF(RES_hh_tesh!K3=0,0,RES_hh_tesh!K3/RES_summary!K$19)</f>
        <v>75.376743351774962</v>
      </c>
      <c r="L3" s="65">
        <f>IF(RES_hh_tesh!L3=0,0,RES_hh_tesh!L3/RES_summary!L$19)</f>
        <v>110.77269786806453</v>
      </c>
      <c r="M3" s="65">
        <f>IF(RES_hh_tesh!M3=0,0,RES_hh_tesh!M3/RES_summary!M$19)</f>
        <v>102.49531145066743</v>
      </c>
      <c r="N3" s="65">
        <f>IF(RES_hh_tesh!N3=0,0,RES_hh_tesh!N3/RES_summary!N$19)</f>
        <v>106.49932939953671</v>
      </c>
      <c r="O3" s="65">
        <f>IF(RES_hh_tesh!O3=0,0,RES_hh_tesh!O3/RES_summary!O$19)</f>
        <v>109.27244963982001</v>
      </c>
      <c r="P3" s="65">
        <f>IF(RES_hh_tesh!P3=0,0,RES_hh_tesh!P3/RES_summary!P$19)</f>
        <v>88.46087735190028</v>
      </c>
      <c r="Q3" s="65">
        <f>IF(RES_hh_tesh!Q3=0,0,RES_hh_tesh!Q3/RES_summary!Q$19)</f>
        <v>100.31493386433299</v>
      </c>
      <c r="R3" s="65">
        <f>IF(RES_hh_tesh!R3=0,0,RES_hh_tesh!R3/RES_summary!R$19)</f>
        <v>106.15330711438051</v>
      </c>
      <c r="S3" s="65">
        <f>IF(RES_hh_tesh!S3=0,0,RES_hh_tesh!S3/RES_summary!S$19)</f>
        <v>110.02996617720595</v>
      </c>
      <c r="T3" s="65">
        <f>IF(RES_hh_tesh!T3=0,0,RES_hh_tesh!T3/RES_summary!T$19)</f>
        <v>104.41958494948265</v>
      </c>
      <c r="U3" s="65">
        <f>IF(RES_hh_tesh!U3=0,0,RES_hh_tesh!U3/RES_summary!U$19)</f>
        <v>109.14713830243022</v>
      </c>
      <c r="V3" s="65">
        <f>IF(RES_hh_tesh!V3=0,0,RES_hh_tesh!V3/RES_summary!V$19)</f>
        <v>116.43592866273517</v>
      </c>
      <c r="W3" s="65">
        <f>IF(RES_hh_tesh!W3=0,0,RES_hh_tesh!W3/RES_summary!W$19)</f>
        <v>128.76772888398452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77.447791381641565</v>
      </c>
      <c r="C4" s="69">
        <f>IF(RES_hh_tesh!C4=0,0,RES_hh_tesh!C4/RES_summary!C$19)</f>
        <v>102.35340119779399</v>
      </c>
      <c r="D4" s="69">
        <f>IF(RES_hh_tesh!D4=0,0,RES_hh_tesh!D4/RES_summary!D$19)</f>
        <v>98.633881312503362</v>
      </c>
      <c r="E4" s="69">
        <f>IF(RES_hh_tesh!E4=0,0,RES_hh_tesh!E4/RES_summary!E$19)</f>
        <v>91.419681451412728</v>
      </c>
      <c r="F4" s="69">
        <f>IF(RES_hh_tesh!F4=0,0,RES_hh_tesh!F4/RES_summary!F$19)</f>
        <v>84.985748187489307</v>
      </c>
      <c r="G4" s="69">
        <f>IF(RES_hh_tesh!G4=0,0,RES_hh_tesh!G4/RES_summary!G$19)</f>
        <v>80.562795501366011</v>
      </c>
      <c r="H4" s="69">
        <f>IF(RES_hh_tesh!H4=0,0,RES_hh_tesh!H4/RES_summary!H$19)</f>
        <v>71.602032811031208</v>
      </c>
      <c r="I4" s="69">
        <f>IF(RES_hh_tesh!I4=0,0,RES_hh_tesh!I4/RES_summary!I$19)</f>
        <v>61.790062184067708</v>
      </c>
      <c r="J4" s="69">
        <f>IF(RES_hh_tesh!J4=0,0,RES_hh_tesh!J4/RES_summary!J$19)</f>
        <v>64.7077937354548</v>
      </c>
      <c r="K4" s="69">
        <f>IF(RES_hh_tesh!K4=0,0,RES_hh_tesh!K4/RES_summary!K$19)</f>
        <v>65.298415192240398</v>
      </c>
      <c r="L4" s="69">
        <f>IF(RES_hh_tesh!L4=0,0,RES_hh_tesh!L4/RES_summary!L$19)</f>
        <v>103.7215832338906</v>
      </c>
      <c r="M4" s="69">
        <f>IF(RES_hh_tesh!M4=0,0,RES_hh_tesh!M4/RES_summary!M$19)</f>
        <v>94.409022170174168</v>
      </c>
      <c r="N4" s="69">
        <f>IF(RES_hh_tesh!N4=0,0,RES_hh_tesh!N4/RES_summary!N$19)</f>
        <v>97.645083596795047</v>
      </c>
      <c r="O4" s="69">
        <f>IF(RES_hh_tesh!O4=0,0,RES_hh_tesh!O4/RES_summary!O$19)</f>
        <v>99.323620907828982</v>
      </c>
      <c r="P4" s="69">
        <f>IF(RES_hh_tesh!P4=0,0,RES_hh_tesh!P4/RES_summary!P$19)</f>
        <v>75.875613496743711</v>
      </c>
      <c r="Q4" s="69">
        <f>IF(RES_hh_tesh!Q4=0,0,RES_hh_tesh!Q4/RES_summary!Q$19)</f>
        <v>87.76568613788811</v>
      </c>
      <c r="R4" s="69">
        <f>IF(RES_hh_tesh!R4=0,0,RES_hh_tesh!R4/RES_summary!R$19)</f>
        <v>93.60605401066357</v>
      </c>
      <c r="S4" s="69">
        <f>IF(RES_hh_tesh!S4=0,0,RES_hh_tesh!S4/RES_summary!S$19)</f>
        <v>95.657424957240764</v>
      </c>
      <c r="T4" s="69">
        <f>IF(RES_hh_tesh!T4=0,0,RES_hh_tesh!T4/RES_summary!T$19)</f>
        <v>86.543850996453358</v>
      </c>
      <c r="U4" s="69">
        <f>IF(RES_hh_tesh!U4=0,0,RES_hh_tesh!U4/RES_summary!U$19)</f>
        <v>89.064701849184402</v>
      </c>
      <c r="V4" s="69">
        <f>IF(RES_hh_tesh!V4=0,0,RES_hh_tesh!V4/RES_summary!V$19)</f>
        <v>95.985186289687306</v>
      </c>
      <c r="W4" s="69">
        <f>IF(RES_hh_tesh!W4=0,0,RES_hh_tesh!W4/RES_summary!W$19)</f>
        <v>107.96543962167303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58.83382657746597</v>
      </c>
      <c r="C5" s="72">
        <f>IF(RES_hh_tesh!C5=0,0,RES_hh_tesh!C5/RES_summary!C$19)</f>
        <v>78.848875476004267</v>
      </c>
      <c r="D5" s="72">
        <f>IF(RES_hh_tesh!D5=0,0,RES_hh_tesh!D5/RES_summary!D$19)</f>
        <v>135.15041881231733</v>
      </c>
      <c r="E5" s="72">
        <f>IF(RES_hh_tesh!E5=0,0,RES_hh_tesh!E5/RES_summary!E$19)</f>
        <v>87.864805081047976</v>
      </c>
      <c r="F5" s="72">
        <f>IF(RES_hh_tesh!F5=0,0,RES_hh_tesh!F5/RES_summary!F$19)</f>
        <v>113.07115497376246</v>
      </c>
      <c r="G5" s="72">
        <f>IF(RES_hh_tesh!G5=0,0,RES_hh_tesh!G5/RES_summary!G$19)</f>
        <v>57.81417035985293</v>
      </c>
      <c r="H5" s="72">
        <f>IF(RES_hh_tesh!H5=0,0,RES_hh_tesh!H5/RES_summary!H$19)</f>
        <v>57.152209579039585</v>
      </c>
      <c r="I5" s="72">
        <f>IF(RES_hh_tesh!I5=0,0,RES_hh_tesh!I5/RES_summary!I$19)</f>
        <v>51.163633912498391</v>
      </c>
      <c r="J5" s="72">
        <f>IF(RES_hh_tesh!J5=0,0,RES_hh_tesh!J5/RES_summary!J$19)</f>
        <v>79.469223727203058</v>
      </c>
      <c r="K5" s="72">
        <f>IF(RES_hh_tesh!K5=0,0,RES_hh_tesh!K5/RES_summary!K$19)</f>
        <v>65.259395304849747</v>
      </c>
      <c r="L5" s="72">
        <f>IF(RES_hh_tesh!L5=0,0,RES_hh_tesh!L5/RES_summary!L$19)</f>
        <v>91.028863936061171</v>
      </c>
      <c r="M5" s="72">
        <f>IF(RES_hh_tesh!M5=0,0,RES_hh_tesh!M5/RES_summary!M$19)</f>
        <v>96.577429051676376</v>
      </c>
      <c r="N5" s="72">
        <f>IF(RES_hh_tesh!N5=0,0,RES_hh_tesh!N5/RES_summary!N$19)</f>
        <v>107.31811629008057</v>
      </c>
      <c r="O5" s="72">
        <f>IF(RES_hh_tesh!O5=0,0,RES_hh_tesh!O5/RES_summary!O$19)</f>
        <v>83.033861366293209</v>
      </c>
      <c r="P5" s="72">
        <f>IF(RES_hh_tesh!P5=0,0,RES_hh_tesh!P5/RES_summary!P$19)</f>
        <v>69.68610198968166</v>
      </c>
      <c r="Q5" s="72">
        <f>IF(RES_hh_tesh!Q5=0,0,RES_hh_tesh!Q5/RES_summary!Q$19)</f>
        <v>67.119050658000788</v>
      </c>
      <c r="R5" s="72">
        <f>IF(RES_hh_tesh!R5=0,0,RES_hh_tesh!R5/RES_summary!R$19)</f>
        <v>97.650614242855553</v>
      </c>
      <c r="S5" s="72">
        <f>IF(RES_hh_tesh!S5=0,0,RES_hh_tesh!S5/RES_summary!S$19)</f>
        <v>104.71670186950722</v>
      </c>
      <c r="T5" s="72">
        <f>IF(RES_hh_tesh!T5=0,0,RES_hh_tesh!T5/RES_summary!T$19)</f>
        <v>81.613895862030645</v>
      </c>
      <c r="U5" s="72">
        <f>IF(RES_hh_tesh!U5=0,0,RES_hh_tesh!U5/RES_summary!U$19)</f>
        <v>69.785012478702242</v>
      </c>
      <c r="V5" s="72">
        <f>IF(RES_hh_tesh!V5=0,0,RES_hh_tesh!V5/RES_summary!V$19)</f>
        <v>108.19808033194326</v>
      </c>
      <c r="W5" s="72">
        <f>IF(RES_hh_tesh!W5=0,0,RES_hh_tesh!W5/RES_summary!W$19)</f>
        <v>105.97666409096129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82.060948685255894</v>
      </c>
      <c r="C6" s="72">
        <f>IF(RES_hh_tesh!C6=0,0,RES_hh_tesh!C6/RES_summary!C$19)</f>
        <v>75.658075669609985</v>
      </c>
      <c r="D6" s="72">
        <f>IF(RES_hh_tesh!D6=0,0,RES_hh_tesh!D6/RES_summary!D$19)</f>
        <v>147.55852240814758</v>
      </c>
      <c r="E6" s="72">
        <f>IF(RES_hh_tesh!E6=0,0,RES_hh_tesh!E6/RES_summary!E$19)</f>
        <v>54.39341821640906</v>
      </c>
      <c r="F6" s="72">
        <f>IF(RES_hh_tesh!F6=0,0,RES_hh_tesh!F6/RES_summary!F$19)</f>
        <v>12.550104179772934</v>
      </c>
      <c r="G6" s="72">
        <f>IF(RES_hh_tesh!G6=0,0,RES_hh_tesh!G6/RES_summary!G$19)</f>
        <v>32.152511842548392</v>
      </c>
      <c r="H6" s="72">
        <f>IF(RES_hh_tesh!H6=0,0,RES_hh_tesh!H6/RES_summary!H$19)</f>
        <v>96.1079179391445</v>
      </c>
      <c r="I6" s="72">
        <f>IF(RES_hh_tesh!I6=0,0,RES_hh_tesh!I6/RES_summary!I$19)</f>
        <v>61.767454214067996</v>
      </c>
      <c r="J6" s="72">
        <f>IF(RES_hh_tesh!J6=0,0,RES_hh_tesh!J6/RES_summary!J$19)</f>
        <v>108.16777635856725</v>
      </c>
      <c r="K6" s="72">
        <f>IF(RES_hh_tesh!K6=0,0,RES_hh_tesh!K6/RES_summary!K$19)</f>
        <v>113.56934385861179</v>
      </c>
      <c r="L6" s="72">
        <f>IF(RES_hh_tesh!L6=0,0,RES_hh_tesh!L6/RES_summary!L$19)</f>
        <v>82.216875370715968</v>
      </c>
      <c r="M6" s="72">
        <f>IF(RES_hh_tesh!M6=0,0,RES_hh_tesh!M6/RES_summary!M$19)</f>
        <v>35.449616267460783</v>
      </c>
      <c r="N6" s="72">
        <f>IF(RES_hh_tesh!N6=0,0,RES_hh_tesh!N6/RES_summary!N$19)</f>
        <v>128.87282772231711</v>
      </c>
      <c r="O6" s="72">
        <f>IF(RES_hh_tesh!O6=0,0,RES_hh_tesh!O6/RES_summary!O$19)</f>
        <v>94.715993428465794</v>
      </c>
      <c r="P6" s="72">
        <f>IF(RES_hh_tesh!P6=0,0,RES_hh_tesh!P6/RES_summary!P$19)</f>
        <v>8.9834212877169364</v>
      </c>
      <c r="Q6" s="72">
        <f>IF(RES_hh_tesh!Q6=0,0,RES_hh_tesh!Q6/RES_summary!Q$19)</f>
        <v>8.8073238974940118</v>
      </c>
      <c r="R6" s="72">
        <f>IF(RES_hh_tesh!R6=0,0,RES_hh_tesh!R6/RES_summary!R$19)</f>
        <v>99.987988892660098</v>
      </c>
      <c r="S6" s="72">
        <f>IF(RES_hh_tesh!S6=0,0,RES_hh_tesh!S6/RES_summary!S$19)</f>
        <v>102.65912387774152</v>
      </c>
      <c r="T6" s="72">
        <f>IF(RES_hh_tesh!T6=0,0,RES_hh_tesh!T6/RES_summary!T$19)</f>
        <v>94.448801849334671</v>
      </c>
      <c r="U6" s="72">
        <f>IF(RES_hh_tesh!U6=0,0,RES_hh_tesh!U6/RES_summary!U$19)</f>
        <v>80.850120056395781</v>
      </c>
      <c r="V6" s="72">
        <f>IF(RES_hh_tesh!V6=0,0,RES_hh_tesh!V6/RES_summary!V$19)</f>
        <v>88.802344121842566</v>
      </c>
      <c r="W6" s="72">
        <f>IF(RES_hh_tesh!W6=0,0,RES_hh_tesh!W6/RES_summary!W$19)</f>
        <v>111.26665955959206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0</v>
      </c>
      <c r="C7" s="72">
        <f>IF(RES_hh_tesh!C7=0,0,RES_hh_tesh!C7/RES_summary!C$19)</f>
        <v>0</v>
      </c>
      <c r="D7" s="72">
        <f>IF(RES_hh_tesh!D7=0,0,RES_hh_tesh!D7/RES_summary!D$19)</f>
        <v>0</v>
      </c>
      <c r="E7" s="72">
        <f>IF(RES_hh_tesh!E7=0,0,RES_hh_tesh!E7/RES_summary!E$19)</f>
        <v>0</v>
      </c>
      <c r="F7" s="72">
        <f>IF(RES_hh_tesh!F7=0,0,RES_hh_tesh!F7/RES_summary!F$19)</f>
        <v>0</v>
      </c>
      <c r="G7" s="72">
        <f>IF(RES_hh_tesh!G7=0,0,RES_hh_tesh!G7/RES_summary!G$19)</f>
        <v>0</v>
      </c>
      <c r="H7" s="72">
        <f>IF(RES_hh_tesh!H7=0,0,RES_hh_tesh!H7/RES_summary!H$19)</f>
        <v>0</v>
      </c>
      <c r="I7" s="72">
        <f>IF(RES_hh_tesh!I7=0,0,RES_hh_tesh!I7/RES_summary!I$19)</f>
        <v>0</v>
      </c>
      <c r="J7" s="72">
        <f>IF(RES_hh_tesh!J7=0,0,RES_hh_tesh!J7/RES_summary!J$19)</f>
        <v>0</v>
      </c>
      <c r="K7" s="72">
        <f>IF(RES_hh_tesh!K7=0,0,RES_hh_tesh!K7/RES_summary!K$19)</f>
        <v>0</v>
      </c>
      <c r="L7" s="72">
        <f>IF(RES_hh_tesh!L7=0,0,RES_hh_tesh!L7/RES_summary!L$19)</f>
        <v>0</v>
      </c>
      <c r="M7" s="72">
        <f>IF(RES_hh_tesh!M7=0,0,RES_hh_tesh!M7/RES_summary!M$19)</f>
        <v>0</v>
      </c>
      <c r="N7" s="72">
        <f>IF(RES_hh_tesh!N7=0,0,RES_hh_tesh!N7/RES_summary!N$19)</f>
        <v>0</v>
      </c>
      <c r="O7" s="72">
        <f>IF(RES_hh_tesh!O7=0,0,RES_hh_tesh!O7/RES_summary!O$19)</f>
        <v>0</v>
      </c>
      <c r="P7" s="72">
        <f>IF(RES_hh_tesh!P7=0,0,RES_hh_tesh!P7/RES_summary!P$19)</f>
        <v>0</v>
      </c>
      <c r="Q7" s="72">
        <f>IF(RES_hh_tesh!Q7=0,0,RES_hh_tesh!Q7/RES_summary!Q$19)</f>
        <v>0</v>
      </c>
      <c r="R7" s="72">
        <f>IF(RES_hh_tesh!R7=0,0,RES_hh_tesh!R7/RES_summary!R$19)</f>
        <v>0</v>
      </c>
      <c r="S7" s="72">
        <f>IF(RES_hh_tesh!S7=0,0,RES_hh_tesh!S7/RES_summary!S$19)</f>
        <v>0</v>
      </c>
      <c r="T7" s="72">
        <f>IF(RES_hh_tesh!T7=0,0,RES_hh_tesh!T7/RES_summary!T$19)</f>
        <v>0</v>
      </c>
      <c r="U7" s="72">
        <f>IF(RES_hh_tesh!U7=0,0,RES_hh_tesh!U7/RES_summary!U$19)</f>
        <v>0</v>
      </c>
      <c r="V7" s="72">
        <f>IF(RES_hh_tesh!V7=0,0,RES_hh_tesh!V7/RES_summary!V$19)</f>
        <v>0</v>
      </c>
      <c r="W7" s="72">
        <f>IF(RES_hh_tesh!W7=0,0,RES_hh_tesh!W7/RES_summary!W$19)</f>
        <v>0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90.908404802843094</v>
      </c>
      <c r="C8" s="72">
        <f>IF(RES_hh_tesh!C8=0,0,RES_hh_tesh!C8/RES_summary!C$19)</f>
        <v>94.146585603932223</v>
      </c>
      <c r="D8" s="72">
        <f>IF(RES_hh_tesh!D8=0,0,RES_hh_tesh!D8/RES_summary!D$19)</f>
        <v>91.229942003774582</v>
      </c>
      <c r="E8" s="72">
        <f>IF(RES_hh_tesh!E8=0,0,RES_hh_tesh!E8/RES_summary!E$19)</f>
        <v>91.137362614740894</v>
      </c>
      <c r="F8" s="72">
        <f>IF(RES_hh_tesh!F8=0,0,RES_hh_tesh!F8/RES_summary!F$19)</f>
        <v>83.089462197545345</v>
      </c>
      <c r="G8" s="72">
        <f>IF(RES_hh_tesh!G8=0,0,RES_hh_tesh!G8/RES_summary!G$19)</f>
        <v>79.266926598714164</v>
      </c>
      <c r="H8" s="72">
        <f>IF(RES_hh_tesh!H8=0,0,RES_hh_tesh!H8/RES_summary!H$19)</f>
        <v>70.823373585248746</v>
      </c>
      <c r="I8" s="72">
        <f>IF(RES_hh_tesh!I8=0,0,RES_hh_tesh!I8/RES_summary!I$19)</f>
        <v>59.155361270978538</v>
      </c>
      <c r="J8" s="72">
        <f>IF(RES_hh_tesh!J8=0,0,RES_hh_tesh!J8/RES_summary!J$19)</f>
        <v>65.44349566393042</v>
      </c>
      <c r="K8" s="72">
        <f>IF(RES_hh_tesh!K8=0,0,RES_hh_tesh!K8/RES_summary!K$19)</f>
        <v>69.685853591222809</v>
      </c>
      <c r="L8" s="72">
        <f>IF(RES_hh_tesh!L8=0,0,RES_hh_tesh!L8/RES_summary!L$19)</f>
        <v>93.770403222685374</v>
      </c>
      <c r="M8" s="72">
        <f>IF(RES_hh_tesh!M8=0,0,RES_hh_tesh!M8/RES_summary!M$19)</f>
        <v>84.775017593656855</v>
      </c>
      <c r="N8" s="72">
        <f>IF(RES_hh_tesh!N8=0,0,RES_hh_tesh!N8/RES_summary!N$19)</f>
        <v>84.953629096180606</v>
      </c>
      <c r="O8" s="72">
        <f>IF(RES_hh_tesh!O8=0,0,RES_hh_tesh!O8/RES_summary!O$19)</f>
        <v>93.42897717361268</v>
      </c>
      <c r="P8" s="72">
        <f>IF(RES_hh_tesh!P8=0,0,RES_hh_tesh!P8/RES_summary!P$19)</f>
        <v>79.980674877524208</v>
      </c>
      <c r="Q8" s="72">
        <f>IF(RES_hh_tesh!Q8=0,0,RES_hh_tesh!Q8/RES_summary!Q$19)</f>
        <v>83.908888805069992</v>
      </c>
      <c r="R8" s="72">
        <f>IF(RES_hh_tesh!R8=0,0,RES_hh_tesh!R8/RES_summary!R$19)</f>
        <v>87.787106929869438</v>
      </c>
      <c r="S8" s="72">
        <f>IF(RES_hh_tesh!S8=0,0,RES_hh_tesh!S8/RES_summary!S$19)</f>
        <v>93.706703197456335</v>
      </c>
      <c r="T8" s="72">
        <f>IF(RES_hh_tesh!T8=0,0,RES_hh_tesh!T8/RES_summary!T$19)</f>
        <v>88.357105620479345</v>
      </c>
      <c r="U8" s="72">
        <f>IF(RES_hh_tesh!U8=0,0,RES_hh_tesh!U8/RES_summary!U$19)</f>
        <v>88.517790926923283</v>
      </c>
      <c r="V8" s="72">
        <f>IF(RES_hh_tesh!V8=0,0,RES_hh_tesh!V8/RES_summary!V$19)</f>
        <v>92.510323947996113</v>
      </c>
      <c r="W8" s="72">
        <f>IF(RES_hh_tesh!W8=0,0,RES_hh_tesh!W8/RES_summary!W$19)</f>
        <v>105.60191779080506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3.1120126213687129</v>
      </c>
      <c r="C9" s="72">
        <f>IF(RES_hh_tesh!C9=0,0,RES_hh_tesh!C9/RES_summary!C$19)</f>
        <v>131.7218147392702</v>
      </c>
      <c r="D9" s="72">
        <f>IF(RES_hh_tesh!D9=0,0,RES_hh_tesh!D9/RES_summary!D$19)</f>
        <v>94.080196015949312</v>
      </c>
      <c r="E9" s="72">
        <f>IF(RES_hh_tesh!E9=0,0,RES_hh_tesh!E9/RES_summary!E$19)</f>
        <v>79.873533564326152</v>
      </c>
      <c r="F9" s="72">
        <f>IF(RES_hh_tesh!F9=0,0,RES_hh_tesh!F9/RES_summary!F$19)</f>
        <v>90.878479531812374</v>
      </c>
      <c r="G9" s="72">
        <f>IF(RES_hh_tesh!G9=0,0,RES_hh_tesh!G9/RES_summary!G$19)</f>
        <v>85.819633390933944</v>
      </c>
      <c r="H9" s="72">
        <f>IF(RES_hh_tesh!H9=0,0,RES_hh_tesh!H9/RES_summary!H$19)</f>
        <v>56.06646420741054</v>
      </c>
      <c r="I9" s="72">
        <f>IF(RES_hh_tesh!I9=0,0,RES_hh_tesh!I9/RES_summary!I$19)</f>
        <v>71.308845445117186</v>
      </c>
      <c r="J9" s="72">
        <f>IF(RES_hh_tesh!J9=0,0,RES_hh_tesh!J9/RES_summary!J$19)</f>
        <v>27.881221687016136</v>
      </c>
      <c r="K9" s="72">
        <f>IF(RES_hh_tesh!K9=0,0,RES_hh_tesh!K9/RES_summary!K$19)</f>
        <v>14.368550043965016</v>
      </c>
      <c r="L9" s="72">
        <f>IF(RES_hh_tesh!L9=0,0,RES_hh_tesh!L9/RES_summary!L$19)</f>
        <v>139.02921925697439</v>
      </c>
      <c r="M9" s="72">
        <f>IF(RES_hh_tesh!M9=0,0,RES_hh_tesh!M9/RES_summary!M$19)</f>
        <v>113.4956172291096</v>
      </c>
      <c r="N9" s="72">
        <f>IF(RES_hh_tesh!N9=0,0,RES_hh_tesh!N9/RES_summary!N$19)</f>
        <v>114.54620734097746</v>
      </c>
      <c r="O9" s="72">
        <f>IF(RES_hh_tesh!O9=0,0,RES_hh_tesh!O9/RES_summary!O$19)</f>
        <v>106.73389247235498</v>
      </c>
      <c r="P9" s="72">
        <f>IF(RES_hh_tesh!P9=0,0,RES_hh_tesh!P9/RES_summary!P$19)</f>
        <v>60.602096289120155</v>
      </c>
      <c r="Q9" s="72">
        <f>IF(RES_hh_tesh!Q9=0,0,RES_hh_tesh!Q9/RES_summary!Q$19)</f>
        <v>89.450828396524443</v>
      </c>
      <c r="R9" s="72">
        <f>IF(RES_hh_tesh!R9=0,0,RES_hh_tesh!R9/RES_summary!R$19)</f>
        <v>100.03327687150195</v>
      </c>
      <c r="S9" s="72">
        <f>IF(RES_hh_tesh!S9=0,0,RES_hh_tesh!S9/RES_summary!S$19)</f>
        <v>98.984649134031883</v>
      </c>
      <c r="T9" s="72">
        <f>IF(RES_hh_tesh!T9=0,0,RES_hh_tesh!T9/RES_summary!T$19)</f>
        <v>81.10653033628823</v>
      </c>
      <c r="U9" s="72">
        <f>IF(RES_hh_tesh!U9=0,0,RES_hh_tesh!U9/RES_summary!U$19)</f>
        <v>88.058233285978829</v>
      </c>
      <c r="V9" s="72">
        <f>IF(RES_hh_tesh!V9=0,0,RES_hh_tesh!V9/RES_summary!V$19)</f>
        <v>92.648703653980519</v>
      </c>
      <c r="W9" s="72">
        <f>IF(RES_hh_tesh!W9=0,0,RES_hh_tesh!W9/RES_summary!W$19)</f>
        <v>109.28937971581659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53.040503689219463</v>
      </c>
      <c r="C11" s="72">
        <f>IF(RES_hh_tesh!C11=0,0,RES_hh_tesh!C11/RES_summary!C$19)</f>
        <v>115.18119542105424</v>
      </c>
      <c r="D11" s="72">
        <f>IF(RES_hh_tesh!D11=0,0,RES_hh_tesh!D11/RES_summary!D$19)</f>
        <v>102.52276063434238</v>
      </c>
      <c r="E11" s="72">
        <f>IF(RES_hh_tesh!E11=0,0,RES_hh_tesh!E11/RES_summary!E$19)</f>
        <v>88.779393128368795</v>
      </c>
      <c r="F11" s="72">
        <f>IF(RES_hh_tesh!F11=0,0,RES_hh_tesh!F11/RES_summary!F$19)</f>
        <v>82.578287704246677</v>
      </c>
      <c r="G11" s="72">
        <f>IF(RES_hh_tesh!G11=0,0,RES_hh_tesh!G11/RES_summary!G$19)</f>
        <v>82.13026270548167</v>
      </c>
      <c r="H11" s="72">
        <f>IF(RES_hh_tesh!H11=0,0,RES_hh_tesh!H11/RES_summary!H$19)</f>
        <v>71.754328723532268</v>
      </c>
      <c r="I11" s="72">
        <f>IF(RES_hh_tesh!I11=0,0,RES_hh_tesh!I11/RES_summary!I$19)</f>
        <v>63.752038388839495</v>
      </c>
      <c r="J11" s="72">
        <f>IF(RES_hh_tesh!J11=0,0,RES_hh_tesh!J11/RES_summary!J$19)</f>
        <v>63.46650733502522</v>
      </c>
      <c r="K11" s="72">
        <f>IF(RES_hh_tesh!K11=0,0,RES_hh_tesh!K11/RES_summary!K$19)</f>
        <v>70.862685685177411</v>
      </c>
      <c r="L11" s="72">
        <f>IF(RES_hh_tesh!L11=0,0,RES_hh_tesh!L11/RES_summary!L$19)</f>
        <v>92.157580736590404</v>
      </c>
      <c r="M11" s="72">
        <f>IF(RES_hh_tesh!M11=0,0,RES_hh_tesh!M11/RES_summary!M$19)</f>
        <v>90.297711849149607</v>
      </c>
      <c r="N11" s="72">
        <f>IF(RES_hh_tesh!N11=0,0,RES_hh_tesh!N11/RES_summary!N$19)</f>
        <v>96.792723840010922</v>
      </c>
      <c r="O11" s="72">
        <f>IF(RES_hh_tesh!O11=0,0,RES_hh_tesh!O11/RES_summary!O$19)</f>
        <v>98.415857418849782</v>
      </c>
      <c r="P11" s="72">
        <f>IF(RES_hh_tesh!P11=0,0,RES_hh_tesh!P11/RES_summary!P$19)</f>
        <v>79.51152105094134</v>
      </c>
      <c r="Q11" s="72">
        <f>IF(RES_hh_tesh!Q11=0,0,RES_hh_tesh!Q11/RES_summary!Q$19)</f>
        <v>88.111546991012077</v>
      </c>
      <c r="R11" s="72">
        <f>IF(RES_hh_tesh!R11=0,0,RES_hh_tesh!R11/RES_summary!R$19)</f>
        <v>91.482206485516812</v>
      </c>
      <c r="S11" s="72">
        <f>IF(RES_hh_tesh!S11=0,0,RES_hh_tesh!S11/RES_summary!S$19)</f>
        <v>95.37104984806497</v>
      </c>
      <c r="T11" s="72">
        <f>IF(RES_hh_tesh!T11=0,0,RES_hh_tesh!T11/RES_summary!T$19)</f>
        <v>88.067557639369099</v>
      </c>
      <c r="U11" s="72">
        <f>IF(RES_hh_tesh!U11=0,0,RES_hh_tesh!U11/RES_summary!U$19)</f>
        <v>88.591276388658002</v>
      </c>
      <c r="V11" s="72">
        <f>IF(RES_hh_tesh!V11=0,0,RES_hh_tesh!V11/RES_summary!V$19)</f>
        <v>96.055548552261669</v>
      </c>
      <c r="W11" s="72">
        <f>IF(RES_hh_tesh!W11=0,0,RES_hh_tesh!W11/RES_summary!W$19)</f>
        <v>105.55358752770913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76.887131536780615</v>
      </c>
      <c r="C12" s="72">
        <f>IF(RES_hh_tesh!C12=0,0,RES_hh_tesh!C12/RES_summary!C$19)</f>
        <v>97.849932995693351</v>
      </c>
      <c r="D12" s="72">
        <f>IF(RES_hh_tesh!D12=0,0,RES_hh_tesh!D12/RES_summary!D$19)</f>
        <v>97.626297029818133</v>
      </c>
      <c r="E12" s="72">
        <f>IF(RES_hh_tesh!E12=0,0,RES_hh_tesh!E12/RES_summary!E$19)</f>
        <v>94.070584587970075</v>
      </c>
      <c r="F12" s="72">
        <f>IF(RES_hh_tesh!F12=0,0,RES_hh_tesh!F12/RES_summary!F$19)</f>
        <v>83.146941271647052</v>
      </c>
      <c r="G12" s="72">
        <f>IF(RES_hh_tesh!G12=0,0,RES_hh_tesh!G12/RES_summary!G$19)</f>
        <v>79.391148972067498</v>
      </c>
      <c r="H12" s="72">
        <f>IF(RES_hh_tesh!H12=0,0,RES_hh_tesh!H12/RES_summary!H$19)</f>
        <v>71.909734752951351</v>
      </c>
      <c r="I12" s="72">
        <f>IF(RES_hh_tesh!I12=0,0,RES_hh_tesh!I12/RES_summary!I$19)</f>
        <v>63.014393963713687</v>
      </c>
      <c r="J12" s="72">
        <f>IF(RES_hh_tesh!J12=0,0,RES_hh_tesh!J12/RES_summary!J$19)</f>
        <v>67.531937758424775</v>
      </c>
      <c r="K12" s="72">
        <f>IF(RES_hh_tesh!K12=0,0,RES_hh_tesh!K12/RES_summary!K$19)</f>
        <v>71.375767350287106</v>
      </c>
      <c r="L12" s="72">
        <f>IF(RES_hh_tesh!L12=0,0,RES_hh_tesh!L12/RES_summary!L$19)</f>
        <v>87.378551630606054</v>
      </c>
      <c r="M12" s="72">
        <f>IF(RES_hh_tesh!M12=0,0,RES_hh_tesh!M12/RES_summary!M$19)</f>
        <v>80.227494066600954</v>
      </c>
      <c r="N12" s="72">
        <f>IF(RES_hh_tesh!N12=0,0,RES_hh_tesh!N12/RES_summary!N$19)</f>
        <v>78.890837379833499</v>
      </c>
      <c r="O12" s="72">
        <f>IF(RES_hh_tesh!O12=0,0,RES_hh_tesh!O12/RES_summary!O$19)</f>
        <v>86.011409971521189</v>
      </c>
      <c r="P12" s="72">
        <f>IF(RES_hh_tesh!P12=0,0,RES_hh_tesh!P12/RES_summary!P$19)</f>
        <v>77.626578172633117</v>
      </c>
      <c r="Q12" s="72">
        <f>IF(RES_hh_tesh!Q12=0,0,RES_hh_tesh!Q12/RES_summary!Q$19)</f>
        <v>95.443470324482263</v>
      </c>
      <c r="R12" s="72">
        <f>IF(RES_hh_tesh!R12=0,0,RES_hh_tesh!R12/RES_summary!R$19)</f>
        <v>86.555331333340604</v>
      </c>
      <c r="S12" s="72">
        <f>IF(RES_hh_tesh!S12=0,0,RES_hh_tesh!S12/RES_summary!S$19)</f>
        <v>93.097696558931645</v>
      </c>
      <c r="T12" s="72">
        <f>IF(RES_hh_tesh!T12=0,0,RES_hh_tesh!T12/RES_summary!T$19)</f>
        <v>88.247862489657209</v>
      </c>
      <c r="U12" s="72">
        <f>IF(RES_hh_tesh!U12=0,0,RES_hh_tesh!U12/RES_summary!U$19)</f>
        <v>85.110963076030288</v>
      </c>
      <c r="V12" s="72">
        <f>IF(RES_hh_tesh!V12=0,0,RES_hh_tesh!V12/RES_summary!V$19)</f>
        <v>95.466743155846288</v>
      </c>
      <c r="W12" s="72">
        <f>IF(RES_hh_tesh!W12=0,0,RES_hh_tesh!W12/RES_summary!W$19)</f>
        <v>115.37322266278957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85.748626053225848</v>
      </c>
      <c r="C13" s="74">
        <f>IF(RES_hh_tesh!C13=0,0,RES_hh_tesh!C13/RES_summary!C$19)</f>
        <v>93.387134924459701</v>
      </c>
      <c r="D13" s="74">
        <f>IF(RES_hh_tesh!D13=0,0,RES_hh_tesh!D13/RES_summary!D$19)</f>
        <v>96.062342089670267</v>
      </c>
      <c r="E13" s="74">
        <f>IF(RES_hh_tesh!E13=0,0,RES_hh_tesh!E13/RES_summary!E$19)</f>
        <v>93.170769844064537</v>
      </c>
      <c r="F13" s="74">
        <f>IF(RES_hh_tesh!F13=0,0,RES_hh_tesh!F13/RES_summary!F$19)</f>
        <v>83.87020257533915</v>
      </c>
      <c r="G13" s="74">
        <f>IF(RES_hh_tesh!G13=0,0,RES_hh_tesh!G13/RES_summary!G$19)</f>
        <v>78.009751221456099</v>
      </c>
      <c r="H13" s="74">
        <f>IF(RES_hh_tesh!H13=0,0,RES_hh_tesh!H13/RES_summary!H$19)</f>
        <v>70.270033104228844</v>
      </c>
      <c r="I13" s="74">
        <f>IF(RES_hh_tesh!I13=0,0,RES_hh_tesh!I13/RES_summary!I$19)</f>
        <v>64.542162108665636</v>
      </c>
      <c r="J13" s="74">
        <f>IF(RES_hh_tesh!J13=0,0,RES_hh_tesh!J13/RES_summary!J$19)</f>
        <v>68.972337593338835</v>
      </c>
      <c r="K13" s="74">
        <f>IF(RES_hh_tesh!K13=0,0,RES_hh_tesh!K13/RES_summary!K$19)</f>
        <v>69.810768813910869</v>
      </c>
      <c r="L13" s="74">
        <f>IF(RES_hh_tesh!L13=0,0,RES_hh_tesh!L13/RES_summary!L$19)</f>
        <v>78.647128039537137</v>
      </c>
      <c r="M13" s="74">
        <f>IF(RES_hh_tesh!M13=0,0,RES_hh_tesh!M13/RES_summary!M$19)</f>
        <v>88.555863386028761</v>
      </c>
      <c r="N13" s="74">
        <f>IF(RES_hh_tesh!N13=0,0,RES_hh_tesh!N13/RES_summary!N$19)</f>
        <v>99.80915434798483</v>
      </c>
      <c r="O13" s="74">
        <f>IF(RES_hh_tesh!O13=0,0,RES_hh_tesh!O13/RES_summary!O$19)</f>
        <v>98.92985825485701</v>
      </c>
      <c r="P13" s="74">
        <f>IF(RES_hh_tesh!P13=0,0,RES_hh_tesh!P13/RES_summary!P$19)</f>
        <v>96.222145473594466</v>
      </c>
      <c r="Q13" s="74">
        <f>IF(RES_hh_tesh!Q13=0,0,RES_hh_tesh!Q13/RES_summary!Q$19)</f>
        <v>99.707992636726075</v>
      </c>
      <c r="R13" s="74">
        <f>IF(RES_hh_tesh!R13=0,0,RES_hh_tesh!R13/RES_summary!R$19)</f>
        <v>103.25517632516426</v>
      </c>
      <c r="S13" s="74">
        <f>IF(RES_hh_tesh!S13=0,0,RES_hh_tesh!S13/RES_summary!S$19)</f>
        <v>63.503963489292417</v>
      </c>
      <c r="T13" s="74">
        <f>IF(RES_hh_tesh!T13=0,0,RES_hh_tesh!T13/RES_summary!T$19)</f>
        <v>63.059001362467932</v>
      </c>
      <c r="U13" s="74">
        <f>IF(RES_hh_tesh!U13=0,0,RES_hh_tesh!U13/RES_summary!U$19)</f>
        <v>89.382264778858129</v>
      </c>
      <c r="V13" s="74">
        <f>IF(RES_hh_tesh!V13=0,0,RES_hh_tesh!V13/RES_summary!V$19)</f>
        <v>121.64285497872154</v>
      </c>
      <c r="W13" s="74">
        <f>IF(RES_hh_tesh!W13=0,0,RES_hh_tesh!W13/RES_summary!W$19)</f>
        <v>101.41805005334072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1.4241451497498503</v>
      </c>
      <c r="C14" s="76">
        <f>IF(RES_hh_tesh!C14=0,0,RES_hh_tesh!C14/RES_summary!C$19)</f>
        <v>1.5672315552207297</v>
      </c>
      <c r="D14" s="76">
        <f>IF(RES_hh_tesh!D14=0,0,RES_hh_tesh!D14/RES_summary!D$19)</f>
        <v>1.4924736149128388</v>
      </c>
      <c r="E14" s="76">
        <f>IF(RES_hh_tesh!E14=0,0,RES_hh_tesh!E14/RES_summary!E$19)</f>
        <v>1.4167531391772685</v>
      </c>
      <c r="F14" s="76">
        <f>IF(RES_hh_tesh!F14=0,0,RES_hh_tesh!F14/RES_summary!F$19)</f>
        <v>1.2946013271711247</v>
      </c>
      <c r="G14" s="76">
        <f>IF(RES_hh_tesh!G14=0,0,RES_hh_tesh!G14/RES_summary!G$19)</f>
        <v>1.2069549756327433</v>
      </c>
      <c r="H14" s="76">
        <f>IF(RES_hh_tesh!H14=0,0,RES_hh_tesh!H14/RES_summary!H$19)</f>
        <v>1.0676048871126496</v>
      </c>
      <c r="I14" s="76">
        <f>IF(RES_hh_tesh!I14=0,0,RES_hh_tesh!I14/RES_summary!I$19)</f>
        <v>0.89515697517135939</v>
      </c>
      <c r="J14" s="76">
        <f>IF(RES_hh_tesh!J14=0,0,RES_hh_tesh!J14/RES_summary!J$19)</f>
        <v>0.95725012216548999</v>
      </c>
      <c r="K14" s="76">
        <f>IF(RES_hh_tesh!K14=0,0,RES_hh_tesh!K14/RES_summary!K$19)</f>
        <v>0.95722854189584894</v>
      </c>
      <c r="L14" s="76">
        <f>IF(RES_hh_tesh!L14=0,0,RES_hh_tesh!L14/RES_summary!L$19)</f>
        <v>1.3011280036047255</v>
      </c>
      <c r="M14" s="76">
        <f>IF(RES_hh_tesh!M14=0,0,RES_hh_tesh!M14/RES_summary!M$19)</f>
        <v>1.1451930769041474</v>
      </c>
      <c r="N14" s="76">
        <f>IF(RES_hh_tesh!N14=0,0,RES_hh_tesh!N14/RES_summary!N$19)</f>
        <v>1.1217111727604931</v>
      </c>
      <c r="O14" s="76">
        <f>IF(RES_hh_tesh!O14=0,0,RES_hh_tesh!O14/RES_summary!O$19)</f>
        <v>1.1742065198345413</v>
      </c>
      <c r="P14" s="76">
        <f>IF(RES_hh_tesh!P14=0,0,RES_hh_tesh!P14/RES_summary!P$19)</f>
        <v>0.93896510010160983</v>
      </c>
      <c r="Q14" s="76">
        <f>IF(RES_hh_tesh!Q14=0,0,RES_hh_tesh!Q14/RES_summary!Q$19)</f>
        <v>1.0127032247358945</v>
      </c>
      <c r="R14" s="76">
        <f>IF(RES_hh_tesh!R14=0,0,RES_hh_tesh!R14/RES_summary!R$19)</f>
        <v>1.0705823088047413</v>
      </c>
      <c r="S14" s="76">
        <f>IF(RES_hh_tesh!S14=0,0,RES_hh_tesh!S14/RES_summary!S$19)</f>
        <v>1.142808602136677</v>
      </c>
      <c r="T14" s="76">
        <f>IF(RES_hh_tesh!T14=0,0,RES_hh_tesh!T14/RES_summary!T$19)</f>
        <v>1.102072928449839</v>
      </c>
      <c r="U14" s="76">
        <f>IF(RES_hh_tesh!U14=0,0,RES_hh_tesh!U14/RES_summary!U$19)</f>
        <v>1.1226444231352584</v>
      </c>
      <c r="V14" s="76">
        <f>IF(RES_hh_tesh!V14=0,0,RES_hh_tesh!V14/RES_summary!V$19)</f>
        <v>1.187387127486178</v>
      </c>
      <c r="W14" s="76">
        <f>IF(RES_hh_tesh!W14=0,0,RES_hh_tesh!W14/RES_summary!W$19)</f>
        <v>1.3177869404172031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1.4590328481110765E-2</v>
      </c>
      <c r="C15" s="69">
        <f>IF(RES_hh_tesh!C15=0,0,RES_hh_tesh!C15/RES_summary!C$19)</f>
        <v>2.8947104173419311E-2</v>
      </c>
      <c r="D15" s="69">
        <f>IF(RES_hh_tesh!D15=0,0,RES_hh_tesh!D15/RES_summary!D$19)</f>
        <v>4.8721776082516571E-2</v>
      </c>
      <c r="E15" s="69">
        <f>IF(RES_hh_tesh!E15=0,0,RES_hh_tesh!E15/RES_summary!E$19)</f>
        <v>7.0935988104488604E-2</v>
      </c>
      <c r="F15" s="69">
        <f>IF(RES_hh_tesh!F15=0,0,RES_hh_tesh!F15/RES_summary!F$19)</f>
        <v>7.8858675356162367E-2</v>
      </c>
      <c r="G15" s="69">
        <f>IF(RES_hh_tesh!G15=0,0,RES_hh_tesh!G15/RES_summary!G$19)</f>
        <v>0.10475665962266191</v>
      </c>
      <c r="H15" s="69">
        <f>IF(RES_hh_tesh!H15=0,0,RES_hh_tesh!H15/RES_summary!H$19)</f>
        <v>0.14241737251243997</v>
      </c>
      <c r="I15" s="69">
        <f>IF(RES_hh_tesh!I15=0,0,RES_hh_tesh!I15/RES_summary!I$19)</f>
        <v>0.20715841856983061</v>
      </c>
      <c r="J15" s="69">
        <f>IF(RES_hh_tesh!J15=0,0,RES_hh_tesh!J15/RES_summary!J$19)</f>
        <v>0.17806647198188444</v>
      </c>
      <c r="K15" s="69">
        <f>IF(RES_hh_tesh!K15=0,0,RES_hh_tesh!K15/RES_summary!K$19)</f>
        <v>0.22125303604312979</v>
      </c>
      <c r="L15" s="69">
        <f>IF(RES_hh_tesh!L15=0,0,RES_hh_tesh!L15/RES_summary!L$19)</f>
        <v>0.2848897367921352</v>
      </c>
      <c r="M15" s="69">
        <f>IF(RES_hh_tesh!M15=0,0,RES_hh_tesh!M15/RES_summary!M$19)</f>
        <v>0.27279289450322186</v>
      </c>
      <c r="N15" s="69">
        <f>IF(RES_hh_tesh!N15=0,0,RES_hh_tesh!N15/RES_summary!N$19)</f>
        <v>0.46365440557081583</v>
      </c>
      <c r="O15" s="69">
        <f>IF(RES_hh_tesh!O15=0,0,RES_hh_tesh!O15/RES_summary!O$19)</f>
        <v>0.45029230628725908</v>
      </c>
      <c r="P15" s="69">
        <f>IF(RES_hh_tesh!P15=0,0,RES_hh_tesh!P15/RES_summary!P$19)</f>
        <v>0.36475052392101998</v>
      </c>
      <c r="Q15" s="69">
        <f>IF(RES_hh_tesh!Q15=0,0,RES_hh_tesh!Q15/RES_summary!Q$19)</f>
        <v>0.6080410161214681</v>
      </c>
      <c r="R15" s="69">
        <f>IF(RES_hh_tesh!R15=0,0,RES_hh_tesh!R15/RES_summary!R$19)</f>
        <v>0.63756484750272446</v>
      </c>
      <c r="S15" s="69">
        <f>IF(RES_hh_tesh!S15=0,0,RES_hh_tesh!S15/RES_summary!S$19)</f>
        <v>0.67223840620840758</v>
      </c>
      <c r="T15" s="69">
        <f>IF(RES_hh_tesh!T15=0,0,RES_hh_tesh!T15/RES_summary!T$19)</f>
        <v>0.76309013038768991</v>
      </c>
      <c r="U15" s="69">
        <f>IF(RES_hh_tesh!U15=0,0,RES_hh_tesh!U15/RES_summary!U$19)</f>
        <v>0.78235091581883187</v>
      </c>
      <c r="V15" s="69">
        <f>IF(RES_hh_tesh!V15=0,0,RES_hh_tesh!V15/RES_summary!V$19)</f>
        <v>0.84522546200070825</v>
      </c>
      <c r="W15" s="69">
        <f>IF(RES_hh_tesh!W15=0,0,RES_hh_tesh!W15/RES_summary!W$19)</f>
        <v>0.83539463698989136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1.4590328481110765E-2</v>
      </c>
      <c r="C16" s="72">
        <f>IF(RES_hh_tesh!C16=0,0,RES_hh_tesh!C16/RES_summary!C$19)</f>
        <v>2.8947104173419311E-2</v>
      </c>
      <c r="D16" s="72">
        <f>IF(RES_hh_tesh!D16=0,0,RES_hh_tesh!D16/RES_summary!D$19)</f>
        <v>4.8721776082516571E-2</v>
      </c>
      <c r="E16" s="72">
        <f>IF(RES_hh_tesh!E16=0,0,RES_hh_tesh!E16/RES_summary!E$19)</f>
        <v>7.0935988104488604E-2</v>
      </c>
      <c r="F16" s="72">
        <f>IF(RES_hh_tesh!F16=0,0,RES_hh_tesh!F16/RES_summary!F$19)</f>
        <v>7.8858675356162367E-2</v>
      </c>
      <c r="G16" s="72">
        <f>IF(RES_hh_tesh!G16=0,0,RES_hh_tesh!G16/RES_summary!G$19)</f>
        <v>0.10475665962266191</v>
      </c>
      <c r="H16" s="72">
        <f>IF(RES_hh_tesh!H16=0,0,RES_hh_tesh!H16/RES_summary!H$19)</f>
        <v>0.14241737251243997</v>
      </c>
      <c r="I16" s="72">
        <f>IF(RES_hh_tesh!I16=0,0,RES_hh_tesh!I16/RES_summary!I$19)</f>
        <v>0.20715841856983061</v>
      </c>
      <c r="J16" s="72">
        <f>IF(RES_hh_tesh!J16=0,0,RES_hh_tesh!J16/RES_summary!J$19)</f>
        <v>0.17806647198188444</v>
      </c>
      <c r="K16" s="72">
        <f>IF(RES_hh_tesh!K16=0,0,RES_hh_tesh!K16/RES_summary!K$19)</f>
        <v>0.22125303604312979</v>
      </c>
      <c r="L16" s="72">
        <f>IF(RES_hh_tesh!L16=0,0,RES_hh_tesh!L16/RES_summary!L$19)</f>
        <v>0.2848897367921352</v>
      </c>
      <c r="M16" s="72">
        <f>IF(RES_hh_tesh!M16=0,0,RES_hh_tesh!M16/RES_summary!M$19)</f>
        <v>0.27279289450322186</v>
      </c>
      <c r="N16" s="72">
        <f>IF(RES_hh_tesh!N16=0,0,RES_hh_tesh!N16/RES_summary!N$19)</f>
        <v>0.46365440557081583</v>
      </c>
      <c r="O16" s="72">
        <f>IF(RES_hh_tesh!O16=0,0,RES_hh_tesh!O16/RES_summary!O$19)</f>
        <v>0.45029230628725908</v>
      </c>
      <c r="P16" s="72">
        <f>IF(RES_hh_tesh!P16=0,0,RES_hh_tesh!P16/RES_summary!P$19)</f>
        <v>0.36475052392101998</v>
      </c>
      <c r="Q16" s="72">
        <f>IF(RES_hh_tesh!Q16=0,0,RES_hh_tesh!Q16/RES_summary!Q$19)</f>
        <v>0.6080410161214681</v>
      </c>
      <c r="R16" s="72">
        <f>IF(RES_hh_tesh!R16=0,0,RES_hh_tesh!R16/RES_summary!R$19)</f>
        <v>0.63756484750272446</v>
      </c>
      <c r="S16" s="72">
        <f>IF(RES_hh_tesh!S16=0,0,RES_hh_tesh!S16/RES_summary!S$19)</f>
        <v>0.67223840620840758</v>
      </c>
      <c r="T16" s="72">
        <f>IF(RES_hh_tesh!T16=0,0,RES_hh_tesh!T16/RES_summary!T$19)</f>
        <v>0.76309013038768991</v>
      </c>
      <c r="U16" s="72">
        <f>IF(RES_hh_tesh!U16=0,0,RES_hh_tesh!U16/RES_summary!U$19)</f>
        <v>0.78235091581883187</v>
      </c>
      <c r="V16" s="72">
        <f>IF(RES_hh_tesh!V16=0,0,RES_hh_tesh!V16/RES_summary!V$19)</f>
        <v>0.84522546200070825</v>
      </c>
      <c r="W16" s="72">
        <f>IF(RES_hh_tesh!W16=0,0,RES_hh_tesh!W16/RES_summary!W$19)</f>
        <v>0.83539463698989136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7.7653915515048109</v>
      </c>
      <c r="C17" s="69">
        <f>IF(RES_hh_tesh!C17=0,0,RES_hh_tesh!C17/RES_summary!C$19)</f>
        <v>7.3304271824534739</v>
      </c>
      <c r="D17" s="69">
        <f>IF(RES_hh_tesh!D17=0,0,RES_hh_tesh!D17/RES_summary!D$19)</f>
        <v>7.3118660483909963</v>
      </c>
      <c r="E17" s="69">
        <f>IF(RES_hh_tesh!E17=0,0,RES_hh_tesh!E17/RES_summary!E$19)</f>
        <v>7.2520677265766009</v>
      </c>
      <c r="F17" s="69">
        <f>IF(RES_hh_tesh!F17=0,0,RES_hh_tesh!F17/RES_summary!F$19)</f>
        <v>7.174896481259335</v>
      </c>
      <c r="G17" s="69">
        <f>IF(RES_hh_tesh!G17=0,0,RES_hh_tesh!G17/RES_summary!G$19)</f>
        <v>7.2811238464561994</v>
      </c>
      <c r="H17" s="69">
        <f>IF(RES_hh_tesh!H17=0,0,RES_hh_tesh!H17/RES_summary!H$19)</f>
        <v>7.4175955458029685</v>
      </c>
      <c r="I17" s="69">
        <f>IF(RES_hh_tesh!I17=0,0,RES_hh_tesh!I17/RES_summary!I$19)</f>
        <v>7.6707450121064618</v>
      </c>
      <c r="J17" s="69">
        <f>IF(RES_hh_tesh!J17=0,0,RES_hh_tesh!J17/RES_summary!J$19)</f>
        <v>7.683851080997278</v>
      </c>
      <c r="K17" s="69">
        <f>IF(RES_hh_tesh!K17=0,0,RES_hh_tesh!K17/RES_summary!K$19)</f>
        <v>7.5830324972789542</v>
      </c>
      <c r="L17" s="69">
        <f>IF(RES_hh_tesh!L17=0,0,RES_hh_tesh!L17/RES_summary!L$19)</f>
        <v>5.0303604678190323</v>
      </c>
      <c r="M17" s="69">
        <f>IF(RES_hh_tesh!M17=0,0,RES_hh_tesh!M17/RES_summary!M$19)</f>
        <v>5.7794846076534974</v>
      </c>
      <c r="N17" s="69">
        <f>IF(RES_hh_tesh!N17=0,0,RES_hh_tesh!N17/RES_summary!N$19)</f>
        <v>6.3261617621664312</v>
      </c>
      <c r="O17" s="69">
        <f>IF(RES_hh_tesh!O17=0,0,RES_hh_tesh!O17/RES_summary!O$19)</f>
        <v>7.436577584573941</v>
      </c>
      <c r="P17" s="69">
        <f>IF(RES_hh_tesh!P17=0,0,RES_hh_tesh!P17/RES_summary!P$19)</f>
        <v>9.6785877073198936</v>
      </c>
      <c r="Q17" s="69">
        <f>IF(RES_hh_tesh!Q17=0,0,RES_hh_tesh!Q17/RES_summary!Q$19)</f>
        <v>9.4013396891883652</v>
      </c>
      <c r="R17" s="69">
        <f>IF(RES_hh_tesh!R17=0,0,RES_hh_tesh!R17/RES_summary!R$19)</f>
        <v>9.3128326302539435</v>
      </c>
      <c r="S17" s="69">
        <f>IF(RES_hh_tesh!S17=0,0,RES_hh_tesh!S17/RES_summary!S$19)</f>
        <v>10.506550180520287</v>
      </c>
      <c r="T17" s="69">
        <f>IF(RES_hh_tesh!T17=0,0,RES_hh_tesh!T17/RES_summary!T$19)</f>
        <v>13.905092440254936</v>
      </c>
      <c r="U17" s="69">
        <f>IF(RES_hh_tesh!U17=0,0,RES_hh_tesh!U17/RES_summary!U$19)</f>
        <v>15.963684046629686</v>
      </c>
      <c r="V17" s="69">
        <f>IF(RES_hh_tesh!V17=0,0,RES_hh_tesh!V17/RES_summary!V$19)</f>
        <v>16.082149121668948</v>
      </c>
      <c r="W17" s="69">
        <f>IF(RES_hh_tesh!W17=0,0,RES_hh_tesh!W17/RES_summary!W$19)</f>
        <v>15.819880829284889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5.9154157900930597</v>
      </c>
      <c r="C18" s="72">
        <f>IF(RES_hh_tesh!C18=0,0,RES_hh_tesh!C18/RES_summary!C$19)</f>
        <v>5.5849225462091656</v>
      </c>
      <c r="D18" s="72">
        <f>IF(RES_hh_tesh!D18=0,0,RES_hh_tesh!D18/RES_summary!D$19)</f>
        <v>9.499382331521014</v>
      </c>
      <c r="E18" s="72">
        <f>IF(RES_hh_tesh!E18=0,0,RES_hh_tesh!E18/RES_summary!E$19)</f>
        <v>6.439257932276079</v>
      </c>
      <c r="F18" s="72">
        <f>IF(RES_hh_tesh!F18=0,0,RES_hh_tesh!F18/RES_summary!F$19)</f>
        <v>8.8436453149029681</v>
      </c>
      <c r="G18" s="72">
        <f>IF(RES_hh_tesh!G18=0,0,RES_hh_tesh!G18/RES_summary!G$19)</f>
        <v>5.9462771514354182</v>
      </c>
      <c r="H18" s="72">
        <f>IF(RES_hh_tesh!H18=0,0,RES_hh_tesh!H18/RES_summary!H$19)</f>
        <v>6.4335368528257035</v>
      </c>
      <c r="I18" s="72">
        <f>IF(RES_hh_tesh!I18=0,0,RES_hh_tesh!I18/RES_summary!I$19)</f>
        <v>6.7679360467460308</v>
      </c>
      <c r="J18" s="72">
        <f>IF(RES_hh_tesh!J18=0,0,RES_hh_tesh!J18/RES_summary!J$19)</f>
        <v>9.9479031599225838</v>
      </c>
      <c r="K18" s="72">
        <f>IF(RES_hh_tesh!K18=0,0,RES_hh_tesh!K18/RES_summary!K$19)</f>
        <v>7.5386047282571225</v>
      </c>
      <c r="L18" s="72">
        <f>IF(RES_hh_tesh!L18=0,0,RES_hh_tesh!L18/RES_summary!L$19)</f>
        <v>4.5198476632450433</v>
      </c>
      <c r="M18" s="72">
        <f>IF(RES_hh_tesh!M18=0,0,RES_hh_tesh!M18/RES_summary!M$19)</f>
        <v>5.9978820234177315</v>
      </c>
      <c r="N18" s="72">
        <f>IF(RES_hh_tesh!N18=0,0,RES_hh_tesh!N18/RES_summary!N$19)</f>
        <v>7.0615469537850819</v>
      </c>
      <c r="O18" s="72">
        <f>IF(RES_hh_tesh!O18=0,0,RES_hh_tesh!O18/RES_summary!O$19)</f>
        <v>6.2717157154077032</v>
      </c>
      <c r="P18" s="72">
        <f>IF(RES_hh_tesh!P18=0,0,RES_hh_tesh!P18/RES_summary!P$19)</f>
        <v>8.4230172275110018</v>
      </c>
      <c r="Q18" s="72">
        <f>IF(RES_hh_tesh!Q18=0,0,RES_hh_tesh!Q18/RES_summary!Q$19)</f>
        <v>7.4314212478909143</v>
      </c>
      <c r="R18" s="72">
        <f>IF(RES_hh_tesh!R18=0,0,RES_hh_tesh!R18/RES_summary!R$19)</f>
        <v>10.0759591366302</v>
      </c>
      <c r="S18" s="72">
        <f>IF(RES_hh_tesh!S18=0,0,RES_hh_tesh!S18/RES_summary!S$19)</f>
        <v>12.130574016557945</v>
      </c>
      <c r="T18" s="72">
        <f>IF(RES_hh_tesh!T18=0,0,RES_hh_tesh!T18/RES_summary!T$19)</f>
        <v>12.35523587743025</v>
      </c>
      <c r="U18" s="72">
        <f>IF(RES_hh_tesh!U18=0,0,RES_hh_tesh!U18/RES_summary!U$19)</f>
        <v>12.373539492067609</v>
      </c>
      <c r="V18" s="72">
        <f>IF(RES_hh_tesh!V18=0,0,RES_hh_tesh!V18/RES_summary!V$19)</f>
        <v>19.327784992786544</v>
      </c>
      <c r="W18" s="72">
        <f>IF(RES_hh_tesh!W18=0,0,RES_hh_tesh!W18/RES_summary!W$19)</f>
        <v>14.756344388058364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7.6150121140079632</v>
      </c>
      <c r="C19" s="72">
        <f>IF(RES_hh_tesh!C19=0,0,RES_hh_tesh!C19/RES_summary!C$19)</f>
        <v>7.4538276742765177</v>
      </c>
      <c r="D19" s="72">
        <f>IF(RES_hh_tesh!D19=0,0,RES_hh_tesh!D19/RES_summary!D$19)</f>
        <v>7.4193366081492043</v>
      </c>
      <c r="E19" s="72">
        <f>IF(RES_hh_tesh!E19=0,0,RES_hh_tesh!E19/RES_summary!E$19)</f>
        <v>7.2687918422261451</v>
      </c>
      <c r="F19" s="72">
        <f>IF(RES_hh_tesh!F19=0,0,RES_hh_tesh!F19/RES_summary!F$19)</f>
        <v>7.2215784446737592</v>
      </c>
      <c r="G19" s="72">
        <f>IF(RES_hh_tesh!G19=0,0,RES_hh_tesh!G19/RES_summary!G$19)</f>
        <v>7.3194272127364899</v>
      </c>
      <c r="H19" s="72">
        <f>IF(RES_hh_tesh!H19=0,0,RES_hh_tesh!H19/RES_summary!H$19)</f>
        <v>7.4275580664235008</v>
      </c>
      <c r="I19" s="72">
        <f>IF(RES_hh_tesh!I19=0,0,RES_hh_tesh!I19/RES_summary!I$19)</f>
        <v>7.5519192256931751</v>
      </c>
      <c r="J19" s="72">
        <f>IF(RES_hh_tesh!J19=0,0,RES_hh_tesh!J19/RES_summary!J$19)</f>
        <v>7.2876415118232103</v>
      </c>
      <c r="K19" s="72">
        <f>IF(RES_hh_tesh!K19=0,0,RES_hh_tesh!K19/RES_summary!K$19)</f>
        <v>7.2960338964200826</v>
      </c>
      <c r="L19" s="72">
        <f>IF(RES_hh_tesh!L19=0,0,RES_hh_tesh!L19/RES_summary!L$19)</f>
        <v>7.0707596567846451</v>
      </c>
      <c r="M19" s="72">
        <f>IF(RES_hh_tesh!M19=0,0,RES_hh_tesh!M19/RES_summary!M$19)</f>
        <v>7.0824346514784313</v>
      </c>
      <c r="N19" s="72">
        <f>IF(RES_hh_tesh!N19=0,0,RES_hh_tesh!N19/RES_summary!N$19)</f>
        <v>7.1224559644142289</v>
      </c>
      <c r="O19" s="72">
        <f>IF(RES_hh_tesh!O19=0,0,RES_hh_tesh!O19/RES_summary!O$19)</f>
        <v>7.4643981763501488</v>
      </c>
      <c r="P19" s="72">
        <f>IF(RES_hh_tesh!P19=0,0,RES_hh_tesh!P19/RES_summary!P$19)</f>
        <v>8.411540814060718</v>
      </c>
      <c r="Q19" s="72">
        <f>IF(RES_hh_tesh!Q19=0,0,RES_hh_tesh!Q19/RES_summary!Q$19)</f>
        <v>9.0318441099954274</v>
      </c>
      <c r="R19" s="72">
        <f>IF(RES_hh_tesh!R19=0,0,RES_hh_tesh!R19/RES_summary!R$19)</f>
        <v>9.6412028168052366</v>
      </c>
      <c r="S19" s="72">
        <f>IF(RES_hh_tesh!S19=0,0,RES_hh_tesh!S19/RES_summary!S$19)</f>
        <v>11.704178475330933</v>
      </c>
      <c r="T19" s="72">
        <f>IF(RES_hh_tesh!T19=0,0,RES_hh_tesh!T19/RES_summary!T$19)</f>
        <v>15.684957562167291</v>
      </c>
      <c r="U19" s="72">
        <f>IF(RES_hh_tesh!U19=0,0,RES_hh_tesh!U19/RES_summary!U$19)</f>
        <v>12.915249365914393</v>
      </c>
      <c r="V19" s="72">
        <f>IF(RES_hh_tesh!V19=0,0,RES_hh_tesh!V19/RES_summary!V$19)</f>
        <v>17.260916052815379</v>
      </c>
      <c r="W19" s="72">
        <f>IF(RES_hh_tesh!W19=0,0,RES_hh_tesh!W19/RES_summary!W$19)</f>
        <v>20.33639732141069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0</v>
      </c>
      <c r="C20" s="72">
        <f>IF(RES_hh_tesh!C20=0,0,RES_hh_tesh!C20/RES_summary!C$19)</f>
        <v>0</v>
      </c>
      <c r="D20" s="72">
        <f>IF(RES_hh_tesh!D20=0,0,RES_hh_tesh!D20/RES_summary!D$19)</f>
        <v>0</v>
      </c>
      <c r="E20" s="72">
        <f>IF(RES_hh_tesh!E20=0,0,RES_hh_tesh!E20/RES_summary!E$19)</f>
        <v>0</v>
      </c>
      <c r="F20" s="72">
        <f>IF(RES_hh_tesh!F20=0,0,RES_hh_tesh!F20/RES_summary!F$19)</f>
        <v>0</v>
      </c>
      <c r="G20" s="72">
        <f>IF(RES_hh_tesh!G20=0,0,RES_hh_tesh!G20/RES_summary!G$19)</f>
        <v>0</v>
      </c>
      <c r="H20" s="72">
        <f>IF(RES_hh_tesh!H20=0,0,RES_hh_tesh!H20/RES_summary!H$19)</f>
        <v>0</v>
      </c>
      <c r="I20" s="72">
        <f>IF(RES_hh_tesh!I20=0,0,RES_hh_tesh!I20/RES_summary!I$19)</f>
        <v>0</v>
      </c>
      <c r="J20" s="72">
        <f>IF(RES_hh_tesh!J20=0,0,RES_hh_tesh!J20/RES_summary!J$19)</f>
        <v>0</v>
      </c>
      <c r="K20" s="72">
        <f>IF(RES_hh_tesh!K20=0,0,RES_hh_tesh!K20/RES_summary!K$19)</f>
        <v>0</v>
      </c>
      <c r="L20" s="72">
        <f>IF(RES_hh_tesh!L20=0,0,RES_hh_tesh!L20/RES_summary!L$19)</f>
        <v>0</v>
      </c>
      <c r="M20" s="72">
        <f>IF(RES_hh_tesh!M20=0,0,RES_hh_tesh!M20/RES_summary!M$19)</f>
        <v>0</v>
      </c>
      <c r="N20" s="72">
        <f>IF(RES_hh_tesh!N20=0,0,RES_hh_tesh!N20/RES_summary!N$19)</f>
        <v>0</v>
      </c>
      <c r="O20" s="72">
        <f>IF(RES_hh_tesh!O20=0,0,RES_hh_tesh!O20/RES_summary!O$19)</f>
        <v>0</v>
      </c>
      <c r="P20" s="72">
        <f>IF(RES_hh_tesh!P20=0,0,RES_hh_tesh!P20/RES_summary!P$19)</f>
        <v>0</v>
      </c>
      <c r="Q20" s="72">
        <f>IF(RES_hh_tesh!Q20=0,0,RES_hh_tesh!Q20/RES_summary!Q$19)</f>
        <v>0</v>
      </c>
      <c r="R20" s="72">
        <f>IF(RES_hh_tesh!R20=0,0,RES_hh_tesh!R20/RES_summary!R$19)</f>
        <v>0</v>
      </c>
      <c r="S20" s="72">
        <f>IF(RES_hh_tesh!S20=0,0,RES_hh_tesh!S20/RES_summary!S$19)</f>
        <v>0</v>
      </c>
      <c r="T20" s="72">
        <f>IF(RES_hh_tesh!T20=0,0,RES_hh_tesh!T20/RES_summary!T$19)</f>
        <v>0</v>
      </c>
      <c r="U20" s="72">
        <f>IF(RES_hh_tesh!U20=0,0,RES_hh_tesh!U20/RES_summary!U$19)</f>
        <v>0</v>
      </c>
      <c r="V20" s="72">
        <f>IF(RES_hh_tesh!V20=0,0,RES_hh_tesh!V20/RES_summary!V$19)</f>
        <v>0</v>
      </c>
      <c r="W20" s="72">
        <f>IF(RES_hh_tesh!W20=0,0,RES_hh_tesh!W20/RES_summary!W$19)</f>
        <v>0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9.6050867295073239</v>
      </c>
      <c r="C21" s="72">
        <f>IF(RES_hh_tesh!C21=0,0,RES_hh_tesh!C21/RES_summary!C$19)</f>
        <v>6.8888955253128081</v>
      </c>
      <c r="D21" s="72">
        <f>IF(RES_hh_tesh!D21=0,0,RES_hh_tesh!D21/RES_summary!D$19)</f>
        <v>6.9919352306681848</v>
      </c>
      <c r="E21" s="72">
        <f>IF(RES_hh_tesh!E21=0,0,RES_hh_tesh!E21/RES_summary!E$19)</f>
        <v>7.4100742110675997</v>
      </c>
      <c r="F21" s="72">
        <f>IF(RES_hh_tesh!F21=0,0,RES_hh_tesh!F21/RES_summary!F$19)</f>
        <v>7.2034692592066527</v>
      </c>
      <c r="G21" s="72">
        <f>IF(RES_hh_tesh!G21=0,0,RES_hh_tesh!G21/RES_summary!G$19)</f>
        <v>7.299530697934939</v>
      </c>
      <c r="H21" s="72">
        <f>IF(RES_hh_tesh!H21=0,0,RES_hh_tesh!H21/RES_summary!H$19)</f>
        <v>7.5056712015515243</v>
      </c>
      <c r="I21" s="72">
        <f>IF(RES_hh_tesh!I21=0,0,RES_hh_tesh!I21/RES_summary!I$19)</f>
        <v>7.3772121103654973</v>
      </c>
      <c r="J21" s="72">
        <f>IF(RES_hh_tesh!J21=0,0,RES_hh_tesh!J21/RES_summary!J$19)</f>
        <v>7.843521577059529</v>
      </c>
      <c r="K21" s="72">
        <f>IF(RES_hh_tesh!K21=0,0,RES_hh_tesh!K21/RES_summary!K$19)</f>
        <v>8.2118317357356592</v>
      </c>
      <c r="L21" s="72">
        <f>IF(RES_hh_tesh!L21=0,0,RES_hh_tesh!L21/RES_summary!L$19)</f>
        <v>4.9847145009945608</v>
      </c>
      <c r="M21" s="72">
        <f>IF(RES_hh_tesh!M21=0,0,RES_hh_tesh!M21/RES_summary!M$19)</f>
        <v>5.7680104835934207</v>
      </c>
      <c r="N21" s="72">
        <f>IF(RES_hh_tesh!N21=0,0,RES_hh_tesh!N21/RES_summary!N$19)</f>
        <v>6.0332159935714627</v>
      </c>
      <c r="O21" s="72">
        <f>IF(RES_hh_tesh!O21=0,0,RES_hh_tesh!O21/RES_summary!O$19)</f>
        <v>7.0492074250002741</v>
      </c>
      <c r="P21" s="72">
        <f>IF(RES_hh_tesh!P21=0,0,RES_hh_tesh!P21/RES_summary!P$19)</f>
        <v>10.472074982447516</v>
      </c>
      <c r="Q21" s="72">
        <f>IF(RES_hh_tesh!Q21=0,0,RES_hh_tesh!Q21/RES_summary!Q$19)</f>
        <v>9.2258748875072474</v>
      </c>
      <c r="R21" s="72">
        <f>IF(RES_hh_tesh!R21=0,0,RES_hh_tesh!R21/RES_summary!R$19)</f>
        <v>8.9176467344226484</v>
      </c>
      <c r="S21" s="72">
        <f>IF(RES_hh_tesh!S21=0,0,RES_hh_tesh!S21/RES_summary!S$19)</f>
        <v>10.541654535215052</v>
      </c>
      <c r="T21" s="72">
        <f>IF(RES_hh_tesh!T21=0,0,RES_hh_tesh!T21/RES_summary!T$19)</f>
        <v>14.587836666972555</v>
      </c>
      <c r="U21" s="72">
        <f>IF(RES_hh_tesh!U21=0,0,RES_hh_tesh!U21/RES_summary!U$19)</f>
        <v>15.290212689882376</v>
      </c>
      <c r="V21" s="72">
        <f>IF(RES_hh_tesh!V21=0,0,RES_hh_tesh!V21/RES_summary!V$19)</f>
        <v>17.048345565059446</v>
      </c>
      <c r="W21" s="72">
        <f>IF(RES_hh_tesh!W21=0,0,RES_hh_tesh!W21/RES_summary!W$19)</f>
        <v>14.787485872079909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4.6820391342314158</v>
      </c>
      <c r="C22" s="72">
        <f>IF(RES_hh_tesh!C22=0,0,RES_hh_tesh!C22/RES_summary!C$19)</f>
        <v>9.5637555608802671</v>
      </c>
      <c r="D22" s="72">
        <f>IF(RES_hh_tesh!D22=0,0,RES_hh_tesh!D22/RES_summary!D$19)</f>
        <v>7.0378405083169495</v>
      </c>
      <c r="E22" s="72">
        <f>IF(RES_hh_tesh!E22=0,0,RES_hh_tesh!E22/RES_summary!E$19)</f>
        <v>6.3068026766139909</v>
      </c>
      <c r="F22" s="72">
        <f>IF(RES_hh_tesh!F22=0,0,RES_hh_tesh!F22/RES_summary!F$19)</f>
        <v>7.6959619708695666</v>
      </c>
      <c r="G22" s="72">
        <f>IF(RES_hh_tesh!G22=0,0,RES_hh_tesh!G22/RES_summary!G$19)</f>
        <v>7.7969366961513797</v>
      </c>
      <c r="H22" s="72">
        <f>IF(RES_hh_tesh!H22=0,0,RES_hh_tesh!H22/RES_summary!H$19)</f>
        <v>5.8839036921903691</v>
      </c>
      <c r="I22" s="72">
        <f>IF(RES_hh_tesh!I22=0,0,RES_hh_tesh!I22/RES_summary!I$19)</f>
        <v>8.8897612634448446</v>
      </c>
      <c r="J22" s="72">
        <f>IF(RES_hh_tesh!J22=0,0,RES_hh_tesh!J22/RES_summary!J$19)</f>
        <v>5.1312604266547241</v>
      </c>
      <c r="K22" s="72">
        <f>IF(RES_hh_tesh!K22=0,0,RES_hh_tesh!K22/RES_summary!K$19)</f>
        <v>5.0564424619115282</v>
      </c>
      <c r="L22" s="72">
        <f>IF(RES_hh_tesh!L22=0,0,RES_hh_tesh!L22/RES_summary!L$19)</f>
        <v>7.1332531084328332</v>
      </c>
      <c r="M22" s="72">
        <f>IF(RES_hh_tesh!M22=0,0,RES_hh_tesh!M22/RES_summary!M$19)</f>
        <v>6.304957162831422</v>
      </c>
      <c r="N22" s="72">
        <f>IF(RES_hh_tesh!N22=0,0,RES_hh_tesh!N22/RES_summary!N$19)</f>
        <v>7.2480168359624511</v>
      </c>
      <c r="O22" s="72">
        <f>IF(RES_hh_tesh!O22=0,0,RES_hh_tesh!O22/RES_summary!O$19)</f>
        <v>7.4106391386114217</v>
      </c>
      <c r="P22" s="72">
        <f>IF(RES_hh_tesh!P22=0,0,RES_hh_tesh!P22/RES_summary!P$19)</f>
        <v>6.4458365048679989</v>
      </c>
      <c r="Q22" s="72">
        <f>IF(RES_hh_tesh!Q22=0,0,RES_hh_tesh!Q22/RES_summary!Q$19)</f>
        <v>9.2463503444856219</v>
      </c>
      <c r="R22" s="72">
        <f>IF(RES_hh_tesh!R22=0,0,RES_hh_tesh!R22/RES_summary!R$19)</f>
        <v>6.9855770117996538</v>
      </c>
      <c r="S22" s="72">
        <f>IF(RES_hh_tesh!S22=0,0,RES_hh_tesh!S22/RES_summary!S$19)</f>
        <v>7.0116965505623039</v>
      </c>
      <c r="T22" s="72">
        <f>IF(RES_hh_tesh!T22=0,0,RES_hh_tesh!T22/RES_summary!T$19)</f>
        <v>13.213259720346793</v>
      </c>
      <c r="U22" s="72">
        <f>IF(RES_hh_tesh!U22=0,0,RES_hh_tesh!U22/RES_summary!U$19)</f>
        <v>19.230866157201802</v>
      </c>
      <c r="V22" s="72">
        <f>IF(RES_hh_tesh!V22=0,0,RES_hh_tesh!V22/RES_summary!V$19)</f>
        <v>15.190462294797895</v>
      </c>
      <c r="W22" s="72">
        <f>IF(RES_hh_tesh!W22=0,0,RES_hh_tesh!W22/RES_summary!W$19)</f>
        <v>16.883549207930511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5.3354471699163994</v>
      </c>
      <c r="C24" s="72">
        <f>IF(RES_hh_tesh!C24=0,0,RES_hh_tesh!C24/RES_summary!C$19)</f>
        <v>8.2719364609303874</v>
      </c>
      <c r="D24" s="72">
        <f>IF(RES_hh_tesh!D24=0,0,RES_hh_tesh!D24/RES_summary!D$19)</f>
        <v>7.6395714591242427</v>
      </c>
      <c r="E24" s="72">
        <f>IF(RES_hh_tesh!E24=0,0,RES_hh_tesh!E24/RES_summary!E$19)</f>
        <v>7.0651683940446848</v>
      </c>
      <c r="F24" s="72">
        <f>IF(RES_hh_tesh!F24=0,0,RES_hh_tesh!F24/RES_summary!F$19)</f>
        <v>7.0099505470372394</v>
      </c>
      <c r="G24" s="72">
        <f>IF(RES_hh_tesh!G24=0,0,RES_hh_tesh!G24/RES_summary!G$19)</f>
        <v>7.4281189020793157</v>
      </c>
      <c r="H24" s="72">
        <f>IF(RES_hh_tesh!H24=0,0,RES_hh_tesh!H24/RES_summary!H$19)</f>
        <v>7.445035500320218</v>
      </c>
      <c r="I24" s="72">
        <f>IF(RES_hh_tesh!I24=0,0,RES_hh_tesh!I24/RES_summary!I$19)</f>
        <v>7.9313152450816649</v>
      </c>
      <c r="J24" s="72">
        <f>IF(RES_hh_tesh!J24=0,0,RES_hh_tesh!J24/RES_summary!J$19)</f>
        <v>7.5391435868934948</v>
      </c>
      <c r="K24" s="72">
        <f>IF(RES_hh_tesh!K24=0,0,RES_hh_tesh!K24/RES_summary!K$19)</f>
        <v>8.2221498191240201</v>
      </c>
      <c r="L24" s="72">
        <f>IF(RES_hh_tesh!L24=0,0,RES_hh_tesh!L24/RES_summary!L$19)</f>
        <v>4.4676177849693657</v>
      </c>
      <c r="M24" s="72">
        <f>IF(RES_hh_tesh!M24=0,0,RES_hh_tesh!M24/RES_summary!M$19)</f>
        <v>5.5584844896328169</v>
      </c>
      <c r="N24" s="72">
        <f>IF(RES_hh_tesh!N24=0,0,RES_hh_tesh!N24/RES_summary!N$19)</f>
        <v>6.3570090459214406</v>
      </c>
      <c r="O24" s="72">
        <f>IF(RES_hh_tesh!O24=0,0,RES_hh_tesh!O24/RES_summary!O$19)</f>
        <v>7.1339375420418207</v>
      </c>
      <c r="P24" s="72">
        <f>IF(RES_hh_tesh!P24=0,0,RES_hh_tesh!P24/RES_summary!P$19)</f>
        <v>10.281088500583111</v>
      </c>
      <c r="Q24" s="72">
        <f>IF(RES_hh_tesh!Q24=0,0,RES_hh_tesh!Q24/RES_summary!Q$19)</f>
        <v>9.4933699882140594</v>
      </c>
      <c r="R24" s="72">
        <f>IF(RES_hh_tesh!R24=0,0,RES_hh_tesh!R24/RES_summary!R$19)</f>
        <v>9.1217664076613207</v>
      </c>
      <c r="S24" s="72">
        <f>IF(RES_hh_tesh!S24=0,0,RES_hh_tesh!S24/RES_summary!S$19)</f>
        <v>10.399919193113886</v>
      </c>
      <c r="T24" s="72">
        <f>IF(RES_hh_tesh!T24=0,0,RES_hh_tesh!T24/RES_summary!T$19)</f>
        <v>14.048294904416814</v>
      </c>
      <c r="U24" s="72">
        <f>IF(RES_hh_tesh!U24=0,0,RES_hh_tesh!U24/RES_summary!U$19)</f>
        <v>16.151990567773993</v>
      </c>
      <c r="V24" s="72">
        <f>IF(RES_hh_tesh!V24=0,0,RES_hh_tesh!V24/RES_summary!V$19)</f>
        <v>16.831647815137693</v>
      </c>
      <c r="W24" s="72">
        <f>IF(RES_hh_tesh!W24=0,0,RES_hh_tesh!W24/RES_summary!W$19)</f>
        <v>14.388229838116526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8.5585589008480643</v>
      </c>
      <c r="C25" s="74">
        <f>IF(RES_hh_tesh!C25=0,0,RES_hh_tesh!C25/RES_summary!C$19)</f>
        <v>6.9080462966683216</v>
      </c>
      <c r="D25" s="74">
        <f>IF(RES_hh_tesh!D25=0,0,RES_hh_tesh!D25/RES_summary!D$19)</f>
        <v>7.0929097969137826</v>
      </c>
      <c r="E25" s="74">
        <f>IF(RES_hh_tesh!E25=0,0,RES_hh_tesh!E25/RES_summary!E$19)</f>
        <v>7.3601362355979045</v>
      </c>
      <c r="F25" s="74">
        <f>IF(RES_hh_tesh!F25=0,0,RES_hh_tesh!F25/RES_summary!F$19)</f>
        <v>7.1526481172600187</v>
      </c>
      <c r="G25" s="74">
        <f>IF(RES_hh_tesh!G25=0,0,RES_hh_tesh!G25/RES_summary!G$19)</f>
        <v>7.1744593876806864</v>
      </c>
      <c r="H25" s="74">
        <f>IF(RES_hh_tesh!H25=0,0,RES_hh_tesh!H25/RES_summary!H$19)</f>
        <v>7.3135720373172886</v>
      </c>
      <c r="I25" s="74">
        <f>IF(RES_hh_tesh!I25=0,0,RES_hh_tesh!I25/RES_summary!I$19)</f>
        <v>8.0049200026354246</v>
      </c>
      <c r="J25" s="74">
        <f>IF(RES_hh_tesh!J25=0,0,RES_hh_tesh!J25/RES_summary!J$19)</f>
        <v>7.3399824343561137</v>
      </c>
      <c r="K25" s="74">
        <f>IF(RES_hh_tesh!K25=0,0,RES_hh_tesh!K25/RES_summary!K$19)</f>
        <v>5.8110393892395678</v>
      </c>
      <c r="L25" s="74">
        <f>IF(RES_hh_tesh!L25=0,0,RES_hh_tesh!L25/RES_summary!L$19)</f>
        <v>4.510793691680048</v>
      </c>
      <c r="M25" s="74">
        <f>IF(RES_hh_tesh!M25=0,0,RES_hh_tesh!M25/RES_summary!M$19)</f>
        <v>4.8902995267165963</v>
      </c>
      <c r="N25" s="74">
        <f>IF(RES_hh_tesh!N25=0,0,RES_hh_tesh!N25/RES_summary!N$19)</f>
        <v>5.5996831444600712</v>
      </c>
      <c r="O25" s="74">
        <f>IF(RES_hh_tesh!O25=0,0,RES_hh_tesh!O25/RES_summary!O$19)</f>
        <v>7.0661972344772606</v>
      </c>
      <c r="P25" s="74">
        <f>IF(RES_hh_tesh!P25=0,0,RES_hh_tesh!P25/RES_summary!P$19)</f>
        <v>7.3847152260696305</v>
      </c>
      <c r="Q25" s="74">
        <f>IF(RES_hh_tesh!Q25=0,0,RES_hh_tesh!Q25/RES_summary!Q$19)</f>
        <v>8.667653962066673</v>
      </c>
      <c r="R25" s="74">
        <f>IF(RES_hh_tesh!R25=0,0,RES_hh_tesh!R25/RES_summary!R$19)</f>
        <v>9.0520623496967385</v>
      </c>
      <c r="S25" s="74">
        <f>IF(RES_hh_tesh!S25=0,0,RES_hh_tesh!S25/RES_summary!S$19)</f>
        <v>9.3513017128259452</v>
      </c>
      <c r="T25" s="74">
        <f>IF(RES_hh_tesh!T25=0,0,RES_hh_tesh!T25/RES_summary!T$19)</f>
        <v>11.262309176738853</v>
      </c>
      <c r="U25" s="74">
        <f>IF(RES_hh_tesh!U25=0,0,RES_hh_tesh!U25/RES_summary!U$19)</f>
        <v>13.708526940482967</v>
      </c>
      <c r="V25" s="74">
        <f>IF(RES_hh_tesh!V25=0,0,RES_hh_tesh!V25/RES_summary!V$19)</f>
        <v>11.988938689663813</v>
      </c>
      <c r="W25" s="74">
        <f>IF(RES_hh_tesh!W25=0,0,RES_hh_tesh!W25/RES_summary!W$19)</f>
        <v>15.298707335097651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0</v>
      </c>
      <c r="D26" s="77">
        <f>IF(RES_hh_tesh!D26=0,0,RES_hh_tesh!D26/RES_summary!D$19)</f>
        <v>0</v>
      </c>
      <c r="E26" s="77">
        <f>IF(RES_hh_tesh!E26=0,0,RES_hh_tesh!E26/RES_summary!E$19)</f>
        <v>0</v>
      </c>
      <c r="F26" s="77">
        <f>IF(RES_hh_tesh!F26=0,0,RES_hh_tesh!F26/RES_summary!F$19)</f>
        <v>0</v>
      </c>
      <c r="G26" s="77">
        <f>IF(RES_hh_tesh!G26=0,0,RES_hh_tesh!G26/RES_summary!G$19)</f>
        <v>0</v>
      </c>
      <c r="H26" s="77">
        <f>IF(RES_hh_tesh!H26=0,0,RES_hh_tesh!H26/RES_summary!H$19)</f>
        <v>0</v>
      </c>
      <c r="I26" s="77">
        <f>IF(RES_hh_tesh!I26=0,0,RES_hh_tesh!I26/RES_summary!I$19)</f>
        <v>0</v>
      </c>
      <c r="J26" s="77">
        <f>IF(RES_hh_tesh!J26=0,0,RES_hh_tesh!J26/RES_summary!J$19)</f>
        <v>0</v>
      </c>
      <c r="K26" s="77">
        <f>IF(RES_hh_tesh!K26=0,0,RES_hh_tesh!K26/RES_summary!K$19)</f>
        <v>0</v>
      </c>
      <c r="L26" s="77">
        <f>IF(RES_hh_tesh!L26=0,0,RES_hh_tesh!L26/RES_summary!L$19)</f>
        <v>3.4796002307197438</v>
      </c>
      <c r="M26" s="77">
        <f>IF(RES_hh_tesh!M26=0,0,RES_hh_tesh!M26/RES_summary!M$19)</f>
        <v>4.0066348581074944</v>
      </c>
      <c r="N26" s="77">
        <f>IF(RES_hh_tesh!N26=0,0,RES_hh_tesh!N26/RES_summary!N$19)</f>
        <v>4.3796015308940728</v>
      </c>
      <c r="O26" s="77">
        <f>IF(RES_hh_tesh!O26=0,0,RES_hh_tesh!O26/RES_summary!O$19)</f>
        <v>5.1535025018741152</v>
      </c>
      <c r="P26" s="77">
        <f>IF(RES_hh_tesh!P26=0,0,RES_hh_tesh!P26/RES_summary!P$19)</f>
        <v>5.6759165181329916</v>
      </c>
      <c r="Q26" s="77">
        <f>IF(RES_hh_tesh!Q26=0,0,RES_hh_tesh!Q26/RES_summary!Q$19)</f>
        <v>6.4522772748923547</v>
      </c>
      <c r="R26" s="77">
        <f>IF(RES_hh_tesh!R26=0,0,RES_hh_tesh!R26/RES_summary!R$19)</f>
        <v>6.6934349975908054</v>
      </c>
      <c r="S26" s="77">
        <f>IF(RES_hh_tesh!S26=0,0,RES_hh_tesh!S26/RES_summary!S$19)</f>
        <v>7.3922762827956801</v>
      </c>
      <c r="T26" s="77">
        <f>IF(RES_hh_tesh!T26=0,0,RES_hh_tesh!T26/RES_summary!T$19)</f>
        <v>8.8304160016208062</v>
      </c>
      <c r="U26" s="77">
        <f>IF(RES_hh_tesh!U26=0,0,RES_hh_tesh!U26/RES_summary!U$19)</f>
        <v>10.965948174311638</v>
      </c>
      <c r="V26" s="77">
        <f>IF(RES_hh_tesh!V26=0,0,RES_hh_tesh!V26/RES_summary!V$19)</f>
        <v>9.9209512743542341</v>
      </c>
      <c r="W26" s="77">
        <f>IF(RES_hh_tesh!W26=0,0,RES_hh_tesh!W26/RES_summary!W$19)</f>
        <v>12.130960519689348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2.8231842583892588</v>
      </c>
      <c r="C27" s="69">
        <f>IF(RES_hh_tesh!C27=0,0,RES_hh_tesh!C27/RES_summary!C$19)</f>
        <v>2.3285489954266629</v>
      </c>
      <c r="D27" s="69">
        <f>IF(RES_hh_tesh!D27=0,0,RES_hh_tesh!D27/RES_summary!D$19)</f>
        <v>2.1973374207577026</v>
      </c>
      <c r="E27" s="69">
        <f>IF(RES_hh_tesh!E27=0,0,RES_hh_tesh!E27/RES_summary!E$19)</f>
        <v>2.5610653669288101</v>
      </c>
      <c r="F27" s="69">
        <f>IF(RES_hh_tesh!F27=0,0,RES_hh_tesh!F27/RES_summary!F$19)</f>
        <v>2.6720268847191804</v>
      </c>
      <c r="G27" s="69">
        <f>IF(RES_hh_tesh!G27=0,0,RES_hh_tesh!G27/RES_summary!G$19)</f>
        <v>2.5525331795749859</v>
      </c>
      <c r="H27" s="69">
        <f>IF(RES_hh_tesh!H27=0,0,RES_hh_tesh!H27/RES_summary!H$19)</f>
        <v>2.3254226935194966</v>
      </c>
      <c r="I27" s="69">
        <f>IF(RES_hh_tesh!I27=0,0,RES_hh_tesh!I27/RES_summary!I$19)</f>
        <v>2.5044942408598483</v>
      </c>
      <c r="J27" s="69">
        <f>IF(RES_hh_tesh!J27=0,0,RES_hh_tesh!J27/RES_summary!J$19)</f>
        <v>2.3298602171215563</v>
      </c>
      <c r="K27" s="69">
        <f>IF(RES_hh_tesh!K27=0,0,RES_hh_tesh!K27/RES_summary!K$19)</f>
        <v>2.2740426262124971</v>
      </c>
      <c r="L27" s="69">
        <f>IF(RES_hh_tesh!L27=0,0,RES_hh_tesh!L27/RES_summary!L$19)</f>
        <v>1.735864429562743</v>
      </c>
      <c r="M27" s="69">
        <f>IF(RES_hh_tesh!M27=0,0,RES_hh_tesh!M27/RES_summary!M$19)</f>
        <v>2.0340117783365459</v>
      </c>
      <c r="N27" s="69">
        <f>IF(RES_hh_tesh!N27=0,0,RES_hh_tesh!N27/RES_summary!N$19)</f>
        <v>2.0644296350044256</v>
      </c>
      <c r="O27" s="69">
        <f>IF(RES_hh_tesh!O27=0,0,RES_hh_tesh!O27/RES_summary!O$19)</f>
        <v>2.0619588411298286</v>
      </c>
      <c r="P27" s="69">
        <f>IF(RES_hh_tesh!P27=0,0,RES_hh_tesh!P27/RES_summary!P$19)</f>
        <v>2.5419256239156658</v>
      </c>
      <c r="Q27" s="69">
        <f>IF(RES_hh_tesh!Q27=0,0,RES_hh_tesh!Q27/RES_summary!Q$19)</f>
        <v>2.5398670211350387</v>
      </c>
      <c r="R27" s="69">
        <f>IF(RES_hh_tesh!R27=0,0,RES_hh_tesh!R27/RES_summary!R$19)</f>
        <v>2.5968556259602797</v>
      </c>
      <c r="S27" s="69">
        <f>IF(RES_hh_tesh!S27=0,0,RES_hh_tesh!S27/RES_summary!S$19)</f>
        <v>3.1937526332364836</v>
      </c>
      <c r="T27" s="69">
        <f>IF(RES_hh_tesh!T27=0,0,RES_hh_tesh!T27/RES_summary!T$19)</f>
        <v>3.2075513823866575</v>
      </c>
      <c r="U27" s="69">
        <f>IF(RES_hh_tesh!U27=0,0,RES_hh_tesh!U27/RES_summary!U$19)</f>
        <v>3.3364014907973147</v>
      </c>
      <c r="V27" s="69">
        <f>IF(RES_hh_tesh!V27=0,0,RES_hh_tesh!V27/RES_summary!V$19)</f>
        <v>3.5233677893781743</v>
      </c>
      <c r="W27" s="69">
        <f>IF(RES_hh_tesh!W27=0,0,RES_hh_tesh!W27/RES_summary!W$19)</f>
        <v>4.1470137960367106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2.615963583958528</v>
      </c>
      <c r="C28" s="72">
        <f>IF(RES_hh_tesh!C28=0,0,RES_hh_tesh!C28/RES_summary!C$19)</f>
        <v>2.5154870763025587</v>
      </c>
      <c r="D28" s="72">
        <f>IF(RES_hh_tesh!D28=0,0,RES_hh_tesh!D28/RES_summary!D$19)</f>
        <v>4.2902283975704334</v>
      </c>
      <c r="E28" s="72">
        <f>IF(RES_hh_tesh!E28=0,0,RES_hh_tesh!E28/RES_summary!E$19)</f>
        <v>2.8589696314619713</v>
      </c>
      <c r="F28" s="72">
        <f>IF(RES_hh_tesh!F28=0,0,RES_hh_tesh!F28/RES_summary!F$19)</f>
        <v>3.909087277973863</v>
      </c>
      <c r="G28" s="72">
        <f>IF(RES_hh_tesh!G28=0,0,RES_hh_tesh!G28/RES_summary!G$19)</f>
        <v>2.0217622404191249</v>
      </c>
      <c r="H28" s="72">
        <f>IF(RES_hh_tesh!H28=0,0,RES_hh_tesh!H28/RES_summary!H$19)</f>
        <v>2.2042170755170183</v>
      </c>
      <c r="I28" s="72">
        <f>IF(RES_hh_tesh!I28=0,0,RES_hh_tesh!I28/RES_summary!I$19)</f>
        <v>2.1926010843606378</v>
      </c>
      <c r="J28" s="72">
        <f>IF(RES_hh_tesh!J28=0,0,RES_hh_tesh!J28/RES_summary!J$19)</f>
        <v>3.0639788144061577</v>
      </c>
      <c r="K28" s="72">
        <f>IF(RES_hh_tesh!K28=0,0,RES_hh_tesh!K28/RES_summary!K$19)</f>
        <v>2.2443877671086012</v>
      </c>
      <c r="L28" s="72">
        <f>IF(RES_hh_tesh!L28=0,0,RES_hh_tesh!L28/RES_summary!L$19)</f>
        <v>2.0858174165233079</v>
      </c>
      <c r="M28" s="72">
        <f>IF(RES_hh_tesh!M28=0,0,RES_hh_tesh!M28/RES_summary!M$19)</f>
        <v>2.3860137038844877</v>
      </c>
      <c r="N28" s="72">
        <f>IF(RES_hh_tesh!N28=0,0,RES_hh_tesh!N28/RES_summary!N$19)</f>
        <v>2.3475783633320071</v>
      </c>
      <c r="O28" s="72">
        <f>IF(RES_hh_tesh!O28=0,0,RES_hh_tesh!O28/RES_summary!O$19)</f>
        <v>1.8426520663773551</v>
      </c>
      <c r="P28" s="72">
        <f>IF(RES_hh_tesh!P28=0,0,RES_hh_tesh!P28/RES_summary!P$19)</f>
        <v>1.9918009740845604</v>
      </c>
      <c r="Q28" s="72">
        <f>IF(RES_hh_tesh!Q28=0,0,RES_hh_tesh!Q28/RES_summary!Q$19)</f>
        <v>2.0049447169462691</v>
      </c>
      <c r="R28" s="72">
        <f>IF(RES_hh_tesh!R28=0,0,RES_hh_tesh!R28/RES_summary!R$19)</f>
        <v>2.8921965509459762</v>
      </c>
      <c r="S28" s="72">
        <f>IF(RES_hh_tesh!S28=0,0,RES_hh_tesh!S28/RES_summary!S$19)</f>
        <v>2.9774997022739353</v>
      </c>
      <c r="T28" s="72">
        <f>IF(RES_hh_tesh!T28=0,0,RES_hh_tesh!T28/RES_summary!T$19)</f>
        <v>3.2687534096551198</v>
      </c>
      <c r="U28" s="72">
        <f>IF(RES_hh_tesh!U28=0,0,RES_hh_tesh!U28/RES_summary!U$19)</f>
        <v>2.7099408721279232</v>
      </c>
      <c r="V28" s="72">
        <f>IF(RES_hh_tesh!V28=0,0,RES_hh_tesh!V28/RES_summary!V$19)</f>
        <v>4.0142564661320179</v>
      </c>
      <c r="W28" s="72">
        <f>IF(RES_hh_tesh!W28=0,0,RES_hh_tesh!W28/RES_summary!W$19)</f>
        <v>4.0893386200420228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2.5681141078247225</v>
      </c>
      <c r="C29" s="72">
        <f>IF(RES_hh_tesh!C29=0,0,RES_hh_tesh!C29/RES_summary!C$19)</f>
        <v>2.6465196621604217</v>
      </c>
      <c r="D29" s="72">
        <f>IF(RES_hh_tesh!D29=0,0,RES_hh_tesh!D29/RES_summary!D$19)</f>
        <v>2.3758123538145073</v>
      </c>
      <c r="E29" s="72">
        <f>IF(RES_hh_tesh!E29=0,0,RES_hh_tesh!E29/RES_summary!E$19)</f>
        <v>2.311169852108073</v>
      </c>
      <c r="F29" s="72">
        <f>IF(RES_hh_tesh!F29=0,0,RES_hh_tesh!F29/RES_summary!F$19)</f>
        <v>2.4875477268410537</v>
      </c>
      <c r="G29" s="72">
        <f>IF(RES_hh_tesh!G29=0,0,RES_hh_tesh!G29/RES_summary!G$19)</f>
        <v>2.6246029347055568</v>
      </c>
      <c r="H29" s="72">
        <f>IF(RES_hh_tesh!H29=0,0,RES_hh_tesh!H29/RES_summary!H$19)</f>
        <v>2.4034359641022642</v>
      </c>
      <c r="I29" s="72">
        <f>IF(RES_hh_tesh!I29=0,0,RES_hh_tesh!I29/RES_summary!I$19)</f>
        <v>2.4430310671834263</v>
      </c>
      <c r="J29" s="72">
        <f>IF(RES_hh_tesh!J29=0,0,RES_hh_tesh!J29/RES_summary!J$19)</f>
        <v>2.3274759689600972</v>
      </c>
      <c r="K29" s="72">
        <f>IF(RES_hh_tesh!K29=0,0,RES_hh_tesh!K29/RES_summary!K$19)</f>
        <v>2.1723777675419607</v>
      </c>
      <c r="L29" s="72">
        <f>IF(RES_hh_tesh!L29=0,0,RES_hh_tesh!L29/RES_summary!L$19)</f>
        <v>1.9029586935059448</v>
      </c>
      <c r="M29" s="72">
        <f>IF(RES_hh_tesh!M29=0,0,RES_hh_tesh!M29/RES_summary!M$19)</f>
        <v>2.0597801673059699</v>
      </c>
      <c r="N29" s="72">
        <f>IF(RES_hh_tesh!N29=0,0,RES_hh_tesh!N29/RES_summary!N$19)</f>
        <v>2.1127084543471124</v>
      </c>
      <c r="O29" s="72">
        <f>IF(RES_hh_tesh!O29=0,0,RES_hh_tesh!O29/RES_summary!O$19)</f>
        <v>2.1259175200499598</v>
      </c>
      <c r="P29" s="72">
        <f>IF(RES_hh_tesh!P29=0,0,RES_hh_tesh!P29/RES_summary!P$19)</f>
        <v>2.3614130416463692</v>
      </c>
      <c r="Q29" s="72">
        <f>IF(RES_hh_tesh!Q29=0,0,RES_hh_tesh!Q29/RES_summary!Q$19)</f>
        <v>2.5640628479728469</v>
      </c>
      <c r="R29" s="72">
        <f>IF(RES_hh_tesh!R29=0,0,RES_hh_tesh!R29/RES_summary!R$19)</f>
        <v>2.9234384552866772</v>
      </c>
      <c r="S29" s="72">
        <f>IF(RES_hh_tesh!S29=0,0,RES_hh_tesh!S29/RES_summary!S$19)</f>
        <v>3.290632342312001</v>
      </c>
      <c r="T29" s="72">
        <f>IF(RES_hh_tesh!T29=0,0,RES_hh_tesh!T29/RES_summary!T$19)</f>
        <v>1.9083020011790526</v>
      </c>
      <c r="U29" s="72">
        <f>IF(RES_hh_tesh!U29=0,0,RES_hh_tesh!U29/RES_summary!U$19)</f>
        <v>3.9138499864125125</v>
      </c>
      <c r="V29" s="72">
        <f>IF(RES_hh_tesh!V29=0,0,RES_hh_tesh!V29/RES_summary!V$19)</f>
        <v>2.4562604067298182</v>
      </c>
      <c r="W29" s="72">
        <f>IF(RES_hh_tesh!W29=0,0,RES_hh_tesh!W29/RES_summary!W$19)</f>
        <v>4.9833275645935817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3.355239618597484</v>
      </c>
      <c r="C30" s="72">
        <f>IF(RES_hh_tesh!C30=0,0,RES_hh_tesh!C30/RES_summary!C$19)</f>
        <v>2.1808047436163007</v>
      </c>
      <c r="D30" s="72">
        <f>IF(RES_hh_tesh!D30=0,0,RES_hh_tesh!D30/RES_summary!D$19)</f>
        <v>2.0958819214338553</v>
      </c>
      <c r="E30" s="72">
        <f>IF(RES_hh_tesh!E30=0,0,RES_hh_tesh!E30/RES_summary!E$19)</f>
        <v>2.6232756102939541</v>
      </c>
      <c r="F30" s="72">
        <f>IF(RES_hh_tesh!F30=0,0,RES_hh_tesh!F30/RES_summary!F$19)</f>
        <v>2.6800890153213666</v>
      </c>
      <c r="G30" s="72">
        <f>IF(RES_hh_tesh!G30=0,0,RES_hh_tesh!G30/RES_summary!G$19)</f>
        <v>2.5529582167564264</v>
      </c>
      <c r="H30" s="72">
        <f>IF(RES_hh_tesh!H30=0,0,RES_hh_tesh!H30/RES_summary!H$19)</f>
        <v>2.3425200240450801</v>
      </c>
      <c r="I30" s="72">
        <f>IF(RES_hh_tesh!I30=0,0,RES_hh_tesh!I30/RES_summary!I$19)</f>
        <v>2.4455323902734203</v>
      </c>
      <c r="J30" s="72">
        <f>IF(RES_hh_tesh!J30=0,0,RES_hh_tesh!J30/RES_summary!J$19)</f>
        <v>2.4188259678306778</v>
      </c>
      <c r="K30" s="72">
        <f>IF(RES_hh_tesh!K30=0,0,RES_hh_tesh!K30/RES_summary!K$19)</f>
        <v>2.4882628099613138</v>
      </c>
      <c r="L30" s="72">
        <f>IF(RES_hh_tesh!L30=0,0,RES_hh_tesh!L30/RES_summary!L$19)</f>
        <v>1.6045229826447522</v>
      </c>
      <c r="M30" s="72">
        <f>IF(RES_hh_tesh!M30=0,0,RES_hh_tesh!M30/RES_summary!M$19)</f>
        <v>1.9851121747222604</v>
      </c>
      <c r="N30" s="72">
        <f>IF(RES_hh_tesh!N30=0,0,RES_hh_tesh!N30/RES_summary!N$19)</f>
        <v>1.9415203547589006</v>
      </c>
      <c r="O30" s="72">
        <f>IF(RES_hh_tesh!O30=0,0,RES_hh_tesh!O30/RES_summary!O$19)</f>
        <v>2.0277331292602039</v>
      </c>
      <c r="P30" s="72">
        <f>IF(RES_hh_tesh!P30=0,0,RES_hh_tesh!P30/RES_summary!P$19)</f>
        <v>2.7253515808856421</v>
      </c>
      <c r="Q30" s="72">
        <f>IF(RES_hh_tesh!Q30=0,0,RES_hh_tesh!Q30/RES_summary!Q$19)</f>
        <v>2.4970706421710855</v>
      </c>
      <c r="R30" s="72">
        <f>IF(RES_hh_tesh!R30=0,0,RES_hh_tesh!R30/RES_summary!R$19)</f>
        <v>2.490194333896711</v>
      </c>
      <c r="S30" s="72">
        <f>IF(RES_hh_tesh!S30=0,0,RES_hh_tesh!S30/RES_summary!S$19)</f>
        <v>3.1954624327625472</v>
      </c>
      <c r="T30" s="72">
        <f>IF(RES_hh_tesh!T30=0,0,RES_hh_tesh!T30/RES_summary!T$19)</f>
        <v>3.2972898558113672</v>
      </c>
      <c r="U30" s="72">
        <f>IF(RES_hh_tesh!U30=0,0,RES_hh_tesh!U30/RES_summary!U$19)</f>
        <v>3.390104809916143</v>
      </c>
      <c r="V30" s="72">
        <f>IF(RES_hh_tesh!V30=0,0,RES_hh_tesh!V30/RES_summary!V$19)</f>
        <v>3.489148289589707</v>
      </c>
      <c r="W30" s="72">
        <f>IF(RES_hh_tesh!W30=0,0,RES_hh_tesh!W30/RES_summary!W$19)</f>
        <v>4.1435935954892278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0.11022336649198351</v>
      </c>
      <c r="C31" s="72">
        <f>IF(RES_hh_tesh!C31=0,0,RES_hh_tesh!C31/RES_summary!C$19)</f>
        <v>2.9673262432414531</v>
      </c>
      <c r="D31" s="72">
        <f>IF(RES_hh_tesh!D31=0,0,RES_hh_tesh!D31/RES_summary!D$19)</f>
        <v>2.3186206441025563</v>
      </c>
      <c r="E31" s="72">
        <f>IF(RES_hh_tesh!E31=0,0,RES_hh_tesh!E31/RES_summary!E$19)</f>
        <v>2.2266560109501334</v>
      </c>
      <c r="F31" s="72">
        <f>IF(RES_hh_tesh!F31=0,0,RES_hh_tesh!F31/RES_summary!F$19)</f>
        <v>2.71628314620231</v>
      </c>
      <c r="G31" s="72">
        <f>IF(RES_hh_tesh!G31=0,0,RES_hh_tesh!G31/RES_summary!G$19)</f>
        <v>2.6678415756674561</v>
      </c>
      <c r="H31" s="72">
        <f>IF(RES_hh_tesh!H31=0,0,RES_hh_tesh!H31/RES_summary!H$19)</f>
        <v>1.9573018644311684</v>
      </c>
      <c r="I31" s="72">
        <f>IF(RES_hh_tesh!I31=0,0,RES_hh_tesh!I31/RES_summary!I$19)</f>
        <v>2.8521138972244815</v>
      </c>
      <c r="J31" s="72">
        <f>IF(RES_hh_tesh!J31=0,0,RES_hh_tesh!J31/RES_summary!J$19)</f>
        <v>0.66777603241861871</v>
      </c>
      <c r="K31" s="72">
        <f>IF(RES_hh_tesh!K31=0,0,RES_hh_tesh!K31/RES_summary!K$19)</f>
        <v>0.30523814006413963</v>
      </c>
      <c r="L31" s="72">
        <f>IF(RES_hh_tesh!L31=0,0,RES_hh_tesh!L31/RES_summary!L$19)</f>
        <v>2.450976693860893</v>
      </c>
      <c r="M31" s="72">
        <f>IF(RES_hh_tesh!M31=0,0,RES_hh_tesh!M31/RES_summary!M$19)</f>
        <v>2.1181220683389119</v>
      </c>
      <c r="N31" s="72">
        <f>IF(RES_hh_tesh!N31=0,0,RES_hh_tesh!N31/RES_summary!N$19)</f>
        <v>2.4630390076917772</v>
      </c>
      <c r="O31" s="72">
        <f>IF(RES_hh_tesh!O31=0,0,RES_hh_tesh!O31/RES_summary!O$19)</f>
        <v>2.2550372618566374</v>
      </c>
      <c r="P31" s="72">
        <f>IF(RES_hh_tesh!P31=0,0,RES_hh_tesh!P31/RES_summary!P$19)</f>
        <v>1.6100206698422772</v>
      </c>
      <c r="Q31" s="72">
        <f>IF(RES_hh_tesh!Q31=0,0,RES_hh_tesh!Q31/RES_summary!Q$19)</f>
        <v>2.5205578986826365</v>
      </c>
      <c r="R31" s="72">
        <f>IF(RES_hh_tesh!R31=0,0,RES_hh_tesh!R31/RES_summary!R$19)</f>
        <v>3.0402254036756342</v>
      </c>
      <c r="S31" s="72">
        <f>IF(RES_hh_tesh!S31=0,0,RES_hh_tesh!S31/RES_summary!S$19)</f>
        <v>2.9246477197371807</v>
      </c>
      <c r="T31" s="72">
        <f>IF(RES_hh_tesh!T31=0,0,RES_hh_tesh!T31/RES_summary!T$19)</f>
        <v>3.2602894301386516</v>
      </c>
      <c r="U31" s="72">
        <f>IF(RES_hh_tesh!U31=0,0,RES_hh_tesh!U31/RES_summary!U$19)</f>
        <v>3.4983634850614909</v>
      </c>
      <c r="V31" s="72">
        <f>IF(RES_hh_tesh!V31=0,0,RES_hh_tesh!V31/RES_summary!V$19)</f>
        <v>3.5958107926194613</v>
      </c>
      <c r="W31" s="72">
        <f>IF(RES_hh_tesh!W31=0,0,RES_hh_tesh!W31/RES_summary!W$19)</f>
        <v>3.9444110245519677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2.2112512680362131</v>
      </c>
      <c r="C32" s="77">
        <f>IF(RES_hh_tesh!C32=0,0,RES_hh_tesh!C32/RES_summary!C$19)</f>
        <v>2.4809792513850151</v>
      </c>
      <c r="D32" s="77">
        <f>IF(RES_hh_tesh!D32=0,0,RES_hh_tesh!D32/RES_summary!D$19)</f>
        <v>2.2371923681174604</v>
      </c>
      <c r="E32" s="77">
        <f>IF(RES_hh_tesh!E32=0,0,RES_hh_tesh!E32/RES_summary!E$19)</f>
        <v>2.4900307746221579</v>
      </c>
      <c r="F32" s="77">
        <f>IF(RES_hh_tesh!F32=0,0,RES_hh_tesh!F32/RES_summary!F$19)</f>
        <v>2.6297476096294181</v>
      </c>
      <c r="G32" s="77">
        <f>IF(RES_hh_tesh!G32=0,0,RES_hh_tesh!G32/RES_summary!G$19)</f>
        <v>2.5659240238286189</v>
      </c>
      <c r="H32" s="77">
        <f>IF(RES_hh_tesh!H32=0,0,RES_hh_tesh!H32/RES_summary!H$19)</f>
        <v>2.3019421211265421</v>
      </c>
      <c r="I32" s="77">
        <f>IF(RES_hh_tesh!I32=0,0,RES_hh_tesh!I32/RES_summary!I$19)</f>
        <v>2.6018820244636682</v>
      </c>
      <c r="J32" s="77">
        <f>IF(RES_hh_tesh!J32=0,0,RES_hh_tesh!J32/RES_summary!J$19)</f>
        <v>2.190986165456533</v>
      </c>
      <c r="K32" s="77">
        <f>IF(RES_hh_tesh!K32=0,0,RES_hh_tesh!K32/RES_summary!K$19)</f>
        <v>2.0371322698974845</v>
      </c>
      <c r="L32" s="77">
        <f>IF(RES_hh_tesh!L32=0,0,RES_hh_tesh!L32/RES_summary!L$19)</f>
        <v>1.8252857389912196</v>
      </c>
      <c r="M32" s="77">
        <f>IF(RES_hh_tesh!M32=0,0,RES_hh_tesh!M32/RES_summary!M$19)</f>
        <v>2.0608888113907202</v>
      </c>
      <c r="N32" s="77">
        <f>IF(RES_hh_tesh!N32=0,0,RES_hh_tesh!N32/RES_summary!N$19)</f>
        <v>2.1372463941217879</v>
      </c>
      <c r="O32" s="77">
        <f>IF(RES_hh_tesh!O32=0,0,RES_hh_tesh!O32/RES_summary!O$19)</f>
        <v>2.0845630577887428</v>
      </c>
      <c r="P32" s="77">
        <f>IF(RES_hh_tesh!P32=0,0,RES_hh_tesh!P32/RES_summary!P$19)</f>
        <v>2.4355632189866063</v>
      </c>
      <c r="Q32" s="77">
        <f>IF(RES_hh_tesh!Q32=0,0,RES_hh_tesh!Q32/RES_summary!Q$19)</f>
        <v>2.5816452795157825</v>
      </c>
      <c r="R32" s="77">
        <f>IF(RES_hh_tesh!R32=0,0,RES_hh_tesh!R32/RES_summary!R$19)</f>
        <v>2.651905926946069</v>
      </c>
      <c r="S32" s="77">
        <f>IF(RES_hh_tesh!S32=0,0,RES_hh_tesh!S32/RES_summary!S$19)</f>
        <v>3.2023797339524038</v>
      </c>
      <c r="T32" s="77">
        <f>IF(RES_hh_tesh!T32=0,0,RES_hh_tesh!T32/RES_summary!T$19)</f>
        <v>3.1535047567432422</v>
      </c>
      <c r="U32" s="77">
        <f>IF(RES_hh_tesh!U32=0,0,RES_hh_tesh!U32/RES_summary!U$19)</f>
        <v>3.2870801285564717</v>
      </c>
      <c r="V32" s="77">
        <f>IF(RES_hh_tesh!V32=0,0,RES_hh_tesh!V32/RES_summary!V$19)</f>
        <v>3.556501714106302</v>
      </c>
      <c r="W32" s="77">
        <f>IF(RES_hh_tesh!W32=0,0,RES_hh_tesh!W32/RES_summary!W$19)</f>
        <v>4.137311266874578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26.058161574712205</v>
      </c>
      <c r="C3" s="65">
        <f>IF(RES_hh_emih!C3=0,0,RES_hh_emih!C3/RES_summary!C$19)</f>
        <v>26.689996124321741</v>
      </c>
      <c r="D3" s="65">
        <f>IF(RES_hh_emih!D3=0,0,RES_hh_emih!D3/RES_summary!D$19)</f>
        <v>27.296207936175289</v>
      </c>
      <c r="E3" s="65">
        <f>IF(RES_hh_emih!E3=0,0,RES_hh_emih!E3/RES_summary!E$19)</f>
        <v>25.795157255054061</v>
      </c>
      <c r="F3" s="65">
        <f>IF(RES_hh_emih!F3=0,0,RES_hh_emih!F3/RES_summary!F$19)</f>
        <v>24.405026191510501</v>
      </c>
      <c r="G3" s="65">
        <f>IF(RES_hh_emih!G3=0,0,RES_hh_emih!G3/RES_summary!G$19)</f>
        <v>21.830002972527396</v>
      </c>
      <c r="H3" s="65">
        <f>IF(RES_hh_emih!H3=0,0,RES_hh_emih!H3/RES_summary!H$19)</f>
        <v>19.801112810362092</v>
      </c>
      <c r="I3" s="65">
        <f>IF(RES_hh_emih!I3=0,0,RES_hh_emih!I3/RES_summary!I$19)</f>
        <v>16.798597752314642</v>
      </c>
      <c r="J3" s="65">
        <f>IF(RES_hh_emih!J3=0,0,RES_hh_emih!J3/RES_summary!J$19)</f>
        <v>18.58602334296955</v>
      </c>
      <c r="K3" s="65">
        <f>IF(RES_hh_emih!K3=0,0,RES_hh_emih!K3/RES_summary!K$19)</f>
        <v>18.238034469972259</v>
      </c>
      <c r="L3" s="65">
        <f>IF(RES_hh_emih!L3=0,0,RES_hh_emih!L3/RES_summary!L$19)</f>
        <v>20.083614098693936</v>
      </c>
      <c r="M3" s="65">
        <f>IF(RES_hh_emih!M3=0,0,RES_hh_emih!M3/RES_summary!M$19)</f>
        <v>17.541104978456296</v>
      </c>
      <c r="N3" s="65">
        <f>IF(RES_hh_emih!N3=0,0,RES_hh_emih!N3/RES_summary!N$19)</f>
        <v>16.357172863453009</v>
      </c>
      <c r="O3" s="65">
        <f>IF(RES_hh_emih!O3=0,0,RES_hh_emih!O3/RES_summary!O$19)</f>
        <v>16.681350514643402</v>
      </c>
      <c r="P3" s="65">
        <f>IF(RES_hh_emih!P3=0,0,RES_hh_emih!P3/RES_summary!P$19)</f>
        <v>14.903094647387983</v>
      </c>
      <c r="Q3" s="65">
        <f>IF(RES_hh_emih!Q3=0,0,RES_hh_emih!Q3/RES_summary!Q$19)</f>
        <v>15.017851937239811</v>
      </c>
      <c r="R3" s="65">
        <f>IF(RES_hh_emih!R3=0,0,RES_hh_emih!R3/RES_summary!R$19)</f>
        <v>15.643702727519965</v>
      </c>
      <c r="S3" s="65">
        <f>IF(RES_hh_emih!S3=0,0,RES_hh_emih!S3/RES_summary!S$19)</f>
        <v>16.876270248780887</v>
      </c>
      <c r="T3" s="65">
        <f>IF(RES_hh_emih!T3=0,0,RES_hh_emih!T3/RES_summary!T$19)</f>
        <v>16.589102613175246</v>
      </c>
      <c r="U3" s="65">
        <f>IF(RES_hh_emih!U3=0,0,RES_hh_emih!U3/RES_summary!U$19)</f>
        <v>16.541451946254806</v>
      </c>
      <c r="V3" s="65">
        <f>IF(RES_hh_emih!V3=0,0,RES_hh_emih!V3/RES_summary!V$19)</f>
        <v>17.576321883318691</v>
      </c>
      <c r="W3" s="65">
        <f>IF(RES_hh_emih!W3=0,0,RES_hh_emih!W3/RES_summary!W$19)</f>
        <v>18.879546112611628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23.782261021400135</v>
      </c>
      <c r="C4" s="69">
        <f>IF(RES_hh_emih!C4=0,0,RES_hh_emih!C4/RES_summary!C$19)</f>
        <v>24.986362117449225</v>
      </c>
      <c r="D4" s="69">
        <f>IF(RES_hh_emih!D4=0,0,RES_hh_emih!D4/RES_summary!D$19)</f>
        <v>25.50196885150676</v>
      </c>
      <c r="E4" s="69">
        <f>IF(RES_hh_emih!E4=0,0,RES_hh_emih!E4/RES_summary!E$19)</f>
        <v>23.881291508343068</v>
      </c>
      <c r="F4" s="69">
        <f>IF(RES_hh_emih!F4=0,0,RES_hh_emih!F4/RES_summary!F$19)</f>
        <v>22.425041207795555</v>
      </c>
      <c r="G4" s="69">
        <f>IF(RES_hh_emih!G4=0,0,RES_hh_emih!G4/RES_summary!G$19)</f>
        <v>19.914114780044596</v>
      </c>
      <c r="H4" s="69">
        <f>IF(RES_hh_emih!H4=0,0,RES_hh_emih!H4/RES_summary!H$19)</f>
        <v>17.863538037016355</v>
      </c>
      <c r="I4" s="69">
        <f>IF(RES_hh_emih!I4=0,0,RES_hh_emih!I4/RES_summary!I$19)</f>
        <v>14.831990887406356</v>
      </c>
      <c r="J4" s="69">
        <f>IF(RES_hh_emih!J4=0,0,RES_hh_emih!J4/RES_summary!J$19)</f>
        <v>16.490082177420955</v>
      </c>
      <c r="K4" s="69">
        <f>IF(RES_hh_emih!K4=0,0,RES_hh_emih!K4/RES_summary!K$19)</f>
        <v>16.174042108710559</v>
      </c>
      <c r="L4" s="69">
        <f>IF(RES_hh_emih!L4=0,0,RES_hh_emih!L4/RES_summary!L$19)</f>
        <v>18.847461225922082</v>
      </c>
      <c r="M4" s="69">
        <f>IF(RES_hh_emih!M4=0,0,RES_hh_emih!M4/RES_summary!M$19)</f>
        <v>16.182866036002345</v>
      </c>
      <c r="N4" s="69">
        <f>IF(RES_hh_emih!N4=0,0,RES_hh_emih!N4/RES_summary!N$19)</f>
        <v>15.035803981935999</v>
      </c>
      <c r="O4" s="69">
        <f>IF(RES_hh_emih!O4=0,0,RES_hh_emih!O4/RES_summary!O$19)</f>
        <v>15.242798377745842</v>
      </c>
      <c r="P4" s="69">
        <f>IF(RES_hh_emih!P4=0,0,RES_hh_emih!P4/RES_summary!P$19)</f>
        <v>12.811969114739112</v>
      </c>
      <c r="Q4" s="69">
        <f>IF(RES_hh_emih!Q4=0,0,RES_hh_emih!Q4/RES_summary!Q$19)</f>
        <v>13.18555785037646</v>
      </c>
      <c r="R4" s="69">
        <f>IF(RES_hh_emih!R4=0,0,RES_hh_emih!R4/RES_summary!R$19)</f>
        <v>13.851957009966455</v>
      </c>
      <c r="S4" s="69">
        <f>IF(RES_hh_emih!S4=0,0,RES_hh_emih!S4/RES_summary!S$19)</f>
        <v>14.737932166786052</v>
      </c>
      <c r="T4" s="69">
        <f>IF(RES_hh_emih!T4=0,0,RES_hh_emih!T4/RES_summary!T$19)</f>
        <v>13.899906964270841</v>
      </c>
      <c r="U4" s="69">
        <f>IF(RES_hh_emih!U4=0,0,RES_hh_emih!U4/RES_summary!U$19)</f>
        <v>13.853301060070381</v>
      </c>
      <c r="V4" s="69">
        <f>IF(RES_hh_emih!V4=0,0,RES_hh_emih!V4/RES_summary!V$19)</f>
        <v>14.662549734991192</v>
      </c>
      <c r="W4" s="69">
        <f>IF(RES_hh_emih!W4=0,0,RES_hh_emih!W4/RES_summary!W$19)</f>
        <v>16.294109240140955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42.02270470895435</v>
      </c>
      <c r="C5" s="72">
        <f>IF(RES_hh_emih!C5=0,0,RES_hh_emih!C5/RES_summary!C$19)</f>
        <v>56.040649766122165</v>
      </c>
      <c r="D5" s="72">
        <f>IF(RES_hh_emih!D5=0,0,RES_hh_emih!D5/RES_summary!D$19)</f>
        <v>95.853936441780306</v>
      </c>
      <c r="E5" s="72">
        <f>IF(RES_hh_emih!E5=0,0,RES_hh_emih!E5/RES_summary!E$19)</f>
        <v>62.001721447743556</v>
      </c>
      <c r="F5" s="72">
        <f>IF(RES_hh_emih!F5=0,0,RES_hh_emih!F5/RES_summary!F$19)</f>
        <v>79.236496698995509</v>
      </c>
      <c r="G5" s="72">
        <f>IF(RES_hh_emih!G5=0,0,RES_hh_emih!G5/RES_summary!G$19)</f>
        <v>40.443980266955947</v>
      </c>
      <c r="H5" s="72">
        <f>IF(RES_hh_emih!H5=0,0,RES_hh_emih!H5/RES_summary!H$19)</f>
        <v>39.760390141985759</v>
      </c>
      <c r="I5" s="72">
        <f>IF(RES_hh_emih!I5=0,0,RES_hh_emih!I5/RES_summary!I$19)</f>
        <v>35.041983416694464</v>
      </c>
      <c r="J5" s="72">
        <f>IF(RES_hh_emih!J5=0,0,RES_hh_emih!J5/RES_summary!J$19)</f>
        <v>53.842093416115326</v>
      </c>
      <c r="K5" s="72">
        <f>IF(RES_hh_emih!K5=0,0,RES_hh_emih!K5/RES_summary!K$19)</f>
        <v>43.618585662558552</v>
      </c>
      <c r="L5" s="72">
        <f>IF(RES_hh_emih!L5=0,0,RES_hh_emih!L5/RES_summary!L$19)</f>
        <v>60.363913711710829</v>
      </c>
      <c r="M5" s="72">
        <f>IF(RES_hh_emih!M5=0,0,RES_hh_emih!M5/RES_summary!M$19)</f>
        <v>63.331812918387307</v>
      </c>
      <c r="N5" s="72">
        <f>IF(RES_hh_emih!N5=0,0,RES_hh_emih!N5/RES_summary!N$19)</f>
        <v>68.366972942669094</v>
      </c>
      <c r="O5" s="72">
        <f>IF(RES_hh_emih!O5=0,0,RES_hh_emih!O5/RES_summary!O$19)</f>
        <v>51.582772536572229</v>
      </c>
      <c r="P5" s="72">
        <f>IF(RES_hh_emih!P5=0,0,RES_hh_emih!P5/RES_summary!P$19)</f>
        <v>42.833724750653722</v>
      </c>
      <c r="Q5" s="72">
        <f>IF(RES_hh_emih!Q5=0,0,RES_hh_emih!Q5/RES_summary!Q$19)</f>
        <v>41.362734750208126</v>
      </c>
      <c r="R5" s="72">
        <f>IF(RES_hh_emih!R5=0,0,RES_hh_emih!R5/RES_summary!R$19)</f>
        <v>58.015889642635578</v>
      </c>
      <c r="S5" s="72">
        <f>IF(RES_hh_emih!S5=0,0,RES_hh_emih!S5/RES_summary!S$19)</f>
        <v>59.294446951893057</v>
      </c>
      <c r="T5" s="72">
        <f>IF(RES_hh_emih!T5=0,0,RES_hh_emih!T5/RES_summary!T$19)</f>
        <v>44.029597072875276</v>
      </c>
      <c r="U5" s="72">
        <f>IF(RES_hh_emih!U5=0,0,RES_hh_emih!U5/RES_summary!U$19)</f>
        <v>36.145439755686986</v>
      </c>
      <c r="V5" s="72">
        <f>IF(RES_hh_emih!V5=0,0,RES_hh_emih!V5/RES_summary!V$19)</f>
        <v>53.490685196925071</v>
      </c>
      <c r="W5" s="72">
        <f>IF(RES_hh_emih!W5=0,0,RES_hh_emih!W5/RES_summary!W$19)</f>
        <v>51.624836016486768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38.514390709385808</v>
      </c>
      <c r="C6" s="72">
        <f>IF(RES_hh_emih!C6=0,0,RES_hh_emih!C6/RES_summary!C$19)</f>
        <v>34.816378084523322</v>
      </c>
      <c r="D6" s="72">
        <f>IF(RES_hh_emih!D6=0,0,RES_hh_emih!D6/RES_summary!D$19)</f>
        <v>67.426669883281576</v>
      </c>
      <c r="E6" s="72">
        <f>IF(RES_hh_emih!E6=0,0,RES_hh_emih!E6/RES_summary!E$19)</f>
        <v>24.725230216333134</v>
      </c>
      <c r="F6" s="72">
        <f>IF(RES_hh_emih!F6=0,0,RES_hh_emih!F6/RES_summary!F$19)</f>
        <v>5.6220839072514233</v>
      </c>
      <c r="G6" s="72">
        <f>IF(RES_hh_emih!G6=0,0,RES_hh_emih!G6/RES_summary!G$19)</f>
        <v>14.229459805937942</v>
      </c>
      <c r="H6" s="72">
        <f>IF(RES_hh_emih!H6=0,0,RES_hh_emih!H6/RES_summary!H$19)</f>
        <v>41.060013856885362</v>
      </c>
      <c r="I6" s="72">
        <f>IF(RES_hh_emih!I6=0,0,RES_hh_emih!I6/RES_summary!I$19)</f>
        <v>26.064377717067877</v>
      </c>
      <c r="J6" s="72">
        <f>IF(RES_hh_emih!J6=0,0,RES_hh_emih!J6/RES_summary!J$19)</f>
        <v>45.110050745516467</v>
      </c>
      <c r="K6" s="72">
        <f>IF(RES_hh_emih!K6=0,0,RES_hh_emih!K6/RES_summary!K$19)</f>
        <v>46.810561233718715</v>
      </c>
      <c r="L6" s="72">
        <f>IF(RES_hh_emih!L6=0,0,RES_hh_emih!L6/RES_summary!L$19)</f>
        <v>33.482614584496218</v>
      </c>
      <c r="M6" s="72">
        <f>IF(RES_hh_emih!M6=0,0,RES_hh_emih!M6/RES_summary!M$19)</f>
        <v>14.276103962697821</v>
      </c>
      <c r="N6" s="72">
        <f>IF(RES_hh_emih!N6=0,0,RES_hh_emih!N6/RES_summary!N$19)</f>
        <v>51.46742067391439</v>
      </c>
      <c r="O6" s="72">
        <f>IF(RES_hh_emih!O6=0,0,RES_hh_emih!O6/RES_summary!O$19)</f>
        <v>36.810668916012766</v>
      </c>
      <c r="P6" s="72">
        <f>IF(RES_hh_emih!P6=0,0,RES_hh_emih!P6/RES_summary!P$19)</f>
        <v>3.4862099797414694</v>
      </c>
      <c r="Q6" s="72">
        <f>IF(RES_hh_emih!Q6=0,0,RES_hh_emih!Q6/RES_summary!Q$19)</f>
        <v>3.4109636430247732</v>
      </c>
      <c r="R6" s="72">
        <f>IF(RES_hh_emih!R6=0,0,RES_hh_emih!R6/RES_summary!R$19)</f>
        <v>38.268856509283253</v>
      </c>
      <c r="S6" s="72">
        <f>IF(RES_hh_emih!S6=0,0,RES_hh_emih!S6/RES_summary!S$19)</f>
        <v>38.739626905406304</v>
      </c>
      <c r="T6" s="72">
        <f>IF(RES_hh_emih!T6=0,0,RES_hh_emih!T6/RES_summary!T$19)</f>
        <v>35.08366408634209</v>
      </c>
      <c r="U6" s="72">
        <f>IF(RES_hh_emih!U6=0,0,RES_hh_emih!U6/RES_summary!U$19)</f>
        <v>29.30398741641023</v>
      </c>
      <c r="V6" s="72">
        <f>IF(RES_hh_emih!V6=0,0,RES_hh_emih!V6/RES_summary!V$19)</f>
        <v>31.10185709595898</v>
      </c>
      <c r="W6" s="72">
        <f>IF(RES_hh_emih!W6=0,0,RES_hh_emih!W6/RES_summary!W$19)</f>
        <v>36.939465952170444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0</v>
      </c>
      <c r="C7" s="72">
        <f>IF(RES_hh_emih!C7=0,0,RES_hh_emih!C7/RES_summary!C$19)</f>
        <v>0</v>
      </c>
      <c r="D7" s="72">
        <f>IF(RES_hh_emih!D7=0,0,RES_hh_emih!D7/RES_summary!D$19)</f>
        <v>0</v>
      </c>
      <c r="E7" s="72">
        <f>IF(RES_hh_emih!E7=0,0,RES_hh_emih!E7/RES_summary!E$19)</f>
        <v>0</v>
      </c>
      <c r="F7" s="72">
        <f>IF(RES_hh_emih!F7=0,0,RES_hh_emih!F7/RES_summary!F$19)</f>
        <v>0</v>
      </c>
      <c r="G7" s="72">
        <f>IF(RES_hh_emih!G7=0,0,RES_hh_emih!G7/RES_summary!G$19)</f>
        <v>0</v>
      </c>
      <c r="H7" s="72">
        <f>IF(RES_hh_emih!H7=0,0,RES_hh_emih!H7/RES_summary!H$19)</f>
        <v>0</v>
      </c>
      <c r="I7" s="72">
        <f>IF(RES_hh_emih!I7=0,0,RES_hh_emih!I7/RES_summary!I$19)</f>
        <v>0</v>
      </c>
      <c r="J7" s="72">
        <f>IF(RES_hh_emih!J7=0,0,RES_hh_emih!J7/RES_summary!J$19)</f>
        <v>0</v>
      </c>
      <c r="K7" s="72">
        <f>IF(RES_hh_emih!K7=0,0,RES_hh_emih!K7/RES_summary!K$19)</f>
        <v>0</v>
      </c>
      <c r="L7" s="72">
        <f>IF(RES_hh_emih!L7=0,0,RES_hh_emih!L7/RES_summary!L$19)</f>
        <v>0</v>
      </c>
      <c r="M7" s="72">
        <f>IF(RES_hh_emih!M7=0,0,RES_hh_emih!M7/RES_summary!M$19)</f>
        <v>0</v>
      </c>
      <c r="N7" s="72">
        <f>IF(RES_hh_emih!N7=0,0,RES_hh_emih!N7/RES_summary!N$19)</f>
        <v>0</v>
      </c>
      <c r="O7" s="72">
        <f>IF(RES_hh_emih!O7=0,0,RES_hh_emih!O7/RES_summary!O$19)</f>
        <v>0</v>
      </c>
      <c r="P7" s="72">
        <f>IF(RES_hh_emih!P7=0,0,RES_hh_emih!P7/RES_summary!P$19)</f>
        <v>0</v>
      </c>
      <c r="Q7" s="72">
        <f>IF(RES_hh_emih!Q7=0,0,RES_hh_emih!Q7/RES_summary!Q$19)</f>
        <v>0</v>
      </c>
      <c r="R7" s="72">
        <f>IF(RES_hh_emih!R7=0,0,RES_hh_emih!R7/RES_summary!R$19)</f>
        <v>0</v>
      </c>
      <c r="S7" s="72">
        <f>IF(RES_hh_emih!S7=0,0,RES_hh_emih!S7/RES_summary!S$19)</f>
        <v>0</v>
      </c>
      <c r="T7" s="72">
        <f>IF(RES_hh_emih!T7=0,0,RES_hh_emih!T7/RES_summary!T$19)</f>
        <v>0</v>
      </c>
      <c r="U7" s="72">
        <f>IF(RES_hh_emih!U7=0,0,RES_hh_emih!U7/RES_summary!U$19)</f>
        <v>0</v>
      </c>
      <c r="V7" s="72">
        <f>IF(RES_hh_emih!V7=0,0,RES_hh_emih!V7/RES_summary!V$19)</f>
        <v>0</v>
      </c>
      <c r="W7" s="72">
        <f>IF(RES_hh_emih!W7=0,0,RES_hh_emih!W7/RES_summary!W$19)</f>
        <v>0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41.822056727568111</v>
      </c>
      <c r="C8" s="72">
        <f>IF(RES_hh_emih!C8=0,0,RES_hh_emih!C8/RES_summary!C$19)</f>
        <v>42.681731799813399</v>
      </c>
      <c r="D8" s="72">
        <f>IF(RES_hh_emih!D8=0,0,RES_hh_emih!D8/RES_summary!D$19)</f>
        <v>40.739092710467659</v>
      </c>
      <c r="E8" s="72">
        <f>IF(RES_hh_emih!E8=0,0,RES_hh_emih!E8/RES_summary!E$19)</f>
        <v>40.037940593525349</v>
      </c>
      <c r="F8" s="72">
        <f>IF(RES_hh_emih!F8=0,0,RES_hh_emih!F8/RES_summary!F$19)</f>
        <v>35.809946103245153</v>
      </c>
      <c r="G8" s="72">
        <f>IF(RES_hh_emih!G8=0,0,RES_hh_emih!G8/RES_summary!G$19)</f>
        <v>33.554061079918291</v>
      </c>
      <c r="H8" s="72">
        <f>IF(RES_hh_emih!H8=0,0,RES_hh_emih!H8/RES_summary!H$19)</f>
        <v>29.373034234824914</v>
      </c>
      <c r="I8" s="72">
        <f>IF(RES_hh_emih!I8=0,0,RES_hh_emih!I8/RES_summary!I$19)</f>
        <v>23.971774136702063</v>
      </c>
      <c r="J8" s="72">
        <f>IF(RES_hh_emih!J8=0,0,RES_hh_emih!J8/RES_summary!J$19)</f>
        <v>26.062069705148833</v>
      </c>
      <c r="K8" s="72">
        <f>IF(RES_hh_emih!K8=0,0,RES_hh_emih!K8/RES_summary!K$19)</f>
        <v>27.244397051374886</v>
      </c>
      <c r="L8" s="72">
        <f>IF(RES_hh_emih!L8=0,0,RES_hh_emih!L8/RES_summary!L$19)</f>
        <v>36.167700624266807</v>
      </c>
      <c r="M8" s="72">
        <f>IF(RES_hh_emih!M8=0,0,RES_hh_emih!M8/RES_summary!M$19)</f>
        <v>31.953164296436771</v>
      </c>
      <c r="N8" s="72">
        <f>IF(RES_hh_emih!N8=0,0,RES_hh_emih!N8/RES_summary!N$19)</f>
        <v>31.138908326491396</v>
      </c>
      <c r="O8" s="72">
        <f>IF(RES_hh_emih!O8=0,0,RES_hh_emih!O8/RES_summary!O$19)</f>
        <v>33.112315840760239</v>
      </c>
      <c r="P8" s="72">
        <f>IF(RES_hh_emih!P8=0,0,RES_hh_emih!P8/RES_summary!P$19)</f>
        <v>28.062144525490762</v>
      </c>
      <c r="Q8" s="72">
        <f>IF(RES_hh_emih!Q8=0,0,RES_hh_emih!Q8/RES_summary!Q$19)</f>
        <v>29.051839251266426</v>
      </c>
      <c r="R8" s="72">
        <f>IF(RES_hh_emih!R8=0,0,RES_hh_emih!R8/RES_summary!R$19)</f>
        <v>29.875565855815072</v>
      </c>
      <c r="S8" s="72">
        <f>IF(RES_hh_emih!S8=0,0,RES_hh_emih!S8/RES_summary!S$19)</f>
        <v>31.091453593126715</v>
      </c>
      <c r="T8" s="72">
        <f>IF(RES_hh_emih!T8=0,0,RES_hh_emih!T8/RES_summary!T$19)</f>
        <v>28.648930492984917</v>
      </c>
      <c r="U8" s="72">
        <f>IF(RES_hh_emih!U8=0,0,RES_hh_emih!U8/RES_summary!U$19)</f>
        <v>28.037343680956123</v>
      </c>
      <c r="V8" s="72">
        <f>IF(RES_hh_emih!V8=0,0,RES_hh_emih!V8/RES_summary!V$19)</f>
        <v>28.738046127472472</v>
      </c>
      <c r="W8" s="72">
        <f>IF(RES_hh_emih!W8=0,0,RES_hh_emih!W8/RES_summary!W$19)</f>
        <v>32.229996376442784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1.6156675556316948</v>
      </c>
      <c r="C17" s="69">
        <f>IF(RES_hh_emih!C17=0,0,RES_hh_emih!C17/RES_summary!C$19)</f>
        <v>1.2551315238628606</v>
      </c>
      <c r="D17" s="69">
        <f>IF(RES_hh_emih!D17=0,0,RES_hh_emih!D17/RES_summary!D$19)</f>
        <v>1.349303496028228</v>
      </c>
      <c r="E17" s="69">
        <f>IF(RES_hh_emih!E17=0,0,RES_hh_emih!E17/RES_summary!E$19)</f>
        <v>1.3844925357144748</v>
      </c>
      <c r="F17" s="69">
        <f>IF(RES_hh_emih!F17=0,0,RES_hh_emih!F17/RES_summary!F$19)</f>
        <v>1.4208163570166525</v>
      </c>
      <c r="G17" s="69">
        <f>IF(RES_hh_emih!G17=0,0,RES_hh_emih!G17/RES_summary!G$19)</f>
        <v>1.3913022106033262</v>
      </c>
      <c r="H17" s="69">
        <f>IF(RES_hh_emih!H17=0,0,RES_hh_emih!H17/RES_summary!H$19)</f>
        <v>1.448357485174369</v>
      </c>
      <c r="I17" s="69">
        <f>IF(RES_hh_emih!I17=0,0,RES_hh_emih!I17/RES_summary!I$19)</f>
        <v>1.4505298748634439</v>
      </c>
      <c r="J17" s="69">
        <f>IF(RES_hh_emih!J17=0,0,RES_hh_emih!J17/RES_summary!J$19)</f>
        <v>1.582717084667564</v>
      </c>
      <c r="K17" s="69">
        <f>IF(RES_hh_emih!K17=0,0,RES_hh_emih!K17/RES_summary!K$19)</f>
        <v>1.5644569481491308</v>
      </c>
      <c r="L17" s="69">
        <f>IF(RES_hh_emih!L17=0,0,RES_hh_emih!L17/RES_summary!L$19)</f>
        <v>0.93480475252258133</v>
      </c>
      <c r="M17" s="69">
        <f>IF(RES_hh_emih!M17=0,0,RES_hh_emih!M17/RES_summary!M$19)</f>
        <v>1.0194245167129798</v>
      </c>
      <c r="N17" s="69">
        <f>IF(RES_hh_emih!N17=0,0,RES_hh_emih!N17/RES_summary!N$19)</f>
        <v>1.0033293033576032</v>
      </c>
      <c r="O17" s="69">
        <f>IF(RES_hh_emih!O17=0,0,RES_hh_emih!O17/RES_summary!O$19)</f>
        <v>1.1142993073568397</v>
      </c>
      <c r="P17" s="69">
        <f>IF(RES_hh_emih!P17=0,0,RES_hh_emih!P17/RES_summary!P$19)</f>
        <v>1.658786516818459</v>
      </c>
      <c r="Q17" s="69">
        <f>IF(RES_hh_emih!Q17=0,0,RES_hh_emih!Q17/RES_summary!Q$19)</f>
        <v>1.4376801658799154</v>
      </c>
      <c r="R17" s="69">
        <f>IF(RES_hh_emih!R17=0,0,RES_hh_emih!R17/RES_summary!R$19)</f>
        <v>1.3899846038770569</v>
      </c>
      <c r="S17" s="69">
        <f>IF(RES_hh_emih!S17=0,0,RES_hh_emih!S17/RES_summary!S$19)</f>
        <v>1.6240935022291743</v>
      </c>
      <c r="T17" s="69">
        <f>IF(RES_hh_emih!T17=0,0,RES_hh_emih!T17/RES_summary!T$19)</f>
        <v>2.1437424376713712</v>
      </c>
      <c r="U17" s="69">
        <f>IF(RES_hh_emih!U17=0,0,RES_hh_emih!U17/RES_summary!U$19)</f>
        <v>2.1192015883009252</v>
      </c>
      <c r="V17" s="69">
        <f>IF(RES_hh_emih!V17=0,0,RES_hh_emih!V17/RES_summary!V$19)</f>
        <v>2.321197169099424</v>
      </c>
      <c r="W17" s="69">
        <f>IF(RES_hh_emih!W17=0,0,RES_hh_emih!W17/RES_summary!W$19)</f>
        <v>1.8819723680108336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3.7986348540901065</v>
      </c>
      <c r="C18" s="72">
        <f>IF(RES_hh_emih!C18=0,0,RES_hh_emih!C18/RES_summary!C$19)</f>
        <v>3.5548913429941646</v>
      </c>
      <c r="D18" s="72">
        <f>IF(RES_hh_emih!D18=0,0,RES_hh_emih!D18/RES_summary!D$19)</f>
        <v>6.0190721947418959</v>
      </c>
      <c r="E18" s="72">
        <f>IF(RES_hh_emih!E18=0,0,RES_hh_emih!E18/RES_summary!E$19)</f>
        <v>4.0572822938655273</v>
      </c>
      <c r="F18" s="72">
        <f>IF(RES_hh_emih!F18=0,0,RES_hh_emih!F18/RES_summary!F$19)</f>
        <v>5.53994771745616</v>
      </c>
      <c r="G18" s="72">
        <f>IF(RES_hh_emih!G18=0,0,RES_hh_emih!G18/RES_summary!G$19)</f>
        <v>3.7131240988859737</v>
      </c>
      <c r="H18" s="72">
        <f>IF(RES_hh_emih!H18=0,0,RES_hh_emih!H18/RES_summary!H$19)</f>
        <v>4.0090732536971876</v>
      </c>
      <c r="I18" s="72">
        <f>IF(RES_hh_emih!I18=0,0,RES_hh_emih!I18/RES_summary!I$19)</f>
        <v>4.1665381204741623</v>
      </c>
      <c r="J18" s="72">
        <f>IF(RES_hh_emih!J18=0,0,RES_hh_emih!J18/RES_summary!J$19)</f>
        <v>6.0529318021933696</v>
      </c>
      <c r="K18" s="72">
        <f>IF(RES_hh_emih!K18=0,0,RES_hh_emih!K18/RES_summary!K$19)</f>
        <v>4.513915060521998</v>
      </c>
      <c r="L18" s="72">
        <f>IF(RES_hh_emih!L18=0,0,RES_hh_emih!L18/RES_summary!L$19)</f>
        <v>2.6768649802753051</v>
      </c>
      <c r="M18" s="72">
        <f>IF(RES_hh_emih!M18=0,0,RES_hh_emih!M18/RES_summary!M$19)</f>
        <v>3.5004536019730068</v>
      </c>
      <c r="N18" s="72">
        <f>IF(RES_hh_emih!N18=0,0,RES_hh_emih!N18/RES_summary!N$19)</f>
        <v>3.995684546764211</v>
      </c>
      <c r="O18" s="72">
        <f>IF(RES_hh_emih!O18=0,0,RES_hh_emih!O18/RES_summary!O$19)</f>
        <v>3.4492375120470209</v>
      </c>
      <c r="P18" s="72">
        <f>IF(RES_hh_emih!P18=0,0,RES_hh_emih!P18/RES_summary!P$19)</f>
        <v>4.5629208070339216</v>
      </c>
      <c r="Q18" s="72">
        <f>IF(RES_hh_emih!Q18=0,0,RES_hh_emih!Q18/RES_summary!Q$19)</f>
        <v>4.0305582486372442</v>
      </c>
      <c r="R18" s="72">
        <f>IF(RES_hh_emih!R18=0,0,RES_hh_emih!R18/RES_summary!R$19)</f>
        <v>5.3581958525166007</v>
      </c>
      <c r="S18" s="72">
        <f>IF(RES_hh_emih!S18=0,0,RES_hh_emih!S18/RES_summary!S$19)</f>
        <v>6.2623068371620416</v>
      </c>
      <c r="T18" s="72">
        <f>IF(RES_hh_emih!T18=0,0,RES_hh_emih!T18/RES_summary!T$19)</f>
        <v>6.1887691134519214</v>
      </c>
      <c r="U18" s="72">
        <f>IF(RES_hh_emih!U18=0,0,RES_hh_emih!U18/RES_summary!U$19)</f>
        <v>6.0424814884032827</v>
      </c>
      <c r="V18" s="72">
        <f>IF(RES_hh_emih!V18=0,0,RES_hh_emih!V18/RES_summary!V$19)</f>
        <v>9.1403371423200284</v>
      </c>
      <c r="W18" s="72">
        <f>IF(RES_hh_emih!W18=0,0,RES_hh_emih!W18/RES_summary!W$19)</f>
        <v>6.9529035385784184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3.5312868794090795</v>
      </c>
      <c r="C19" s="72">
        <f>IF(RES_hh_emih!C19=0,0,RES_hh_emih!C19/RES_summary!C$19)</f>
        <v>3.4339292794402687</v>
      </c>
      <c r="D19" s="72">
        <f>IF(RES_hh_emih!D19=0,0,RES_hh_emih!D19/RES_summary!D$19)</f>
        <v>3.3940613593641209</v>
      </c>
      <c r="E19" s="72">
        <f>IF(RES_hh_emih!E19=0,0,RES_hh_emih!E19/RES_summary!E$19)</f>
        <v>3.2993063928683291</v>
      </c>
      <c r="F19" s="72">
        <f>IF(RES_hh_emih!F19=0,0,RES_hh_emih!F19/RES_summary!F$19)</f>
        <v>3.2491911678563716</v>
      </c>
      <c r="G19" s="72">
        <f>IF(RES_hh_emih!G19=0,0,RES_hh_emih!G19/RES_summary!G$19)</f>
        <v>3.259630970014054</v>
      </c>
      <c r="H19" s="72">
        <f>IF(RES_hh_emih!H19=0,0,RES_hh_emih!H19/RES_summary!H$19)</f>
        <v>3.2665504622039165</v>
      </c>
      <c r="I19" s="72">
        <f>IF(RES_hh_emih!I19=0,0,RES_hh_emih!I19/RES_summary!I$19)</f>
        <v>3.2949273368720124</v>
      </c>
      <c r="J19" s="72">
        <f>IF(RES_hh_emih!J19=0,0,RES_hh_emih!J19/RES_summary!J$19)</f>
        <v>3.1513744726784356</v>
      </c>
      <c r="K19" s="72">
        <f>IF(RES_hh_emih!K19=0,0,RES_hh_emih!K19/RES_summary!K$19)</f>
        <v>3.1197076320453756</v>
      </c>
      <c r="L19" s="72">
        <f>IF(RES_hh_emih!L19=0,0,RES_hh_emih!L19/RES_summary!L$19)</f>
        <v>2.9861365482860083</v>
      </c>
      <c r="M19" s="72">
        <f>IF(RES_hh_emih!M19=0,0,RES_hh_emih!M19/RES_summary!M$19)</f>
        <v>2.9535864798521159</v>
      </c>
      <c r="N19" s="72">
        <f>IF(RES_hh_emih!N19=0,0,RES_hh_emih!N19/RES_summary!N$19)</f>
        <v>2.9151904485347666</v>
      </c>
      <c r="O19" s="72">
        <f>IF(RES_hh_emih!O19=0,0,RES_hh_emih!O19/RES_summary!O$19)</f>
        <v>2.9742480148376127</v>
      </c>
      <c r="P19" s="72">
        <f>IF(RES_hh_emih!P19=0,0,RES_hh_emih!P19/RES_summary!P$19)</f>
        <v>3.3034929609352583</v>
      </c>
      <c r="Q19" s="72">
        <f>IF(RES_hh_emih!Q19=0,0,RES_hh_emih!Q19/RES_summary!Q$19)</f>
        <v>3.3643578251657016</v>
      </c>
      <c r="R19" s="72">
        <f>IF(RES_hh_emih!R19=0,0,RES_hh_emih!R19/RES_summary!R$19)</f>
        <v>3.3331743814046026</v>
      </c>
      <c r="S19" s="72">
        <f>IF(RES_hh_emih!S19=0,0,RES_hh_emih!S19/RES_summary!S$19)</f>
        <v>3.7847410526079592</v>
      </c>
      <c r="T19" s="72">
        <f>IF(RES_hh_emih!T19=0,0,RES_hh_emih!T19/RES_summary!T$19)</f>
        <v>4.7105213553632135</v>
      </c>
      <c r="U19" s="72">
        <f>IF(RES_hh_emih!U19=0,0,RES_hh_emih!U19/RES_summary!U$19)</f>
        <v>3.6770722699510991</v>
      </c>
      <c r="V19" s="72">
        <f>IF(RES_hh_emih!V19=0,0,RES_hh_emih!V19/RES_summary!V$19)</f>
        <v>4.6840588544355741</v>
      </c>
      <c r="W19" s="72">
        <f>IF(RES_hh_emih!W19=0,0,RES_hh_emih!W19/RES_summary!W$19)</f>
        <v>5.3928496045963072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0</v>
      </c>
      <c r="C20" s="72">
        <f>IF(RES_hh_emih!C20=0,0,RES_hh_emih!C20/RES_summary!C$19)</f>
        <v>0</v>
      </c>
      <c r="D20" s="72">
        <f>IF(RES_hh_emih!D20=0,0,RES_hh_emih!D20/RES_summary!D$19)</f>
        <v>0</v>
      </c>
      <c r="E20" s="72">
        <f>IF(RES_hh_emih!E20=0,0,RES_hh_emih!E20/RES_summary!E$19)</f>
        <v>0</v>
      </c>
      <c r="F20" s="72">
        <f>IF(RES_hh_emih!F20=0,0,RES_hh_emih!F20/RES_summary!F$19)</f>
        <v>0</v>
      </c>
      <c r="G20" s="72">
        <f>IF(RES_hh_emih!G20=0,0,RES_hh_emih!G20/RES_summary!G$19)</f>
        <v>0</v>
      </c>
      <c r="H20" s="72">
        <f>IF(RES_hh_emih!H20=0,0,RES_hh_emih!H20/RES_summary!H$19)</f>
        <v>0</v>
      </c>
      <c r="I20" s="72">
        <f>IF(RES_hh_emih!I20=0,0,RES_hh_emih!I20/RES_summary!I$19)</f>
        <v>0</v>
      </c>
      <c r="J20" s="72">
        <f>IF(RES_hh_emih!J20=0,0,RES_hh_emih!J20/RES_summary!J$19)</f>
        <v>0</v>
      </c>
      <c r="K20" s="72">
        <f>IF(RES_hh_emih!K20=0,0,RES_hh_emih!K20/RES_summary!K$19)</f>
        <v>0</v>
      </c>
      <c r="L20" s="72">
        <f>IF(RES_hh_emih!L20=0,0,RES_hh_emih!L20/RES_summary!L$19)</f>
        <v>0</v>
      </c>
      <c r="M20" s="72">
        <f>IF(RES_hh_emih!M20=0,0,RES_hh_emih!M20/RES_summary!M$19)</f>
        <v>0</v>
      </c>
      <c r="N20" s="72">
        <f>IF(RES_hh_emih!N20=0,0,RES_hh_emih!N20/RES_summary!N$19)</f>
        <v>0</v>
      </c>
      <c r="O20" s="72">
        <f>IF(RES_hh_emih!O20=0,0,RES_hh_emih!O20/RES_summary!O$19)</f>
        <v>0</v>
      </c>
      <c r="P20" s="72">
        <f>IF(RES_hh_emih!P20=0,0,RES_hh_emih!P20/RES_summary!P$19)</f>
        <v>0</v>
      </c>
      <c r="Q20" s="72">
        <f>IF(RES_hh_emih!Q20=0,0,RES_hh_emih!Q20/RES_summary!Q$19)</f>
        <v>0</v>
      </c>
      <c r="R20" s="72">
        <f>IF(RES_hh_emih!R20=0,0,RES_hh_emih!R20/RES_summary!R$19)</f>
        <v>0</v>
      </c>
      <c r="S20" s="72">
        <f>IF(RES_hh_emih!S20=0,0,RES_hh_emih!S20/RES_summary!S$19)</f>
        <v>0</v>
      </c>
      <c r="T20" s="72">
        <f>IF(RES_hh_emih!T20=0,0,RES_hh_emih!T20/RES_summary!T$19)</f>
        <v>0</v>
      </c>
      <c r="U20" s="72">
        <f>IF(RES_hh_emih!U20=0,0,RES_hh_emih!U20/RES_summary!U$19)</f>
        <v>0</v>
      </c>
      <c r="V20" s="72">
        <f>IF(RES_hh_emih!V20=0,0,RES_hh_emih!V20/RES_summary!V$19)</f>
        <v>0</v>
      </c>
      <c r="W20" s="72">
        <f>IF(RES_hh_emih!W20=0,0,RES_hh_emih!W20/RES_summary!W$19)</f>
        <v>0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4.2469127704546965</v>
      </c>
      <c r="C21" s="72">
        <f>IF(RES_hh_emih!C21=0,0,RES_hh_emih!C21/RES_summary!C$19)</f>
        <v>3.0044629725764747</v>
      </c>
      <c r="D21" s="72">
        <f>IF(RES_hh_emih!D21=0,0,RES_hh_emih!D21/RES_summary!D$19)</f>
        <v>3.019288772286735</v>
      </c>
      <c r="E21" s="72">
        <f>IF(RES_hh_emih!E21=0,0,RES_hh_emih!E21/RES_summary!E$19)</f>
        <v>3.1611853999411688</v>
      </c>
      <c r="F21" s="72">
        <f>IF(RES_hh_emih!F21=0,0,RES_hh_emih!F21/RES_summary!F$19)</f>
        <v>3.0315660722146975</v>
      </c>
      <c r="G21" s="72">
        <f>IF(RES_hh_emih!G21=0,0,RES_hh_emih!G21/RES_summary!G$19)</f>
        <v>3.0314708104982522</v>
      </c>
      <c r="H21" s="72">
        <f>IF(RES_hh_emih!H21=0,0,RES_hh_emih!H21/RES_summary!H$19)</f>
        <v>3.0734340776721649</v>
      </c>
      <c r="I21" s="72">
        <f>IF(RES_hh_emih!I21=0,0,RES_hh_emih!I21/RES_summary!I$19)</f>
        <v>2.9697735152198965</v>
      </c>
      <c r="J21" s="72">
        <f>IF(RES_hh_emih!J21=0,0,RES_hh_emih!J21/RES_summary!J$19)</f>
        <v>3.1041911152930504</v>
      </c>
      <c r="K21" s="72">
        <f>IF(RES_hh_emih!K21=0,0,RES_hh_emih!K21/RES_summary!K$19)</f>
        <v>3.1958923793400515</v>
      </c>
      <c r="L21" s="72">
        <f>IF(RES_hh_emih!L21=0,0,RES_hh_emih!L21/RES_summary!L$19)</f>
        <v>1.9030136399276696</v>
      </c>
      <c r="M21" s="72">
        <f>IF(RES_hh_emih!M21=0,0,RES_hh_emih!M21/RES_summary!M$19)</f>
        <v>2.168938210275289</v>
      </c>
      <c r="N21" s="72">
        <f>IF(RES_hh_emih!N21=0,0,RES_hh_emih!N21/RES_summary!N$19)</f>
        <v>2.2204350399754027</v>
      </c>
      <c r="O21" s="72">
        <f>IF(RES_hh_emih!O21=0,0,RES_hh_emih!O21/RES_summary!O$19)</f>
        <v>2.5251626060172487</v>
      </c>
      <c r="P21" s="72">
        <f>IF(RES_hh_emih!P21=0,0,RES_hh_emih!P21/RES_summary!P$19)</f>
        <v>3.6852256686895442</v>
      </c>
      <c r="Q21" s="72">
        <f>IF(RES_hh_emih!Q21=0,0,RES_hh_emih!Q21/RES_summary!Q$19)</f>
        <v>3.1947570564434118</v>
      </c>
      <c r="R21" s="72">
        <f>IF(RES_hh_emih!R21=0,0,RES_hh_emih!R21/RES_summary!R$19)</f>
        <v>3.0184915766188185</v>
      </c>
      <c r="S21" s="72">
        <f>IF(RES_hh_emih!S21=0,0,RES_hh_emih!S21/RES_summary!S$19)</f>
        <v>3.4575318775048403</v>
      </c>
      <c r="T21" s="72">
        <f>IF(RES_hh_emih!T21=0,0,RES_hh_emih!T21/RES_summary!T$19)</f>
        <v>4.6690642218287</v>
      </c>
      <c r="U21" s="72">
        <f>IF(RES_hh_emih!U21=0,0,RES_hh_emih!U21/RES_summary!U$19)</f>
        <v>4.7737082116069036</v>
      </c>
      <c r="V21" s="72">
        <f>IF(RES_hh_emih!V21=0,0,RES_hh_emih!V21/RES_summary!V$19)</f>
        <v>5.1914816599296163</v>
      </c>
      <c r="W21" s="72">
        <f>IF(RES_hh_emih!W21=0,0,RES_hh_emih!W21/RES_summary!W$19)</f>
        <v>4.4075230471529121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0.66023299768037114</v>
      </c>
      <c r="C27" s="69">
        <f>IF(RES_hh_emih!C27=0,0,RES_hh_emih!C27/RES_summary!C$19)</f>
        <v>0.448502483009657</v>
      </c>
      <c r="D27" s="69">
        <f>IF(RES_hh_emih!D27=0,0,RES_hh_emih!D27/RES_summary!D$19)</f>
        <v>0.44493558864030308</v>
      </c>
      <c r="E27" s="69">
        <f>IF(RES_hh_emih!E27=0,0,RES_hh_emih!E27/RES_summary!E$19)</f>
        <v>0.52937321099652301</v>
      </c>
      <c r="F27" s="69">
        <f>IF(RES_hh_emih!F27=0,0,RES_hh_emih!F27/RES_summary!F$19)</f>
        <v>0.55916862669829326</v>
      </c>
      <c r="G27" s="69">
        <f>IF(RES_hh_emih!G27=0,0,RES_hh_emih!G27/RES_summary!G$19)</f>
        <v>0.5245859818794727</v>
      </c>
      <c r="H27" s="69">
        <f>IF(RES_hh_emih!H27=0,0,RES_hh_emih!H27/RES_summary!H$19)</f>
        <v>0.48921728817137056</v>
      </c>
      <c r="I27" s="69">
        <f>IF(RES_hh_emih!I27=0,0,RES_hh_emih!I27/RES_summary!I$19)</f>
        <v>0.51607699004483998</v>
      </c>
      <c r="J27" s="69">
        <f>IF(RES_hh_emih!J27=0,0,RES_hh_emih!J27/RES_summary!J$19)</f>
        <v>0.51322408088103222</v>
      </c>
      <c r="K27" s="69">
        <f>IF(RES_hh_emih!K27=0,0,RES_hh_emih!K27/RES_summary!K$19)</f>
        <v>0.49953541311256711</v>
      </c>
      <c r="L27" s="69">
        <f>IF(RES_hh_emih!L27=0,0,RES_hh_emih!L27/RES_summary!L$19)</f>
        <v>0.30134812024927121</v>
      </c>
      <c r="M27" s="69">
        <f>IF(RES_hh_emih!M27=0,0,RES_hh_emih!M27/RES_summary!M$19)</f>
        <v>0.33881442574097437</v>
      </c>
      <c r="N27" s="69">
        <f>IF(RES_hh_emih!N27=0,0,RES_hh_emih!N27/RES_summary!N$19)</f>
        <v>0.31803957815940709</v>
      </c>
      <c r="O27" s="69">
        <f>IF(RES_hh_emih!O27=0,0,RES_hh_emih!O27/RES_summary!O$19)</f>
        <v>0.32425282954071893</v>
      </c>
      <c r="P27" s="69">
        <f>IF(RES_hh_emih!P27=0,0,RES_hh_emih!P27/RES_summary!P$19)</f>
        <v>0.4323390158304109</v>
      </c>
      <c r="Q27" s="69">
        <f>IF(RES_hh_emih!Q27=0,0,RES_hh_emih!Q27/RES_summary!Q$19)</f>
        <v>0.39461392098343523</v>
      </c>
      <c r="R27" s="69">
        <f>IF(RES_hh_emih!R27=0,0,RES_hh_emih!R27/RES_summary!R$19)</f>
        <v>0.40176111367645079</v>
      </c>
      <c r="S27" s="69">
        <f>IF(RES_hh_emih!S27=0,0,RES_hh_emih!S27/RES_summary!S$19)</f>
        <v>0.51424457976566484</v>
      </c>
      <c r="T27" s="69">
        <f>IF(RES_hh_emih!T27=0,0,RES_hh_emih!T27/RES_summary!T$19)</f>
        <v>0.54545321123303747</v>
      </c>
      <c r="U27" s="69">
        <f>IF(RES_hh_emih!U27=0,0,RES_hh_emih!U27/RES_summary!U$19)</f>
        <v>0.56894929788349957</v>
      </c>
      <c r="V27" s="69">
        <f>IF(RES_hh_emih!V27=0,0,RES_hh_emih!V27/RES_summary!V$19)</f>
        <v>0.59257497922807645</v>
      </c>
      <c r="W27" s="69">
        <f>IF(RES_hh_emih!W27=0,0,RES_hh_emih!W27/RES_summary!W$19)</f>
        <v>0.7034645044598391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1.7142704295779649</v>
      </c>
      <c r="C28" s="72">
        <f>IF(RES_hh_emih!C28=0,0,RES_hh_emih!C28/RES_summary!C$19)</f>
        <v>1.6435451642841388</v>
      </c>
      <c r="D28" s="72">
        <f>IF(RES_hh_emih!D28=0,0,RES_hh_emih!D28/RES_summary!D$19)</f>
        <v>2.8037167565783991</v>
      </c>
      <c r="E28" s="72">
        <f>IF(RES_hh_emih!E28=0,0,RES_hh_emih!E28/RES_summary!E$19)</f>
        <v>1.8650399769081318</v>
      </c>
      <c r="F28" s="72">
        <f>IF(RES_hh_emih!F28=0,0,RES_hh_emih!F28/RES_summary!F$19)</f>
        <v>2.5439997771281644</v>
      </c>
      <c r="G28" s="72">
        <f>IF(RES_hh_emih!G28=0,0,RES_hh_emih!G28/RES_summary!G$19)</f>
        <v>1.3149176502481628</v>
      </c>
      <c r="H28" s="72">
        <f>IF(RES_hh_emih!H28=0,0,RES_hh_emih!H28/RES_summary!H$19)</f>
        <v>1.4307024722017192</v>
      </c>
      <c r="I28" s="72">
        <f>IF(RES_hh_emih!I28=0,0,RES_hh_emih!I28/RES_summary!I$19)</f>
        <v>1.4131378254168934</v>
      </c>
      <c r="J28" s="72">
        <f>IF(RES_hh_emih!J28=0,0,RES_hh_emih!J28/RES_summary!J$19)</f>
        <v>1.9738063331213891</v>
      </c>
      <c r="K28" s="72">
        <f>IF(RES_hh_emih!K28=0,0,RES_hh_emih!K28/RES_summary!K$19)</f>
        <v>1.4342378895401096</v>
      </c>
      <c r="L28" s="72">
        <f>IF(RES_hh_emih!L28=0,0,RES_hh_emih!L28/RES_summary!L$19)</f>
        <v>1.3304171104476574</v>
      </c>
      <c r="M28" s="72">
        <f>IF(RES_hh_emih!M28=0,0,RES_hh_emih!M28/RES_summary!M$19)</f>
        <v>1.5175427115463462</v>
      </c>
      <c r="N28" s="72">
        <f>IF(RES_hh_emih!N28=0,0,RES_hh_emih!N28/RES_summary!N$19)</f>
        <v>1.4704418577633813</v>
      </c>
      <c r="O28" s="72">
        <f>IF(RES_hh_emih!O28=0,0,RES_hh_emih!O28/RES_summary!O$19)</f>
        <v>1.1432606104940732</v>
      </c>
      <c r="P28" s="72">
        <f>IF(RES_hh_emih!P28=0,0,RES_hh_emih!P28/RES_summary!P$19)</f>
        <v>1.2243474662901686</v>
      </c>
      <c r="Q28" s="72">
        <f>IF(RES_hh_emih!Q28=0,0,RES_hh_emih!Q28/RES_summary!Q$19)</f>
        <v>1.2371499042397729</v>
      </c>
      <c r="R28" s="72">
        <f>IF(RES_hh_emih!R28=0,0,RES_hh_emih!R28/RES_summary!R$19)</f>
        <v>1.7777348036992484</v>
      </c>
      <c r="S28" s="72">
        <f>IF(RES_hh_emih!S28=0,0,RES_hh_emih!S28/RES_summary!S$19)</f>
        <v>1.8070105426517646</v>
      </c>
      <c r="T28" s="72">
        <f>IF(RES_hh_emih!T28=0,0,RES_hh_emih!T28/RES_summary!T$19)</f>
        <v>1.9534375161122701</v>
      </c>
      <c r="U28" s="72">
        <f>IF(RES_hh_emih!U28=0,0,RES_hh_emih!U28/RES_summary!U$19)</f>
        <v>1.6043614905623698</v>
      </c>
      <c r="V28" s="72">
        <f>IF(RES_hh_emih!V28=0,0,RES_hh_emih!V28/RES_summary!V$19)</f>
        <v>2.350880182134599</v>
      </c>
      <c r="W28" s="72">
        <f>IF(RES_hh_emih!W28=0,0,RES_hh_emih!W28/RES_summary!W$19)</f>
        <v>2.4051487633956241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1.0004065758938654</v>
      </c>
      <c r="C29" s="72">
        <f>IF(RES_hh_emih!C29=0,0,RES_hh_emih!C29/RES_summary!C$19)</f>
        <v>1.0288567753042248</v>
      </c>
      <c r="D29" s="72">
        <f>IF(RES_hh_emih!D29=0,0,RES_hh_emih!D29/RES_summary!D$19)</f>
        <v>0.92188029958958739</v>
      </c>
      <c r="E29" s="72">
        <f>IF(RES_hh_emih!E29=0,0,RES_hh_emih!E29/RES_summary!E$19)</f>
        <v>0.8954893960795689</v>
      </c>
      <c r="F29" s="72">
        <f>IF(RES_hh_emih!F29=0,0,RES_hh_emih!F29/RES_summary!F$19)</f>
        <v>0.96184763935252349</v>
      </c>
      <c r="G29" s="72">
        <f>IF(RES_hh_emih!G29=0,0,RES_hh_emih!G29/RES_summary!G$19)</f>
        <v>1.0123160126181987</v>
      </c>
      <c r="H29" s="72">
        <f>IF(RES_hh_emih!H29=0,0,RES_hh_emih!H29/RES_summary!H$19)</f>
        <v>0.92468031445271737</v>
      </c>
      <c r="I29" s="72">
        <f>IF(RES_hh_emih!I29=0,0,RES_hh_emih!I29/RES_summary!I$19)</f>
        <v>0.93877817828365462</v>
      </c>
      <c r="J29" s="72">
        <f>IF(RES_hh_emih!J29=0,0,RES_hh_emih!J29/RES_summary!J$19)</f>
        <v>0.8938035725870378</v>
      </c>
      <c r="K29" s="72">
        <f>IF(RES_hh_emih!K29=0,0,RES_hh_emih!K29/RES_summary!K$19)</f>
        <v>0.83357012985921952</v>
      </c>
      <c r="L29" s="72">
        <f>IF(RES_hh_emih!L29=0,0,RES_hh_emih!L29/RES_summary!L$19)</f>
        <v>0.72962913128545848</v>
      </c>
      <c r="M29" s="72">
        <f>IF(RES_hh_emih!M29=0,0,RES_hh_emih!M29/RES_summary!M$19)</f>
        <v>0.78936568245207439</v>
      </c>
      <c r="N29" s="72">
        <f>IF(RES_hh_emih!N29=0,0,RES_hh_emih!N29/RES_summary!N$19)</f>
        <v>0.8092297473676745</v>
      </c>
      <c r="O29" s="72">
        <f>IF(RES_hh_emih!O29=0,0,RES_hh_emih!O29/RES_summary!O$19)</f>
        <v>0.81390588123441776</v>
      </c>
      <c r="P29" s="72">
        <f>IF(RES_hh_emih!P29=0,0,RES_hh_emih!P29/RES_summary!P$19)</f>
        <v>0.90386408669802587</v>
      </c>
      <c r="Q29" s="72">
        <f>IF(RES_hh_emih!Q29=0,0,RES_hh_emih!Q29/RES_summary!Q$19)</f>
        <v>0.98121105505892181</v>
      </c>
      <c r="R29" s="72">
        <f>IF(RES_hh_emih!R29=0,0,RES_hh_emih!R29/RES_summary!R$19)</f>
        <v>1.1182676640450901</v>
      </c>
      <c r="S29" s="72">
        <f>IF(RES_hh_emih!S29=0,0,RES_hh_emih!S29/RES_summary!S$19)</f>
        <v>1.2580027417764843</v>
      </c>
      <c r="T29" s="72">
        <f>IF(RES_hh_emih!T29=0,0,RES_hh_emih!T29/RES_summary!T$19)</f>
        <v>0.72925526604761814</v>
      </c>
      <c r="U29" s="72">
        <f>IF(RES_hh_emih!U29=0,0,RES_hh_emih!U29/RES_summary!U$19)</f>
        <v>1.4906696646030877</v>
      </c>
      <c r="V29" s="72">
        <f>IF(RES_hh_emih!V29=0,0,RES_hh_emih!V29/RES_summary!V$19)</f>
        <v>0.9318364737277679</v>
      </c>
      <c r="W29" s="72">
        <f>IF(RES_hh_emih!W29=0,0,RES_hh_emih!W29/RES_summary!W$19)</f>
        <v>1.8798899849720812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1.1720582831598172</v>
      </c>
      <c r="C30" s="72">
        <f>IF(RES_hh_emih!C30=0,0,RES_hh_emih!C30/RES_summary!C$19)</f>
        <v>0.76043149700131818</v>
      </c>
      <c r="D30" s="72">
        <f>IF(RES_hh_emih!D30=0,0,RES_hh_emih!D30/RES_summary!D$19)</f>
        <v>0.72942402552468855</v>
      </c>
      <c r="E30" s="72">
        <f>IF(RES_hh_emih!E30=0,0,RES_hh_emih!E30/RES_summary!E$19)</f>
        <v>0.91092902113294205</v>
      </c>
      <c r="F30" s="72">
        <f>IF(RES_hh_emih!F30=0,0,RES_hh_emih!F30/RES_summary!F$19)</f>
        <v>0.92837929836673938</v>
      </c>
      <c r="G30" s="72">
        <f>IF(RES_hh_emih!G30=0,0,RES_hh_emih!G30/RES_summary!G$19)</f>
        <v>0.88208842927099806</v>
      </c>
      <c r="H30" s="72">
        <f>IF(RES_hh_emih!H30=0,0,RES_hh_emih!H30/RES_summary!H$19)</f>
        <v>0.80715608521086402</v>
      </c>
      <c r="I30" s="72">
        <f>IF(RES_hh_emih!I30=0,0,RES_hh_emih!I30/RES_summary!I$19)</f>
        <v>0.84137524050530266</v>
      </c>
      <c r="J30" s="72">
        <f>IF(RES_hh_emih!J30=0,0,RES_hh_emih!J30/RES_summary!J$19)</f>
        <v>0.83164552108103662</v>
      </c>
      <c r="K30" s="72">
        <f>IF(RES_hh_emih!K30=0,0,RES_hh_emih!K30/RES_summary!K$19)</f>
        <v>0.85466774039010807</v>
      </c>
      <c r="L30" s="72">
        <f>IF(RES_hh_emih!L30=0,0,RES_hh_emih!L30/RES_summary!L$19)</f>
        <v>0.55070770879468167</v>
      </c>
      <c r="M30" s="72">
        <f>IF(RES_hh_emih!M30=0,0,RES_hh_emih!M30/RES_summary!M$19)</f>
        <v>0.68069361370681591</v>
      </c>
      <c r="N30" s="72">
        <f>IF(RES_hh_emih!N30=0,0,RES_hh_emih!N30/RES_summary!N$19)</f>
        <v>0.66500033406039094</v>
      </c>
      <c r="O30" s="72">
        <f>IF(RES_hh_emih!O30=0,0,RES_hh_emih!O30/RES_summary!O$19)</f>
        <v>0.69382632449930026</v>
      </c>
      <c r="P30" s="72">
        <f>IF(RES_hh_emih!P30=0,0,RES_hh_emih!P30/RES_summary!P$19)</f>
        <v>0.93206150782153629</v>
      </c>
      <c r="Q30" s="72">
        <f>IF(RES_hh_emih!Q30=0,0,RES_hh_emih!Q30/RES_summary!Q$19)</f>
        <v>0.85369943389190328</v>
      </c>
      <c r="R30" s="72">
        <f>IF(RES_hh_emih!R30=0,0,RES_hh_emih!R30/RES_summary!R$19)</f>
        <v>0.85079598351912511</v>
      </c>
      <c r="S30" s="72">
        <f>IF(RES_hh_emih!S30=0,0,RES_hh_emih!S30/RES_summary!S$19)</f>
        <v>1.0900710935418501</v>
      </c>
      <c r="T30" s="72">
        <f>IF(RES_hh_emih!T30=0,0,RES_hh_emih!T30/RES_summary!T$19)</f>
        <v>1.1221896947308363</v>
      </c>
      <c r="U30" s="72">
        <f>IF(RES_hh_emih!U30=0,0,RES_hh_emih!U30/RES_summary!U$19)</f>
        <v>1.1498296245594175</v>
      </c>
      <c r="V30" s="72">
        <f>IF(RES_hh_emih!V30=0,0,RES_hh_emih!V30/RES_summary!V$19)</f>
        <v>1.1782673256967153</v>
      </c>
      <c r="W30" s="72">
        <f>IF(RES_hh_emih!W30=0,0,RES_hh_emih!W30/RES_summary!W$19)</f>
        <v>1.3921779200744802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50055</v>
      </c>
      <c r="D3" s="67">
        <f t="shared" si="0"/>
        <v>57085</v>
      </c>
      <c r="E3" s="67">
        <f t="shared" si="0"/>
        <v>56043</v>
      </c>
      <c r="F3" s="67">
        <f t="shared" si="0"/>
        <v>56791</v>
      </c>
      <c r="G3" s="67">
        <f t="shared" si="0"/>
        <v>58513</v>
      </c>
      <c r="H3" s="67">
        <f t="shared" si="0"/>
        <v>62144</v>
      </c>
      <c r="I3" s="67">
        <f t="shared" si="0"/>
        <v>81900</v>
      </c>
      <c r="J3" s="67">
        <f t="shared" si="0"/>
        <v>48130</v>
      </c>
      <c r="K3" s="67">
        <f t="shared" si="0"/>
        <v>71948</v>
      </c>
      <c r="L3" s="67">
        <f t="shared" si="0"/>
        <v>48432</v>
      </c>
      <c r="M3" s="67">
        <f t="shared" si="0"/>
        <v>58127</v>
      </c>
      <c r="N3" s="67">
        <f t="shared" si="0"/>
        <v>48581</v>
      </c>
      <c r="O3" s="67">
        <f t="shared" si="0"/>
        <v>50670</v>
      </c>
      <c r="P3" s="67">
        <f t="shared" si="0"/>
        <v>53003</v>
      </c>
      <c r="Q3" s="67">
        <f t="shared" si="0"/>
        <v>51841</v>
      </c>
      <c r="R3" s="67">
        <f t="shared" si="0"/>
        <v>48596</v>
      </c>
      <c r="S3" s="67">
        <f t="shared" si="0"/>
        <v>49652</v>
      </c>
      <c r="T3" s="67">
        <f t="shared" si="0"/>
        <v>48513</v>
      </c>
      <c r="U3" s="67">
        <f t="shared" si="0"/>
        <v>47680</v>
      </c>
      <c r="V3" s="67">
        <f t="shared" si="0"/>
        <v>47660</v>
      </c>
      <c r="W3" s="67">
        <f t="shared" si="0"/>
        <v>47361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50055</v>
      </c>
      <c r="D4" s="71">
        <f t="shared" si="1"/>
        <v>57085</v>
      </c>
      <c r="E4" s="71">
        <f t="shared" si="1"/>
        <v>56043</v>
      </c>
      <c r="F4" s="71">
        <f t="shared" si="1"/>
        <v>56791</v>
      </c>
      <c r="G4" s="71">
        <f t="shared" si="1"/>
        <v>58513</v>
      </c>
      <c r="H4" s="71">
        <f t="shared" si="1"/>
        <v>62144</v>
      </c>
      <c r="I4" s="71">
        <f t="shared" si="1"/>
        <v>81900</v>
      </c>
      <c r="J4" s="71">
        <f t="shared" si="1"/>
        <v>48130</v>
      </c>
      <c r="K4" s="71">
        <f t="shared" si="1"/>
        <v>71948</v>
      </c>
      <c r="L4" s="71">
        <f t="shared" si="1"/>
        <v>48432</v>
      </c>
      <c r="M4" s="71">
        <f t="shared" si="1"/>
        <v>58127</v>
      </c>
      <c r="N4" s="71">
        <f t="shared" si="1"/>
        <v>48581</v>
      </c>
      <c r="O4" s="71">
        <f t="shared" si="1"/>
        <v>50670</v>
      </c>
      <c r="P4" s="71">
        <f t="shared" si="1"/>
        <v>53003</v>
      </c>
      <c r="Q4" s="71">
        <f t="shared" si="1"/>
        <v>51841</v>
      </c>
      <c r="R4" s="71">
        <f t="shared" ref="R4:V4" si="2">SUM(R5:R13)</f>
        <v>48596</v>
      </c>
      <c r="S4" s="71">
        <f t="shared" si="2"/>
        <v>49652</v>
      </c>
      <c r="T4" s="71">
        <f t="shared" si="2"/>
        <v>48513</v>
      </c>
      <c r="U4" s="71">
        <f t="shared" si="2"/>
        <v>47680</v>
      </c>
      <c r="V4" s="71">
        <f t="shared" si="2"/>
        <v>47660</v>
      </c>
      <c r="W4" s="71">
        <f t="shared" ref="W4" si="3">SUM(W5:W13)</f>
        <v>47361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1470</v>
      </c>
      <c r="D5" s="82">
        <v>1523</v>
      </c>
      <c r="E5" s="82">
        <v>1506</v>
      </c>
      <c r="F5" s="82">
        <v>1627</v>
      </c>
      <c r="G5" s="82">
        <v>348</v>
      </c>
      <c r="H5" s="82">
        <v>866</v>
      </c>
      <c r="I5" s="82">
        <v>1878</v>
      </c>
      <c r="J5" s="82">
        <v>1475</v>
      </c>
      <c r="K5" s="82">
        <v>198</v>
      </c>
      <c r="L5" s="82">
        <v>0</v>
      </c>
      <c r="M5" s="82">
        <v>0</v>
      </c>
      <c r="N5" s="82">
        <v>126</v>
      </c>
      <c r="O5" s="82">
        <v>0</v>
      </c>
      <c r="P5" s="82">
        <v>0</v>
      </c>
      <c r="Q5" s="82">
        <v>0</v>
      </c>
      <c r="R5" s="82">
        <v>2099</v>
      </c>
      <c r="S5" s="82">
        <v>1713</v>
      </c>
      <c r="T5" s="82">
        <v>1983</v>
      </c>
      <c r="U5" s="82">
        <v>1861</v>
      </c>
      <c r="V5" s="82">
        <v>3248</v>
      </c>
      <c r="W5" s="82">
        <v>1774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387</v>
      </c>
      <c r="D6" s="82">
        <v>134</v>
      </c>
      <c r="E6" s="82">
        <v>70</v>
      </c>
      <c r="F6" s="82">
        <v>273</v>
      </c>
      <c r="G6" s="82">
        <v>196</v>
      </c>
      <c r="H6" s="82">
        <v>906</v>
      </c>
      <c r="I6" s="82">
        <v>265</v>
      </c>
      <c r="J6" s="82">
        <v>156</v>
      </c>
      <c r="K6" s="82">
        <v>132</v>
      </c>
      <c r="L6" s="82">
        <v>51</v>
      </c>
      <c r="M6" s="82">
        <v>0</v>
      </c>
      <c r="N6" s="82">
        <v>0</v>
      </c>
      <c r="O6" s="82">
        <v>77</v>
      </c>
      <c r="P6" s="82">
        <v>23</v>
      </c>
      <c r="Q6" s="82">
        <v>0</v>
      </c>
      <c r="R6" s="82">
        <v>62</v>
      </c>
      <c r="S6" s="82">
        <v>44</v>
      </c>
      <c r="T6" s="82">
        <v>81</v>
      </c>
      <c r="U6" s="82">
        <v>108</v>
      </c>
      <c r="V6" s="82">
        <v>124</v>
      </c>
      <c r="W6" s="82">
        <v>231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0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82">
        <v>0</v>
      </c>
      <c r="M7" s="82">
        <v>0</v>
      </c>
      <c r="N7" s="82">
        <v>0</v>
      </c>
      <c r="O7" s="82">
        <v>0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28640</v>
      </c>
      <c r="D8" s="82">
        <v>32104</v>
      </c>
      <c r="E8" s="82">
        <v>32569</v>
      </c>
      <c r="F8" s="82">
        <v>38704</v>
      </c>
      <c r="G8" s="82">
        <v>33184</v>
      </c>
      <c r="H8" s="82">
        <v>38560</v>
      </c>
      <c r="I8" s="82">
        <v>53032</v>
      </c>
      <c r="J8" s="82">
        <v>22206</v>
      </c>
      <c r="K8" s="82">
        <v>23068</v>
      </c>
      <c r="L8" s="82">
        <v>0</v>
      </c>
      <c r="M8" s="82">
        <v>20214</v>
      </c>
      <c r="N8" s="82">
        <v>13321</v>
      </c>
      <c r="O8" s="82">
        <v>23788</v>
      </c>
      <c r="P8" s="82">
        <v>29441</v>
      </c>
      <c r="Q8" s="82">
        <v>28934</v>
      </c>
      <c r="R8" s="82">
        <v>26442</v>
      </c>
      <c r="S8" s="82">
        <v>31997</v>
      </c>
      <c r="T8" s="82">
        <v>32913</v>
      </c>
      <c r="U8" s="82">
        <v>32774</v>
      </c>
      <c r="V8" s="82">
        <v>23252</v>
      </c>
      <c r="W8" s="82">
        <v>19862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1688</v>
      </c>
      <c r="D9" s="82">
        <v>1544</v>
      </c>
      <c r="E9" s="82">
        <v>1897</v>
      </c>
      <c r="F9" s="82">
        <v>1909</v>
      </c>
      <c r="G9" s="82">
        <v>2064</v>
      </c>
      <c r="H9" s="82">
        <v>1474</v>
      </c>
      <c r="I9" s="82">
        <v>3341</v>
      </c>
      <c r="J9" s="82">
        <v>18949</v>
      </c>
      <c r="K9" s="82">
        <v>42134</v>
      </c>
      <c r="L9" s="82">
        <v>48381</v>
      </c>
      <c r="M9" s="82">
        <v>24520</v>
      </c>
      <c r="N9" s="82">
        <v>13717</v>
      </c>
      <c r="O9" s="82">
        <v>1735</v>
      </c>
      <c r="P9" s="82">
        <v>0</v>
      </c>
      <c r="Q9" s="82">
        <v>7293</v>
      </c>
      <c r="R9" s="82">
        <v>9196</v>
      </c>
      <c r="S9" s="82">
        <v>3609</v>
      </c>
      <c r="T9" s="82">
        <v>0</v>
      </c>
      <c r="U9" s="82">
        <v>0</v>
      </c>
      <c r="V9" s="82">
        <v>7067</v>
      </c>
      <c r="W9" s="82">
        <v>14460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17687</v>
      </c>
      <c r="D11" s="82">
        <v>21396</v>
      </c>
      <c r="E11" s="82">
        <v>19622</v>
      </c>
      <c r="F11" s="82">
        <v>13902</v>
      </c>
      <c r="G11" s="82">
        <v>20143</v>
      </c>
      <c r="H11" s="82">
        <v>16138</v>
      </c>
      <c r="I11" s="82">
        <v>18073</v>
      </c>
      <c r="J11" s="82">
        <v>3477</v>
      </c>
      <c r="K11" s="82">
        <v>6120</v>
      </c>
      <c r="L11" s="82">
        <v>0</v>
      </c>
      <c r="M11" s="82">
        <v>9923</v>
      </c>
      <c r="N11" s="82">
        <v>15934</v>
      </c>
      <c r="O11" s="82">
        <v>19320</v>
      </c>
      <c r="P11" s="82">
        <v>18220</v>
      </c>
      <c r="Q11" s="82">
        <v>9442</v>
      </c>
      <c r="R11" s="82">
        <v>8080</v>
      </c>
      <c r="S11" s="82">
        <v>9003</v>
      </c>
      <c r="T11" s="82">
        <v>9724</v>
      </c>
      <c r="U11" s="82">
        <v>6207</v>
      </c>
      <c r="V11" s="82">
        <v>4644</v>
      </c>
      <c r="W11" s="82">
        <v>5996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183</v>
      </c>
      <c r="D12" s="82">
        <v>384</v>
      </c>
      <c r="E12" s="82">
        <v>379</v>
      </c>
      <c r="F12" s="82">
        <v>376</v>
      </c>
      <c r="G12" s="82">
        <v>406</v>
      </c>
      <c r="H12" s="82">
        <v>425</v>
      </c>
      <c r="I12" s="82">
        <v>472</v>
      </c>
      <c r="J12" s="82">
        <v>204</v>
      </c>
      <c r="K12" s="82">
        <v>89</v>
      </c>
      <c r="L12" s="82">
        <v>0</v>
      </c>
      <c r="M12" s="82">
        <v>483</v>
      </c>
      <c r="N12" s="82">
        <v>1046</v>
      </c>
      <c r="O12" s="82">
        <v>1976</v>
      </c>
      <c r="P12" s="82">
        <v>4991</v>
      </c>
      <c r="Q12" s="82">
        <v>4244</v>
      </c>
      <c r="R12" s="82">
        <v>2600</v>
      </c>
      <c r="S12" s="82">
        <v>2497</v>
      </c>
      <c r="T12" s="82">
        <v>3245</v>
      </c>
      <c r="U12" s="82">
        <v>3326</v>
      </c>
      <c r="V12" s="82">
        <v>3955</v>
      </c>
      <c r="W12" s="82">
        <v>3500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0</v>
      </c>
      <c r="D13" s="83">
        <v>0</v>
      </c>
      <c r="E13" s="83">
        <v>0</v>
      </c>
      <c r="F13" s="83">
        <v>0</v>
      </c>
      <c r="G13" s="83">
        <v>2172</v>
      </c>
      <c r="H13" s="83">
        <v>3775</v>
      </c>
      <c r="I13" s="83">
        <v>4839</v>
      </c>
      <c r="J13" s="83">
        <v>1663</v>
      </c>
      <c r="K13" s="83">
        <v>207</v>
      </c>
      <c r="L13" s="83">
        <v>0</v>
      </c>
      <c r="M13" s="83">
        <v>2987</v>
      </c>
      <c r="N13" s="83">
        <v>4437</v>
      </c>
      <c r="O13" s="83">
        <v>3774</v>
      </c>
      <c r="P13" s="83">
        <v>328</v>
      </c>
      <c r="Q13" s="83">
        <v>1928</v>
      </c>
      <c r="R13" s="83">
        <v>117</v>
      </c>
      <c r="S13" s="83">
        <v>789</v>
      </c>
      <c r="T13" s="83">
        <v>567</v>
      </c>
      <c r="U13" s="83">
        <v>3404</v>
      </c>
      <c r="V13" s="83">
        <v>5370</v>
      </c>
      <c r="W13" s="83">
        <v>1538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49872</v>
      </c>
      <c r="D14" s="85">
        <f t="shared" si="4"/>
        <v>56701</v>
      </c>
      <c r="E14" s="85">
        <f t="shared" si="4"/>
        <v>55664</v>
      </c>
      <c r="F14" s="85">
        <f t="shared" si="4"/>
        <v>56415</v>
      </c>
      <c r="G14" s="85">
        <f t="shared" si="4"/>
        <v>55935</v>
      </c>
      <c r="H14" s="85">
        <f t="shared" si="4"/>
        <v>57944</v>
      </c>
      <c r="I14" s="85">
        <f t="shared" si="4"/>
        <v>76589</v>
      </c>
      <c r="J14" s="85">
        <f t="shared" si="4"/>
        <v>46263</v>
      </c>
      <c r="K14" s="85">
        <f t="shared" si="4"/>
        <v>71652</v>
      </c>
      <c r="L14" s="85">
        <f t="shared" si="4"/>
        <v>48432</v>
      </c>
      <c r="M14" s="85">
        <f t="shared" si="4"/>
        <v>54657</v>
      </c>
      <c r="N14" s="85">
        <f t="shared" si="4"/>
        <v>43098</v>
      </c>
      <c r="O14" s="85">
        <f t="shared" si="4"/>
        <v>44920</v>
      </c>
      <c r="P14" s="85">
        <f t="shared" si="4"/>
        <v>47684</v>
      </c>
      <c r="Q14" s="85">
        <f t="shared" si="4"/>
        <v>45669</v>
      </c>
      <c r="R14" s="85">
        <f t="shared" ref="R14:V14" si="5">SUM(R5:R11)</f>
        <v>45879</v>
      </c>
      <c r="S14" s="85">
        <f t="shared" si="5"/>
        <v>46366</v>
      </c>
      <c r="T14" s="85">
        <f t="shared" si="5"/>
        <v>44701</v>
      </c>
      <c r="U14" s="85">
        <f t="shared" si="5"/>
        <v>40950</v>
      </c>
      <c r="V14" s="85">
        <f t="shared" si="5"/>
        <v>38335</v>
      </c>
      <c r="W14" s="85">
        <f t="shared" ref="W14" si="6">SUM(W5:W11)</f>
        <v>42323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2088</v>
      </c>
      <c r="D15" s="71">
        <f t="shared" si="7"/>
        <v>3489</v>
      </c>
      <c r="E15" s="71">
        <f t="shared" si="7"/>
        <v>4584</v>
      </c>
      <c r="F15" s="71">
        <f t="shared" si="7"/>
        <v>4801</v>
      </c>
      <c r="G15" s="71">
        <f t="shared" si="7"/>
        <v>5569</v>
      </c>
      <c r="H15" s="71">
        <f t="shared" si="7"/>
        <v>4431</v>
      </c>
      <c r="I15" s="71">
        <f t="shared" si="7"/>
        <v>7675</v>
      </c>
      <c r="J15" s="71">
        <f t="shared" si="7"/>
        <v>4578</v>
      </c>
      <c r="K15" s="71">
        <f t="shared" si="7"/>
        <v>8967</v>
      </c>
      <c r="L15" s="71">
        <f t="shared" si="7"/>
        <v>4108</v>
      </c>
      <c r="M15" s="71">
        <f t="shared" si="7"/>
        <v>2488</v>
      </c>
      <c r="N15" s="71">
        <f t="shared" si="7"/>
        <v>6347</v>
      </c>
      <c r="O15" s="71">
        <f t="shared" si="7"/>
        <v>4721</v>
      </c>
      <c r="P15" s="71">
        <f t="shared" si="7"/>
        <v>5579</v>
      </c>
      <c r="Q15" s="71">
        <f t="shared" si="7"/>
        <v>8263</v>
      </c>
      <c r="R15" s="71">
        <f t="shared" si="7"/>
        <v>6805</v>
      </c>
      <c r="S15" s="71">
        <f t="shared" si="7"/>
        <v>5805</v>
      </c>
      <c r="T15" s="71">
        <f t="shared" si="7"/>
        <v>8504</v>
      </c>
      <c r="U15" s="71">
        <f t="shared" si="7"/>
        <v>7466</v>
      </c>
      <c r="V15" s="71">
        <f t="shared" si="7"/>
        <v>8513</v>
      </c>
      <c r="W15" s="71">
        <f t="shared" si="7"/>
        <v>4497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2088</v>
      </c>
      <c r="D16" s="82">
        <v>3489</v>
      </c>
      <c r="E16" s="82">
        <v>4584</v>
      </c>
      <c r="F16" s="82">
        <v>4801</v>
      </c>
      <c r="G16" s="82">
        <v>5569</v>
      </c>
      <c r="H16" s="82">
        <v>4431</v>
      </c>
      <c r="I16" s="82">
        <v>7675</v>
      </c>
      <c r="J16" s="82">
        <v>4578</v>
      </c>
      <c r="K16" s="82">
        <v>8967</v>
      </c>
      <c r="L16" s="82">
        <v>4108</v>
      </c>
      <c r="M16" s="82">
        <v>2488</v>
      </c>
      <c r="N16" s="82">
        <v>6347</v>
      </c>
      <c r="O16" s="82">
        <v>4721</v>
      </c>
      <c r="P16" s="82">
        <v>5579</v>
      </c>
      <c r="Q16" s="82">
        <v>8263</v>
      </c>
      <c r="R16" s="82">
        <v>6805</v>
      </c>
      <c r="S16" s="82">
        <v>5805</v>
      </c>
      <c r="T16" s="82">
        <v>8504</v>
      </c>
      <c r="U16" s="82">
        <v>7466</v>
      </c>
      <c r="V16" s="82">
        <v>8513</v>
      </c>
      <c r="W16" s="82">
        <v>4497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50055</v>
      </c>
      <c r="D17" s="71">
        <f t="shared" si="8"/>
        <v>57085</v>
      </c>
      <c r="E17" s="71">
        <f t="shared" si="8"/>
        <v>56043</v>
      </c>
      <c r="F17" s="71">
        <f t="shared" si="8"/>
        <v>56791</v>
      </c>
      <c r="G17" s="71">
        <f t="shared" si="8"/>
        <v>58513</v>
      </c>
      <c r="H17" s="71">
        <f t="shared" si="8"/>
        <v>62144</v>
      </c>
      <c r="I17" s="71">
        <f t="shared" si="8"/>
        <v>81900</v>
      </c>
      <c r="J17" s="71">
        <f t="shared" si="8"/>
        <v>48130</v>
      </c>
      <c r="K17" s="71">
        <f t="shared" si="8"/>
        <v>71948</v>
      </c>
      <c r="L17" s="71">
        <f t="shared" si="8"/>
        <v>48432</v>
      </c>
      <c r="M17" s="71">
        <f t="shared" si="8"/>
        <v>58127</v>
      </c>
      <c r="N17" s="71">
        <f t="shared" si="8"/>
        <v>48581</v>
      </c>
      <c r="O17" s="71">
        <f t="shared" si="8"/>
        <v>50670</v>
      </c>
      <c r="P17" s="71">
        <f t="shared" si="8"/>
        <v>53003</v>
      </c>
      <c r="Q17" s="71">
        <f t="shared" si="8"/>
        <v>51841</v>
      </c>
      <c r="R17" s="71">
        <f t="shared" ref="R17:V17" si="9">SUM(R18:R25)</f>
        <v>48596</v>
      </c>
      <c r="S17" s="71">
        <f t="shared" si="9"/>
        <v>49652</v>
      </c>
      <c r="T17" s="71">
        <f t="shared" si="9"/>
        <v>48513</v>
      </c>
      <c r="U17" s="71">
        <f t="shared" si="9"/>
        <v>47680</v>
      </c>
      <c r="V17" s="71">
        <f t="shared" si="9"/>
        <v>47660</v>
      </c>
      <c r="W17" s="71">
        <f t="shared" ref="W17" si="10">SUM(W18:W25)</f>
        <v>47361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1470</v>
      </c>
      <c r="D18" s="82">
        <v>1523</v>
      </c>
      <c r="E18" s="82">
        <v>1506</v>
      </c>
      <c r="F18" s="82">
        <v>949</v>
      </c>
      <c r="G18" s="82">
        <v>13</v>
      </c>
      <c r="H18" s="82">
        <v>321</v>
      </c>
      <c r="I18" s="82">
        <v>1099</v>
      </c>
      <c r="J18" s="82">
        <v>1475</v>
      </c>
      <c r="K18" s="82">
        <v>198</v>
      </c>
      <c r="L18" s="82">
        <v>0</v>
      </c>
      <c r="M18" s="82">
        <v>0</v>
      </c>
      <c r="N18" s="82">
        <v>123</v>
      </c>
      <c r="O18" s="82">
        <v>0</v>
      </c>
      <c r="P18" s="82">
        <v>0</v>
      </c>
      <c r="Q18" s="82">
        <v>0</v>
      </c>
      <c r="R18" s="82">
        <v>2047</v>
      </c>
      <c r="S18" s="82">
        <v>1544</v>
      </c>
      <c r="T18" s="82">
        <v>1499</v>
      </c>
      <c r="U18" s="82">
        <v>1495</v>
      </c>
      <c r="V18" s="82">
        <v>2940</v>
      </c>
      <c r="W18" s="82">
        <v>971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892</v>
      </c>
      <c r="D19" s="82">
        <v>423</v>
      </c>
      <c r="E19" s="82">
        <v>431</v>
      </c>
      <c r="F19" s="82">
        <v>462</v>
      </c>
      <c r="G19" s="82">
        <v>613</v>
      </c>
      <c r="H19" s="82">
        <v>894</v>
      </c>
      <c r="I19" s="82">
        <v>1119</v>
      </c>
      <c r="J19" s="82">
        <v>1649</v>
      </c>
      <c r="K19" s="82">
        <v>1775</v>
      </c>
      <c r="L19" s="82">
        <v>1137</v>
      </c>
      <c r="M19" s="82">
        <v>1114</v>
      </c>
      <c r="N19" s="82">
        <v>749</v>
      </c>
      <c r="O19" s="82">
        <v>396</v>
      </c>
      <c r="P19" s="82">
        <v>51</v>
      </c>
      <c r="Q19" s="82">
        <v>594</v>
      </c>
      <c r="R19" s="82">
        <v>699</v>
      </c>
      <c r="S19" s="82">
        <v>224</v>
      </c>
      <c r="T19" s="82">
        <v>363</v>
      </c>
      <c r="U19" s="82">
        <v>373</v>
      </c>
      <c r="V19" s="82">
        <v>831</v>
      </c>
      <c r="W19" s="82">
        <v>372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21798</v>
      </c>
      <c r="D21" s="82">
        <v>13855</v>
      </c>
      <c r="E21" s="82">
        <v>17938</v>
      </c>
      <c r="F21" s="82">
        <v>21017</v>
      </c>
      <c r="G21" s="82">
        <v>17828</v>
      </c>
      <c r="H21" s="82">
        <v>17855</v>
      </c>
      <c r="I21" s="82">
        <v>40019</v>
      </c>
      <c r="J21" s="82">
        <v>22206</v>
      </c>
      <c r="K21" s="82">
        <v>20986</v>
      </c>
      <c r="L21" s="82">
        <v>0</v>
      </c>
      <c r="M21" s="82">
        <v>14567</v>
      </c>
      <c r="N21" s="82">
        <v>13321</v>
      </c>
      <c r="O21" s="82">
        <v>23568</v>
      </c>
      <c r="P21" s="82">
        <v>29441</v>
      </c>
      <c r="Q21" s="82">
        <v>24323</v>
      </c>
      <c r="R21" s="82">
        <v>26442</v>
      </c>
      <c r="S21" s="82">
        <v>30420</v>
      </c>
      <c r="T21" s="82">
        <v>20600</v>
      </c>
      <c r="U21" s="82">
        <v>15719</v>
      </c>
      <c r="V21" s="82">
        <v>16606</v>
      </c>
      <c r="W21" s="82">
        <v>7923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27</v>
      </c>
      <c r="D22" s="82">
        <v>14</v>
      </c>
      <c r="E22" s="82">
        <v>14</v>
      </c>
      <c r="F22" s="82">
        <v>10</v>
      </c>
      <c r="G22" s="82">
        <v>10</v>
      </c>
      <c r="H22" s="82">
        <v>4</v>
      </c>
      <c r="I22" s="82">
        <v>15</v>
      </c>
      <c r="J22" s="82">
        <v>97</v>
      </c>
      <c r="K22" s="82">
        <v>34</v>
      </c>
      <c r="L22" s="82">
        <v>3003</v>
      </c>
      <c r="M22" s="82">
        <v>701</v>
      </c>
      <c r="N22" s="82">
        <v>29</v>
      </c>
      <c r="O22" s="82">
        <v>15</v>
      </c>
      <c r="P22" s="82">
        <v>0</v>
      </c>
      <c r="Q22" s="82">
        <v>36</v>
      </c>
      <c r="R22" s="82">
        <v>362</v>
      </c>
      <c r="S22" s="82">
        <v>14</v>
      </c>
      <c r="T22" s="82">
        <v>0</v>
      </c>
      <c r="U22" s="82">
        <v>0</v>
      </c>
      <c r="V22" s="82">
        <v>7067</v>
      </c>
      <c r="W22" s="82">
        <v>14460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16069</v>
      </c>
      <c r="D24" s="82">
        <v>20698</v>
      </c>
      <c r="E24" s="82">
        <v>18614</v>
      </c>
      <c r="F24" s="82">
        <v>13031</v>
      </c>
      <c r="G24" s="82">
        <v>18591</v>
      </c>
      <c r="H24" s="82">
        <v>14858</v>
      </c>
      <c r="I24" s="82">
        <v>16955</v>
      </c>
      <c r="J24" s="82">
        <v>3157</v>
      </c>
      <c r="K24" s="82">
        <v>5458</v>
      </c>
      <c r="L24" s="82">
        <v>0</v>
      </c>
      <c r="M24" s="82">
        <v>8242</v>
      </c>
      <c r="N24" s="82">
        <v>14532</v>
      </c>
      <c r="O24" s="82">
        <v>16969</v>
      </c>
      <c r="P24" s="82">
        <v>18219</v>
      </c>
      <c r="Q24" s="82">
        <v>9442</v>
      </c>
      <c r="R24" s="82">
        <v>8080</v>
      </c>
      <c r="S24" s="82">
        <v>9003</v>
      </c>
      <c r="T24" s="82">
        <v>7077</v>
      </c>
      <c r="U24" s="82">
        <v>3614</v>
      </c>
      <c r="V24" s="82">
        <v>1433</v>
      </c>
      <c r="W24" s="82">
        <v>496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9799</v>
      </c>
      <c r="D25" s="83">
        <v>20572</v>
      </c>
      <c r="E25" s="83">
        <v>17540</v>
      </c>
      <c r="F25" s="83">
        <v>21322</v>
      </c>
      <c r="G25" s="83">
        <v>21458</v>
      </c>
      <c r="H25" s="83">
        <v>28212</v>
      </c>
      <c r="I25" s="83">
        <v>22693</v>
      </c>
      <c r="J25" s="83">
        <v>19546</v>
      </c>
      <c r="K25" s="83">
        <v>43497</v>
      </c>
      <c r="L25" s="83">
        <v>44292</v>
      </c>
      <c r="M25" s="83">
        <v>33503</v>
      </c>
      <c r="N25" s="83">
        <v>19827</v>
      </c>
      <c r="O25" s="83">
        <v>9722</v>
      </c>
      <c r="P25" s="83">
        <v>5292</v>
      </c>
      <c r="Q25" s="83">
        <v>17446</v>
      </c>
      <c r="R25" s="83">
        <v>10966</v>
      </c>
      <c r="S25" s="83">
        <v>8447</v>
      </c>
      <c r="T25" s="83">
        <v>18974</v>
      </c>
      <c r="U25" s="83">
        <v>26479</v>
      </c>
      <c r="V25" s="83">
        <v>18783</v>
      </c>
      <c r="W25" s="83">
        <v>23139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30582</v>
      </c>
      <c r="M26" s="85">
        <v>1424</v>
      </c>
      <c r="N26" s="85">
        <v>164</v>
      </c>
      <c r="O26" s="85">
        <v>118</v>
      </c>
      <c r="P26" s="85">
        <v>298</v>
      </c>
      <c r="Q26" s="85">
        <v>174</v>
      </c>
      <c r="R26" s="85">
        <v>629</v>
      </c>
      <c r="S26" s="85">
        <v>3269</v>
      </c>
      <c r="T26" s="85">
        <v>12298</v>
      </c>
      <c r="U26" s="85">
        <v>182</v>
      </c>
      <c r="V26" s="85">
        <v>4508</v>
      </c>
      <c r="W26" s="85">
        <v>943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50055</v>
      </c>
      <c r="D27" s="71">
        <f t="shared" si="11"/>
        <v>57085</v>
      </c>
      <c r="E27" s="71">
        <f t="shared" si="11"/>
        <v>56043</v>
      </c>
      <c r="F27" s="71">
        <f t="shared" si="11"/>
        <v>56791</v>
      </c>
      <c r="G27" s="71">
        <f t="shared" si="11"/>
        <v>58513</v>
      </c>
      <c r="H27" s="71">
        <f t="shared" si="11"/>
        <v>62144</v>
      </c>
      <c r="I27" s="71">
        <f t="shared" si="11"/>
        <v>81900</v>
      </c>
      <c r="J27" s="71">
        <f t="shared" si="11"/>
        <v>48130</v>
      </c>
      <c r="K27" s="71">
        <f t="shared" si="11"/>
        <v>71948</v>
      </c>
      <c r="L27" s="71">
        <f t="shared" si="11"/>
        <v>48432</v>
      </c>
      <c r="M27" s="71">
        <f t="shared" si="11"/>
        <v>58127</v>
      </c>
      <c r="N27" s="71">
        <f t="shared" si="11"/>
        <v>48581</v>
      </c>
      <c r="O27" s="71">
        <f t="shared" si="11"/>
        <v>50670</v>
      </c>
      <c r="P27" s="71">
        <f t="shared" si="11"/>
        <v>53003</v>
      </c>
      <c r="Q27" s="71">
        <f t="shared" si="11"/>
        <v>51841</v>
      </c>
      <c r="R27" s="71">
        <f t="shared" ref="R27:V27" si="12">SUM(R28:R32)</f>
        <v>48596</v>
      </c>
      <c r="S27" s="71">
        <f t="shared" si="12"/>
        <v>49652</v>
      </c>
      <c r="T27" s="71">
        <f t="shared" si="12"/>
        <v>48513</v>
      </c>
      <c r="U27" s="71">
        <f t="shared" si="12"/>
        <v>47680</v>
      </c>
      <c r="V27" s="71">
        <f t="shared" si="12"/>
        <v>47660</v>
      </c>
      <c r="W27" s="71">
        <f t="shared" ref="W27" si="13">SUM(W28:W32)</f>
        <v>47361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119</v>
      </c>
      <c r="D28" s="82">
        <v>251</v>
      </c>
      <c r="E28" s="82">
        <v>275</v>
      </c>
      <c r="F28" s="82">
        <v>212</v>
      </c>
      <c r="G28" s="82">
        <v>96</v>
      </c>
      <c r="H28" s="82">
        <v>183</v>
      </c>
      <c r="I28" s="82">
        <v>593</v>
      </c>
      <c r="J28" s="82">
        <v>1204</v>
      </c>
      <c r="K28" s="82">
        <v>170</v>
      </c>
      <c r="L28" s="82">
        <v>0</v>
      </c>
      <c r="M28" s="82">
        <v>0</v>
      </c>
      <c r="N28" s="82">
        <v>98</v>
      </c>
      <c r="O28" s="82">
        <v>0</v>
      </c>
      <c r="P28" s="82">
        <v>0</v>
      </c>
      <c r="Q28" s="82">
        <v>0</v>
      </c>
      <c r="R28" s="82">
        <v>1885</v>
      </c>
      <c r="S28" s="82">
        <v>1505</v>
      </c>
      <c r="T28" s="82">
        <v>1819</v>
      </c>
      <c r="U28" s="82">
        <v>1821</v>
      </c>
      <c r="V28" s="82">
        <v>3225</v>
      </c>
      <c r="W28" s="82">
        <v>1707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1617</v>
      </c>
      <c r="D29" s="82">
        <v>1540</v>
      </c>
      <c r="E29" s="82">
        <v>845</v>
      </c>
      <c r="F29" s="82">
        <v>1077</v>
      </c>
      <c r="G29" s="82">
        <v>1821</v>
      </c>
      <c r="H29" s="82">
        <v>1833</v>
      </c>
      <c r="I29" s="82">
        <v>2181</v>
      </c>
      <c r="J29" s="82">
        <v>2164</v>
      </c>
      <c r="K29" s="82">
        <v>2787</v>
      </c>
      <c r="L29" s="82">
        <v>2140</v>
      </c>
      <c r="M29" s="82">
        <v>1626</v>
      </c>
      <c r="N29" s="82">
        <v>1388</v>
      </c>
      <c r="O29" s="82">
        <v>992</v>
      </c>
      <c r="P29" s="82">
        <v>474</v>
      </c>
      <c r="Q29" s="82">
        <v>781</v>
      </c>
      <c r="R29" s="82">
        <v>499</v>
      </c>
      <c r="S29" s="82">
        <v>195</v>
      </c>
      <c r="T29" s="82">
        <v>26</v>
      </c>
      <c r="U29" s="82">
        <v>496</v>
      </c>
      <c r="V29" s="82">
        <v>609</v>
      </c>
      <c r="W29" s="82">
        <v>1270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25272</v>
      </c>
      <c r="D30" s="82">
        <v>26875</v>
      </c>
      <c r="E30" s="82">
        <v>30510</v>
      </c>
      <c r="F30" s="82">
        <v>38521</v>
      </c>
      <c r="G30" s="82">
        <v>32281</v>
      </c>
      <c r="H30" s="82">
        <v>37103</v>
      </c>
      <c r="I30" s="82">
        <v>51006</v>
      </c>
      <c r="J30" s="82">
        <v>19463</v>
      </c>
      <c r="K30" s="82">
        <v>22336</v>
      </c>
      <c r="L30" s="82">
        <v>0</v>
      </c>
      <c r="M30" s="82">
        <v>9734</v>
      </c>
      <c r="N30" s="82">
        <v>11925</v>
      </c>
      <c r="O30" s="82">
        <v>17260</v>
      </c>
      <c r="P30" s="82">
        <v>21675</v>
      </c>
      <c r="Q30" s="82">
        <v>27029</v>
      </c>
      <c r="R30" s="82">
        <v>21288</v>
      </c>
      <c r="S30" s="82">
        <v>30690</v>
      </c>
      <c r="T30" s="82">
        <v>30983</v>
      </c>
      <c r="U30" s="82">
        <v>28389</v>
      </c>
      <c r="V30" s="82">
        <v>21684</v>
      </c>
      <c r="W30" s="82">
        <v>19060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35</v>
      </c>
      <c r="D31" s="82">
        <v>30</v>
      </c>
      <c r="E31" s="82">
        <v>24</v>
      </c>
      <c r="F31" s="82">
        <v>22</v>
      </c>
      <c r="G31" s="82">
        <v>26</v>
      </c>
      <c r="H31" s="82">
        <v>18</v>
      </c>
      <c r="I31" s="82">
        <v>36</v>
      </c>
      <c r="J31" s="82">
        <v>845</v>
      </c>
      <c r="K31" s="82">
        <v>2031</v>
      </c>
      <c r="L31" s="82">
        <v>2494</v>
      </c>
      <c r="M31" s="82">
        <v>1323</v>
      </c>
      <c r="N31" s="82">
        <v>68</v>
      </c>
      <c r="O31" s="82">
        <v>8</v>
      </c>
      <c r="P31" s="82">
        <v>0</v>
      </c>
      <c r="Q31" s="82">
        <v>65</v>
      </c>
      <c r="R31" s="82">
        <v>197</v>
      </c>
      <c r="S31" s="82">
        <v>92</v>
      </c>
      <c r="T31" s="82">
        <v>0</v>
      </c>
      <c r="U31" s="82">
        <v>0</v>
      </c>
      <c r="V31" s="82">
        <v>246</v>
      </c>
      <c r="W31" s="82">
        <v>108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23012</v>
      </c>
      <c r="D32" s="86">
        <v>28389</v>
      </c>
      <c r="E32" s="86">
        <v>24389</v>
      </c>
      <c r="F32" s="86">
        <v>16959</v>
      </c>
      <c r="G32" s="86">
        <v>24289</v>
      </c>
      <c r="H32" s="86">
        <v>23007</v>
      </c>
      <c r="I32" s="86">
        <v>28084</v>
      </c>
      <c r="J32" s="86">
        <v>24454</v>
      </c>
      <c r="K32" s="86">
        <v>44624</v>
      </c>
      <c r="L32" s="86">
        <v>43798</v>
      </c>
      <c r="M32" s="86">
        <v>45444</v>
      </c>
      <c r="N32" s="86">
        <v>35102</v>
      </c>
      <c r="O32" s="86">
        <v>32410</v>
      </c>
      <c r="P32" s="86">
        <v>30854</v>
      </c>
      <c r="Q32" s="86">
        <v>23966</v>
      </c>
      <c r="R32" s="86">
        <v>24727</v>
      </c>
      <c r="S32" s="86">
        <v>17170</v>
      </c>
      <c r="T32" s="86">
        <v>15685</v>
      </c>
      <c r="U32" s="86">
        <v>16974</v>
      </c>
      <c r="V32" s="86">
        <v>21896</v>
      </c>
      <c r="W32" s="86">
        <v>25216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72.551303078825384</v>
      </c>
      <c r="D3" s="65">
        <f t="shared" si="0"/>
        <v>76.688422086296399</v>
      </c>
      <c r="E3" s="65">
        <f t="shared" si="0"/>
        <v>70.037219342076952</v>
      </c>
      <c r="F3" s="65">
        <f t="shared" si="0"/>
        <v>66.834109543800224</v>
      </c>
      <c r="G3" s="65">
        <f t="shared" si="0"/>
        <v>62.840268494779743</v>
      </c>
      <c r="H3" s="65">
        <f t="shared" si="0"/>
        <v>59.219834097678721</v>
      </c>
      <c r="I3" s="65">
        <f t="shared" si="0"/>
        <v>67.853110946617278</v>
      </c>
      <c r="J3" s="65">
        <f t="shared" si="0"/>
        <v>34.597728478074878</v>
      </c>
      <c r="K3" s="65">
        <f t="shared" si="0"/>
        <v>38.12369027033435</v>
      </c>
      <c r="L3" s="65">
        <f t="shared" si="0"/>
        <v>80.99603961070008</v>
      </c>
      <c r="M3" s="65">
        <f t="shared" si="0"/>
        <v>64.757356463247874</v>
      </c>
      <c r="N3" s="65">
        <f t="shared" si="0"/>
        <v>50.502434588038568</v>
      </c>
      <c r="O3" s="65">
        <f t="shared" si="0"/>
        <v>48.074267468690294</v>
      </c>
      <c r="P3" s="65">
        <f t="shared" si="0"/>
        <v>41.275936399788492</v>
      </c>
      <c r="Q3" s="65">
        <f t="shared" si="0"/>
        <v>42.138515864224956</v>
      </c>
      <c r="R3" s="65">
        <f t="shared" ref="R3:V3" si="1">SUM(R4,R15,R17,R27)</f>
        <v>40.634691308104784</v>
      </c>
      <c r="S3" s="65">
        <f t="shared" si="1"/>
        <v>41.348428713676078</v>
      </c>
      <c r="T3" s="65">
        <f t="shared" si="1"/>
        <v>37.234879567221029</v>
      </c>
      <c r="U3" s="65">
        <f t="shared" si="1"/>
        <v>35.791317082990233</v>
      </c>
      <c r="V3" s="65">
        <f t="shared" si="1"/>
        <v>35.930878468708165</v>
      </c>
      <c r="W3" s="65">
        <f t="shared" ref="W3" si="2">SUM(W4,W15,W17,W27)</f>
        <v>36.000697911548563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66.553488285668152</v>
      </c>
      <c r="D4" s="69">
        <f t="shared" si="3"/>
        <v>70.112478979919601</v>
      </c>
      <c r="E4" s="69">
        <f t="shared" si="3"/>
        <v>63.257783012061836</v>
      </c>
      <c r="F4" s="69">
        <f t="shared" si="3"/>
        <v>59.805998743001631</v>
      </c>
      <c r="G4" s="69">
        <f t="shared" si="3"/>
        <v>55.821131603460394</v>
      </c>
      <c r="H4" s="69">
        <f t="shared" si="3"/>
        <v>51.78577702033644</v>
      </c>
      <c r="I4" s="69">
        <f t="shared" si="3"/>
        <v>57.530425763895586</v>
      </c>
      <c r="J4" s="69">
        <f t="shared" si="3"/>
        <v>28.611089152776469</v>
      </c>
      <c r="K4" s="69">
        <f t="shared" si="3"/>
        <v>30.275433424466119</v>
      </c>
      <c r="L4" s="69">
        <f t="shared" si="3"/>
        <v>77.215997382248702</v>
      </c>
      <c r="M4" s="69">
        <f t="shared" si="3"/>
        <v>59.473761212091652</v>
      </c>
      <c r="N4" s="69">
        <f t="shared" si="3"/>
        <v>45.838913187637253</v>
      </c>
      <c r="O4" s="69">
        <f t="shared" si="3"/>
        <v>42.893203167197754</v>
      </c>
      <c r="P4" s="69">
        <f t="shared" si="3"/>
        <v>34.177423500697429</v>
      </c>
      <c r="Q4" s="69">
        <f t="shared" si="3"/>
        <v>35.490973307481795</v>
      </c>
      <c r="R4" s="69">
        <f t="shared" ref="R4:V4" si="4">SUM(R5:R14)</f>
        <v>34.660078083201498</v>
      </c>
      <c r="S4" s="69">
        <f t="shared" si="4"/>
        <v>34.437295449538254</v>
      </c>
      <c r="T4" s="69">
        <f t="shared" si="4"/>
        <v>29.181420093324022</v>
      </c>
      <c r="U4" s="69">
        <f t="shared" si="4"/>
        <v>26.774975958225919</v>
      </c>
      <c r="V4" s="69">
        <f t="shared" si="4"/>
        <v>27.076062917827741</v>
      </c>
      <c r="W4" s="69">
        <f t="shared" ref="W4" si="5">SUM(W5:W14)</f>
        <v>26.477046455271253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1.5436745278003552</v>
      </c>
      <c r="D5" s="72">
        <v>2.6871335993147278</v>
      </c>
      <c r="E5" s="72">
        <v>1.6909203642670809</v>
      </c>
      <c r="F5" s="72">
        <v>2.2977523615231465</v>
      </c>
      <c r="G5" s="72">
        <v>0.24506589543488944</v>
      </c>
      <c r="H5" s="72">
        <v>0.58717674345378246</v>
      </c>
      <c r="I5" s="72">
        <v>1.1105119731835968</v>
      </c>
      <c r="J5" s="72">
        <v>1.3167579418227688</v>
      </c>
      <c r="K5" s="72">
        <v>0.14053617599996232</v>
      </c>
      <c r="L5" s="72">
        <v>0</v>
      </c>
      <c r="M5" s="72">
        <v>0</v>
      </c>
      <c r="N5" s="72">
        <v>0.13192719951555382</v>
      </c>
      <c r="O5" s="72">
        <v>0</v>
      </c>
      <c r="P5" s="72">
        <v>0</v>
      </c>
      <c r="Q5" s="72">
        <v>0</v>
      </c>
      <c r="R5" s="72">
        <v>1.6629328624084032</v>
      </c>
      <c r="S5" s="72">
        <v>1.3692445146807157</v>
      </c>
      <c r="T5" s="72">
        <v>1.1587515568389359</v>
      </c>
      <c r="U5" s="72">
        <v>0.86349867049057305</v>
      </c>
      <c r="V5" s="72">
        <v>2.1753846483054695</v>
      </c>
      <c r="W5" s="72">
        <v>1.0042263609381181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0.39526251958926806</v>
      </c>
      <c r="D6" s="72">
        <v>0.26133520712433056</v>
      </c>
      <c r="E6" s="72">
        <v>4.9192101106858128E-2</v>
      </c>
      <c r="F6" s="72">
        <v>4.3259196002813374E-2</v>
      </c>
      <c r="G6" s="72">
        <v>7.7640292921943729E-2</v>
      </c>
      <c r="H6" s="72">
        <v>1.0498863947256365</v>
      </c>
      <c r="I6" s="72">
        <v>0.19209443883558669</v>
      </c>
      <c r="J6" s="72">
        <v>0.19215127728671344</v>
      </c>
      <c r="K6" s="72">
        <v>0.16522594261285214</v>
      </c>
      <c r="L6" s="72">
        <v>4.4569318368160422E-2</v>
      </c>
      <c r="M6" s="72">
        <v>0</v>
      </c>
      <c r="N6" s="72">
        <v>0</v>
      </c>
      <c r="O6" s="72">
        <v>6.5189324569901924E-2</v>
      </c>
      <c r="P6" s="72">
        <v>1.7057247860479503E-3</v>
      </c>
      <c r="Q6" s="72">
        <v>0</v>
      </c>
      <c r="R6" s="72">
        <v>4.4917457477791627E-2</v>
      </c>
      <c r="S6" s="72">
        <v>3.0953962044393761E-2</v>
      </c>
      <c r="T6" s="72">
        <v>4.957767789875564E-2</v>
      </c>
      <c r="U6" s="72">
        <v>5.3473300454232237E-2</v>
      </c>
      <c r="V6" s="72">
        <v>6.3670470723115921E-2</v>
      </c>
      <c r="W6" s="72">
        <v>0.13315299806268624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38.481048293949904</v>
      </c>
      <c r="D8" s="72">
        <v>40.734299284837228</v>
      </c>
      <c r="E8" s="72">
        <v>40.201847538564799</v>
      </c>
      <c r="F8" s="72">
        <v>42.390626729073738</v>
      </c>
      <c r="G8" s="72">
        <v>33.715512669953597</v>
      </c>
      <c r="H8" s="72">
        <v>34.010561606506606</v>
      </c>
      <c r="I8" s="72">
        <v>37.969730924492829</v>
      </c>
      <c r="J8" s="72">
        <v>17.031350733521066</v>
      </c>
      <c r="K8" s="72">
        <v>18.215345218430382</v>
      </c>
      <c r="L8" s="72">
        <v>0</v>
      </c>
      <c r="M8" s="72">
        <v>17.946879416918289</v>
      </c>
      <c r="N8" s="72">
        <v>11.293770386044669</v>
      </c>
      <c r="O8" s="72">
        <v>20.999469651487633</v>
      </c>
      <c r="P8" s="72">
        <v>20.98486137984575</v>
      </c>
      <c r="Q8" s="72">
        <v>20.453517238745569</v>
      </c>
      <c r="R8" s="72">
        <v>18.623819427028522</v>
      </c>
      <c r="S8" s="72">
        <v>22.917272956076218</v>
      </c>
      <c r="T8" s="72">
        <v>21.143601386034501</v>
      </c>
      <c r="U8" s="72">
        <v>19.934286741984057</v>
      </c>
      <c r="V8" s="72">
        <v>13.829679884580298</v>
      </c>
      <c r="W8" s="72">
        <v>11.776473623292569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3.3525572196719167</v>
      </c>
      <c r="D9" s="72">
        <v>2.1294694438291604</v>
      </c>
      <c r="E9" s="72">
        <v>2.1585601520392896</v>
      </c>
      <c r="F9" s="72">
        <v>2.398849682196118</v>
      </c>
      <c r="G9" s="72">
        <v>2.375315787511207</v>
      </c>
      <c r="H9" s="72">
        <v>1.0725126501018665</v>
      </c>
      <c r="I9" s="72">
        <v>2.9984820297857215</v>
      </c>
      <c r="J9" s="72">
        <v>6.4787338041444347</v>
      </c>
      <c r="K9" s="72">
        <v>7.2171179358414328</v>
      </c>
      <c r="L9" s="72">
        <v>76.81261482925872</v>
      </c>
      <c r="M9" s="72">
        <v>30.575104087674806</v>
      </c>
      <c r="N9" s="72">
        <v>16.566992662019146</v>
      </c>
      <c r="O9" s="72">
        <v>1.8695975887863892</v>
      </c>
      <c r="P9" s="72">
        <v>0</v>
      </c>
      <c r="Q9" s="72">
        <v>5.9922144751851727</v>
      </c>
      <c r="R9" s="72">
        <v>7.9836572396526924</v>
      </c>
      <c r="S9" s="72">
        <v>2.9020915336807449</v>
      </c>
      <c r="T9" s="72">
        <v>0</v>
      </c>
      <c r="U9" s="72">
        <v>0</v>
      </c>
      <c r="V9" s="72">
        <v>4.2061021031870043</v>
      </c>
      <c r="W9" s="72">
        <v>8.846227891288228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22.09544691492987</v>
      </c>
      <c r="D11" s="72">
        <v>23.498395460531881</v>
      </c>
      <c r="E11" s="72">
        <v>18.411457248282225</v>
      </c>
      <c r="F11" s="72">
        <v>11.952347864114337</v>
      </c>
      <c r="G11" s="72">
        <v>16.957418346103953</v>
      </c>
      <c r="H11" s="72">
        <v>11.665718262814796</v>
      </c>
      <c r="I11" s="72">
        <v>11.400253806108671</v>
      </c>
      <c r="J11" s="72">
        <v>2.1367189833513467</v>
      </c>
      <c r="K11" s="72">
        <v>4.1038929143185721</v>
      </c>
      <c r="L11" s="72">
        <v>0</v>
      </c>
      <c r="M11" s="72">
        <v>8.0457972089649203</v>
      </c>
      <c r="N11" s="72">
        <v>13.475809938289441</v>
      </c>
      <c r="O11" s="72">
        <v>16.111038727987317</v>
      </c>
      <c r="P11" s="72">
        <v>11.855848809003074</v>
      </c>
      <c r="Q11" s="72">
        <v>6.5321491090694153</v>
      </c>
      <c r="R11" s="72">
        <v>5.5584504089060109</v>
      </c>
      <c r="S11" s="72">
        <v>6.1653425785882838</v>
      </c>
      <c r="T11" s="72">
        <v>5.8482376867294894</v>
      </c>
      <c r="U11" s="72">
        <v>3.5374073177840151</v>
      </c>
      <c r="V11" s="72">
        <v>2.6765309016059518</v>
      </c>
      <c r="W11" s="72">
        <v>3.3111787800003816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9.7876606182291506E-2</v>
      </c>
      <c r="D12" s="72">
        <v>0.18838342869616778</v>
      </c>
      <c r="E12" s="72">
        <v>0.16510758519928917</v>
      </c>
      <c r="F12" s="72">
        <v>0.13369755187216187</v>
      </c>
      <c r="G12" s="72">
        <v>0.12753390428938363</v>
      </c>
      <c r="H12" s="72">
        <v>0.11201117698601647</v>
      </c>
      <c r="I12" s="72">
        <v>0.10115074863530354</v>
      </c>
      <c r="J12" s="72">
        <v>4.3388421301510348E-2</v>
      </c>
      <c r="K12" s="72">
        <v>1.8512072489915026E-2</v>
      </c>
      <c r="L12" s="72">
        <v>0</v>
      </c>
      <c r="M12" s="72">
        <v>9.662846113416651E-2</v>
      </c>
      <c r="N12" s="72">
        <v>0.19019317146159567</v>
      </c>
      <c r="O12" s="72">
        <v>0.36106114102424564</v>
      </c>
      <c r="P12" s="72">
        <v>0.77846370651111807</v>
      </c>
      <c r="Q12" s="72">
        <v>0.76202250431790086</v>
      </c>
      <c r="R12" s="72">
        <v>0.40114542170106343</v>
      </c>
      <c r="S12" s="72">
        <v>0.39170250933973783</v>
      </c>
      <c r="T12" s="72">
        <v>0.45777969585150174</v>
      </c>
      <c r="U12" s="72">
        <v>0.42555126640454671</v>
      </c>
      <c r="V12" s="72">
        <v>0.52953273412527968</v>
      </c>
      <c r="W12" s="72">
        <v>0.49137954945599849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1.8378343939030519</v>
      </c>
      <c r="H13" s="74">
        <v>2.8117781826116897</v>
      </c>
      <c r="I13" s="74">
        <v>3.2355141389707089</v>
      </c>
      <c r="J13" s="74">
        <v>1.1565416280147627</v>
      </c>
      <c r="K13" s="74">
        <v>0.14136653037059141</v>
      </c>
      <c r="L13" s="74">
        <v>0</v>
      </c>
      <c r="M13" s="74">
        <v>2.4282199768755799</v>
      </c>
      <c r="N13" s="74">
        <v>3.9292418515430523</v>
      </c>
      <c r="O13" s="74">
        <v>3.171280832633224</v>
      </c>
      <c r="P13" s="74">
        <v>0.25201694455370438</v>
      </c>
      <c r="Q13" s="74">
        <v>1.4435851699703179</v>
      </c>
      <c r="R13" s="74">
        <v>8.4367288650184086E-2</v>
      </c>
      <c r="S13" s="74">
        <v>0.32332320883537452</v>
      </c>
      <c r="T13" s="74">
        <v>0.21193470882749701</v>
      </c>
      <c r="U13" s="74">
        <v>1.6750065604455187</v>
      </c>
      <c r="V13" s="74">
        <v>3.3644239603824153</v>
      </c>
      <c r="W13" s="74">
        <v>0.69706706131148966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0.58762220354453676</v>
      </c>
      <c r="D14" s="76">
        <v>0.61346255558611762</v>
      </c>
      <c r="E14" s="76">
        <v>0.58069802260229342</v>
      </c>
      <c r="F14" s="76">
        <v>0.589465358219321</v>
      </c>
      <c r="G14" s="76">
        <v>0.48481031334236757</v>
      </c>
      <c r="H14" s="76">
        <v>0.47613200313604453</v>
      </c>
      <c r="I14" s="76">
        <v>0.52268770388317332</v>
      </c>
      <c r="J14" s="76">
        <v>0.25544636333386278</v>
      </c>
      <c r="K14" s="76">
        <v>0.273436634402413</v>
      </c>
      <c r="L14" s="76">
        <v>0.3588132346218168</v>
      </c>
      <c r="M14" s="76">
        <v>0.3811320605238892</v>
      </c>
      <c r="N14" s="76">
        <v>0.25097797876379752</v>
      </c>
      <c r="O14" s="76">
        <v>0.31556590070904655</v>
      </c>
      <c r="P14" s="76">
        <v>0.30452693599773201</v>
      </c>
      <c r="Q14" s="76">
        <v>0.3074848101934195</v>
      </c>
      <c r="R14" s="76">
        <v>0.30078797737682572</v>
      </c>
      <c r="S14" s="76">
        <v>0.33736418629279125</v>
      </c>
      <c r="T14" s="76">
        <v>0.31153738114333779</v>
      </c>
      <c r="U14" s="76">
        <v>0.28575210066298051</v>
      </c>
      <c r="V14" s="76">
        <v>0.23073821491821295</v>
      </c>
      <c r="W14" s="76">
        <v>0.21734019092178272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2.5871805248297127E-2</v>
      </c>
      <c r="D15" s="69">
        <f t="shared" si="6"/>
        <v>4.7811107629308264E-2</v>
      </c>
      <c r="E15" s="69">
        <f t="shared" si="6"/>
        <v>6.5964943076084762E-2</v>
      </c>
      <c r="F15" s="69">
        <f t="shared" si="6"/>
        <v>6.0354162803232407E-2</v>
      </c>
      <c r="G15" s="69">
        <f t="shared" si="6"/>
        <v>7.2412836262126079E-2</v>
      </c>
      <c r="H15" s="69">
        <f t="shared" si="6"/>
        <v>6.5705811752667098E-2</v>
      </c>
      <c r="I15" s="69">
        <f t="shared" si="6"/>
        <v>0.1317144015457436</v>
      </c>
      <c r="J15" s="69">
        <f t="shared" si="6"/>
        <v>5.8398983281661772E-2</v>
      </c>
      <c r="K15" s="69">
        <f t="shared" si="6"/>
        <v>0.11911019322278121</v>
      </c>
      <c r="L15" s="69">
        <f t="shared" si="6"/>
        <v>6.3631624963780373E-2</v>
      </c>
      <c r="M15" s="69">
        <f t="shared" si="6"/>
        <v>3.4273973466786928E-2</v>
      </c>
      <c r="N15" s="69">
        <f t="shared" si="6"/>
        <v>0.12619343348774475</v>
      </c>
      <c r="O15" s="69">
        <f t="shared" si="6"/>
        <v>8.0896679242073152E-2</v>
      </c>
      <c r="P15" s="69">
        <f t="shared" si="6"/>
        <v>6.7098246316905627E-2</v>
      </c>
      <c r="Q15" s="69">
        <f t="shared" si="6"/>
        <v>0.1391219839707187</v>
      </c>
      <c r="R15" s="69">
        <f t="shared" si="6"/>
        <v>0.10635474097996421</v>
      </c>
      <c r="S15" s="69">
        <f t="shared" si="6"/>
        <v>8.723270712905988E-2</v>
      </c>
      <c r="T15" s="69">
        <f t="shared" si="6"/>
        <v>0.12594116827402507</v>
      </c>
      <c r="U15" s="69">
        <f t="shared" si="6"/>
        <v>0.10271933222013069</v>
      </c>
      <c r="V15" s="69">
        <f t="shared" si="6"/>
        <v>0.11354907433990702</v>
      </c>
      <c r="W15" s="69">
        <f t="shared" si="6"/>
        <v>5.3182682738020515E-2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2.5871805248297127E-2</v>
      </c>
      <c r="D16" s="72">
        <v>4.7811107629308264E-2</v>
      </c>
      <c r="E16" s="72">
        <v>6.5964943076084762E-2</v>
      </c>
      <c r="F16" s="72">
        <v>6.0354162803232407E-2</v>
      </c>
      <c r="G16" s="72">
        <v>7.2412836262126079E-2</v>
      </c>
      <c r="H16" s="72">
        <v>6.5705811752667098E-2</v>
      </c>
      <c r="I16" s="72">
        <v>0.1317144015457436</v>
      </c>
      <c r="J16" s="72">
        <v>5.8398983281661772E-2</v>
      </c>
      <c r="K16" s="72">
        <v>0.11911019322278121</v>
      </c>
      <c r="L16" s="72">
        <v>6.3631624963780373E-2</v>
      </c>
      <c r="M16" s="72">
        <v>3.4273973466786928E-2</v>
      </c>
      <c r="N16" s="72">
        <v>0.12619343348774475</v>
      </c>
      <c r="O16" s="72">
        <v>8.0896679242073152E-2</v>
      </c>
      <c r="P16" s="72">
        <v>6.7098246316905627E-2</v>
      </c>
      <c r="Q16" s="72">
        <v>0.1391219839707187</v>
      </c>
      <c r="R16" s="72">
        <v>0.10635474097996421</v>
      </c>
      <c r="S16" s="72">
        <v>8.723270712905988E-2</v>
      </c>
      <c r="T16" s="72">
        <v>0.12594116827402507</v>
      </c>
      <c r="U16" s="72">
        <v>0.10271933222013069</v>
      </c>
      <c r="V16" s="72">
        <v>0.11354907433990702</v>
      </c>
      <c r="W16" s="72">
        <v>5.3182682738020515E-2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4.6367139382250313</v>
      </c>
      <c r="D17" s="69">
        <f t="shared" si="7"/>
        <v>5.1133765042493957</v>
      </c>
      <c r="E17" s="69">
        <f t="shared" si="7"/>
        <v>5.0504954444912773</v>
      </c>
      <c r="F17" s="69">
        <f t="shared" si="7"/>
        <v>5.1605031414616693</v>
      </c>
      <c r="G17" s="69">
        <f t="shared" si="7"/>
        <v>5.2130880070004517</v>
      </c>
      <c r="H17" s="69">
        <f t="shared" si="7"/>
        <v>5.6743748441295647</v>
      </c>
      <c r="I17" s="69">
        <f t="shared" si="7"/>
        <v>7.7939616894034334</v>
      </c>
      <c r="J17" s="69">
        <f t="shared" si="7"/>
        <v>4.682037470663686</v>
      </c>
      <c r="K17" s="69">
        <f t="shared" si="7"/>
        <v>6.0380248120235418</v>
      </c>
      <c r="L17" s="69">
        <f t="shared" si="7"/>
        <v>2.8007989290397308</v>
      </c>
      <c r="M17" s="69">
        <f t="shared" si="7"/>
        <v>4.0084031105400788</v>
      </c>
      <c r="N17" s="69">
        <f t="shared" si="7"/>
        <v>3.4695015583132731</v>
      </c>
      <c r="O17" s="69">
        <f t="shared" si="7"/>
        <v>3.9732642417892974</v>
      </c>
      <c r="P17" s="69">
        <f t="shared" si="7"/>
        <v>5.5425889824516865</v>
      </c>
      <c r="Q17" s="69">
        <f t="shared" si="7"/>
        <v>5.0321402282606496</v>
      </c>
      <c r="R17" s="69">
        <f t="shared" ref="R17:V17" si="8">SUM(R18:R26)</f>
        <v>4.4823156581722898</v>
      </c>
      <c r="S17" s="69">
        <f t="shared" si="8"/>
        <v>5.0074866955050554</v>
      </c>
      <c r="T17" s="69">
        <f t="shared" si="8"/>
        <v>6.1181961048885718</v>
      </c>
      <c r="U17" s="69">
        <f t="shared" si="8"/>
        <v>7.1258531914451106</v>
      </c>
      <c r="V17" s="69">
        <f t="shared" si="8"/>
        <v>6.919461902554465</v>
      </c>
      <c r="W17" s="69">
        <f t="shared" ref="W17" si="9">SUM(W18:W26)</f>
        <v>7.4092227812574833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9.8913103777983485E-2</v>
      </c>
      <c r="D18" s="72">
        <v>0.17282752753762082</v>
      </c>
      <c r="E18" s="72">
        <v>0.11481227114684826</v>
      </c>
      <c r="F18" s="72">
        <v>9.843387131414881E-2</v>
      </c>
      <c r="G18" s="72">
        <v>8.9763218879777113E-4</v>
      </c>
      <c r="H18" s="72">
        <v>2.3733886935902726E-2</v>
      </c>
      <c r="I18" s="72">
        <v>8.460023086279396E-2</v>
      </c>
      <c r="J18" s="72">
        <v>0.16513667754816744</v>
      </c>
      <c r="K18" s="72">
        <v>1.6606360259168191E-2</v>
      </c>
      <c r="L18" s="72">
        <v>0</v>
      </c>
      <c r="M18" s="72">
        <v>0</v>
      </c>
      <c r="N18" s="72">
        <v>9.3176453396077111E-3</v>
      </c>
      <c r="O18" s="72">
        <v>0</v>
      </c>
      <c r="P18" s="72">
        <v>0</v>
      </c>
      <c r="Q18" s="72">
        <v>0</v>
      </c>
      <c r="R18" s="72">
        <v>0.20798676001838357</v>
      </c>
      <c r="S18" s="72">
        <v>0.18390721017386519</v>
      </c>
      <c r="T18" s="72">
        <v>0.17695025446885881</v>
      </c>
      <c r="U18" s="72">
        <v>0.17217329639689649</v>
      </c>
      <c r="V18" s="72">
        <v>0.51797279205620472</v>
      </c>
      <c r="W18" s="72">
        <v>0.1272819250754729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9.7794063846144252E-2</v>
      </c>
      <c r="D19" s="72">
        <v>4.5780053081734863E-2</v>
      </c>
      <c r="E19" s="72">
        <v>4.5268964097760676E-2</v>
      </c>
      <c r="F19" s="72">
        <v>4.7743092379594551E-2</v>
      </c>
      <c r="G19" s="72">
        <v>6.3521613806314076E-2</v>
      </c>
      <c r="H19" s="72">
        <v>9.293628298125943E-2</v>
      </c>
      <c r="I19" s="72">
        <v>0.11682832600396624</v>
      </c>
      <c r="J19" s="72">
        <v>0.1638373432522694</v>
      </c>
      <c r="K19" s="72">
        <v>0.17374684399030141</v>
      </c>
      <c r="L19" s="72">
        <v>0.10461087103356143</v>
      </c>
      <c r="M19" s="72">
        <v>0.10034227381830037</v>
      </c>
      <c r="N19" s="72">
        <v>6.4052615729737833E-2</v>
      </c>
      <c r="O19" s="72">
        <v>3.2810348308118915E-2</v>
      </c>
      <c r="P19" s="72">
        <v>4.3574879267556715E-3</v>
      </c>
      <c r="Q19" s="72">
        <v>5.0556893475989823E-2</v>
      </c>
      <c r="R19" s="72">
        <v>6.0424218143576063E-2</v>
      </c>
      <c r="S19" s="72">
        <v>2.2401308109049112E-2</v>
      </c>
      <c r="T19" s="72">
        <v>4.5984061315361903E-2</v>
      </c>
      <c r="U19" s="72">
        <v>3.815908488817292E-2</v>
      </c>
      <c r="V19" s="72">
        <v>0.11069189898244555</v>
      </c>
      <c r="W19" s="72">
        <v>5.7162080322422627E-2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2.2169195761067231</v>
      </c>
      <c r="D21" s="72">
        <v>1.4091791446461783</v>
      </c>
      <c r="E21" s="72">
        <v>1.9041860531613026</v>
      </c>
      <c r="F21" s="72">
        <v>2.1357094663154736</v>
      </c>
      <c r="G21" s="72">
        <v>1.8068155605240406</v>
      </c>
      <c r="H21" s="72">
        <v>1.8304686109637325</v>
      </c>
      <c r="I21" s="72">
        <v>3.9671259132719525</v>
      </c>
      <c r="J21" s="72">
        <v>2.2995323638803473</v>
      </c>
      <c r="K21" s="72">
        <v>2.2331423184412866</v>
      </c>
      <c r="L21" s="72">
        <v>0</v>
      </c>
      <c r="M21" s="72">
        <v>1.0391673747352941</v>
      </c>
      <c r="N21" s="72">
        <v>0.9569456182972419</v>
      </c>
      <c r="O21" s="72">
        <v>1.8852494644177575</v>
      </c>
      <c r="P21" s="72">
        <v>3.3085419557680944</v>
      </c>
      <c r="Q21" s="72">
        <v>2.3063247464117218</v>
      </c>
      <c r="R21" s="72">
        <v>2.3496491677304849</v>
      </c>
      <c r="S21" s="72">
        <v>3.1006242047419317</v>
      </c>
      <c r="T21" s="72">
        <v>2.8216264299740526</v>
      </c>
      <c r="U21" s="72">
        <v>2.2191589006178973</v>
      </c>
      <c r="V21" s="72">
        <v>2.5368212653070716</v>
      </c>
      <c r="W21" s="72">
        <v>1.0430395352171342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3.7034027155620794E-3</v>
      </c>
      <c r="D22" s="72">
        <v>1.3789241805012111E-3</v>
      </c>
      <c r="E22" s="72">
        <v>1.2059523243617967E-3</v>
      </c>
      <c r="F22" s="72">
        <v>1.0258920907290092E-3</v>
      </c>
      <c r="G22" s="72">
        <v>1.014544087997081E-3</v>
      </c>
      <c r="H22" s="72">
        <v>2.9892584893259139E-4</v>
      </c>
      <c r="I22" s="72">
        <v>1.654001175946407E-3</v>
      </c>
      <c r="J22" s="72">
        <v>6.0368148391303188E-3</v>
      </c>
      <c r="K22" s="72">
        <v>2.0371706545558189E-3</v>
      </c>
      <c r="L22" s="72">
        <v>0.24856212981934317</v>
      </c>
      <c r="M22" s="72">
        <v>5.031227086750803E-2</v>
      </c>
      <c r="N22" s="72">
        <v>2.3449432799667229E-3</v>
      </c>
      <c r="O22" s="72">
        <v>1.218502714637266E-3</v>
      </c>
      <c r="P22" s="72">
        <v>0</v>
      </c>
      <c r="Q22" s="72">
        <v>3.5225660940432892E-3</v>
      </c>
      <c r="R22" s="72">
        <v>2.611177344350955E-2</v>
      </c>
      <c r="S22" s="72">
        <v>9.8668752889483459E-4</v>
      </c>
      <c r="T22" s="72">
        <v>0</v>
      </c>
      <c r="U22" s="72">
        <v>0</v>
      </c>
      <c r="V22" s="72">
        <v>1.0011099823847678</v>
      </c>
      <c r="W22" s="72">
        <v>2.2300484840819235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1.3297008622066047</v>
      </c>
      <c r="D24" s="72">
        <v>1.5750758848696607</v>
      </c>
      <c r="E24" s="72">
        <v>1.304114505424248</v>
      </c>
      <c r="F24" s="72">
        <v>0.90156464952884785</v>
      </c>
      <c r="G24" s="72">
        <v>1.3563810181009315</v>
      </c>
      <c r="H24" s="72">
        <v>1.0809496342207152</v>
      </c>
      <c r="I24" s="72">
        <v>1.3072696967480522</v>
      </c>
      <c r="J24" s="72">
        <v>0.22999289814446786</v>
      </c>
      <c r="K24" s="72">
        <v>0.4309661669403731</v>
      </c>
      <c r="L24" s="72">
        <v>0</v>
      </c>
      <c r="M24" s="72">
        <v>0.43428654828191932</v>
      </c>
      <c r="N24" s="72">
        <v>0.86800613402437754</v>
      </c>
      <c r="O24" s="72">
        <v>1.1249504593461697</v>
      </c>
      <c r="P24" s="72">
        <v>1.7099122013212118</v>
      </c>
      <c r="Q24" s="72">
        <v>0.81304484411569566</v>
      </c>
      <c r="R24" s="72">
        <v>0.6612987277580884</v>
      </c>
      <c r="S24" s="72">
        <v>0.83109895997323724</v>
      </c>
      <c r="T24" s="72">
        <v>0.8687603082567239</v>
      </c>
      <c r="U24" s="72">
        <v>0.50563759390330199</v>
      </c>
      <c r="V24" s="72">
        <v>0.20040356612263202</v>
      </c>
      <c r="W24" s="72">
        <v>6.00603689993345E-2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0.88968292957201378</v>
      </c>
      <c r="D25" s="74">
        <v>1.9091349699337001</v>
      </c>
      <c r="E25" s="74">
        <v>1.6809076983367559</v>
      </c>
      <c r="F25" s="74">
        <v>1.9760261698328752</v>
      </c>
      <c r="G25" s="74">
        <v>1.9844576382923709</v>
      </c>
      <c r="H25" s="74">
        <v>2.6459875031790219</v>
      </c>
      <c r="I25" s="74">
        <v>2.3164835213407224</v>
      </c>
      <c r="J25" s="74">
        <v>1.8175013729993037</v>
      </c>
      <c r="K25" s="74">
        <v>3.1815259517378558</v>
      </c>
      <c r="L25" s="74">
        <v>1.6649909084807994</v>
      </c>
      <c r="M25" s="74">
        <v>2.3426114456108116</v>
      </c>
      <c r="N25" s="74">
        <v>1.5636065517547397</v>
      </c>
      <c r="O25" s="74">
        <v>0.92462529528769744</v>
      </c>
      <c r="P25" s="74">
        <v>0.50478438851385343</v>
      </c>
      <c r="Q25" s="74">
        <v>1.8506584376808461</v>
      </c>
      <c r="R25" s="74">
        <v>1.146848169953361</v>
      </c>
      <c r="S25" s="74">
        <v>0.69749049039608646</v>
      </c>
      <c r="T25" s="74">
        <v>1.4348242194478045</v>
      </c>
      <c r="U25" s="74">
        <v>4.176689072401861</v>
      </c>
      <c r="V25" s="74">
        <v>2.2361233377154401</v>
      </c>
      <c r="W25" s="74">
        <v>3.8122811184985212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0.78263501970602678</v>
      </c>
      <c r="M26" s="77">
        <v>4.1683197226244612E-2</v>
      </c>
      <c r="N26" s="77">
        <v>5.2280498876017753E-3</v>
      </c>
      <c r="O26" s="77">
        <v>4.41017171491709E-3</v>
      </c>
      <c r="P26" s="77">
        <v>1.4992948921770992E-2</v>
      </c>
      <c r="Q26" s="77">
        <v>8.0327404823526648E-3</v>
      </c>
      <c r="R26" s="77">
        <v>2.9996841124885761E-2</v>
      </c>
      <c r="S26" s="77">
        <v>0.17097783458199045</v>
      </c>
      <c r="T26" s="77">
        <v>0.77005083142577013</v>
      </c>
      <c r="U26" s="77">
        <v>1.4035243236980497E-2</v>
      </c>
      <c r="V26" s="77">
        <v>0.31633905998590389</v>
      </c>
      <c r="W26" s="77">
        <v>7.9349269062673797E-2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1.3352290496839014</v>
      </c>
      <c r="D27" s="69">
        <f t="shared" si="10"/>
        <v>1.4147554944980842</v>
      </c>
      <c r="E27" s="69">
        <f t="shared" si="10"/>
        <v>1.6629759424477517</v>
      </c>
      <c r="F27" s="69">
        <f t="shared" si="10"/>
        <v>1.8072534965336924</v>
      </c>
      <c r="G27" s="69">
        <f t="shared" si="10"/>
        <v>1.733636048056773</v>
      </c>
      <c r="H27" s="69">
        <f t="shared" si="10"/>
        <v>1.6939764214600506</v>
      </c>
      <c r="I27" s="69">
        <f t="shared" si="10"/>
        <v>2.397009091772512</v>
      </c>
      <c r="J27" s="69">
        <f t="shared" si="10"/>
        <v>1.2462028713530631</v>
      </c>
      <c r="K27" s="69">
        <f t="shared" si="10"/>
        <v>1.6911218406219106</v>
      </c>
      <c r="L27" s="69">
        <f t="shared" si="10"/>
        <v>0.91561167444787717</v>
      </c>
      <c r="M27" s="69">
        <f t="shared" si="10"/>
        <v>1.2409181671493543</v>
      </c>
      <c r="N27" s="69">
        <f t="shared" si="10"/>
        <v>1.0678264086002998</v>
      </c>
      <c r="O27" s="69">
        <f t="shared" si="10"/>
        <v>1.1269033804611703</v>
      </c>
      <c r="P27" s="69">
        <f t="shared" si="10"/>
        <v>1.4888256703224734</v>
      </c>
      <c r="Q27" s="69">
        <f t="shared" si="10"/>
        <v>1.4762803445117956</v>
      </c>
      <c r="R27" s="69">
        <f t="shared" ref="R27:V27" si="11">SUM(R28:R32)</f>
        <v>1.3859428257510285</v>
      </c>
      <c r="S27" s="69">
        <f t="shared" si="11"/>
        <v>1.816413861503704</v>
      </c>
      <c r="T27" s="69">
        <f t="shared" si="11"/>
        <v>1.8093222007344167</v>
      </c>
      <c r="U27" s="69">
        <f t="shared" si="11"/>
        <v>1.7877686010990748</v>
      </c>
      <c r="V27" s="69">
        <f t="shared" si="11"/>
        <v>1.8218045739860509</v>
      </c>
      <c r="W27" s="69">
        <f t="shared" ref="W27" si="12">SUM(W28:W32)</f>
        <v>2.0612459922818069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3.8623190559250145E-3</v>
      </c>
      <c r="D28" s="72">
        <v>1.3887764381087828E-2</v>
      </c>
      <c r="E28" s="72">
        <v>1.0135134964821475E-2</v>
      </c>
      <c r="F28" s="72">
        <v>1.0678562670313882E-2</v>
      </c>
      <c r="G28" s="72">
        <v>2.4999387450442088E-3</v>
      </c>
      <c r="H28" s="72">
        <v>5.193633042036498E-3</v>
      </c>
      <c r="I28" s="72">
        <v>1.6736324268617528E-2</v>
      </c>
      <c r="J28" s="72">
        <v>4.7467837990859386E-2</v>
      </c>
      <c r="K28" s="72">
        <v>4.9082124209516558E-3</v>
      </c>
      <c r="L28" s="72">
        <v>0</v>
      </c>
      <c r="M28" s="72">
        <v>0</v>
      </c>
      <c r="N28" s="72">
        <v>2.9595989398370345E-3</v>
      </c>
      <c r="O28" s="72">
        <v>0</v>
      </c>
      <c r="P28" s="72">
        <v>0</v>
      </c>
      <c r="Q28" s="72">
        <v>0</v>
      </c>
      <c r="R28" s="72">
        <v>7.0096531094360981E-2</v>
      </c>
      <c r="S28" s="72">
        <v>5.7457919584717389E-2</v>
      </c>
      <c r="T28" s="72">
        <v>7.5997356953745446E-2</v>
      </c>
      <c r="U28" s="72">
        <v>6.2862674083788844E-2</v>
      </c>
      <c r="V28" s="72">
        <v>0.16441173503258447</v>
      </c>
      <c r="W28" s="72">
        <v>8.8403599455625204E-2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5.4389413777512295E-2</v>
      </c>
      <c r="D29" s="72">
        <v>4.6472820710615544E-2</v>
      </c>
      <c r="E29" s="72">
        <v>2.4791490861157225E-2</v>
      </c>
      <c r="F29" s="72">
        <v>3.3990259349591857E-2</v>
      </c>
      <c r="G29" s="72">
        <v>6.060483742558536E-2</v>
      </c>
      <c r="H29" s="72">
        <v>5.5835089561799348E-2</v>
      </c>
      <c r="I29" s="72">
        <v>6.7502286372995726E-2</v>
      </c>
      <c r="J29" s="72">
        <v>6.3776555900415102E-2</v>
      </c>
      <c r="K29" s="72">
        <v>7.6634761434634463E-2</v>
      </c>
      <c r="L29" s="72">
        <v>5.1524024866465963E-2</v>
      </c>
      <c r="M29" s="72">
        <v>4.2372632351820434E-2</v>
      </c>
      <c r="N29" s="72">
        <v>3.7111852564081373E-2</v>
      </c>
      <c r="O29" s="72">
        <v>2.6698385076818834E-2</v>
      </c>
      <c r="P29" s="72">
        <v>1.4175183241330297E-2</v>
      </c>
      <c r="Q29" s="72">
        <v>2.5369420232185479E-2</v>
      </c>
      <c r="R29" s="72">
        <v>1.8444733885813663E-2</v>
      </c>
      <c r="S29" s="72">
        <v>8.0855459445473843E-3</v>
      </c>
      <c r="T29" s="72">
        <v>6.22738426906241E-4</v>
      </c>
      <c r="U29" s="72">
        <v>2.4264387964360777E-2</v>
      </c>
      <c r="V29" s="72">
        <v>1.8626658745105478E-2</v>
      </c>
      <c r="W29" s="72">
        <v>7.8534804167223402E-2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0.70624235407154334</v>
      </c>
      <c r="D30" s="72">
        <v>0.7210877210636949</v>
      </c>
      <c r="E30" s="72">
        <v>1.0236416396729882</v>
      </c>
      <c r="F30" s="72">
        <v>1.3191785864398089</v>
      </c>
      <c r="G30" s="72">
        <v>1.0521023943781758</v>
      </c>
      <c r="H30" s="72">
        <v>1.1086243304195182</v>
      </c>
      <c r="I30" s="72">
        <v>1.5898540422076923</v>
      </c>
      <c r="J30" s="72">
        <v>0.59953559693427361</v>
      </c>
      <c r="K30" s="72">
        <v>0.70728782219536779</v>
      </c>
      <c r="L30" s="72">
        <v>0</v>
      </c>
      <c r="M30" s="72">
        <v>0.24567126169104239</v>
      </c>
      <c r="N30" s="72">
        <v>0.29445427473490182</v>
      </c>
      <c r="O30" s="72">
        <v>0.44525871399187589</v>
      </c>
      <c r="P30" s="72">
        <v>0.75178551657097781</v>
      </c>
      <c r="Q30" s="72">
        <v>0.85926194761645414</v>
      </c>
      <c r="R30" s="72">
        <v>0.67285896286797975</v>
      </c>
      <c r="S30" s="72">
        <v>1.2384090773585636</v>
      </c>
      <c r="T30" s="72">
        <v>1.2824763315030172</v>
      </c>
      <c r="U30" s="72">
        <v>1.2007560644933195</v>
      </c>
      <c r="V30" s="72">
        <v>0.93865012242273549</v>
      </c>
      <c r="W30" s="72">
        <v>0.9747682425388654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1.3537738019286931E-3</v>
      </c>
      <c r="D31" s="72">
        <v>9.0628089853387684E-4</v>
      </c>
      <c r="E31" s="72">
        <v>6.9596169950806479E-4</v>
      </c>
      <c r="F31" s="72">
        <v>7.7791646050827737E-4</v>
      </c>
      <c r="G31" s="72">
        <v>9.0259953630811589E-4</v>
      </c>
      <c r="H31" s="72">
        <v>4.5827882655077293E-4</v>
      </c>
      <c r="I31" s="72">
        <v>1.3352076068993666E-3</v>
      </c>
      <c r="J31" s="72">
        <v>7.3351400684865927E-3</v>
      </c>
      <c r="K31" s="72">
        <v>8.056732164115836E-3</v>
      </c>
      <c r="L31" s="72">
        <v>7.9416555971282443E-2</v>
      </c>
      <c r="M31" s="72">
        <v>3.6407563915737698E-2</v>
      </c>
      <c r="N31" s="72">
        <v>2.1767099394426523E-3</v>
      </c>
      <c r="O31" s="72">
        <v>2.3453484695638803E-4</v>
      </c>
      <c r="P31" s="72">
        <v>0</v>
      </c>
      <c r="Q31" s="72">
        <v>2.1314622089097174E-3</v>
      </c>
      <c r="R31" s="72">
        <v>7.7797035126388305E-3</v>
      </c>
      <c r="S31" s="72">
        <v>3.4854329152211199E-3</v>
      </c>
      <c r="T31" s="72">
        <v>0</v>
      </c>
      <c r="U31" s="72">
        <v>0</v>
      </c>
      <c r="V31" s="72">
        <v>1.1349156508052726E-2</v>
      </c>
      <c r="W31" s="72">
        <v>5.4503317918779774E-3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0.56938118897699197</v>
      </c>
      <c r="D32" s="77">
        <v>0.63240090744415201</v>
      </c>
      <c r="E32" s="77">
        <v>0.60371171524927691</v>
      </c>
      <c r="F32" s="77">
        <v>0.44262817161346946</v>
      </c>
      <c r="G32" s="77">
        <v>0.61752627797165938</v>
      </c>
      <c r="H32" s="77">
        <v>0.52386508961014577</v>
      </c>
      <c r="I32" s="77">
        <v>0.72158123131630703</v>
      </c>
      <c r="J32" s="77">
        <v>0.5280877404590284</v>
      </c>
      <c r="K32" s="77">
        <v>0.89423431240684093</v>
      </c>
      <c r="L32" s="77">
        <v>0.78467109361012877</v>
      </c>
      <c r="M32" s="77">
        <v>0.91646670919075379</v>
      </c>
      <c r="N32" s="77">
        <v>0.73112397242203697</v>
      </c>
      <c r="O32" s="77">
        <v>0.65471174654551922</v>
      </c>
      <c r="P32" s="77">
        <v>0.72286497051016529</v>
      </c>
      <c r="Q32" s="77">
        <v>0.58951751445424638</v>
      </c>
      <c r="R32" s="77">
        <v>0.61676289439023535</v>
      </c>
      <c r="S32" s="77">
        <v>0.50897588570065433</v>
      </c>
      <c r="T32" s="77">
        <v>0.4502257738507478</v>
      </c>
      <c r="U32" s="77">
        <v>0.49988547455760557</v>
      </c>
      <c r="V32" s="77">
        <v>0.68876690127757267</v>
      </c>
      <c r="W32" s="77">
        <v>0.9140890143282151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42.420314525430932</v>
      </c>
      <c r="D3" s="65">
        <f t="shared" si="0"/>
        <v>45.603902559373388</v>
      </c>
      <c r="E3" s="65">
        <f t="shared" si="0"/>
        <v>41.587574818434867</v>
      </c>
      <c r="F3" s="65">
        <f t="shared" si="0"/>
        <v>39.200900804616509</v>
      </c>
      <c r="G3" s="65">
        <f t="shared" si="0"/>
        <v>38.336963873576977</v>
      </c>
      <c r="H3" s="65">
        <f t="shared" si="0"/>
        <v>36.030639579686529</v>
      </c>
      <c r="I3" s="65">
        <f t="shared" si="0"/>
        <v>41.496349949508613</v>
      </c>
      <c r="J3" s="65">
        <f t="shared" si="0"/>
        <v>20.75894096286298</v>
      </c>
      <c r="K3" s="65">
        <f t="shared" si="0"/>
        <v>23.380294945251133</v>
      </c>
      <c r="L3" s="65">
        <f t="shared" si="0"/>
        <v>48.03507948387977</v>
      </c>
      <c r="M3" s="65">
        <f t="shared" si="0"/>
        <v>40.504489255293933</v>
      </c>
      <c r="N3" s="65">
        <f t="shared" si="0"/>
        <v>33.590330330209021</v>
      </c>
      <c r="O3" s="65">
        <f t="shared" si="0"/>
        <v>33.545916721066398</v>
      </c>
      <c r="P3" s="65">
        <f t="shared" si="0"/>
        <v>30.445968841911309</v>
      </c>
      <c r="Q3" s="65">
        <f t="shared" si="0"/>
        <v>31.158168986368022</v>
      </c>
      <c r="R3" s="65">
        <f t="shared" ref="R3:V3" si="1">SUM(R4,R15,R17,R27)</f>
        <v>29.267476755990668</v>
      </c>
      <c r="S3" s="65">
        <f t="shared" si="1"/>
        <v>30.438450788326271</v>
      </c>
      <c r="T3" s="65">
        <f t="shared" si="1"/>
        <v>28.416749064321564</v>
      </c>
      <c r="U3" s="65">
        <f t="shared" si="1"/>
        <v>27.28549363227166</v>
      </c>
      <c r="V3" s="65">
        <f t="shared" si="1"/>
        <v>28.27015170322521</v>
      </c>
      <c r="W3" s="65">
        <f t="shared" ref="W3" si="2">SUM(W4,W15,W17,W27)</f>
        <v>27.428253027507921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38.751630134497297</v>
      </c>
      <c r="D4" s="69">
        <f t="shared" si="3"/>
        <v>41.436995911249397</v>
      </c>
      <c r="E4" s="69">
        <f t="shared" si="3"/>
        <v>37.329843448540601</v>
      </c>
      <c r="F4" s="69">
        <f t="shared" si="3"/>
        <v>34.89488989646658</v>
      </c>
      <c r="G4" s="69">
        <f t="shared" si="3"/>
        <v>33.868901663523182</v>
      </c>
      <c r="H4" s="69">
        <f t="shared" si="3"/>
        <v>31.375948412303803</v>
      </c>
      <c r="I4" s="69">
        <f t="shared" si="3"/>
        <v>34.985450452468953</v>
      </c>
      <c r="J4" s="69">
        <f t="shared" si="3"/>
        <v>17.062759962544401</v>
      </c>
      <c r="K4" s="69">
        <f t="shared" si="3"/>
        <v>18.338238487749624</v>
      </c>
      <c r="L4" s="69">
        <f t="shared" si="3"/>
        <v>45.201156777169345</v>
      </c>
      <c r="M4" s="69">
        <f t="shared" si="3"/>
        <v>37.042689902990347</v>
      </c>
      <c r="N4" s="69">
        <f t="shared" si="3"/>
        <v>30.19545026349472</v>
      </c>
      <c r="O4" s="69">
        <f t="shared" si="3"/>
        <v>29.828707002533925</v>
      </c>
      <c r="P4" s="69">
        <f t="shared" si="3"/>
        <v>25.309789135550915</v>
      </c>
      <c r="Q4" s="69">
        <f t="shared" si="3"/>
        <v>26.188032895690874</v>
      </c>
      <c r="R4" s="69">
        <f t="shared" ref="R4:V4" si="4">SUM(R5:R14)</f>
        <v>24.733043625135636</v>
      </c>
      <c r="S4" s="69">
        <f t="shared" si="4"/>
        <v>25.199393435699289</v>
      </c>
      <c r="T4" s="69">
        <f t="shared" si="4"/>
        <v>22.038434287444787</v>
      </c>
      <c r="U4" s="69">
        <f t="shared" si="4"/>
        <v>20.543922949891378</v>
      </c>
      <c r="V4" s="69">
        <f t="shared" si="4"/>
        <v>21.327976269216549</v>
      </c>
      <c r="W4" s="69">
        <f t="shared" ref="W4" si="5">SUM(W5:W14)</f>
        <v>20.279923733744166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0.86407692878719844</v>
      </c>
      <c r="D5" s="72">
        <v>1.5189678310995278</v>
      </c>
      <c r="E5" s="72">
        <v>0.96562687843346995</v>
      </c>
      <c r="F5" s="72">
        <v>1.3259304616645138</v>
      </c>
      <c r="G5" s="72">
        <v>0.14294289000033006</v>
      </c>
      <c r="H5" s="72">
        <v>0.34627443368901584</v>
      </c>
      <c r="I5" s="72">
        <v>0.66228805551991476</v>
      </c>
      <c r="J5" s="72">
        <v>0.79433716901033391</v>
      </c>
      <c r="K5" s="72">
        <v>8.5773324584744196E-2</v>
      </c>
      <c r="L5" s="72">
        <v>0</v>
      </c>
      <c r="M5" s="72">
        <v>0</v>
      </c>
      <c r="N5" s="72">
        <v>8.3402045319671173E-2</v>
      </c>
      <c r="O5" s="72">
        <v>0</v>
      </c>
      <c r="P5" s="72">
        <v>0</v>
      </c>
      <c r="Q5" s="72">
        <v>0</v>
      </c>
      <c r="R5" s="72">
        <v>1.1224554672155196</v>
      </c>
      <c r="S5" s="72">
        <v>0.95576691681664405</v>
      </c>
      <c r="T5" s="72">
        <v>0.83683386930030734</v>
      </c>
      <c r="U5" s="72">
        <v>0.64266624426978003</v>
      </c>
      <c r="V5" s="72">
        <v>1.6574379840450488</v>
      </c>
      <c r="W5" s="72">
        <v>0.77785864996974396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0.21830684147883059</v>
      </c>
      <c r="D6" s="72">
        <v>0.14592248002909483</v>
      </c>
      <c r="E6" s="72">
        <v>2.7776174583513304E-2</v>
      </c>
      <c r="F6" s="72">
        <v>2.4696238163163488E-2</v>
      </c>
      <c r="G6" s="72">
        <v>4.4822634757955893E-2</v>
      </c>
      <c r="H6" s="72">
        <v>0.61300759889241541</v>
      </c>
      <c r="I6" s="72">
        <v>0.11345878649612175</v>
      </c>
      <c r="J6" s="72">
        <v>0.11486696637614437</v>
      </c>
      <c r="K6" s="72">
        <v>0.10004500491908698</v>
      </c>
      <c r="L6" s="72">
        <v>2.7356647614376874E-2</v>
      </c>
      <c r="M6" s="72">
        <v>0</v>
      </c>
      <c r="N6" s="72">
        <v>0</v>
      </c>
      <c r="O6" s="72">
        <v>4.3871926734086283E-2</v>
      </c>
      <c r="P6" s="72">
        <v>1.1996356779585629E-3</v>
      </c>
      <c r="Q6" s="72">
        <v>0</v>
      </c>
      <c r="R6" s="72">
        <v>3.3267052559961263E-2</v>
      </c>
      <c r="S6" s="72">
        <v>2.319556148548781E-2</v>
      </c>
      <c r="T6" s="72">
        <v>3.7467626779648107E-2</v>
      </c>
      <c r="U6" s="72">
        <v>4.0677933281550178E-2</v>
      </c>
      <c r="V6" s="72">
        <v>4.8712936719293408E-2</v>
      </c>
      <c r="W6" s="72">
        <v>0.10225758745613395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20.10163070674589</v>
      </c>
      <c r="D8" s="72">
        <v>21.617108865183038</v>
      </c>
      <c r="E8" s="72">
        <v>21.668698636738004</v>
      </c>
      <c r="F8" s="72">
        <v>23.196452632121648</v>
      </c>
      <c r="G8" s="72">
        <v>18.726002892442949</v>
      </c>
      <c r="H8" s="72">
        <v>19.168403718545498</v>
      </c>
      <c r="I8" s="72">
        <v>21.711112278913372</v>
      </c>
      <c r="J8" s="72">
        <v>9.8800523643165619</v>
      </c>
      <c r="K8" s="72">
        <v>10.721842305737294</v>
      </c>
      <c r="L8" s="72">
        <v>0</v>
      </c>
      <c r="M8" s="72">
        <v>10.920937718896273</v>
      </c>
      <c r="N8" s="72">
        <v>7.03444406830313</v>
      </c>
      <c r="O8" s="72">
        <v>13.456688089981199</v>
      </c>
      <c r="P8" s="72">
        <v>13.866025718596706</v>
      </c>
      <c r="Q8" s="72">
        <v>13.861590100183617</v>
      </c>
      <c r="R8" s="72">
        <v>12.801988710777088</v>
      </c>
      <c r="S8" s="72">
        <v>15.925793310197735</v>
      </c>
      <c r="T8" s="72">
        <v>14.821189657471635</v>
      </c>
      <c r="U8" s="72">
        <v>14.075045679358984</v>
      </c>
      <c r="V8" s="72">
        <v>9.8266341027157065</v>
      </c>
      <c r="W8" s="72">
        <v>8.4053483650862155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1.6589653252710586</v>
      </c>
      <c r="D9" s="72">
        <v>1.0741865929470531</v>
      </c>
      <c r="E9" s="72">
        <v>1.10978635666631</v>
      </c>
      <c r="F9" s="72">
        <v>1.2567783719062133</v>
      </c>
      <c r="G9" s="72">
        <v>1.267842700539098</v>
      </c>
      <c r="H9" s="72">
        <v>0.5830907821740301</v>
      </c>
      <c r="I9" s="72">
        <v>1.6600363361522379</v>
      </c>
      <c r="J9" s="72">
        <v>3.6514081394070694</v>
      </c>
      <c r="K9" s="72">
        <v>4.1393561521651003</v>
      </c>
      <c r="L9" s="72">
        <v>44.814986894933149</v>
      </c>
      <c r="M9" s="72">
        <v>18.116879007399806</v>
      </c>
      <c r="N9" s="72">
        <v>9.9480463186703574</v>
      </c>
      <c r="O9" s="72">
        <v>1.1349103940666925</v>
      </c>
      <c r="P9" s="72">
        <v>0</v>
      </c>
      <c r="Q9" s="72">
        <v>3.7129114393613505</v>
      </c>
      <c r="R9" s="72">
        <v>5.0273892412297663</v>
      </c>
      <c r="S9" s="72">
        <v>1.8602865204714321</v>
      </c>
      <c r="T9" s="72">
        <v>0</v>
      </c>
      <c r="U9" s="72">
        <v>0</v>
      </c>
      <c r="V9" s="72">
        <v>2.824871709609905</v>
      </c>
      <c r="W9" s="72">
        <v>6.0036550358073058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15.187524251635764</v>
      </c>
      <c r="D11" s="72">
        <v>16.190454245434683</v>
      </c>
      <c r="E11" s="72">
        <v>12.716600776915548</v>
      </c>
      <c r="F11" s="72">
        <v>8.2755972857863505</v>
      </c>
      <c r="G11" s="72">
        <v>11.770422888424163</v>
      </c>
      <c r="H11" s="72">
        <v>8.1180205250342059</v>
      </c>
      <c r="I11" s="72">
        <v>7.9539857520442867</v>
      </c>
      <c r="J11" s="72">
        <v>1.4948451957884334</v>
      </c>
      <c r="K11" s="72">
        <v>2.8793094786578664</v>
      </c>
      <c r="L11" s="72">
        <v>0</v>
      </c>
      <c r="M11" s="72">
        <v>5.6857215887673647</v>
      </c>
      <c r="N11" s="72">
        <v>9.5765694590781756</v>
      </c>
      <c r="O11" s="72">
        <v>11.533243474926971</v>
      </c>
      <c r="P11" s="72">
        <v>8.5591363021306837</v>
      </c>
      <c r="Q11" s="72">
        <v>4.7532116513093552</v>
      </c>
      <c r="R11" s="72">
        <v>4.0690941040297979</v>
      </c>
      <c r="S11" s="72">
        <v>4.5397105503099251</v>
      </c>
      <c r="T11" s="72">
        <v>4.3303360029066482</v>
      </c>
      <c r="U11" s="72">
        <v>2.6332428684698455</v>
      </c>
      <c r="V11" s="72">
        <v>2.0024248136158658</v>
      </c>
      <c r="W11" s="72">
        <v>2.4886477215164295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0.13350387703401975</v>
      </c>
      <c r="D12" s="72">
        <v>0.27689334096988499</v>
      </c>
      <c r="E12" s="72">
        <v>0.26065660260146639</v>
      </c>
      <c r="F12" s="72">
        <v>0.22596954860537211</v>
      </c>
      <c r="G12" s="72">
        <v>0.2301421290493515</v>
      </c>
      <c r="H12" s="72">
        <v>0.21526776735387324</v>
      </c>
      <c r="I12" s="72">
        <v>0.20655767829466479</v>
      </c>
      <c r="J12" s="72">
        <v>9.3961734511397429E-2</v>
      </c>
      <c r="K12" s="72">
        <v>4.2441481521945185E-2</v>
      </c>
      <c r="L12" s="72">
        <v>0</v>
      </c>
      <c r="M12" s="72">
        <v>0.2480238228199535</v>
      </c>
      <c r="N12" s="72">
        <v>0.51842062007781287</v>
      </c>
      <c r="O12" s="72">
        <v>1.0465505998001801</v>
      </c>
      <c r="P12" s="72">
        <v>2.3914187506277713</v>
      </c>
      <c r="Q12" s="72">
        <v>2.4492468442922268</v>
      </c>
      <c r="R12" s="72">
        <v>1.311700716046724</v>
      </c>
      <c r="S12" s="72">
        <v>1.2946453040697896</v>
      </c>
      <c r="T12" s="72">
        <v>1.5234022658747082</v>
      </c>
      <c r="U12" s="72">
        <v>1.4238171798293948</v>
      </c>
      <c r="V12" s="72">
        <v>1.7832335614890247</v>
      </c>
      <c r="W12" s="72">
        <v>1.6669641146091672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1.2019152149669641</v>
      </c>
      <c r="H13" s="74">
        <v>1.8557515834787235</v>
      </c>
      <c r="I13" s="74">
        <v>2.155323861165181</v>
      </c>
      <c r="J13" s="74">
        <v>0.77784202980059902</v>
      </c>
      <c r="K13" s="74">
        <v>9.6034105761175728E-2</v>
      </c>
      <c r="L13" s="74">
        <v>0</v>
      </c>
      <c r="M13" s="74">
        <v>1.6899957045830591</v>
      </c>
      <c r="N13" s="74">
        <v>2.7835897732817778</v>
      </c>
      <c r="O13" s="74">
        <v>2.2978766163157522</v>
      </c>
      <c r="P13" s="74">
        <v>0.18748179252006381</v>
      </c>
      <c r="Q13" s="74">
        <v>1.1035880503509057</v>
      </c>
      <c r="R13" s="74">
        <v>6.6360355899957479E-2</v>
      </c>
      <c r="S13" s="74">
        <v>0.26263108605548646</v>
      </c>
      <c r="T13" s="74">
        <v>0.17766748396850326</v>
      </c>
      <c r="U13" s="74">
        <v>1.442720944018846</v>
      </c>
      <c r="V13" s="74">
        <v>2.9539229461034942</v>
      </c>
      <c r="W13" s="74">
        <v>0.6178520683773886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0.58762220354453676</v>
      </c>
      <c r="D14" s="76">
        <v>0.61346255558611762</v>
      </c>
      <c r="E14" s="76">
        <v>0.58069802260229342</v>
      </c>
      <c r="F14" s="76">
        <v>0.589465358219321</v>
      </c>
      <c r="G14" s="76">
        <v>0.48481031334236757</v>
      </c>
      <c r="H14" s="76">
        <v>0.47613200313604453</v>
      </c>
      <c r="I14" s="76">
        <v>0.52268770388317332</v>
      </c>
      <c r="J14" s="76">
        <v>0.25544636333386278</v>
      </c>
      <c r="K14" s="76">
        <v>0.273436634402413</v>
      </c>
      <c r="L14" s="76">
        <v>0.3588132346218168</v>
      </c>
      <c r="M14" s="76">
        <v>0.3811320605238892</v>
      </c>
      <c r="N14" s="76">
        <v>0.25097797876379752</v>
      </c>
      <c r="O14" s="76">
        <v>0.31556590070904655</v>
      </c>
      <c r="P14" s="76">
        <v>0.30452693599773201</v>
      </c>
      <c r="Q14" s="76">
        <v>0.3074848101934195</v>
      </c>
      <c r="R14" s="76">
        <v>0.30078797737682572</v>
      </c>
      <c r="S14" s="76">
        <v>0.33736418629279125</v>
      </c>
      <c r="T14" s="76">
        <v>0.31153738114333779</v>
      </c>
      <c r="U14" s="76">
        <v>0.28575210066298051</v>
      </c>
      <c r="V14" s="76">
        <v>0.23073821491821295</v>
      </c>
      <c r="W14" s="76">
        <v>0.21734019092178272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5.6835294335814315E-2</v>
      </c>
      <c r="D15" s="69">
        <f t="shared" si="6"/>
        <v>0.10838656857596018</v>
      </c>
      <c r="E15" s="69">
        <f t="shared" si="6"/>
        <v>0.15421850593451783</v>
      </c>
      <c r="F15" s="69">
        <f t="shared" si="6"/>
        <v>0.14538552422300066</v>
      </c>
      <c r="G15" s="69">
        <f t="shared" si="6"/>
        <v>0.1796225810718966</v>
      </c>
      <c r="H15" s="69">
        <f t="shared" si="6"/>
        <v>0.16773342967726906</v>
      </c>
      <c r="I15" s="69">
        <f t="shared" si="6"/>
        <v>0.34585496290019813</v>
      </c>
      <c r="J15" s="69">
        <f t="shared" si="6"/>
        <v>0.15768496844380336</v>
      </c>
      <c r="K15" s="69">
        <f t="shared" si="6"/>
        <v>0.33068663597096049</v>
      </c>
      <c r="L15" s="69">
        <f t="shared" si="6"/>
        <v>0.18163314499234468</v>
      </c>
      <c r="M15" s="69">
        <f t="shared" si="6"/>
        <v>0.10103205304184365</v>
      </c>
      <c r="N15" s="69">
        <f t="shared" si="6"/>
        <v>0.38623106476106572</v>
      </c>
      <c r="O15" s="69">
        <f t="shared" si="6"/>
        <v>0.25849642488194607</v>
      </c>
      <c r="P15" s="69">
        <f t="shared" si="6"/>
        <v>0.22421126493716986</v>
      </c>
      <c r="Q15" s="69">
        <f t="shared" si="6"/>
        <v>0.482354460204791</v>
      </c>
      <c r="R15" s="69">
        <f t="shared" si="6"/>
        <v>0.37712616954402461</v>
      </c>
      <c r="S15" s="69">
        <f t="shared" si="6"/>
        <v>0.31479172455131027</v>
      </c>
      <c r="T15" s="69">
        <f t="shared" si="6"/>
        <v>0.46107628350505936</v>
      </c>
      <c r="U15" s="69">
        <f t="shared" si="6"/>
        <v>0.38096032409619152</v>
      </c>
      <c r="V15" s="69">
        <f t="shared" si="6"/>
        <v>0.42664821180035728</v>
      </c>
      <c r="W15" s="69">
        <f t="shared" si="6"/>
        <v>0.20236065014787841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5.6835294335814315E-2</v>
      </c>
      <c r="D16" s="72">
        <v>0.10838656857596018</v>
      </c>
      <c r="E16" s="72">
        <v>0.15421850593451783</v>
      </c>
      <c r="F16" s="72">
        <v>0.14538552422300066</v>
      </c>
      <c r="G16" s="72">
        <v>0.1796225810718966</v>
      </c>
      <c r="H16" s="72">
        <v>0.16773342967726906</v>
      </c>
      <c r="I16" s="72">
        <v>0.34585496290019813</v>
      </c>
      <c r="J16" s="72">
        <v>0.15768496844380336</v>
      </c>
      <c r="K16" s="72">
        <v>0.33068663597096049</v>
      </c>
      <c r="L16" s="72">
        <v>0.18163314499234468</v>
      </c>
      <c r="M16" s="72">
        <v>0.10103205304184365</v>
      </c>
      <c r="N16" s="72">
        <v>0.38623106476106572</v>
      </c>
      <c r="O16" s="72">
        <v>0.25849642488194607</v>
      </c>
      <c r="P16" s="72">
        <v>0.22421126493716986</v>
      </c>
      <c r="Q16" s="72">
        <v>0.482354460204791</v>
      </c>
      <c r="R16" s="72">
        <v>0.37712616954402461</v>
      </c>
      <c r="S16" s="72">
        <v>0.31479172455131027</v>
      </c>
      <c r="T16" s="72">
        <v>0.46107628350505936</v>
      </c>
      <c r="U16" s="72">
        <v>0.38096032409619152</v>
      </c>
      <c r="V16" s="72">
        <v>0.42664821180035728</v>
      </c>
      <c r="W16" s="72">
        <v>0.20236065014787841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2.7360817270492088</v>
      </c>
      <c r="D17" s="69">
        <f t="shared" si="7"/>
        <v>3.1244506295146559</v>
      </c>
      <c r="E17" s="69">
        <f t="shared" si="7"/>
        <v>3.0274604435656842</v>
      </c>
      <c r="F17" s="69">
        <f t="shared" si="7"/>
        <v>3.0254902297742658</v>
      </c>
      <c r="G17" s="69">
        <f t="shared" si="7"/>
        <v>3.1652164341503974</v>
      </c>
      <c r="H17" s="69">
        <f t="shared" si="7"/>
        <v>3.4013822201158597</v>
      </c>
      <c r="I17" s="69">
        <f t="shared" si="7"/>
        <v>4.6301986627342799</v>
      </c>
      <c r="J17" s="69">
        <f t="shared" si="7"/>
        <v>2.7132637913287656</v>
      </c>
      <c r="K17" s="69">
        <f t="shared" si="7"/>
        <v>3.5585504722077195</v>
      </c>
      <c r="L17" s="69">
        <f t="shared" si="7"/>
        <v>1.9753986127304686</v>
      </c>
      <c r="M17" s="69">
        <f t="shared" si="7"/>
        <v>2.465790447453228</v>
      </c>
      <c r="N17" s="69">
        <f t="shared" si="7"/>
        <v>2.2458398243613433</v>
      </c>
      <c r="O17" s="69">
        <f t="shared" si="7"/>
        <v>2.6717310494440998</v>
      </c>
      <c r="P17" s="69">
        <f t="shared" si="7"/>
        <v>3.8942050823451835</v>
      </c>
      <c r="Q17" s="69">
        <f t="shared" si="7"/>
        <v>3.4982984563575705</v>
      </c>
      <c r="R17" s="69">
        <f t="shared" ref="R17:V17" si="8">SUM(R18:R26)</f>
        <v>3.2083790075820162</v>
      </c>
      <c r="S17" s="69">
        <f t="shared" si="8"/>
        <v>3.7314228023485287</v>
      </c>
      <c r="T17" s="69">
        <f t="shared" si="8"/>
        <v>4.7300631411909677</v>
      </c>
      <c r="U17" s="69">
        <f t="shared" si="8"/>
        <v>5.163206941966255</v>
      </c>
      <c r="V17" s="69">
        <f t="shared" si="8"/>
        <v>5.2426254867078335</v>
      </c>
      <c r="W17" s="69">
        <f t="shared" ref="W17" si="9">SUM(W18:W26)</f>
        <v>5.4600053724273181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6.1391598434447796E-2</v>
      </c>
      <c r="D18" s="72">
        <v>0.10798051953545704</v>
      </c>
      <c r="E18" s="72">
        <v>7.2230187816914898E-2</v>
      </c>
      <c r="F18" s="72">
        <v>6.2366860433632515E-2</v>
      </c>
      <c r="G18" s="72">
        <v>5.7290976876934541E-4</v>
      </c>
      <c r="H18" s="72">
        <v>1.5262343217940833E-2</v>
      </c>
      <c r="I18" s="72">
        <v>5.4823737931816774E-2</v>
      </c>
      <c r="J18" s="72">
        <v>0.10786196378905433</v>
      </c>
      <c r="K18" s="72">
        <v>1.0934561859725481E-2</v>
      </c>
      <c r="L18" s="72">
        <v>0</v>
      </c>
      <c r="M18" s="72">
        <v>0</v>
      </c>
      <c r="N18" s="72">
        <v>6.2874232998505839E-3</v>
      </c>
      <c r="O18" s="72">
        <v>0</v>
      </c>
      <c r="P18" s="72">
        <v>0</v>
      </c>
      <c r="Q18" s="72">
        <v>0</v>
      </c>
      <c r="R18" s="72">
        <v>0.14699934904626874</v>
      </c>
      <c r="S18" s="72">
        <v>0.13314691592660927</v>
      </c>
      <c r="T18" s="72">
        <v>0.13130496199402814</v>
      </c>
      <c r="U18" s="72">
        <v>0.13060016623393603</v>
      </c>
      <c r="V18" s="72">
        <v>0.39973329392361173</v>
      </c>
      <c r="W18" s="72">
        <v>9.9432817385350078E-2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4.971927479306068E-2</v>
      </c>
      <c r="D19" s="72">
        <v>2.34228776201185E-2</v>
      </c>
      <c r="E19" s="72">
        <v>2.3331886347793349E-2</v>
      </c>
      <c r="F19" s="72">
        <v>2.4790369732844909E-2</v>
      </c>
      <c r="G19" s="72">
        <v>3.3258467961436805E-2</v>
      </c>
      <c r="H19" s="72">
        <v>4.9102932100777895E-2</v>
      </c>
      <c r="I19" s="72">
        <v>6.2347600994514467E-2</v>
      </c>
      <c r="J19" s="72">
        <v>8.8464780003721807E-2</v>
      </c>
      <c r="K19" s="72">
        <v>9.5138543228805911E-2</v>
      </c>
      <c r="L19" s="72">
        <v>5.8227442062846864E-2</v>
      </c>
      <c r="M19" s="72">
        <v>5.7759319928074246E-2</v>
      </c>
      <c r="N19" s="72">
        <v>3.8900595304758936E-2</v>
      </c>
      <c r="O19" s="72">
        <v>2.1457092206273534E-2</v>
      </c>
      <c r="P19" s="72">
        <v>3.0973686971476374E-3</v>
      </c>
      <c r="Q19" s="72">
        <v>3.8545835550066715E-2</v>
      </c>
      <c r="R19" s="72">
        <v>4.8173519901419312E-2</v>
      </c>
      <c r="S19" s="72">
        <v>1.8611429054947039E-2</v>
      </c>
      <c r="T19" s="72">
        <v>3.9602216354134995E-2</v>
      </c>
      <c r="U19" s="72">
        <v>3.3829831277687517E-2</v>
      </c>
      <c r="V19" s="72">
        <v>0.10016645797242818</v>
      </c>
      <c r="W19" s="72">
        <v>5.2220473846304072E-2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1.1229042016590924</v>
      </c>
      <c r="D21" s="72">
        <v>0.7230020416855566</v>
      </c>
      <c r="E21" s="72">
        <v>0.98998610471172632</v>
      </c>
      <c r="F21" s="72">
        <v>1.1250680532207415</v>
      </c>
      <c r="G21" s="72">
        <v>0.96472468492967056</v>
      </c>
      <c r="H21" s="72">
        <v>0.99086009886938364</v>
      </c>
      <c r="I21" s="72">
        <v>2.1778408545172767</v>
      </c>
      <c r="J21" s="72">
        <v>1.2810872293454527</v>
      </c>
      <c r="K21" s="72">
        <v>1.2637115312792377</v>
      </c>
      <c r="L21" s="72">
        <v>0</v>
      </c>
      <c r="M21" s="72">
        <v>0.61276761537135893</v>
      </c>
      <c r="N21" s="72">
        <v>0.58385039730493959</v>
      </c>
      <c r="O21" s="72">
        <v>1.2021166394542744</v>
      </c>
      <c r="P21" s="72">
        <v>2.2156396723313758</v>
      </c>
      <c r="Q21" s="72">
        <v>1.6101249874712349</v>
      </c>
      <c r="R21" s="72">
        <v>1.6843437617411583</v>
      </c>
      <c r="S21" s="72">
        <v>2.2756250517070704</v>
      </c>
      <c r="T21" s="72">
        <v>2.113168459492742</v>
      </c>
      <c r="U21" s="72">
        <v>1.689526531602517</v>
      </c>
      <c r="V21" s="72">
        <v>1.9549668416657795</v>
      </c>
      <c r="W21" s="72">
        <v>0.80881068543659262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1.9315109967246332E-3</v>
      </c>
      <c r="D22" s="72">
        <v>7.3566623343228864E-4</v>
      </c>
      <c r="E22" s="72">
        <v>6.5794115980944725E-4</v>
      </c>
      <c r="F22" s="72">
        <v>5.7219218661437598E-4</v>
      </c>
      <c r="G22" s="72">
        <v>5.7830448389085086E-4</v>
      </c>
      <c r="H22" s="72">
        <v>1.7408073361294143E-4</v>
      </c>
      <c r="I22" s="72">
        <v>9.8372222245085442E-4</v>
      </c>
      <c r="J22" s="72">
        <v>3.6653824978566921E-3</v>
      </c>
      <c r="K22" s="72">
        <v>1.2621461263161581E-3</v>
      </c>
      <c r="L22" s="72">
        <v>0.15705835860156286</v>
      </c>
      <c r="M22" s="72">
        <v>3.2361050433781E-2</v>
      </c>
      <c r="N22" s="72">
        <v>1.5314512054817604E-3</v>
      </c>
      <c r="O22" s="72">
        <v>8.0574199090965718E-4</v>
      </c>
      <c r="P22" s="72">
        <v>0</v>
      </c>
      <c r="Q22" s="72">
        <v>2.3845302535203295E-3</v>
      </c>
      <c r="R22" s="72">
        <v>1.8003816976721251E-2</v>
      </c>
      <c r="S22" s="72">
        <v>6.9420162750532253E-4</v>
      </c>
      <c r="T22" s="72">
        <v>0</v>
      </c>
      <c r="U22" s="72">
        <v>0</v>
      </c>
      <c r="V22" s="72">
        <v>0.74248916646618324</v>
      </c>
      <c r="W22" s="72">
        <v>1.6735428499576266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0.99395638460779934</v>
      </c>
      <c r="D24" s="72">
        <v>1.1801908206749852</v>
      </c>
      <c r="E24" s="72">
        <v>0.9795560288192583</v>
      </c>
      <c r="F24" s="72">
        <v>0.6788509632332036</v>
      </c>
      <c r="G24" s="72">
        <v>1.0238733681011722</v>
      </c>
      <c r="H24" s="72">
        <v>0.81804485101436042</v>
      </c>
      <c r="I24" s="72">
        <v>0.99190316797882716</v>
      </c>
      <c r="J24" s="72">
        <v>0.17498380770793939</v>
      </c>
      <c r="K24" s="72">
        <v>0.32882967511458522</v>
      </c>
      <c r="L24" s="72">
        <v>0</v>
      </c>
      <c r="M24" s="72">
        <v>0.33375714296996611</v>
      </c>
      <c r="N24" s="72">
        <v>0.67083738626130751</v>
      </c>
      <c r="O24" s="72">
        <v>0.87579585293895623</v>
      </c>
      <c r="P24" s="72">
        <v>1.3425027461083292</v>
      </c>
      <c r="Q24" s="72">
        <v>0.64341617894964287</v>
      </c>
      <c r="R24" s="72">
        <v>0.5264896791332363</v>
      </c>
      <c r="S24" s="72">
        <v>0.66553907689392555</v>
      </c>
      <c r="T24" s="72">
        <v>0.69959716337199485</v>
      </c>
      <c r="U24" s="72">
        <v>0.40935323109196831</v>
      </c>
      <c r="V24" s="72">
        <v>0.16305865613801332</v>
      </c>
      <c r="W24" s="72">
        <v>4.9093563691401255E-2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0.50617875655808375</v>
      </c>
      <c r="D25" s="74">
        <v>1.0891187037651064</v>
      </c>
      <c r="E25" s="74">
        <v>0.96169829471018187</v>
      </c>
      <c r="F25" s="74">
        <v>1.1338417909672287</v>
      </c>
      <c r="G25" s="74">
        <v>1.1422086989054576</v>
      </c>
      <c r="H25" s="74">
        <v>1.527937914179784</v>
      </c>
      <c r="I25" s="74">
        <v>1.3422995790893935</v>
      </c>
      <c r="J25" s="74">
        <v>1.0572006279847406</v>
      </c>
      <c r="K25" s="74">
        <v>1.8586740145990488</v>
      </c>
      <c r="L25" s="74">
        <v>0.97747779236003196</v>
      </c>
      <c r="M25" s="74">
        <v>1.387462121523803</v>
      </c>
      <c r="N25" s="74">
        <v>0.93920452109740316</v>
      </c>
      <c r="O25" s="74">
        <v>0.56714555113876952</v>
      </c>
      <c r="P25" s="74">
        <v>0.31797234628655957</v>
      </c>
      <c r="Q25" s="74">
        <v>1.1957941836507529</v>
      </c>
      <c r="R25" s="74">
        <v>0.75437203965832689</v>
      </c>
      <c r="S25" s="74">
        <v>0.46682829255648106</v>
      </c>
      <c r="T25" s="74">
        <v>0.97633950855229767</v>
      </c>
      <c r="U25" s="74">
        <v>2.8858619385231652</v>
      </c>
      <c r="V25" s="74">
        <v>1.5658720105559141</v>
      </c>
      <c r="W25" s="74">
        <v>2.6975557130473695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0.78263501970602678</v>
      </c>
      <c r="M26" s="77">
        <v>4.1683197226244612E-2</v>
      </c>
      <c r="N26" s="77">
        <v>5.2280498876017753E-3</v>
      </c>
      <c r="O26" s="77">
        <v>4.41017171491709E-3</v>
      </c>
      <c r="P26" s="77">
        <v>1.4992948921770992E-2</v>
      </c>
      <c r="Q26" s="77">
        <v>8.0327404823526648E-3</v>
      </c>
      <c r="R26" s="77">
        <v>2.9996841124885761E-2</v>
      </c>
      <c r="S26" s="77">
        <v>0.17097783458199045</v>
      </c>
      <c r="T26" s="77">
        <v>0.77005083142577013</v>
      </c>
      <c r="U26" s="77">
        <v>1.4035243236980497E-2</v>
      </c>
      <c r="V26" s="77">
        <v>0.31633905998590389</v>
      </c>
      <c r="W26" s="77">
        <v>7.9349269062673797E-2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0.87576736954860934</v>
      </c>
      <c r="D27" s="69">
        <f t="shared" si="10"/>
        <v>0.93406945003337949</v>
      </c>
      <c r="E27" s="69">
        <f t="shared" si="10"/>
        <v>1.0760524203940645</v>
      </c>
      <c r="F27" s="69">
        <f t="shared" si="10"/>
        <v>1.1351351541526649</v>
      </c>
      <c r="G27" s="69">
        <f t="shared" si="10"/>
        <v>1.1232231948315001</v>
      </c>
      <c r="H27" s="69">
        <f t="shared" si="10"/>
        <v>1.0855755175895965</v>
      </c>
      <c r="I27" s="69">
        <f t="shared" si="10"/>
        <v>1.5348458714051811</v>
      </c>
      <c r="J27" s="69">
        <f t="shared" si="10"/>
        <v>0.82523224054600819</v>
      </c>
      <c r="K27" s="69">
        <f t="shared" si="10"/>
        <v>1.152819349322828</v>
      </c>
      <c r="L27" s="69">
        <f t="shared" si="10"/>
        <v>0.67689094898761371</v>
      </c>
      <c r="M27" s="69">
        <f t="shared" si="10"/>
        <v>0.89497685180851816</v>
      </c>
      <c r="N27" s="69">
        <f t="shared" si="10"/>
        <v>0.76280917759188904</v>
      </c>
      <c r="O27" s="69">
        <f t="shared" si="10"/>
        <v>0.78698224420642515</v>
      </c>
      <c r="P27" s="69">
        <f t="shared" si="10"/>
        <v>1.0177633590780399</v>
      </c>
      <c r="Q27" s="69">
        <f t="shared" si="10"/>
        <v>0.98948317411478326</v>
      </c>
      <c r="R27" s="69">
        <f t="shared" ref="R27:V27" si="11">SUM(R28:R32)</f>
        <v>0.94892795372898942</v>
      </c>
      <c r="S27" s="69">
        <f t="shared" si="11"/>
        <v>1.1928428257271437</v>
      </c>
      <c r="T27" s="69">
        <f t="shared" si="11"/>
        <v>1.1871753521807511</v>
      </c>
      <c r="U27" s="69">
        <f t="shared" si="11"/>
        <v>1.197403416317838</v>
      </c>
      <c r="V27" s="69">
        <f t="shared" si="11"/>
        <v>1.2729017355004688</v>
      </c>
      <c r="W27" s="69">
        <f t="shared" ref="W27" si="12">SUM(W28:W32)</f>
        <v>1.4859632711885586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2.2427821439189683E-3</v>
      </c>
      <c r="D28" s="72">
        <v>8.069807728689175E-3</v>
      </c>
      <c r="E28" s="72">
        <v>5.8931565758452977E-3</v>
      </c>
      <c r="F28" s="72">
        <v>6.2132394312146202E-3</v>
      </c>
      <c r="G28" s="72">
        <v>1.4555178299024893E-3</v>
      </c>
      <c r="H28" s="72">
        <v>3.025789607374897E-3</v>
      </c>
      <c r="I28" s="72">
        <v>9.7566897350306932E-3</v>
      </c>
      <c r="J28" s="72">
        <v>2.7689124014894553E-2</v>
      </c>
      <c r="K28" s="72">
        <v>2.8647724247001668E-3</v>
      </c>
      <c r="L28" s="72">
        <v>0</v>
      </c>
      <c r="M28" s="72">
        <v>0</v>
      </c>
      <c r="N28" s="72">
        <v>1.7289319172494693E-3</v>
      </c>
      <c r="O28" s="72">
        <v>0</v>
      </c>
      <c r="P28" s="72">
        <v>0</v>
      </c>
      <c r="Q28" s="72">
        <v>0</v>
      </c>
      <c r="R28" s="72">
        <v>4.1027631155967567E-2</v>
      </c>
      <c r="S28" s="72">
        <v>3.3735845175623724E-2</v>
      </c>
      <c r="T28" s="72">
        <v>4.478406932226469E-2</v>
      </c>
      <c r="U28" s="72">
        <v>3.7183628635583908E-2</v>
      </c>
      <c r="V28" s="72">
        <v>9.7590467347202309E-2</v>
      </c>
      <c r="W28" s="72">
        <v>5.2643314913398166E-2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3.2062928220988184E-2</v>
      </c>
      <c r="D29" s="72">
        <v>2.7418387487175302E-2</v>
      </c>
      <c r="E29" s="72">
        <v>1.4638423811988623E-2</v>
      </c>
      <c r="F29" s="72">
        <v>2.0086024455089242E-2</v>
      </c>
      <c r="G29" s="72">
        <v>3.5841796653680688E-2</v>
      </c>
      <c r="H29" s="72">
        <v>3.3046715010631646E-2</v>
      </c>
      <c r="I29" s="72">
        <v>3.9982765701466083E-2</v>
      </c>
      <c r="J29" s="72">
        <v>3.7804146150772142E-2</v>
      </c>
      <c r="K29" s="72">
        <v>4.5458555517967951E-2</v>
      </c>
      <c r="L29" s="72">
        <v>3.0584234546181508E-2</v>
      </c>
      <c r="M29" s="72">
        <v>2.5161328334670066E-2</v>
      </c>
      <c r="N29" s="72">
        <v>2.2037420279191141E-2</v>
      </c>
      <c r="O29" s="72">
        <v>1.5853790421742189E-2</v>
      </c>
      <c r="P29" s="72">
        <v>8.4173774425392988E-3</v>
      </c>
      <c r="Q29" s="72">
        <v>1.5064636693377778E-2</v>
      </c>
      <c r="R29" s="72">
        <v>1.0978216346866078E-2</v>
      </c>
      <c r="S29" s="72">
        <v>4.8307809109723017E-3</v>
      </c>
      <c r="T29" s="72">
        <v>3.7370520672167493E-4</v>
      </c>
      <c r="U29" s="72">
        <v>1.46274243297782E-2</v>
      </c>
      <c r="V29" s="72">
        <v>1.1276238777198961E-2</v>
      </c>
      <c r="W29" s="72">
        <v>4.7728720238740349E-2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0.41292809633221778</v>
      </c>
      <c r="D30" s="72">
        <v>0.42210873278848982</v>
      </c>
      <c r="E30" s="72">
        <v>0.5999179728591042</v>
      </c>
      <c r="F30" s="72">
        <v>0.77402258562281578</v>
      </c>
      <c r="G30" s="72">
        <v>0.61802622261191342</v>
      </c>
      <c r="H30" s="72">
        <v>0.65196699850907391</v>
      </c>
      <c r="I30" s="72">
        <v>0.93601511625632272</v>
      </c>
      <c r="J30" s="72">
        <v>0.35335511024927962</v>
      </c>
      <c r="K30" s="72">
        <v>0.41729671204351432</v>
      </c>
      <c r="L30" s="72">
        <v>0</v>
      </c>
      <c r="M30" s="72">
        <v>0.14516721541598726</v>
      </c>
      <c r="N30" s="72">
        <v>0.17399311110453075</v>
      </c>
      <c r="O30" s="72">
        <v>0.26310349531721761</v>
      </c>
      <c r="P30" s="72">
        <v>0.44423026641157043</v>
      </c>
      <c r="Q30" s="72">
        <v>0.50773811877625363</v>
      </c>
      <c r="R30" s="72">
        <v>0.39893798176480799</v>
      </c>
      <c r="S30" s="72">
        <v>0.73830187749672493</v>
      </c>
      <c r="T30" s="72">
        <v>0.76946574120373934</v>
      </c>
      <c r="U30" s="72">
        <v>0.72517901488725611</v>
      </c>
      <c r="V30" s="72">
        <v>0.57033679301141449</v>
      </c>
      <c r="W30" s="72">
        <v>0.59560273445998402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7.7812860324101801E-4</v>
      </c>
      <c r="D31" s="72">
        <v>5.2126672864780067E-4</v>
      </c>
      <c r="E31" s="72">
        <v>4.0056233972375269E-4</v>
      </c>
      <c r="F31" s="72">
        <v>4.4802740686376976E-4</v>
      </c>
      <c r="G31" s="72">
        <v>5.2017514865257484E-4</v>
      </c>
      <c r="H31" s="72">
        <v>2.6427956884116327E-4</v>
      </c>
      <c r="I31" s="72">
        <v>7.7047320936218908E-4</v>
      </c>
      <c r="J31" s="72">
        <v>4.2353032142554625E-3</v>
      </c>
      <c r="K31" s="72">
        <v>4.6547036418291632E-3</v>
      </c>
      <c r="L31" s="72">
        <v>4.5908183782451088E-2</v>
      </c>
      <c r="M31" s="72">
        <v>2.1052466297237164E-2</v>
      </c>
      <c r="N31" s="72">
        <v>1.25867011440359E-3</v>
      </c>
      <c r="O31" s="72">
        <v>1.3561843831420739E-4</v>
      </c>
      <c r="P31" s="72">
        <v>0</v>
      </c>
      <c r="Q31" s="72">
        <v>1.2325058721522892E-3</v>
      </c>
      <c r="R31" s="72">
        <v>4.5072255740079446E-3</v>
      </c>
      <c r="S31" s="72">
        <v>2.0256516281744259E-3</v>
      </c>
      <c r="T31" s="72">
        <v>0</v>
      </c>
      <c r="U31" s="72">
        <v>0</v>
      </c>
      <c r="V31" s="72">
        <v>6.668136813801605E-3</v>
      </c>
      <c r="W31" s="72">
        <v>3.2126436292492125E-3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0.42775543424824342</v>
      </c>
      <c r="D32" s="77">
        <v>0.47595125530037746</v>
      </c>
      <c r="E32" s="77">
        <v>0.45520230480740259</v>
      </c>
      <c r="F32" s="77">
        <v>0.33436527723668136</v>
      </c>
      <c r="G32" s="77">
        <v>0.46737948258735107</v>
      </c>
      <c r="H32" s="77">
        <v>0.39727173489367479</v>
      </c>
      <c r="I32" s="77">
        <v>0.54832082650299951</v>
      </c>
      <c r="J32" s="77">
        <v>0.40214855691680645</v>
      </c>
      <c r="K32" s="77">
        <v>0.68254460569481645</v>
      </c>
      <c r="L32" s="77">
        <v>0.60039853065898108</v>
      </c>
      <c r="M32" s="77">
        <v>0.70359584176062373</v>
      </c>
      <c r="N32" s="77">
        <v>0.56379104417651404</v>
      </c>
      <c r="O32" s="77">
        <v>0.50788934002915109</v>
      </c>
      <c r="P32" s="77">
        <v>0.56511571522393023</v>
      </c>
      <c r="Q32" s="77">
        <v>0.46544791277299957</v>
      </c>
      <c r="R32" s="77">
        <v>0.49347689888733981</v>
      </c>
      <c r="S32" s="77">
        <v>0.41394867051564843</v>
      </c>
      <c r="T32" s="77">
        <v>0.37255183644802525</v>
      </c>
      <c r="U32" s="77">
        <v>0.42041334846521961</v>
      </c>
      <c r="V32" s="77">
        <v>0.58703009955085139</v>
      </c>
      <c r="W32" s="77">
        <v>0.78677585794718696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0.58469404028956173</v>
      </c>
      <c r="D3" s="66">
        <f>IF(RES_hh_tes_in!D3=0,"",RES_hh_tes_in!D3/RES_hh_fec_in!D3)</f>
        <v>0.59466476579810135</v>
      </c>
      <c r="E3" s="66">
        <f>IF(RES_hh_tes_in!E3=0,"",RES_hh_tes_in!E3/RES_hh_fec_in!E3)</f>
        <v>0.59379248932360007</v>
      </c>
      <c r="F3" s="66">
        <f>IF(RES_hh_tes_in!F3=0,"",RES_hh_tes_in!F3/RES_hh_fec_in!F3)</f>
        <v>0.58654033205792788</v>
      </c>
      <c r="G3" s="66">
        <f>IF(RES_hh_tes_in!G3=0,"",RES_hh_tes_in!G3/RES_hh_fec_in!G3)</f>
        <v>0.61007002025718116</v>
      </c>
      <c r="H3" s="66">
        <f>IF(RES_hh_tes_in!H3=0,"",RES_hh_tes_in!H3/RES_hh_fec_in!H3)</f>
        <v>0.6084218257055003</v>
      </c>
      <c r="I3" s="66">
        <f>IF(RES_hh_tes_in!I3=0,"",RES_hh_tes_in!I3/RES_hh_fec_in!I3)</f>
        <v>0.61156149468453158</v>
      </c>
      <c r="J3" s="66">
        <f>IF(RES_hh_tes_in!J3=0,"",RES_hh_tes_in!J3/RES_hh_fec_in!J3)</f>
        <v>0.60000878312049433</v>
      </c>
      <c r="K3" s="66">
        <f>IF(RES_hh_tes_in!K3=0,"",RES_hh_tes_in!K3/RES_hh_fec_in!K3)</f>
        <v>0.613274706080705</v>
      </c>
      <c r="L3" s="66">
        <f>IF(RES_hh_tes_in!L3=0,"",RES_hh_tes_in!L3/RES_hh_fec_in!L3)</f>
        <v>0.5930546692746449</v>
      </c>
      <c r="M3" s="66">
        <f>IF(RES_hh_tes_in!M3=0,"",RES_hh_tes_in!M3/RES_hh_fec_in!M3)</f>
        <v>0.62548089464216605</v>
      </c>
      <c r="N3" s="66">
        <f>IF(RES_hh_tes_in!N3=0,"",RES_hh_tes_in!N3/RES_hh_fec_in!N3)</f>
        <v>0.66512299068775671</v>
      </c>
      <c r="O3" s="66">
        <f>IF(RES_hh_tes_in!O3=0,"",RES_hh_tes_in!O3/RES_hh_fec_in!O3)</f>
        <v>0.69779361158054276</v>
      </c>
      <c r="P3" s="66">
        <f>IF(RES_hh_tes_in!P3=0,"",RES_hh_tes_in!P3/RES_hh_fec_in!P3)</f>
        <v>0.73762030610327523</v>
      </c>
      <c r="Q3" s="66">
        <f>IF(RES_hh_tes_in!Q3=0,"",RES_hh_tes_in!Q3/RES_hh_fec_in!Q3)</f>
        <v>0.73942255315216021</v>
      </c>
      <c r="R3" s="66">
        <f>IF(RES_hh_tes_in!R3=0,"",RES_hh_tes_in!R3/RES_hh_fec_in!R3)</f>
        <v>0.72025837563464223</v>
      </c>
      <c r="S3" s="66">
        <f>IF(RES_hh_tes_in!S3=0,"",RES_hh_tes_in!S3/RES_hh_fec_in!S3)</f>
        <v>0.73614528375678501</v>
      </c>
      <c r="T3" s="66">
        <f>IF(RES_hh_tes_in!T3=0,"",RES_hh_tes_in!T3/RES_hh_fec_in!T3)</f>
        <v>0.76317553311862119</v>
      </c>
      <c r="U3" s="66">
        <f>IF(RES_hh_tes_in!U3=0,"",RES_hh_tes_in!U3/RES_hh_fec_in!U3)</f>
        <v>0.76234952653472055</v>
      </c>
      <c r="V3" s="66">
        <f>IF(RES_hh_tes_in!V3=0,"",RES_hh_tes_in!V3/RES_hh_fec_in!V3)</f>
        <v>0.78679266714409435</v>
      </c>
      <c r="W3" s="66">
        <f>IF(RES_hh_tes_in!W3=0,"",RES_hh_tes_in!W3/RES_hh_fec_in!W3)</f>
        <v>0.76188114727379463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0.58226294568007186</v>
      </c>
      <c r="D4" s="70">
        <f>IF(RES_hh_tes_in!D4=0,"",RES_hh_tes_in!D4/RES_hh_fec_in!D4)</f>
        <v>0.59100742855087274</v>
      </c>
      <c r="E4" s="70">
        <f>IF(RES_hh_tes_in!E4=0,"",RES_hh_tes_in!E4/RES_hh_fec_in!E4)</f>
        <v>0.59012253782941837</v>
      </c>
      <c r="F4" s="70">
        <f>IF(RES_hh_tes_in!F4=0,"",RES_hh_tes_in!F4/RES_hh_fec_in!F4)</f>
        <v>0.58346805721641604</v>
      </c>
      <c r="G4" s="70">
        <f>IF(RES_hh_tes_in!G4=0,"",RES_hh_tes_in!G4/RES_hh_fec_in!G4)</f>
        <v>0.60673978994405808</v>
      </c>
      <c r="H4" s="70">
        <f>IF(RES_hh_tes_in!H4=0,"",RES_hh_tes_in!H4/RES_hh_fec_in!H4)</f>
        <v>0.60587964915506376</v>
      </c>
      <c r="I4" s="70">
        <f>IF(RES_hh_tes_in!I4=0,"",RES_hh_tes_in!I4/RES_hh_fec_in!I4)</f>
        <v>0.60812083324481148</v>
      </c>
      <c r="J4" s="70">
        <f>IF(RES_hh_tes_in!J4=0,"",RES_hh_tes_in!J4/RES_hh_fec_in!J4)</f>
        <v>0.59636876706906494</v>
      </c>
      <c r="K4" s="70">
        <f>IF(RES_hh_tes_in!K4=0,"",RES_hh_tes_in!K4/RES_hh_fec_in!K4)</f>
        <v>0.60571349155088117</v>
      </c>
      <c r="L4" s="70">
        <f>IF(RES_hh_tes_in!L4=0,"",RES_hh_tes_in!L4/RES_hh_fec_in!L4)</f>
        <v>0.58538590848482264</v>
      </c>
      <c r="M4" s="70">
        <f>IF(RES_hh_tes_in!M4=0,"",RES_hh_tes_in!M4/RES_hh_fec_in!M4)</f>
        <v>0.62284088223193068</v>
      </c>
      <c r="N4" s="70">
        <f>IF(RES_hh_tes_in!N4=0,"",RES_hh_tes_in!N4/RES_hh_fec_in!N4)</f>
        <v>0.65872962868671214</v>
      </c>
      <c r="O4" s="70">
        <f>IF(RES_hh_tes_in!O4=0,"",RES_hh_tes_in!O4/RES_hh_fec_in!O4)</f>
        <v>0.69541803362788257</v>
      </c>
      <c r="P4" s="70">
        <f>IF(RES_hh_tes_in!P4=0,"",RES_hh_tes_in!P4/RES_hh_fec_in!P4)</f>
        <v>0.74054116850073382</v>
      </c>
      <c r="Q4" s="70">
        <f>IF(RES_hh_tes_in!Q4=0,"",RES_hh_tes_in!Q4/RES_hh_fec_in!Q4)</f>
        <v>0.73787869013358998</v>
      </c>
      <c r="R4" s="70">
        <f>IF(RES_hh_tes_in!R4=0,"",RES_hh_tes_in!R4/RES_hh_fec_in!R4)</f>
        <v>0.71358880282277437</v>
      </c>
      <c r="S4" s="70">
        <f>IF(RES_hh_tes_in!S4=0,"",RES_hh_tes_in!S4/RES_hh_fec_in!S4)</f>
        <v>0.73174716849133892</v>
      </c>
      <c r="T4" s="70">
        <f>IF(RES_hh_tes_in!T4=0,"",RES_hh_tes_in!T4/RES_hh_fec_in!T4)</f>
        <v>0.75522144628206866</v>
      </c>
      <c r="U4" s="70">
        <f>IF(RES_hh_tes_in!U4=0,"",RES_hh_tes_in!U4/RES_hh_fec_in!U4)</f>
        <v>0.76728072443253825</v>
      </c>
      <c r="V4" s="70">
        <f>IF(RES_hh_tes_in!V4=0,"",RES_hh_tes_in!V4/RES_hh_fec_in!V4)</f>
        <v>0.78770596500473966</v>
      </c>
      <c r="W4" s="70">
        <f>IF(RES_hh_tes_in!W4=0,"",RES_hh_tes_in!W4/RES_hh_fec_in!W4)</f>
        <v>0.76594357939447144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0.55975331148234786</v>
      </c>
      <c r="D5" s="78">
        <f>IF(RES_hh_tes_in!D5=0,"",RES_hh_tes_in!D5/RES_hh_fec_in!D5)</f>
        <v>0.56527439926578071</v>
      </c>
      <c r="E5" s="78">
        <f>IF(RES_hh_tes_in!E5=0,"",RES_hh_tes_in!E5/RES_hh_fec_in!E5)</f>
        <v>0.5710658519699211</v>
      </c>
      <c r="F5" s="78">
        <f>IF(RES_hh_tes_in!F5=0,"",RES_hh_tes_in!F5/RES_hh_fec_in!F5)</f>
        <v>0.57705542332054172</v>
      </c>
      <c r="G5" s="78">
        <f>IF(RES_hh_tes_in!G5=0,"",RES_hh_tes_in!G5/RES_hh_fec_in!G5)</f>
        <v>0.58328348686244669</v>
      </c>
      <c r="H5" s="78">
        <f>IF(RES_hh_tes_in!H5=0,"",RES_hh_tes_in!H5/RES_hh_fec_in!H5)</f>
        <v>0.58972777370613216</v>
      </c>
      <c r="I5" s="78">
        <f>IF(RES_hh_tes_in!I5=0,"",RES_hh_tes_in!I5/RES_hh_fec_in!I5)</f>
        <v>0.59638083290653643</v>
      </c>
      <c r="J5" s="78">
        <f>IF(RES_hh_tes_in!J5=0,"",RES_hh_tes_in!J5/RES_hh_fec_in!J5)</f>
        <v>0.60325223321664156</v>
      </c>
      <c r="K5" s="78">
        <f>IF(RES_hh_tes_in!K5=0,"",RES_hh_tes_in!K5/RES_hh_fec_in!K5)</f>
        <v>0.61032914816728179</v>
      </c>
      <c r="L5" s="78" t="str">
        <f>IF(RES_hh_tes_in!L5=0,"",RES_hh_tes_in!L5/RES_hh_fec_in!L5)</f>
        <v/>
      </c>
      <c r="M5" s="78" t="str">
        <f>IF(RES_hh_tes_in!M5=0,"",RES_hh_tes_in!M5/RES_hh_fec_in!M5)</f>
        <v/>
      </c>
      <c r="N5" s="78">
        <f>IF(RES_hh_tes_in!N5=0,"",RES_hh_tes_in!N5/RES_hh_fec_in!N5)</f>
        <v>0.6321823371217572</v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>
        <f>IF(RES_hh_tes_in!R5=0,"",RES_hh_tes_in!R5/RES_hh_fec_in!R5)</f>
        <v>0.67498543843188141</v>
      </c>
      <c r="S5" s="78">
        <f>IF(RES_hh_tes_in!S5=0,"",RES_hh_tes_in!S5/RES_hh_fec_in!S5)</f>
        <v>0.69802501055811239</v>
      </c>
      <c r="T5" s="78">
        <f>IF(RES_hh_tes_in!T5=0,"",RES_hh_tes_in!T5/RES_hh_fec_in!T5)</f>
        <v>0.7221857561798517</v>
      </c>
      <c r="U5" s="78">
        <f>IF(RES_hh_tes_in!U5=0,"",RES_hh_tes_in!U5/RES_hh_fec_in!U5)</f>
        <v>0.74425852202489995</v>
      </c>
      <c r="V5" s="78">
        <f>IF(RES_hh_tes_in!V5=0,"",RES_hh_tes_in!V5/RES_hh_fec_in!V5)</f>
        <v>0.7619057095654882</v>
      </c>
      <c r="W5" s="78">
        <f>IF(RES_hh_tes_in!W5=0,"",RES_hh_tes_in!W5/RES_hh_fec_in!W5)</f>
        <v>0.77458497429114659</v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0.55230848021128165</v>
      </c>
      <c r="D6" s="78">
        <f>IF(RES_hh_tes_in!D6=0,"",RES_hh_tes_in!D6/RES_hh_fec_in!D6)</f>
        <v>0.55837283324658216</v>
      </c>
      <c r="E6" s="78">
        <f>IF(RES_hh_tes_in!E6=0,"",RES_hh_tes_in!E6/RES_hh_fec_in!E6)</f>
        <v>0.56464704614214745</v>
      </c>
      <c r="F6" s="78">
        <f>IF(RES_hh_tes_in!F6=0,"",RES_hh_tes_in!F6/RES_hh_fec_in!F6)</f>
        <v>0.5708899019195216</v>
      </c>
      <c r="G6" s="78">
        <f>IF(RES_hh_tes_in!G6=0,"",RES_hh_tes_in!G6/RES_hh_fec_in!G6)</f>
        <v>0.57731151018477833</v>
      </c>
      <c r="H6" s="78">
        <f>IF(RES_hh_tes_in!H6=0,"",RES_hh_tes_in!H6/RES_hh_fec_in!H6)</f>
        <v>0.58387993403096794</v>
      </c>
      <c r="I6" s="78">
        <f>IF(RES_hh_tes_in!I6=0,"",RES_hh_tes_in!I6/RES_hh_fec_in!I6)</f>
        <v>0.59064066187377207</v>
      </c>
      <c r="J6" s="78">
        <f>IF(RES_hh_tes_in!J6=0,"",RES_hh_tes_in!J6/RES_hh_fec_in!J6)</f>
        <v>0.59779444611626842</v>
      </c>
      <c r="K6" s="78">
        <f>IF(RES_hh_tes_in!K6=0,"",RES_hh_tes_in!K6/RES_hh_fec_in!K6)</f>
        <v>0.6055042164504798</v>
      </c>
      <c r="L6" s="78">
        <f>IF(RES_hh_tes_in!L6=0,"",RES_hh_tes_in!L6/RES_hh_fec_in!L6)</f>
        <v>0.61380000000000012</v>
      </c>
      <c r="M6" s="78" t="str">
        <f>IF(RES_hh_tes_in!M6=0,"",RES_hh_tes_in!M6/RES_hh_fec_in!M6)</f>
        <v/>
      </c>
      <c r="N6" s="78" t="str">
        <f>IF(RES_hh_tes_in!N6=0,"",RES_hh_tes_in!N6/RES_hh_fec_in!N6)</f>
        <v/>
      </c>
      <c r="O6" s="78">
        <f>IF(RES_hh_tes_in!O6=0,"",RES_hh_tes_in!O6/RES_hh_fec_in!O6)</f>
        <v>0.67299250335141625</v>
      </c>
      <c r="P6" s="78">
        <f>IF(RES_hh_tes_in!P6=0,"",RES_hh_tes_in!P6/RES_hh_fec_in!P6)</f>
        <v>0.7032996693083402</v>
      </c>
      <c r="Q6" s="78" t="str">
        <f>IF(RES_hh_tes_in!Q6=0,"",RES_hh_tes_in!Q6/RES_hh_fec_in!Q6)</f>
        <v/>
      </c>
      <c r="R6" s="78">
        <f>IF(RES_hh_tes_in!R6=0,"",RES_hh_tes_in!R6/RES_hh_fec_in!R6)</f>
        <v>0.74062634948581785</v>
      </c>
      <c r="S6" s="78">
        <f>IF(RES_hh_tes_in!S6=0,"",RES_hh_tes_in!S6/RES_hh_fec_in!S6)</f>
        <v>0.74935678515794013</v>
      </c>
      <c r="T6" s="78">
        <f>IF(RES_hh_tes_in!T6=0,"",RES_hh_tes_in!T6/RES_hh_fec_in!T6)</f>
        <v>0.75573581433487258</v>
      </c>
      <c r="U6" s="78">
        <f>IF(RES_hh_tes_in!U6=0,"",RES_hh_tes_in!U6/RES_hh_fec_in!U6)</f>
        <v>0.76071484153790725</v>
      </c>
      <c r="V6" s="78">
        <f>IF(RES_hh_tes_in!V6=0,"",RES_hh_tes_in!V6/RES_hh_fec_in!V6)</f>
        <v>0.76507894736842119</v>
      </c>
      <c r="W6" s="78">
        <f>IF(RES_hh_tes_in!W6=0,"",RES_hh_tes_in!W6/RES_hh_fec_in!W6)</f>
        <v>0.76797059731236961</v>
      </c>
      <c r="DA6" s="89" t="s">
        <v>723</v>
      </c>
    </row>
    <row r="7" spans="1:105" ht="12" customHeight="1" x14ac:dyDescent="0.25">
      <c r="A7" s="28" t="s">
        <v>205</v>
      </c>
      <c r="B7" s="78"/>
      <c r="C7" s="78" t="str">
        <f>IF(RES_hh_tes_in!C7=0,"",RES_hh_tes_in!C7/RES_hh_fec_in!C7)</f>
        <v/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 t="str">
        <f>IF(RES_hh_tes_in!G7=0,"",RES_hh_tes_in!G7/RES_hh_fec_in!G7)</f>
        <v/>
      </c>
      <c r="H7" s="78" t="str">
        <f>IF(RES_hh_tes_in!H7=0,"",RES_hh_tes_in!H7/RES_hh_fec_in!H7)</f>
        <v/>
      </c>
      <c r="I7" s="78" t="str">
        <f>IF(RES_hh_tes_in!I7=0,"",RES_hh_tes_in!I7/RES_hh_fec_in!I7)</f>
        <v/>
      </c>
      <c r="J7" s="78" t="str">
        <f>IF(RES_hh_tes_in!J7=0,"",RES_hh_tes_in!J7/RES_hh_fec_in!J7)</f>
        <v/>
      </c>
      <c r="K7" s="78" t="str">
        <f>IF(RES_hh_tes_in!K7=0,"",RES_hh_tes_in!K7/RES_hh_fec_in!K7)</f>
        <v/>
      </c>
      <c r="L7" s="78" t="str">
        <f>IF(RES_hh_tes_in!L7=0,"",RES_hh_tes_in!L7/RES_hh_fec_in!L7)</f>
        <v/>
      </c>
      <c r="M7" s="78" t="str">
        <f>IF(RES_hh_tes_in!M7=0,"",RES_hh_tes_in!M7/RES_hh_fec_in!M7)</f>
        <v/>
      </c>
      <c r="N7" s="78" t="str">
        <f>IF(RES_hh_tes_in!N7=0,"",RES_hh_tes_in!N7/RES_hh_fec_in!N7)</f>
        <v/>
      </c>
      <c r="O7" s="78" t="str">
        <f>IF(RES_hh_tes_in!O7=0,"",RES_hh_tes_in!O7/RES_hh_fec_in!O7)</f>
        <v/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 t="str">
        <f>IF(RES_hh_tes_in!R7=0,"",RES_hh_tes_in!R7/RES_hh_fec_in!R7)</f>
        <v/>
      </c>
      <c r="S7" s="78" t="str">
        <f>IF(RES_hh_tes_in!S7=0,"",RES_hh_tes_in!S7/RES_hh_fec_in!S7)</f>
        <v/>
      </c>
      <c r="T7" s="78" t="str">
        <f>IF(RES_hh_tes_in!T7=0,"",RES_hh_tes_in!T7/RES_hh_fec_in!T7)</f>
        <v/>
      </c>
      <c r="U7" s="78" t="str">
        <f>IF(RES_hh_tes_in!U7=0,"",RES_hh_tes_in!U7/RES_hh_fec_in!U7)</f>
        <v/>
      </c>
      <c r="V7" s="78" t="str">
        <f>IF(RES_hh_tes_in!V7=0,"",RES_hh_tes_in!V7/RES_hh_fec_in!V7)</f>
        <v/>
      </c>
      <c r="W7" s="78" t="str">
        <f>IF(RES_hh_tes_in!W7=0,"",RES_hh_tes_in!W7/RES_hh_fec_in!W7)</f>
        <v/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0.52237741948174332</v>
      </c>
      <c r="D8" s="78">
        <f>IF(RES_hh_tes_in!D8=0,"",RES_hh_tes_in!D8/RES_hh_fec_in!D8)</f>
        <v>0.53068566894999236</v>
      </c>
      <c r="E8" s="78">
        <f>IF(RES_hh_tes_in!E8=0,"",RES_hh_tes_in!E8/RES_hh_fec_in!E8)</f>
        <v>0.53899758253527208</v>
      </c>
      <c r="F8" s="78">
        <f>IF(RES_hh_tes_in!F8=0,"",RES_hh_tes_in!F8/RES_hh_fec_in!F8)</f>
        <v>0.54720711680849698</v>
      </c>
      <c r="G8" s="78">
        <f>IF(RES_hh_tes_in!G8=0,"",RES_hh_tes_in!G8/RES_hh_fec_in!G8)</f>
        <v>0.55541207620820443</v>
      </c>
      <c r="H8" s="78">
        <f>IF(RES_hh_tes_in!H8=0,"",RES_hh_tes_in!H8/RES_hh_fec_in!H8)</f>
        <v>0.56360150532999032</v>
      </c>
      <c r="I8" s="78">
        <f>IF(RES_hh_tes_in!I8=0,"",RES_hh_tes_in!I8/RES_hh_fec_in!I8)</f>
        <v>0.57180053032475819</v>
      </c>
      <c r="J8" s="78">
        <f>IF(RES_hh_tes_in!J8=0,"",RES_hh_tes_in!J8/RES_hh_fec_in!J8)</f>
        <v>0.58010973521146891</v>
      </c>
      <c r="K8" s="78">
        <f>IF(RES_hh_tes_in!K8=0,"",RES_hh_tes_in!K8/RES_hh_fec_in!K8)</f>
        <v>0.58861592669069362</v>
      </c>
      <c r="L8" s="78" t="str">
        <f>IF(RES_hh_tes_in!L8=0,"",RES_hh_tes_in!L8/RES_hh_fec_in!L8)</f>
        <v/>
      </c>
      <c r="M8" s="78">
        <f>IF(RES_hh_tes_in!M8=0,"",RES_hh_tes_in!M8/RES_hh_fec_in!M8)</f>
        <v>0.60851457599928194</v>
      </c>
      <c r="N8" s="78">
        <f>IF(RES_hh_tes_in!N8=0,"",RES_hh_tes_in!N8/RES_hh_fec_in!N8)</f>
        <v>0.62286055301738341</v>
      </c>
      <c r="O8" s="78">
        <f>IF(RES_hh_tes_in!O8=0,"",RES_hh_tes_in!O8/RES_hh_fec_in!O8)</f>
        <v>0.64081085443164554</v>
      </c>
      <c r="P8" s="78">
        <f>IF(RES_hh_tes_in!P8=0,"",RES_hh_tes_in!P8/RES_hh_fec_in!P8)</f>
        <v>0.66076327442000138</v>
      </c>
      <c r="Q8" s="78">
        <f>IF(RES_hh_tes_in!Q8=0,"",RES_hh_tes_in!Q8/RES_hh_fec_in!Q8)</f>
        <v>0.67771180567053224</v>
      </c>
      <c r="R8" s="78">
        <f>IF(RES_hh_tes_in!R8=0,"",RES_hh_tes_in!R8/RES_hh_fec_in!R8)</f>
        <v>0.6873986703392172</v>
      </c>
      <c r="S8" s="78">
        <f>IF(RES_hh_tes_in!S8=0,"",RES_hh_tes_in!S8/RES_hh_fec_in!S8)</f>
        <v>0.69492532295275633</v>
      </c>
      <c r="T8" s="78">
        <f>IF(RES_hh_tes_in!T8=0,"",RES_hh_tes_in!T8/RES_hh_fec_in!T8)</f>
        <v>0.70097753863545387</v>
      </c>
      <c r="U8" s="78">
        <f>IF(RES_hh_tes_in!U8=0,"",RES_hh_tes_in!U8/RES_hh_fec_in!U8)</f>
        <v>0.70607219919813879</v>
      </c>
      <c r="V8" s="78">
        <f>IF(RES_hh_tes_in!V8=0,"",RES_hh_tes_in!V8/RES_hh_fec_in!V8)</f>
        <v>0.71054675051966498</v>
      </c>
      <c r="W8" s="78">
        <f>IF(RES_hh_tes_in!W8=0,"",RES_hh_tes_in!W8/RES_hh_fec_in!W8)</f>
        <v>0.71374068621538467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0.49483579744342321</v>
      </c>
      <c r="D9" s="78">
        <f>IF(RES_hh_tes_in!D9=0,"",RES_hh_tes_in!D9/RES_hh_fec_in!D9)</f>
        <v>0.5044386037375943</v>
      </c>
      <c r="E9" s="78">
        <f>IF(RES_hh_tes_in!E9=0,"",RES_hh_tes_in!E9/RES_hh_fec_in!E9)</f>
        <v>0.51413269888163393</v>
      </c>
      <c r="F9" s="78">
        <f>IF(RES_hh_tes_in!F9=0,"",RES_hh_tes_in!F9/RES_hh_fec_in!F9)</f>
        <v>0.52390876395208219</v>
      </c>
      <c r="G9" s="78">
        <f>IF(RES_hh_tes_in!G9=0,"",RES_hh_tes_in!G9/RES_hh_fec_in!G9)</f>
        <v>0.5337575354001709</v>
      </c>
      <c r="H9" s="78">
        <f>IF(RES_hh_tes_in!H9=0,"",RES_hh_tes_in!H9/RES_hh_fec_in!H9)</f>
        <v>0.5436679764277359</v>
      </c>
      <c r="I9" s="78">
        <f>IF(RES_hh_tes_in!I9=0,"",RES_hh_tes_in!I9/RES_hh_fec_in!I9)</f>
        <v>0.55362557442802751</v>
      </c>
      <c r="J9" s="78">
        <f>IF(RES_hh_tes_in!J9=0,"",RES_hh_tes_in!J9/RES_hh_fec_in!J9)</f>
        <v>0.56359903798968713</v>
      </c>
      <c r="K9" s="78">
        <f>IF(RES_hh_tes_in!K9=0,"",RES_hh_tes_in!K9/RES_hh_fec_in!K9)</f>
        <v>0.57354697387004794</v>
      </c>
      <c r="L9" s="78">
        <f>IF(RES_hh_tes_in!L9=0,"",RES_hh_tes_in!L9/RES_hh_fec_in!L9)</f>
        <v>0.58343264312182552</v>
      </c>
      <c r="M9" s="78">
        <f>IF(RES_hh_tes_in!M9=0,"",RES_hh_tes_in!M9/RES_hh_fec_in!M9)</f>
        <v>0.5925369527916976</v>
      </c>
      <c r="N9" s="78">
        <f>IF(RES_hh_tes_in!N9=0,"",RES_hh_tes_in!N9/RES_hh_fec_in!N9)</f>
        <v>0.6004738772823186</v>
      </c>
      <c r="O9" s="78">
        <f>IF(RES_hh_tes_in!O9=0,"",RES_hh_tes_in!O9/RES_hh_fec_in!O9)</f>
        <v>0.60703458373809538</v>
      </c>
      <c r="P9" s="78" t="str">
        <f>IF(RES_hh_tes_in!P9=0,"",RES_hh_tes_in!P9/RES_hh_fec_in!P9)</f>
        <v/>
      </c>
      <c r="Q9" s="78">
        <f>IF(RES_hh_tes_in!Q9=0,"",RES_hh_tes_in!Q9/RES_hh_fec_in!Q9)</f>
        <v>0.61962258773232803</v>
      </c>
      <c r="R9" s="78">
        <f>IF(RES_hh_tes_in!R9=0,"",RES_hh_tes_in!R9/RES_hh_fec_in!R9)</f>
        <v>0.62971005521881218</v>
      </c>
      <c r="S9" s="78">
        <f>IF(RES_hh_tes_in!S9=0,"",RES_hh_tes_in!S9/RES_hh_fec_in!S9)</f>
        <v>0.64101579804824982</v>
      </c>
      <c r="T9" s="78" t="str">
        <f>IF(RES_hh_tes_in!T9=0,"",RES_hh_tes_in!T9/RES_hh_fec_in!T9)</f>
        <v/>
      </c>
      <c r="U9" s="78" t="str">
        <f>IF(RES_hh_tes_in!U9=0,"",RES_hh_tes_in!U9/RES_hh_fec_in!U9)</f>
        <v/>
      </c>
      <c r="V9" s="78">
        <f>IF(RES_hh_tes_in!V9=0,"",RES_hh_tes_in!V9/RES_hh_fec_in!V9)</f>
        <v>0.67161272843792175</v>
      </c>
      <c r="W9" s="78">
        <f>IF(RES_hh_tes_in!W9=0,"",RES_hh_tes_in!W9/RES_hh_fec_in!W9)</f>
        <v>0.6786683668549518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0.68735990315604667</v>
      </c>
      <c r="D11" s="78">
        <f>IF(RES_hh_tes_in!D11=0,"",RES_hh_tes_in!D11/RES_hh_fec_in!D11)</f>
        <v>0.68900254371105119</v>
      </c>
      <c r="E11" s="78">
        <f>IF(RES_hh_tes_in!E11=0,"",RES_hh_tes_in!E11/RES_hh_fec_in!E11)</f>
        <v>0.69068953127553212</v>
      </c>
      <c r="F11" s="78">
        <f>IF(RES_hh_tes_in!F11=0,"",RES_hh_tes_in!F11/RES_hh_fec_in!F11)</f>
        <v>0.69238256615948723</v>
      </c>
      <c r="G11" s="78">
        <f>IF(RES_hh_tes_in!G11=0,"",RES_hh_tes_in!G11/RES_hh_fec_in!G11)</f>
        <v>0.69411644203072176</v>
      </c>
      <c r="H11" s="78">
        <f>IF(RES_hh_tes_in!H11=0,"",RES_hh_tes_in!H11/RES_hh_fec_in!H11)</f>
        <v>0.69588690058724478</v>
      </c>
      <c r="I11" s="78">
        <f>IF(RES_hh_tes_in!I11=0,"",RES_hh_tes_in!I11/RES_hh_fec_in!I11)</f>
        <v>0.69770251498981994</v>
      </c>
      <c r="J11" s="78">
        <f>IF(RES_hh_tes_in!J11=0,"",RES_hh_tes_in!J11/RES_hh_fec_in!J11)</f>
        <v>0.69959840645204385</v>
      </c>
      <c r="K11" s="78">
        <f>IF(RES_hh_tes_in!K11=0,"",RES_hh_tes_in!K11/RES_hh_fec_in!K11)</f>
        <v>0.70160443724345067</v>
      </c>
      <c r="L11" s="78" t="str">
        <f>IF(RES_hh_tes_in!L11=0,"",RES_hh_tes_in!L11/RES_hh_fec_in!L11)</f>
        <v/>
      </c>
      <c r="M11" s="78">
        <f>IF(RES_hh_tes_in!M11=0,"",RES_hh_tes_in!M11/RES_hh_fec_in!M11)</f>
        <v>0.70666976075809196</v>
      </c>
      <c r="N11" s="78">
        <f>IF(RES_hh_tes_in!N11=0,"",RES_hh_tes_in!N11/RES_hh_fec_in!N11)</f>
        <v>0.71064889627656647</v>
      </c>
      <c r="O11" s="78">
        <f>IF(RES_hh_tes_in!O11=0,"",RES_hh_tes_in!O11/RES_hh_fec_in!O11)</f>
        <v>0.71585970772275398</v>
      </c>
      <c r="P11" s="78">
        <f>IF(RES_hh_tes_in!P11=0,"",RES_hh_tes_in!P11/RES_hh_fec_in!P11)</f>
        <v>0.7219336582321344</v>
      </c>
      <c r="Q11" s="78">
        <f>IF(RES_hh_tes_in!Q11=0,"",RES_hh_tes_in!Q11/RES_hh_fec_in!Q11)</f>
        <v>0.72766429117637033</v>
      </c>
      <c r="R11" s="78">
        <f>IF(RES_hh_tes_in!R11=0,"",RES_hh_tes_in!R11/RES_hh_fec_in!R11)</f>
        <v>0.73205548393669284</v>
      </c>
      <c r="S11" s="78">
        <f>IF(RES_hh_tes_in!S11=0,"",RES_hh_tes_in!S11/RES_hh_fec_in!S11)</f>
        <v>0.73632738042423762</v>
      </c>
      <c r="T11" s="78">
        <f>IF(RES_hh_tes_in!T11=0,"",RES_hh_tes_in!T11/RES_hh_fec_in!T11)</f>
        <v>0.7404514376583593</v>
      </c>
      <c r="U11" s="78">
        <f>IF(RES_hh_tes_in!U11=0,"",RES_hh_tes_in!U11/RES_hh_fec_in!U11)</f>
        <v>0.74439911265842651</v>
      </c>
      <c r="V11" s="78">
        <f>IF(RES_hh_tes_in!V11=0,"",RES_hh_tes_in!V11/RES_hh_fec_in!V11)</f>
        <v>0.74814186244380221</v>
      </c>
      <c r="W11" s="78">
        <f>IF(RES_hh_tes_in!W11=0,"",RES_hh_tes_in!W11/RES_hh_fec_in!W11)</f>
        <v>0.7515896563930452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1.3640019024093846</v>
      </c>
      <c r="D12" s="78">
        <f>IF(RES_hh_tes_in!D12=0,"",RES_hh_tes_in!D12/RES_hh_fec_in!D12)</f>
        <v>1.4698391620022453</v>
      </c>
      <c r="E12" s="78">
        <f>IF(RES_hh_tes_in!E12=0,"",RES_hh_tes_in!E12/RES_hh_fec_in!E12)</f>
        <v>1.5787076183498598</v>
      </c>
      <c r="F12" s="78">
        <f>IF(RES_hh_tes_in!F12=0,"",RES_hh_tes_in!F12/RES_hh_fec_in!F12)</f>
        <v>1.6901547219162123</v>
      </c>
      <c r="G12" s="78">
        <f>IF(RES_hh_tes_in!G12=0,"",RES_hh_tes_in!G12/RES_hh_fec_in!G12)</f>
        <v>1.8045564458462935</v>
      </c>
      <c r="H12" s="78">
        <f>IF(RES_hh_tes_in!H12=0,"",RES_hh_tes_in!H12/RES_hh_fec_in!H12)</f>
        <v>1.9218418478072716</v>
      </c>
      <c r="I12" s="78">
        <f>IF(RES_hh_tes_in!I12=0,"",RES_hh_tes_in!I12/RES_hh_fec_in!I12)</f>
        <v>2.0420776028005809</v>
      </c>
      <c r="J12" s="78">
        <f>IF(RES_hh_tes_in!J12=0,"",RES_hh_tes_in!J12/RES_hh_fec_in!J12)</f>
        <v>2.1655946838546676</v>
      </c>
      <c r="K12" s="78">
        <f>IF(RES_hh_tes_in!K12=0,"",RES_hh_tes_in!K12/RES_hh_fec_in!K12)</f>
        <v>2.2926380363444654</v>
      </c>
      <c r="L12" s="78" t="str">
        <f>IF(RES_hh_tes_in!L12=0,"",RES_hh_tes_in!L12/RES_hh_fec_in!L12)</f>
        <v/>
      </c>
      <c r="M12" s="78">
        <f>IF(RES_hh_tes_in!M12=0,"",RES_hh_tes_in!M12/RES_hh_fec_in!M12)</f>
        <v>2.5667781511658125</v>
      </c>
      <c r="N12" s="78">
        <f>IF(RES_hh_tes_in!N12=0,"",RES_hh_tes_in!N12/RES_hh_fec_in!N12)</f>
        <v>2.7257583229400737</v>
      </c>
      <c r="O12" s="78">
        <f>IF(RES_hh_tes_in!O12=0,"",RES_hh_tes_in!O12/RES_hh_fec_in!O12)</f>
        <v>2.8985412188953976</v>
      </c>
      <c r="P12" s="78">
        <f>IF(RES_hh_tes_in!P12=0,"",RES_hh_tes_in!P12/RES_hh_fec_in!P12)</f>
        <v>3.0719720529368275</v>
      </c>
      <c r="Q12" s="78">
        <f>IF(RES_hh_tes_in!Q12=0,"",RES_hh_tes_in!Q12/RES_hh_fec_in!Q12)</f>
        <v>3.2141397798803708</v>
      </c>
      <c r="R12" s="78">
        <f>IF(RES_hh_tes_in!R12=0,"",RES_hh_tes_in!R12/RES_hh_fec_in!R12)</f>
        <v>3.2698882876051201</v>
      </c>
      <c r="S12" s="78">
        <f>IF(RES_hh_tes_in!S12=0,"",RES_hh_tes_in!S12/RES_hh_fec_in!S12)</f>
        <v>3.3051749049350527</v>
      </c>
      <c r="T12" s="78">
        <f>IF(RES_hh_tes_in!T12=0,"",RES_hh_tes_in!T12/RES_hh_fec_in!T12)</f>
        <v>3.3278065403077242</v>
      </c>
      <c r="U12" s="78">
        <f>IF(RES_hh_tes_in!U12=0,"",RES_hh_tes_in!U12/RES_hh_fec_in!U12)</f>
        <v>3.3458182180002138</v>
      </c>
      <c r="V12" s="78">
        <f>IF(RES_hh_tes_in!V12=0,"",RES_hh_tes_in!V12/RES_hh_fec_in!V12)</f>
        <v>3.3675605804326683</v>
      </c>
      <c r="W12" s="78">
        <f>IF(RES_hh_tes_in!W12=0,"",RES_hh_tes_in!W12/RES_hh_fec_in!W12)</f>
        <v>3.3924165473606847</v>
      </c>
      <c r="DA12" s="89" t="s">
        <v>729</v>
      </c>
    </row>
    <row r="13" spans="1:105" ht="12" customHeight="1" x14ac:dyDescent="0.25">
      <c r="A13" s="73" t="s">
        <v>94</v>
      </c>
      <c r="B13" s="79"/>
      <c r="C13" s="79" t="str">
        <f>IF(RES_hh_tes_in!C13=0,"",RES_hh_tes_in!C13/RES_hh_fec_in!C13)</f>
        <v/>
      </c>
      <c r="D13" s="79" t="str">
        <f>IF(RES_hh_tes_in!D13=0,"",RES_hh_tes_in!D13/RES_hh_fec_in!D13)</f>
        <v/>
      </c>
      <c r="E13" s="79" t="str">
        <f>IF(RES_hh_tes_in!E13=0,"",RES_hh_tes_in!E13/RES_hh_fec_in!E13)</f>
        <v/>
      </c>
      <c r="F13" s="79" t="str">
        <f>IF(RES_hh_tes_in!F13=0,"",RES_hh_tes_in!F13/RES_hh_fec_in!F13)</f>
        <v/>
      </c>
      <c r="G13" s="79">
        <f>IF(RES_hh_tes_in!G13=0,"",RES_hh_tes_in!G13/RES_hh_fec_in!G13)</f>
        <v>0.6539845042373098</v>
      </c>
      <c r="H13" s="79">
        <f>IF(RES_hh_tes_in!H13=0,"",RES_hh_tes_in!H13/RES_hh_fec_in!H13)</f>
        <v>0.65999216970772168</v>
      </c>
      <c r="I13" s="79">
        <f>IF(RES_hh_tes_in!I13=0,"",RES_hh_tes_in!I13/RES_hh_fec_in!I13)</f>
        <v>0.66614570933410877</v>
      </c>
      <c r="J13" s="79">
        <f>IF(RES_hh_tes_in!J13=0,"",RES_hh_tes_in!J13/RES_hh_fec_in!J13)</f>
        <v>0.67255861004829331</v>
      </c>
      <c r="K13" s="79">
        <f>IF(RES_hh_tes_in!K13=0,"",RES_hh_tes_in!K13/RES_hh_fec_in!K13)</f>
        <v>0.67932703384190707</v>
      </c>
      <c r="L13" s="79" t="str">
        <f>IF(RES_hh_tes_in!L13=0,"",RES_hh_tes_in!L13/RES_hh_fec_in!L13)</f>
        <v/>
      </c>
      <c r="M13" s="79">
        <f>IF(RES_hh_tes_in!M13=0,"",RES_hh_tes_in!M13/RES_hh_fec_in!M13)</f>
        <v>0.69598130345570963</v>
      </c>
      <c r="N13" s="79">
        <f>IF(RES_hh_tes_in!N13=0,"",RES_hh_tes_in!N13/RES_hh_fec_in!N13)</f>
        <v>0.70842922844991951</v>
      </c>
      <c r="O13" s="79">
        <f>IF(RES_hh_tes_in!O13=0,"",RES_hh_tes_in!O13/RES_hh_fec_in!O13)</f>
        <v>0.72458944432484895</v>
      </c>
      <c r="P13" s="79">
        <f>IF(RES_hh_tes_in!P13=0,"",RES_hh_tes_in!P13/RES_hh_fec_in!P13)</f>
        <v>0.74392534538530508</v>
      </c>
      <c r="Q13" s="79">
        <f>IF(RES_hh_tes_in!Q13=0,"",RES_hh_tes_in!Q13/RES_hh_fec_in!Q13)</f>
        <v>0.76447727041529312</v>
      </c>
      <c r="R13" s="79">
        <f>IF(RES_hh_tes_in!R13=0,"",RES_hh_tes_in!R13/RES_hh_fec_in!R13)</f>
        <v>0.78656499410702208</v>
      </c>
      <c r="S13" s="79">
        <f>IF(RES_hh_tes_in!S13=0,"",RES_hh_tes_in!S13/RES_hh_fec_in!S13)</f>
        <v>0.81228652592400041</v>
      </c>
      <c r="T13" s="79">
        <f>IF(RES_hh_tes_in!T13=0,"",RES_hh_tes_in!T13/RES_hh_fec_in!T13)</f>
        <v>0.83831235077740218</v>
      </c>
      <c r="U13" s="79">
        <f>IF(RES_hh_tes_in!U13=0,"",RES_hh_tes_in!U13/RES_hh_fec_in!U13)</f>
        <v>0.86132256319946032</v>
      </c>
      <c r="V13" s="79">
        <f>IF(RES_hh_tes_in!V13=0,"",RES_hh_tes_in!V13/RES_hh_fec_in!V13)</f>
        <v>0.87798772713761619</v>
      </c>
      <c r="W13" s="79">
        <f>IF(RES_hh_tes_in!W13=0,"",RES_hh_tes_in!W13/RES_hh_fec_in!W13)</f>
        <v>0.8863595809776712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2.1968043509277417</v>
      </c>
      <c r="D15" s="70">
        <f>IF(RES_hh_tes_in!D15=0,"",RES_hh_tes_in!D15/RES_hh_fec_in!D15)</f>
        <v>2.2669746414642589</v>
      </c>
      <c r="E15" s="70">
        <f>IF(RES_hh_tes_in!E15=0,"",RES_hh_tes_in!E15/RES_hh_fec_in!E15)</f>
        <v>2.3378858336410651</v>
      </c>
      <c r="F15" s="70">
        <f>IF(RES_hh_tes_in!F15=0,"",RES_hh_tes_in!F15/RES_hh_fec_in!F15)</f>
        <v>2.4088731824014995</v>
      </c>
      <c r="G15" s="70">
        <f>IF(RES_hh_tes_in!G15=0,"",RES_hh_tes_in!G15/RES_hh_fec_in!G15)</f>
        <v>2.4805350866479481</v>
      </c>
      <c r="H15" s="70">
        <f>IF(RES_hh_tes_in!H15=0,"",RES_hh_tes_in!H15/RES_hh_fec_in!H15)</f>
        <v>2.5527944211184717</v>
      </c>
      <c r="I15" s="70">
        <f>IF(RES_hh_tes_in!I15=0,"",RES_hh_tes_in!I15/RES_hh_fec_in!I15)</f>
        <v>2.6257945892126675</v>
      </c>
      <c r="J15" s="70">
        <f>IF(RES_hh_tes_in!J15=0,"",RES_hh_tes_in!J15/RES_hh_fec_in!J15)</f>
        <v>2.700132084205634</v>
      </c>
      <c r="K15" s="70">
        <f>IF(RES_hh_tes_in!K15=0,"",RES_hh_tes_in!K15/RES_hh_fec_in!K15)</f>
        <v>2.7763084503813298</v>
      </c>
      <c r="L15" s="70">
        <f>IF(RES_hh_tes_in!L15=0,"",RES_hh_tes_in!L15/RES_hh_fec_in!L15)</f>
        <v>2.8544476916271071</v>
      </c>
      <c r="M15" s="70">
        <f>IF(RES_hh_tes_in!M15=0,"",RES_hh_tes_in!M15/RES_hh_fec_in!M15)</f>
        <v>2.9477776523270172</v>
      </c>
      <c r="N15" s="70">
        <f>IF(RES_hh_tes_in!N15=0,"",RES_hh_tes_in!N15/RES_hh_fec_in!N15)</f>
        <v>3.0606272773977139</v>
      </c>
      <c r="O15" s="70">
        <f>IF(RES_hh_tes_in!O15=0,"",RES_hh_tes_in!O15/RES_hh_fec_in!O15)</f>
        <v>3.1953898145612132</v>
      </c>
      <c r="P15" s="70">
        <f>IF(RES_hh_tes_in!P15=0,"",RES_hh_tes_in!P15/RES_hh_fec_in!P15)</f>
        <v>3.3415368842609987</v>
      </c>
      <c r="Q15" s="70">
        <f>IF(RES_hh_tes_in!Q15=0,"",RES_hh_tes_in!Q15/RES_hh_fec_in!Q15)</f>
        <v>3.4671332771268784</v>
      </c>
      <c r="R15" s="70">
        <f>IF(RES_hh_tes_in!R15=0,"",RES_hh_tes_in!R15/RES_hh_fec_in!R15)</f>
        <v>3.5459272061512523</v>
      </c>
      <c r="S15" s="70">
        <f>IF(RES_hh_tes_in!S15=0,"",RES_hh_tes_in!S15/RES_hh_fec_in!S15)</f>
        <v>3.6086433049197844</v>
      </c>
      <c r="T15" s="70">
        <f>IF(RES_hh_tes_in!T15=0,"",RES_hh_tes_in!T15/RES_hh_fec_in!T15)</f>
        <v>3.6610449928639794</v>
      </c>
      <c r="U15" s="70">
        <f>IF(RES_hh_tes_in!U15=0,"",RES_hh_tes_in!U15/RES_hh_fec_in!U15)</f>
        <v>3.7087500070559436</v>
      </c>
      <c r="V15" s="70">
        <f>IF(RES_hh_tes_in!V15=0,"",RES_hh_tes_in!V15/RES_hh_fec_in!V15)</f>
        <v>3.7573904875982862</v>
      </c>
      <c r="W15" s="70">
        <f>IF(RES_hh_tes_in!W15=0,"",RES_hh_tes_in!W15/RES_hh_fec_in!W15)</f>
        <v>3.8050101974868968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2.1968043509277417</v>
      </c>
      <c r="D16" s="78">
        <f>IF(RES_hh_tes_in!D16=0,"",RES_hh_tes_in!D16/RES_hh_fec_in!D16)</f>
        <v>2.2669746414642589</v>
      </c>
      <c r="E16" s="78">
        <f>IF(RES_hh_tes_in!E16=0,"",RES_hh_tes_in!E16/RES_hh_fec_in!E16)</f>
        <v>2.3378858336410651</v>
      </c>
      <c r="F16" s="78">
        <f>IF(RES_hh_tes_in!F16=0,"",RES_hh_tes_in!F16/RES_hh_fec_in!F16)</f>
        <v>2.4088731824014995</v>
      </c>
      <c r="G16" s="78">
        <f>IF(RES_hh_tes_in!G16=0,"",RES_hh_tes_in!G16/RES_hh_fec_in!G16)</f>
        <v>2.4805350866479481</v>
      </c>
      <c r="H16" s="78">
        <f>IF(RES_hh_tes_in!H16=0,"",RES_hh_tes_in!H16/RES_hh_fec_in!H16)</f>
        <v>2.5527944211184717</v>
      </c>
      <c r="I16" s="78">
        <f>IF(RES_hh_tes_in!I16=0,"",RES_hh_tes_in!I16/RES_hh_fec_in!I16)</f>
        <v>2.6257945892126675</v>
      </c>
      <c r="J16" s="78">
        <f>IF(RES_hh_tes_in!J16=0,"",RES_hh_tes_in!J16/RES_hh_fec_in!J16)</f>
        <v>2.700132084205634</v>
      </c>
      <c r="K16" s="78">
        <f>IF(RES_hh_tes_in!K16=0,"",RES_hh_tes_in!K16/RES_hh_fec_in!K16)</f>
        <v>2.7763084503813298</v>
      </c>
      <c r="L16" s="78">
        <f>IF(RES_hh_tes_in!L16=0,"",RES_hh_tes_in!L16/RES_hh_fec_in!L16)</f>
        <v>2.8544476916271071</v>
      </c>
      <c r="M16" s="78">
        <f>IF(RES_hh_tes_in!M16=0,"",RES_hh_tes_in!M16/RES_hh_fec_in!M16)</f>
        <v>2.9477776523270172</v>
      </c>
      <c r="N16" s="78">
        <f>IF(RES_hh_tes_in!N16=0,"",RES_hh_tes_in!N16/RES_hh_fec_in!N16)</f>
        <v>3.0606272773977139</v>
      </c>
      <c r="O16" s="78">
        <f>IF(RES_hh_tes_in!O16=0,"",RES_hh_tes_in!O16/RES_hh_fec_in!O16)</f>
        <v>3.1953898145612132</v>
      </c>
      <c r="P16" s="78">
        <f>IF(RES_hh_tes_in!P16=0,"",RES_hh_tes_in!P16/RES_hh_fec_in!P16)</f>
        <v>3.3415368842609987</v>
      </c>
      <c r="Q16" s="78">
        <f>IF(RES_hh_tes_in!Q16=0,"",RES_hh_tes_in!Q16/RES_hh_fec_in!Q16)</f>
        <v>3.4671332771268784</v>
      </c>
      <c r="R16" s="78">
        <f>IF(RES_hh_tes_in!R16=0,"",RES_hh_tes_in!R16/RES_hh_fec_in!R16)</f>
        <v>3.5459272061512523</v>
      </c>
      <c r="S16" s="78">
        <f>IF(RES_hh_tes_in!S16=0,"",RES_hh_tes_in!S16/RES_hh_fec_in!S16)</f>
        <v>3.6086433049197844</v>
      </c>
      <c r="T16" s="78">
        <f>IF(RES_hh_tes_in!T16=0,"",RES_hh_tes_in!T16/RES_hh_fec_in!T16)</f>
        <v>3.6610449928639794</v>
      </c>
      <c r="U16" s="78">
        <f>IF(RES_hh_tes_in!U16=0,"",RES_hh_tes_in!U16/RES_hh_fec_in!U16)</f>
        <v>3.7087500070559436</v>
      </c>
      <c r="V16" s="78">
        <f>IF(RES_hh_tes_in!V16=0,"",RES_hh_tes_in!V16/RES_hh_fec_in!V16)</f>
        <v>3.7573904875982862</v>
      </c>
      <c r="W16" s="78">
        <f>IF(RES_hh_tes_in!W16=0,"",RES_hh_tes_in!W16/RES_hh_fec_in!W16)</f>
        <v>3.8050101974868968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0.59009068998045655</v>
      </c>
      <c r="D17" s="70">
        <f>IF(RES_hh_tes_in!D17=0,"",RES_hh_tes_in!D17/RES_hh_fec_in!D17)</f>
        <v>0.61103472957998062</v>
      </c>
      <c r="E17" s="70">
        <f>IF(RES_hh_tes_in!E17=0,"",RES_hh_tes_in!E17/RES_hh_fec_in!E17)</f>
        <v>0.59943830795210862</v>
      </c>
      <c r="F17" s="70">
        <f>IF(RES_hh_tes_in!F17=0,"",RES_hh_tes_in!F17/RES_hh_fec_in!F17)</f>
        <v>0.58627814901733033</v>
      </c>
      <c r="G17" s="70">
        <f>IF(RES_hh_tes_in!G17=0,"",RES_hh_tes_in!G17/RES_hh_fec_in!G17)</f>
        <v>0.60716727396505721</v>
      </c>
      <c r="H17" s="70">
        <f>IF(RES_hh_tes_in!H17=0,"",RES_hh_tes_in!H17/RES_hh_fec_in!H17)</f>
        <v>0.59942853857015921</v>
      </c>
      <c r="I17" s="70">
        <f>IF(RES_hh_tes_in!I17=0,"",RES_hh_tes_in!I17/RES_hh_fec_in!I17)</f>
        <v>0.59407511189456275</v>
      </c>
      <c r="J17" s="70">
        <f>IF(RES_hh_tes_in!J17=0,"",RES_hh_tes_in!J17/RES_hh_fec_in!J17)</f>
        <v>0.57950492885400939</v>
      </c>
      <c r="K17" s="70">
        <f>IF(RES_hh_tes_in!K17=0,"",RES_hh_tes_in!K17/RES_hh_fec_in!K17)</f>
        <v>0.58935671564674008</v>
      </c>
      <c r="L17" s="70">
        <f>IF(RES_hh_tes_in!L17=0,"",RES_hh_tes_in!L17/RES_hh_fec_in!L17)</f>
        <v>0.70529826052445144</v>
      </c>
      <c r="M17" s="70">
        <f>IF(RES_hh_tes_in!M17=0,"",RES_hh_tes_in!M17/RES_hh_fec_in!M17)</f>
        <v>0.61515530735155921</v>
      </c>
      <c r="N17" s="70">
        <f>IF(RES_hh_tes_in!N17=0,"",RES_hh_tes_in!N17/RES_hh_fec_in!N17)</f>
        <v>0.6473090692177631</v>
      </c>
      <c r="O17" s="70">
        <f>IF(RES_hh_tes_in!O17=0,"",RES_hh_tes_in!O17/RES_hh_fec_in!O17)</f>
        <v>0.67242722528842624</v>
      </c>
      <c r="P17" s="70">
        <f>IF(RES_hh_tes_in!P17=0,"",RES_hh_tes_in!P17/RES_hh_fec_in!P17)</f>
        <v>0.70259676383628156</v>
      </c>
      <c r="Q17" s="70">
        <f>IF(RES_hh_tes_in!Q17=0,"",RES_hh_tes_in!Q17/RES_hh_fec_in!Q17)</f>
        <v>0.69519097196676316</v>
      </c>
      <c r="R17" s="70">
        <f>IF(RES_hh_tes_in!R17=0,"",RES_hh_tes_in!R17/RES_hh_fec_in!R17)</f>
        <v>0.7157860472705454</v>
      </c>
      <c r="S17" s="70">
        <f>IF(RES_hh_tes_in!S17=0,"",RES_hh_tes_in!S17/RES_hh_fec_in!S17)</f>
        <v>0.74516879010343073</v>
      </c>
      <c r="T17" s="70">
        <f>IF(RES_hh_tes_in!T17=0,"",RES_hh_tes_in!T17/RES_hh_fec_in!T17)</f>
        <v>0.77311401270899838</v>
      </c>
      <c r="U17" s="70">
        <f>IF(RES_hh_tes_in!U17=0,"",RES_hh_tes_in!U17/RES_hh_fec_in!U17)</f>
        <v>0.72457385849106515</v>
      </c>
      <c r="V17" s="70">
        <f>IF(RES_hh_tes_in!V17=0,"",RES_hh_tes_in!V17/RES_hh_fec_in!V17)</f>
        <v>0.75766375486111248</v>
      </c>
      <c r="W17" s="70">
        <f>IF(RES_hh_tes_in!W17=0,"",RES_hh_tes_in!W17/RES_hh_fec_in!W17)</f>
        <v>0.73692012423206599</v>
      </c>
      <c r="DA17" s="88" t="s">
        <v>734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0.62066193547262449</v>
      </c>
      <c r="D18" s="78">
        <f>IF(RES_hh_tes_in!D18=0,"",RES_hh_tes_in!D18/RES_hh_fec_in!D18)</f>
        <v>0.62478773534471821</v>
      </c>
      <c r="E18" s="78">
        <f>IF(RES_hh_tes_in!E18=0,"",RES_hh_tes_in!E18/RES_hh_fec_in!E18)</f>
        <v>0.6291155735829872</v>
      </c>
      <c r="F18" s="78">
        <f>IF(RES_hh_tes_in!F18=0,"",RES_hh_tes_in!F18/RES_hh_fec_in!F18)</f>
        <v>0.63359146197339444</v>
      </c>
      <c r="G18" s="78">
        <f>IF(RES_hh_tes_in!G18=0,"",RES_hh_tes_in!G18/RES_hh_fec_in!G18)</f>
        <v>0.63824557086869027</v>
      </c>
      <c r="H18" s="78">
        <f>IF(RES_hh_tes_in!H18=0,"",RES_hh_tes_in!H18/RES_hh_fec_in!H18)</f>
        <v>0.64306125916750623</v>
      </c>
      <c r="I18" s="78">
        <f>IF(RES_hh_tes_in!I18=0,"",RES_hh_tes_in!I18/RES_hh_fec_in!I18)</f>
        <v>0.64803295892573642</v>
      </c>
      <c r="J18" s="78">
        <f>IF(RES_hh_tes_in!J18=0,"",RES_hh_tes_in!J18/RES_hh_fec_in!J18)</f>
        <v>0.65316782068352386</v>
      </c>
      <c r="K18" s="78">
        <f>IF(RES_hh_tes_in!K18=0,"",RES_hh_tes_in!K18/RES_hh_fec_in!K18)</f>
        <v>0.65845625947375364</v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>
        <f>IF(RES_hh_tes_in!N18=0,"",RES_hh_tes_in!N18/RES_hh_fec_in!N18)</f>
        <v>0.67478671603047891</v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>
        <f>IF(RES_hh_tes_in!R18=0,"",RES_hh_tes_in!R18/RES_hh_fec_in!R18)</f>
        <v>0.70677262837920907</v>
      </c>
      <c r="S18" s="78">
        <f>IF(RES_hh_tes_in!S18=0,"",RES_hh_tes_in!S18/RES_hh_fec_in!S18)</f>
        <v>0.72398964565191692</v>
      </c>
      <c r="T18" s="78">
        <f>IF(RES_hh_tes_in!T18=0,"",RES_hh_tes_in!T18/RES_hh_fec_in!T18)</f>
        <v>0.7420444937372852</v>
      </c>
      <c r="U18" s="78">
        <f>IF(RES_hh_tes_in!U18=0,"",RES_hh_tes_in!U18/RES_hh_fec_in!U18)</f>
        <v>0.75853903576820969</v>
      </c>
      <c r="V18" s="78">
        <f>IF(RES_hh_tes_in!V18=0,"",RES_hh_tes_in!V18/RES_hh_fec_in!V18)</f>
        <v>0.77172643052694756</v>
      </c>
      <c r="W18" s="78">
        <f>IF(RES_hh_tes_in!W18=0,"",RES_hh_tes_in!W18/RES_hh_fec_in!W18)</f>
        <v>0.78120139467085015</v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0.50840790164198679</v>
      </c>
      <c r="D19" s="78">
        <f>IF(RES_hh_tes_in!D19=0,"",RES_hh_tes_in!D19/RES_hh_fec_in!D19)</f>
        <v>0.51163937224580591</v>
      </c>
      <c r="E19" s="78">
        <f>IF(RES_hh_tes_in!E19=0,"",RES_hh_tes_in!E19/RES_hh_fec_in!E19)</f>
        <v>0.51540579319215107</v>
      </c>
      <c r="F19" s="78">
        <f>IF(RES_hh_tes_in!F19=0,"",RES_hh_tes_in!F19/RES_hh_fec_in!F19)</f>
        <v>0.51924516191247683</v>
      </c>
      <c r="G19" s="78">
        <f>IF(RES_hh_tes_in!G19=0,"",RES_hh_tes_in!G19/RES_hh_fec_in!G19)</f>
        <v>0.52357718843300072</v>
      </c>
      <c r="H19" s="78">
        <f>IF(RES_hh_tes_in!H19=0,"",RES_hh_tes_in!H19/RES_hh_fec_in!H19)</f>
        <v>0.52835050558972196</v>
      </c>
      <c r="I19" s="78">
        <f>IF(RES_hh_tes_in!I19=0,"",RES_hh_tes_in!I19/RES_hh_fec_in!I19)</f>
        <v>0.53366852994536451</v>
      </c>
      <c r="J19" s="78">
        <f>IF(RES_hh_tes_in!J19=0,"",RES_hh_tes_in!J19/RES_hh_fec_in!J19)</f>
        <v>0.53995492265464595</v>
      </c>
      <c r="K19" s="78">
        <f>IF(RES_hh_tes_in!K19=0,"",RES_hh_tes_in!K19/RES_hh_fec_in!K19)</f>
        <v>0.54756990713521436</v>
      </c>
      <c r="L19" s="78">
        <f>IF(RES_hh_tes_in!L19=0,"",RES_hh_tes_in!L19/RES_hh_fec_in!L19)</f>
        <v>0.55660985791970174</v>
      </c>
      <c r="M19" s="78">
        <f>IF(RES_hh_tes_in!M19=0,"",RES_hh_tes_in!M19/RES_hh_fec_in!M19)</f>
        <v>0.57562299248534798</v>
      </c>
      <c r="N19" s="78">
        <f>IF(RES_hh_tes_in!N19=0,"",RES_hh_tes_in!N19/RES_hh_fec_in!N19)</f>
        <v>0.6073225091836254</v>
      </c>
      <c r="O19" s="78">
        <f>IF(RES_hh_tes_in!O19=0,"",RES_hh_tes_in!O19/RES_hh_fec_in!O19)</f>
        <v>0.65397331368664502</v>
      </c>
      <c r="P19" s="78">
        <f>IF(RES_hh_tes_in!P19=0,"",RES_hh_tes_in!P19/RES_hh_fec_in!P19)</f>
        <v>0.71081521032549488</v>
      </c>
      <c r="Q19" s="78">
        <f>IF(RES_hh_tes_in!Q19=0,"",RES_hh_tes_in!Q19/RES_hh_fec_in!Q19)</f>
        <v>0.76242492170474585</v>
      </c>
      <c r="R19" s="78">
        <f>IF(RES_hh_tes_in!R19=0,"",RES_hh_tes_in!R19/RES_hh_fec_in!R19)</f>
        <v>0.797255163268353</v>
      </c>
      <c r="S19" s="78">
        <f>IF(RES_hh_tes_in!S19=0,"",RES_hh_tes_in!S19/RES_hh_fec_in!S19)</f>
        <v>0.83081885059332161</v>
      </c>
      <c r="T19" s="78">
        <f>IF(RES_hh_tes_in!T19=0,"",RES_hh_tes_in!T19/RES_hh_fec_in!T19)</f>
        <v>0.86121615232156701</v>
      </c>
      <c r="U19" s="78">
        <f>IF(RES_hh_tes_in!U19=0,"",RES_hh_tes_in!U19/RES_hh_fec_in!U19)</f>
        <v>0.8865472370951113</v>
      </c>
      <c r="V19" s="78">
        <f>IF(RES_hh_tes_in!V19=0,"",RES_hh_tes_in!V19/RES_hh_fec_in!V19)</f>
        <v>0.9049122735559304</v>
      </c>
      <c r="W19" s="78">
        <f>IF(RES_hh_tes_in!W19=0,"",RES_hh_tes_in!W19/RES_hh_fec_in!W19)</f>
        <v>0.91355096860986462</v>
      </c>
      <c r="DA19" s="89" t="s">
        <v>736</v>
      </c>
    </row>
    <row r="20" spans="1:105" ht="12" customHeight="1" x14ac:dyDescent="0.25">
      <c r="A20" s="28" t="s">
        <v>205</v>
      </c>
      <c r="B20" s="78"/>
      <c r="C20" s="78" t="str">
        <f>IF(RES_hh_tes_in!C20=0,"",RES_hh_tes_in!C20/RES_hh_fec_in!C20)</f>
        <v/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 t="str">
        <f>IF(RES_hh_tes_in!K20=0,"",RES_hh_tes_in!K20/RES_hh_fec_in!K20)</f>
        <v/>
      </c>
      <c r="L20" s="78" t="str">
        <f>IF(RES_hh_tes_in!L20=0,"",RES_hh_tes_in!L20/RES_hh_fec_in!L20)</f>
        <v/>
      </c>
      <c r="M20" s="78" t="str">
        <f>IF(RES_hh_tes_in!M20=0,"",RES_hh_tes_in!M20/RES_hh_fec_in!M20)</f>
        <v/>
      </c>
      <c r="N20" s="78" t="str">
        <f>IF(RES_hh_tes_in!N20=0,"",RES_hh_tes_in!N20/RES_hh_fec_in!N20)</f>
        <v/>
      </c>
      <c r="O20" s="78" t="str">
        <f>IF(RES_hh_tes_in!O20=0,"",RES_hh_tes_in!O20/RES_hh_fec_in!O20)</f>
        <v/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0.50651553342818945</v>
      </c>
      <c r="D21" s="78">
        <f>IF(RES_hh_tes_in!D21=0,"",RES_hh_tes_in!D21/RES_hh_fec_in!D21)</f>
        <v>0.51306609555812754</v>
      </c>
      <c r="E21" s="78">
        <f>IF(RES_hh_tes_in!E21=0,"",RES_hh_tes_in!E21/RES_hh_fec_in!E21)</f>
        <v>0.51989988219279593</v>
      </c>
      <c r="F21" s="78">
        <f>IF(RES_hh_tes_in!F21=0,"",RES_hh_tes_in!F21/RES_hh_fec_in!F21)</f>
        <v>0.52678890596561767</v>
      </c>
      <c r="G21" s="78">
        <f>IF(RES_hh_tes_in!G21=0,"",RES_hh_tes_in!G21/RES_hh_fec_in!G21)</f>
        <v>0.5339364493019233</v>
      </c>
      <c r="H21" s="78">
        <f>IF(RES_hh_tes_in!H21=0,"",RES_hh_tes_in!H21/RES_hh_fec_in!H21)</f>
        <v>0.54131499056282684</v>
      </c>
      <c r="I21" s="78">
        <f>IF(RES_hh_tes_in!I21=0,"",RES_hh_tes_in!I21/RES_hh_fec_in!I21)</f>
        <v>0.54897195151566702</v>
      </c>
      <c r="J21" s="78">
        <f>IF(RES_hh_tes_in!J21=0,"",RES_hh_tes_in!J21/RES_hh_fec_in!J21)</f>
        <v>0.55710771871185205</v>
      </c>
      <c r="K21" s="78">
        <f>IF(RES_hh_tes_in!K21=0,"",RES_hh_tes_in!K21/RES_hh_fec_in!K21)</f>
        <v>0.56588938413978784</v>
      </c>
      <c r="L21" s="78" t="str">
        <f>IF(RES_hh_tes_in!L21=0,"",RES_hh_tes_in!L21/RES_hh_fec_in!L21)</f>
        <v/>
      </c>
      <c r="M21" s="78">
        <f>IF(RES_hh_tes_in!M21=0,"",RES_hh_tes_in!M21/RES_hh_fec_in!M21)</f>
        <v>0.5896717220625296</v>
      </c>
      <c r="N21" s="78">
        <f>IF(RES_hh_tes_in!N21=0,"",RES_hh_tes_in!N21/RES_hh_fec_in!N21)</f>
        <v>0.61011867983033785</v>
      </c>
      <c r="O21" s="78">
        <f>IF(RES_hh_tes_in!O21=0,"",RES_hh_tes_in!O21/RES_hh_fec_in!O21)</f>
        <v>0.63764327328719728</v>
      </c>
      <c r="P21" s="78">
        <f>IF(RES_hh_tes_in!P21=0,"",RES_hh_tes_in!P21/RES_hh_fec_in!P21)</f>
        <v>0.66967253308323371</v>
      </c>
      <c r="Q21" s="78">
        <f>IF(RES_hh_tes_in!Q21=0,"",RES_hh_tes_in!Q21/RES_hh_fec_in!Q21)</f>
        <v>0.69813454934147323</v>
      </c>
      <c r="R21" s="78">
        <f>IF(RES_hh_tes_in!R21=0,"",RES_hh_tes_in!R21/RES_hh_fec_in!R21)</f>
        <v>0.71684904490148116</v>
      </c>
      <c r="S21" s="78">
        <f>IF(RES_hh_tes_in!S21=0,"",RES_hh_tes_in!S21/RES_hh_fec_in!S21)</f>
        <v>0.73392481688907962</v>
      </c>
      <c r="T21" s="78">
        <f>IF(RES_hh_tes_in!T21=0,"",RES_hh_tes_in!T21/RES_hh_fec_in!T21)</f>
        <v>0.74891858009430912</v>
      </c>
      <c r="U21" s="78">
        <f>IF(RES_hh_tes_in!U21=0,"",RES_hh_tes_in!U21/RES_hh_fec_in!U21)</f>
        <v>0.76133643748182667</v>
      </c>
      <c r="V21" s="78">
        <f>IF(RES_hh_tes_in!V21=0,"",RES_hh_tes_in!V21/RES_hh_fec_in!V21)</f>
        <v>0.77063641353114365</v>
      </c>
      <c r="W21" s="78">
        <f>IF(RES_hh_tes_in!W21=0,"",RES_hh_tes_in!W21/RES_hh_fec_in!W21)</f>
        <v>0.77543626883540795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0.52155035384302795</v>
      </c>
      <c r="D22" s="78">
        <f>IF(RES_hh_tes_in!D22=0,"",RES_hh_tes_in!D22/RES_hh_fec_in!D22)</f>
        <v>0.53350738484032445</v>
      </c>
      <c r="E22" s="78">
        <f>IF(RES_hh_tes_in!E22=0,"",RES_hh_tes_in!E22/RES_hh_fec_in!E22)</f>
        <v>0.5455780850686921</v>
      </c>
      <c r="F22" s="78">
        <f>IF(RES_hh_tes_in!F22=0,"",RES_hh_tes_in!F22/RES_hh_fec_in!F22)</f>
        <v>0.55775085097670507</v>
      </c>
      <c r="G22" s="78">
        <f>IF(RES_hh_tes_in!G22=0,"",RES_hh_tes_in!G22/RES_hh_fec_in!G22)</f>
        <v>0.57001414796329164</v>
      </c>
      <c r="H22" s="78">
        <f>IF(RES_hh_tes_in!H22=0,"",RES_hh_tes_in!H22/RES_hh_fec_in!H22)</f>
        <v>0.58235423344803183</v>
      </c>
      <c r="I22" s="78">
        <f>IF(RES_hh_tes_in!I22=0,"",RES_hh_tes_in!I22/RES_hh_fec_in!I22)</f>
        <v>0.59475303691242909</v>
      </c>
      <c r="J22" s="78">
        <f>IF(RES_hh_tes_in!J22=0,"",RES_hh_tes_in!J22/RES_hh_fec_in!J22)</f>
        <v>0.60717159554039557</v>
      </c>
      <c r="K22" s="78">
        <f>IF(RES_hh_tes_in!K22=0,"",RES_hh_tes_in!K22/RES_hh_fec_in!K22)</f>
        <v>0.61955836811882325</v>
      </c>
      <c r="L22" s="78">
        <f>IF(RES_hh_tes_in!L22=0,"",RES_hh_tes_in!L22/RES_hh_fec_in!L22)</f>
        <v>0.63186760877738724</v>
      </c>
      <c r="M22" s="78">
        <f>IF(RES_hh_tes_in!M22=0,"",RES_hh_tes_in!M22/RES_hh_fec_in!M22)</f>
        <v>0.64320393168100787</v>
      </c>
      <c r="N22" s="78">
        <f>IF(RES_hh_tes_in!N22=0,"",RES_hh_tes_in!N22/RES_hh_fec_in!N22)</f>
        <v>0.65308667316827096</v>
      </c>
      <c r="O22" s="78">
        <f>IF(RES_hh_tes_in!O22=0,"",RES_hh_tes_in!O22/RES_hh_fec_in!O22)</f>
        <v>0.66125580290522135</v>
      </c>
      <c r="P22" s="78" t="str">
        <f>IF(RES_hh_tes_in!P22=0,"",RES_hh_tes_in!P22/RES_hh_fec_in!P22)</f>
        <v/>
      </c>
      <c r="Q22" s="78">
        <f>IF(RES_hh_tes_in!Q22=0,"",RES_hh_tes_in!Q22/RES_hh_fec_in!Q22)</f>
        <v>0.67692988289207834</v>
      </c>
      <c r="R22" s="78">
        <f>IF(RES_hh_tes_in!R22=0,"",RES_hh_tes_in!R22/RES_hh_fec_in!R22)</f>
        <v>0.68949039465553241</v>
      </c>
      <c r="S22" s="78">
        <f>IF(RES_hh_tes_in!S22=0,"",RES_hh_tes_in!S22/RES_hh_fec_in!S22)</f>
        <v>0.70356785423535395</v>
      </c>
      <c r="T22" s="78" t="str">
        <f>IF(RES_hh_tes_in!T22=0,"",RES_hh_tes_in!T22/RES_hh_fec_in!T22)</f>
        <v/>
      </c>
      <c r="U22" s="78" t="str">
        <f>IF(RES_hh_tes_in!U22=0,"",RES_hh_tes_in!U22/RES_hh_fec_in!U22)</f>
        <v/>
      </c>
      <c r="V22" s="78">
        <f>IF(RES_hh_tes_in!V22=0,"",RES_hh_tes_in!V22/RES_hh_fec_in!V22)</f>
        <v>0.74166593034811445</v>
      </c>
      <c r="W22" s="78">
        <f>IF(RES_hh_tes_in!W22=0,"",RES_hh_tes_in!W22/RES_hh_fec_in!W22)</f>
        <v>0.75045132960263794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0.74750375280523929</v>
      </c>
      <c r="D24" s="78">
        <f>IF(RES_hh_tes_in!D24=0,"",RES_hh_tes_in!D24/RES_hh_fec_in!D24)</f>
        <v>0.74929140367903435</v>
      </c>
      <c r="E24" s="78">
        <f>IF(RES_hh_tes_in!E24=0,"",RES_hh_tes_in!E24/RES_hh_fec_in!E24)</f>
        <v>0.7511273164625939</v>
      </c>
      <c r="F24" s="78">
        <f>IF(RES_hh_tes_in!F24=0,"",RES_hh_tes_in!F24/RES_hh_fec_in!F24)</f>
        <v>0.7529698104156668</v>
      </c>
      <c r="G24" s="78">
        <f>IF(RES_hh_tes_in!G24=0,"",RES_hh_tes_in!G24/RES_hh_fec_in!G24)</f>
        <v>0.75485675074891345</v>
      </c>
      <c r="H24" s="78">
        <f>IF(RES_hh_tes_in!H24=0,"",RES_hh_tes_in!H24/RES_hh_fec_in!H24)</f>
        <v>0.75678350324260046</v>
      </c>
      <c r="I24" s="78">
        <f>IF(RES_hh_tes_in!I24=0,"",RES_hh_tes_in!I24/RES_hh_fec_in!I24)</f>
        <v>0.75875939788574087</v>
      </c>
      <c r="J24" s="78">
        <f>IF(RES_hh_tes_in!J24=0,"",RES_hh_tes_in!J24/RES_hh_fec_in!J24)</f>
        <v>0.76082265635013202</v>
      </c>
      <c r="K24" s="78">
        <f>IF(RES_hh_tes_in!K24=0,"",RES_hh_tes_in!K24/RES_hh_fec_in!K24)</f>
        <v>0.76300577711029671</v>
      </c>
      <c r="L24" s="78" t="str">
        <f>IF(RES_hh_tes_in!L24=0,"",RES_hh_tes_in!L24/RES_hh_fec_in!L24)</f>
        <v/>
      </c>
      <c r="M24" s="78">
        <f>IF(RES_hh_tes_in!M24=0,"",RES_hh_tes_in!M24/RES_hh_fec_in!M24)</f>
        <v>0.76851826125018718</v>
      </c>
      <c r="N24" s="78">
        <f>IF(RES_hh_tes_in!N24=0,"",RES_hh_tes_in!N24/RES_hh_fec_in!N24)</f>
        <v>0.77284867003309377</v>
      </c>
      <c r="O24" s="78">
        <f>IF(RES_hh_tes_in!O24=0,"",RES_hh_tes_in!O24/RES_hh_fec_in!O24)</f>
        <v>0.77851948560292683</v>
      </c>
      <c r="P24" s="78">
        <f>IF(RES_hh_tes_in!P24=0,"",RES_hh_tes_in!P24/RES_hh_fec_in!P24)</f>
        <v>0.78512963710710215</v>
      </c>
      <c r="Q24" s="78">
        <f>IF(RES_hh_tes_in!Q24=0,"",RES_hh_tes_in!Q24/RES_hh_fec_in!Q24)</f>
        <v>0.79136616338727461</v>
      </c>
      <c r="R24" s="78">
        <f>IF(RES_hh_tes_in!R24=0,"",RES_hh_tes_in!R24/RES_hh_fec_in!R24)</f>
        <v>0.7961450053262964</v>
      </c>
      <c r="S24" s="78">
        <f>IF(RES_hh_tes_in!S24=0,"",RES_hh_tes_in!S24/RES_hh_fec_in!S24)</f>
        <v>0.80079401966205932</v>
      </c>
      <c r="T24" s="78">
        <f>IF(RES_hh_tes_in!T24=0,"",RES_hh_tes_in!T24/RES_hh_fec_in!T24)</f>
        <v>0.80528214367415563</v>
      </c>
      <c r="U24" s="78">
        <f>IF(RES_hh_tes_in!U24=0,"",RES_hh_tes_in!U24/RES_hh_fec_in!U24)</f>
        <v>0.80957831464219199</v>
      </c>
      <c r="V24" s="78">
        <f>IF(RES_hh_tes_in!V24=0,"",RES_hh_tes_in!V24/RES_hh_fec_in!V24)</f>
        <v>0.81365146984576908</v>
      </c>
      <c r="W24" s="78">
        <f>IF(RES_hh_tes_in!W24=0,"",RES_hh_tes_in!W24/RES_hh_fec_in!W24)</f>
        <v>0.81740363086922152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0.56894286687234008</v>
      </c>
      <c r="D25" s="79">
        <f>IF(RES_hh_tes_in!D25=0,"",RES_hh_tes_in!D25/RES_hh_fec_in!D25)</f>
        <v>0.57047758326009246</v>
      </c>
      <c r="E25" s="79">
        <f>IF(RES_hh_tes_in!E25=0,"",RES_hh_tes_in!E25/RES_hh_fec_in!E25)</f>
        <v>0.57213034104238691</v>
      </c>
      <c r="F25" s="79">
        <f>IF(RES_hh_tes_in!F25=0,"",RES_hh_tes_in!F25/RES_hh_fec_in!F25)</f>
        <v>0.57379897507284772</v>
      </c>
      <c r="G25" s="79">
        <f>IF(RES_hh_tes_in!G25=0,"",RES_hh_tes_in!G25/RES_hh_fec_in!G25)</f>
        <v>0.57557726447027113</v>
      </c>
      <c r="H25" s="79">
        <f>IF(RES_hh_tes_in!H25=0,"",RES_hh_tes_in!H25/RES_hh_fec_in!H25)</f>
        <v>0.57745469785629855</v>
      </c>
      <c r="I25" s="79">
        <f>IF(RES_hh_tes_in!I25=0,"",RES_hh_tes_in!I25/RES_hh_fec_in!I25)</f>
        <v>0.57945569943554109</v>
      </c>
      <c r="J25" s="79">
        <f>IF(RES_hh_tes_in!J25=0,"",RES_hh_tes_in!J25/RES_hh_fec_in!J25)</f>
        <v>0.58167803540093699</v>
      </c>
      <c r="K25" s="79">
        <f>IF(RES_hh_tes_in!K25=0,"",RES_hh_tes_in!K25/RES_hh_fec_in!K25)</f>
        <v>0.58420834618173678</v>
      </c>
      <c r="L25" s="79">
        <f>IF(RES_hh_tes_in!L25=0,"",RES_hh_tes_in!L25/RES_hh_fec_in!L25)</f>
        <v>0.58707695482368705</v>
      </c>
      <c r="M25" s="79">
        <f>IF(RES_hh_tes_in!M25=0,"",RES_hh_tes_in!M25/RES_hh_fec_in!M25)</f>
        <v>0.59227155409122345</v>
      </c>
      <c r="N25" s="79">
        <f>IF(RES_hh_tes_in!N25=0,"",RES_hh_tes_in!N25/RES_hh_fec_in!N25)</f>
        <v>0.60066550632151772</v>
      </c>
      <c r="O25" s="79">
        <f>IF(RES_hh_tes_in!O25=0,"",RES_hh_tes_in!O25/RES_hh_fec_in!O25)</f>
        <v>0.61337879682634255</v>
      </c>
      <c r="P25" s="79">
        <f>IF(RES_hh_tes_in!P25=0,"",RES_hh_tes_in!P25/RES_hh_fec_in!P25)</f>
        <v>0.62991715576368912</v>
      </c>
      <c r="Q25" s="79">
        <f>IF(RES_hh_tes_in!Q25=0,"",RES_hh_tes_in!Q25/RES_hh_fec_in!Q25)</f>
        <v>0.64614526338488643</v>
      </c>
      <c r="R25" s="79">
        <f>IF(RES_hh_tes_in!R25=0,"",RES_hh_tes_in!R25/RES_hh_fec_in!R25)</f>
        <v>0.65777847445054993</v>
      </c>
      <c r="S25" s="79">
        <f>IF(RES_hh_tes_in!S25=0,"",RES_hh_tes_in!S25/RES_hh_fec_in!S25)</f>
        <v>0.66929699972164725</v>
      </c>
      <c r="T25" s="79">
        <f>IF(RES_hh_tes_in!T25=0,"",RES_hh_tes_in!T25/RES_hh_fec_in!T25)</f>
        <v>0.68045931711972651</v>
      </c>
      <c r="U25" s="79">
        <f>IF(RES_hh_tes_in!U25=0,"",RES_hh_tes_in!U25/RES_hh_fec_in!U25)</f>
        <v>0.69094488205788596</v>
      </c>
      <c r="V25" s="79">
        <f>IF(RES_hh_tes_in!V25=0,"",RES_hh_tes_in!V25/RES_hh_fec_in!V25)</f>
        <v>0.70026191496024737</v>
      </c>
      <c r="W25" s="79">
        <f>IF(RES_hh_tes_in!W25=0,"",RES_hh_tes_in!W25/RES_hh_fec_in!W25)</f>
        <v>0.70759622105460318</v>
      </c>
      <c r="DA25" s="90" t="s">
        <v>742</v>
      </c>
    </row>
    <row r="26" spans="1:105" ht="12" customHeight="1" x14ac:dyDescent="0.25">
      <c r="A26" s="32" t="s">
        <v>52</v>
      </c>
      <c r="B26" s="81"/>
      <c r="C26" s="81" t="str">
        <f>IF(RES_hh_tes_in!C26=0,"",RES_hh_tes_in!C26/RES_hh_fec_in!C26)</f>
        <v/>
      </c>
      <c r="D26" s="81" t="str">
        <f>IF(RES_hh_tes_in!D26=0,"",RES_hh_tes_in!D26/RES_hh_fec_in!D26)</f>
        <v/>
      </c>
      <c r="E26" s="81" t="str">
        <f>IF(RES_hh_tes_in!E26=0,"",RES_hh_tes_in!E26/RES_hh_fec_in!E26)</f>
        <v/>
      </c>
      <c r="F26" s="81" t="str">
        <f>IF(RES_hh_tes_in!F26=0,"",RES_hh_tes_in!F26/RES_hh_fec_in!F26)</f>
        <v/>
      </c>
      <c r="G26" s="81" t="str">
        <f>IF(RES_hh_tes_in!G26=0,"",RES_hh_tes_in!G26/RES_hh_fec_in!G26)</f>
        <v/>
      </c>
      <c r="H26" s="81" t="str">
        <f>IF(RES_hh_tes_in!H26=0,"",RES_hh_tes_in!H26/RES_hh_fec_in!H26)</f>
        <v/>
      </c>
      <c r="I26" s="81" t="str">
        <f>IF(RES_hh_tes_in!I26=0,"",RES_hh_tes_in!I26/RES_hh_fec_in!I26)</f>
        <v/>
      </c>
      <c r="J26" s="81" t="str">
        <f>IF(RES_hh_tes_in!J26=0,"",RES_hh_tes_in!J26/RES_hh_fec_in!J26)</f>
        <v/>
      </c>
      <c r="K26" s="81" t="str">
        <f>IF(RES_hh_tes_in!K26=0,"",RES_hh_tes_in!K26/RES_hh_fec_in!K26)</f>
        <v/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0.65589298686688713</v>
      </c>
      <c r="D27" s="70">
        <f>IF(RES_hh_tes_in!D27=0,"",RES_hh_tes_in!D27/RES_hh_fec_in!D27)</f>
        <v>0.66023383804899893</v>
      </c>
      <c r="E27" s="70">
        <f>IF(RES_hh_tes_in!E27=0,"",RES_hh_tes_in!E27/RES_hh_fec_in!E27)</f>
        <v>0.64706433384130113</v>
      </c>
      <c r="F27" s="70">
        <f>IF(RES_hh_tes_in!F27=0,"",RES_hh_tes_in!F27/RES_hh_fec_in!F27)</f>
        <v>0.6280995755879577</v>
      </c>
      <c r="G27" s="70">
        <f>IF(RES_hh_tes_in!G27=0,"",RES_hh_tes_in!G27/RES_hh_fec_in!G27)</f>
        <v>0.64790023032257393</v>
      </c>
      <c r="H27" s="70">
        <f>IF(RES_hh_tes_in!H27=0,"",RES_hh_tes_in!H27/RES_hh_fec_in!H27)</f>
        <v>0.6408445264273106</v>
      </c>
      <c r="I27" s="70">
        <f>IF(RES_hh_tes_in!I27=0,"",RES_hh_tes_in!I27/RES_hh_fec_in!I27)</f>
        <v>0.64031708376634122</v>
      </c>
      <c r="J27" s="70">
        <f>IF(RES_hh_tes_in!J27=0,"",RES_hh_tes_in!J27/RES_hh_fec_in!J27)</f>
        <v>0.66219735126273094</v>
      </c>
      <c r="K27" s="70">
        <f>IF(RES_hh_tes_in!K27=0,"",RES_hh_tes_in!K27/RES_hh_fec_in!K27)</f>
        <v>0.68168911407286792</v>
      </c>
      <c r="L27" s="70">
        <f>IF(RES_hh_tes_in!L27=0,"",RES_hh_tes_in!L27/RES_hh_fec_in!L27)</f>
        <v>0.7392773245227412</v>
      </c>
      <c r="M27" s="70">
        <f>IF(RES_hh_tes_in!M27=0,"",RES_hh_tes_in!M27/RES_hh_fec_in!M27)</f>
        <v>0.72122149187682949</v>
      </c>
      <c r="N27" s="70">
        <f>IF(RES_hh_tes_in!N27=0,"",RES_hh_tes_in!N27/RES_hh_fec_in!N27)</f>
        <v>0.7143569136782959</v>
      </c>
      <c r="O27" s="70">
        <f>IF(RES_hh_tes_in!O27=0,"",RES_hh_tes_in!O27/RES_hh_fec_in!O27)</f>
        <v>0.69835822471697884</v>
      </c>
      <c r="P27" s="70">
        <f>IF(RES_hh_tes_in!P27=0,"",RES_hh_tes_in!P27/RES_hh_fec_in!P27)</f>
        <v>0.68360143122572348</v>
      </c>
      <c r="Q27" s="70">
        <f>IF(RES_hh_tes_in!Q27=0,"",RES_hh_tes_in!Q27/RES_hh_fec_in!Q27)</f>
        <v>0.67025424933230038</v>
      </c>
      <c r="R27" s="70">
        <f>IF(RES_hh_tes_in!R27=0,"",RES_hh_tes_in!R27/RES_hh_fec_in!R27)</f>
        <v>0.68468044720010357</v>
      </c>
      <c r="S27" s="70">
        <f>IF(RES_hh_tes_in!S27=0,"",RES_hh_tes_in!S27/RES_hh_fec_in!S27)</f>
        <v>0.65670211563991154</v>
      </c>
      <c r="T27" s="70">
        <f>IF(RES_hh_tes_in!T27=0,"",RES_hh_tes_in!T27/RES_hh_fec_in!T27)</f>
        <v>0.65614369386440308</v>
      </c>
      <c r="U27" s="70">
        <f>IF(RES_hh_tes_in!U27=0,"",RES_hh_tes_in!U27/RES_hh_fec_in!U27)</f>
        <v>0.66977539239793382</v>
      </c>
      <c r="V27" s="70">
        <f>IF(RES_hh_tes_in!V27=0,"",RES_hh_tes_in!V27/RES_hh_fec_in!V27)</f>
        <v>0.69870377628671776</v>
      </c>
      <c r="W27" s="70">
        <f>IF(RES_hh_tes_in!W27=0,"",RES_hh_tes_in!W27/RES_hh_fec_in!W27)</f>
        <v>0.72090535372907716</v>
      </c>
      <c r="DA27" s="88" t="s">
        <v>744</v>
      </c>
    </row>
    <row r="28" spans="1:105" ht="12" customHeight="1" x14ac:dyDescent="0.25">
      <c r="A28" s="28" t="s">
        <v>51</v>
      </c>
      <c r="B28" s="78"/>
      <c r="C28" s="78">
        <f>IF(RES_hh_tes_in!C28=0,"",RES_hh_tes_in!C28/RES_hh_fec_in!C28)</f>
        <v>0.58068277411686497</v>
      </c>
      <c r="D28" s="78">
        <f>IF(RES_hh_tes_in!D28=0,"",RES_hh_tes_in!D28/RES_hh_fec_in!D28)</f>
        <v>0.5810732028027874</v>
      </c>
      <c r="E28" s="78">
        <f>IF(RES_hh_tes_in!E28=0,"",RES_hh_tes_in!E28/RES_hh_fec_in!E28)</f>
        <v>0.58145812525438856</v>
      </c>
      <c r="F28" s="78">
        <f>IF(RES_hh_tes_in!F28=0,"",RES_hh_tes_in!F28/RES_hh_fec_in!F28)</f>
        <v>0.58184229685585487</v>
      </c>
      <c r="G28" s="78">
        <f>IF(RES_hh_tes_in!G28=0,"",RES_hh_tes_in!G28/RES_hh_fec_in!G28)</f>
        <v>0.58222139753938251</v>
      </c>
      <c r="H28" s="78">
        <f>IF(RES_hh_tes_in!H28=0,"",RES_hh_tes_in!H28/RES_hh_fec_in!H28)</f>
        <v>0.58259595602627356</v>
      </c>
      <c r="I28" s="78">
        <f>IF(RES_hh_tes_in!I28=0,"",RES_hh_tes_in!I28/RES_hh_fec_in!I28)</f>
        <v>0.58296490785169441</v>
      </c>
      <c r="J28" s="78">
        <f>IF(RES_hh_tes_in!J28=0,"",RES_hh_tes_in!J28/RES_hh_fec_in!J28)</f>
        <v>0.58332389227894665</v>
      </c>
      <c r="K28" s="78">
        <f>IF(RES_hh_tes_in!K28=0,"",RES_hh_tes_in!K28/RES_hh_fec_in!K28)</f>
        <v>0.58366920153482571</v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>
        <f>IF(RES_hh_tes_in!N28=0,"",RES_hh_tes_in!N28/RES_hh_fec_in!N28)</f>
        <v>0.58417777286562689</v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>
        <f>IF(RES_hh_tes_in!R28=0,"",RES_hh_tes_in!R28/RES_hh_fec_in!R28)</f>
        <v>0.58530187607626272</v>
      </c>
      <c r="S28" s="78">
        <f>IF(RES_hh_tes_in!S28=0,"",RES_hh_tes_in!S28/RES_hh_fec_in!S28)</f>
        <v>0.58714003951853411</v>
      </c>
      <c r="T28" s="78">
        <f>IF(RES_hh_tes_in!T28=0,"",RES_hh_tes_in!T28/RES_hh_fec_in!T28)</f>
        <v>0.58928456353451586</v>
      </c>
      <c r="U28" s="78">
        <f>IF(RES_hh_tes_in!U28=0,"",RES_hh_tes_in!U28/RES_hh_fec_in!U28)</f>
        <v>0.59150567769392581</v>
      </c>
      <c r="V28" s="78">
        <f>IF(RES_hh_tes_in!V28=0,"",RES_hh_tes_in!V28/RES_hh_fec_in!V28)</f>
        <v>0.59357361156647992</v>
      </c>
      <c r="W28" s="78">
        <f>IF(RES_hh_tes_in!W28=0,"",RES_hh_tes_in!W28/RES_hh_fec_in!W28)</f>
        <v>0.59548836515217729</v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0.58950678071556706</v>
      </c>
      <c r="D29" s="78">
        <f>IF(RES_hh_tes_in!D29=0,"",RES_hh_tes_in!D29/RES_hh_fec_in!D29)</f>
        <v>0.58998758990569</v>
      </c>
      <c r="E29" s="78">
        <f>IF(RES_hh_tes_in!E29=0,"",RES_hh_tes_in!E29/RES_hh_fec_in!E29)</f>
        <v>0.59046161822094334</v>
      </c>
      <c r="F29" s="78">
        <f>IF(RES_hh_tes_in!F29=0,"",RES_hh_tes_in!F29/RES_hh_fec_in!F29)</f>
        <v>0.59093472187144191</v>
      </c>
      <c r="G29" s="78">
        <f>IF(RES_hh_tes_in!G29=0,"",RES_hh_tes_in!G29/RES_hh_fec_in!G29)</f>
        <v>0.59140158073503002</v>
      </c>
      <c r="H29" s="78">
        <f>IF(RES_hh_tes_in!H29=0,"",RES_hh_tes_in!H29/RES_hh_fec_in!H29)</f>
        <v>0.59186284592693106</v>
      </c>
      <c r="I29" s="78">
        <f>IF(RES_hh_tes_in!I29=0,"",RES_hh_tes_in!I29/RES_hh_fec_in!I29)</f>
        <v>0.59231720656889009</v>
      </c>
      <c r="J29" s="78">
        <f>IF(RES_hh_tes_in!J29=0,"",RES_hh_tes_in!J29/RES_hh_fec_in!J29)</f>
        <v>0.59275929245539716</v>
      </c>
      <c r="K29" s="78">
        <f>IF(RES_hh_tes_in!K29=0,"",RES_hh_tes_in!K29/RES_hh_fec_in!K29)</f>
        <v>0.59318453749923628</v>
      </c>
      <c r="L29" s="78">
        <f>IF(RES_hh_tes_in!L29=0,"",RES_hh_tes_in!L29/RES_hh_fec_in!L29)</f>
        <v>0.59359172008487704</v>
      </c>
      <c r="M29" s="78">
        <f>IF(RES_hh_tes_in!M29=0,"",RES_hh_tes_in!M29/RES_hh_fec_in!M29)</f>
        <v>0.59381083822584535</v>
      </c>
      <c r="N29" s="78">
        <f>IF(RES_hh_tes_in!N29=0,"",RES_hh_tes_in!N29/RES_hh_fec_in!N29)</f>
        <v>0.59381083822584513</v>
      </c>
      <c r="O29" s="78">
        <f>IF(RES_hh_tes_in!O29=0,"",RES_hh_tes_in!O29/RES_hh_fec_in!O29)</f>
        <v>0.59381083822584524</v>
      </c>
      <c r="P29" s="78">
        <f>IF(RES_hh_tes_in!P29=0,"",RES_hh_tes_in!P29/RES_hh_fec_in!P29)</f>
        <v>0.59381083822584535</v>
      </c>
      <c r="Q29" s="78">
        <f>IF(RES_hh_tes_in!Q29=0,"",RES_hh_tes_in!Q29/RES_hh_fec_in!Q29)</f>
        <v>0.59381083822584524</v>
      </c>
      <c r="R29" s="78">
        <f>IF(RES_hh_tes_in!R29=0,"",RES_hh_tes_in!R29/RES_hh_fec_in!R29)</f>
        <v>0.59519516057153399</v>
      </c>
      <c r="S29" s="78">
        <f>IF(RES_hh_tes_in!S29=0,"",RES_hh_tes_in!S29/RES_hh_fec_in!S29)</f>
        <v>0.59745884125858129</v>
      </c>
      <c r="T29" s="78">
        <f>IF(RES_hh_tes_in!T29=0,"",RES_hh_tes_in!T29/RES_hh_fec_in!T29)</f>
        <v>0.6000998020601348</v>
      </c>
      <c r="U29" s="78">
        <f>IF(RES_hh_tes_in!U29=0,"",RES_hh_tes_in!U29/RES_hh_fec_in!U29)</f>
        <v>0.6028350828903154</v>
      </c>
      <c r="V29" s="78">
        <f>IF(RES_hh_tes_in!V29=0,"",RES_hh_tes_in!V29/RES_hh_fec_in!V29)</f>
        <v>0.60538172366324228</v>
      </c>
      <c r="W29" s="78">
        <f>IF(RES_hh_tes_in!W29=0,"",RES_hh_tes_in!W29/RES_hh_fec_in!W29)</f>
        <v>0.60773972437891421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0.58468328039468953</v>
      </c>
      <c r="D30" s="78">
        <f>IF(RES_hh_tes_in!D30=0,"",RES_hh_tes_in!D30/RES_hh_fec_in!D30)</f>
        <v>0.58537778478022962</v>
      </c>
      <c r="E30" s="78">
        <f>IF(RES_hh_tes_in!E30=0,"",RES_hh_tes_in!E30/RES_hh_fec_in!E30)</f>
        <v>0.58606249453739845</v>
      </c>
      <c r="F30" s="78">
        <f>IF(RES_hh_tes_in!F30=0,"",RES_hh_tes_in!F30/RES_hh_fec_in!F30)</f>
        <v>0.58674586866342582</v>
      </c>
      <c r="G30" s="78">
        <f>IF(RES_hh_tes_in!G30=0,"",RES_hh_tes_in!G30/RES_hh_fec_in!G30)</f>
        <v>0.58742022251283399</v>
      </c>
      <c r="H30" s="78">
        <f>IF(RES_hh_tes_in!H30=0,"",RES_hh_tes_in!H30/RES_hh_fec_in!H30)</f>
        <v>0.58808649658839884</v>
      </c>
      <c r="I30" s="78">
        <f>IF(RES_hh_tes_in!I30=0,"",RES_hh_tes_in!I30/RES_hh_fec_in!I30)</f>
        <v>0.58874279739324986</v>
      </c>
      <c r="J30" s="78">
        <f>IF(RES_hh_tes_in!J30=0,"",RES_hh_tes_in!J30/RES_hh_fec_in!J30)</f>
        <v>0.58938136793905427</v>
      </c>
      <c r="K30" s="78">
        <f>IF(RES_hh_tes_in!K30=0,"",RES_hh_tes_in!K30/RES_hh_fec_in!K30)</f>
        <v>0.58999561274539825</v>
      </c>
      <c r="L30" s="78" t="str">
        <f>IF(RES_hh_tes_in!L30=0,"",RES_hh_tes_in!L30/RES_hh_fec_in!L30)</f>
        <v/>
      </c>
      <c r="M30" s="78">
        <f>IF(RES_hh_tes_in!M30=0,"",RES_hh_tes_in!M30/RES_hh_fec_in!M30)</f>
        <v>0.59090027224490915</v>
      </c>
      <c r="N30" s="78">
        <f>IF(RES_hh_tes_in!N30=0,"",RES_hh_tes_in!N30/RES_hh_fec_in!N30)</f>
        <v>0.59090027224490915</v>
      </c>
      <c r="O30" s="78">
        <f>IF(RES_hh_tes_in!O30=0,"",RES_hh_tes_in!O30/RES_hh_fec_in!O30)</f>
        <v>0.59090027224490915</v>
      </c>
      <c r="P30" s="78">
        <f>IF(RES_hh_tes_in!P30=0,"",RES_hh_tes_in!P30/RES_hh_fec_in!P30)</f>
        <v>0.59090027224490915</v>
      </c>
      <c r="Q30" s="78">
        <f>IF(RES_hh_tes_in!Q30=0,"",RES_hh_tes_in!Q30/RES_hh_fec_in!Q30)</f>
        <v>0.59090027224490915</v>
      </c>
      <c r="R30" s="78">
        <f>IF(RES_hh_tes_in!R30=0,"",RES_hh_tes_in!R30/RES_hh_fec_in!R30)</f>
        <v>0.59289985536401746</v>
      </c>
      <c r="S30" s="78">
        <f>IF(RES_hh_tes_in!S30=0,"",RES_hh_tes_in!S30/RES_hh_fec_in!S30)</f>
        <v>0.59616962681787589</v>
      </c>
      <c r="T30" s="78">
        <f>IF(RES_hh_tes_in!T30=0,"",RES_hh_tes_in!T30/RES_hh_fec_in!T30)</f>
        <v>0.599984360180708</v>
      </c>
      <c r="U30" s="78">
        <f>IF(RES_hh_tes_in!U30=0,"",RES_hh_tes_in!U30/RES_hh_fec_in!U30)</f>
        <v>0.60393533402078492</v>
      </c>
      <c r="V30" s="78">
        <f>IF(RES_hh_tes_in!V30=0,"",RES_hh_tes_in!V30/RES_hh_fec_in!V30)</f>
        <v>0.60761382690637367</v>
      </c>
      <c r="W30" s="78">
        <f>IF(RES_hh_tes_in!W30=0,"",RES_hh_tes_in!W30/RES_hh_fec_in!W30)</f>
        <v>0.61101983883747268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0.57478479944909155</v>
      </c>
      <c r="D31" s="78">
        <f>IF(RES_hh_tes_in!D31=0,"",RES_hh_tes_in!D31/RES_hh_fec_in!D31)</f>
        <v>0.57517126256447926</v>
      </c>
      <c r="E31" s="78">
        <f>IF(RES_hh_tes_in!E31=0,"",RES_hh_tes_in!E31/RES_hh_fec_in!E31)</f>
        <v>0.57555227537217513</v>
      </c>
      <c r="F31" s="78">
        <f>IF(RES_hh_tes_in!F31=0,"",RES_hh_tes_in!F31/RES_hh_fec_in!F31)</f>
        <v>0.57593254495609503</v>
      </c>
      <c r="G31" s="78">
        <f>IF(RES_hh_tes_in!G31=0,"",RES_hh_tes_in!G31/RES_hh_fec_in!G31)</f>
        <v>0.57630779512721275</v>
      </c>
      <c r="H31" s="78">
        <f>IF(RES_hh_tes_in!H31=0,"",RES_hh_tes_in!H31/RES_hh_fec_in!H31)</f>
        <v>0.57667854923662643</v>
      </c>
      <c r="I31" s="78">
        <f>IF(RES_hh_tes_in!I31=0,"",RES_hh_tes_in!I31/RES_hh_fec_in!I31)</f>
        <v>0.57704375363123506</v>
      </c>
      <c r="J31" s="78">
        <f>IF(RES_hh_tes_in!J31=0,"",RES_hh_tes_in!J31/RES_hh_fec_in!J31)</f>
        <v>0.57739909186619021</v>
      </c>
      <c r="K31" s="78">
        <f>IF(RES_hh_tes_in!K31=0,"",RES_hh_tes_in!K31/RES_hh_fec_in!K31)</f>
        <v>0.5777408938280103</v>
      </c>
      <c r="L31" s="78">
        <f>IF(RES_hh_tes_in!L31=0,"",RES_hh_tes_in!L31/RES_hh_fec_in!L31)</f>
        <v>0.57806817761087237</v>
      </c>
      <c r="M31" s="78">
        <f>IF(RES_hh_tes_in!M31=0,"",RES_hh_tes_in!M31/RES_hh_fec_in!M31)</f>
        <v>0.57824429961755641</v>
      </c>
      <c r="N31" s="78">
        <f>IF(RES_hh_tes_in!N31=0,"",RES_hh_tes_in!N31/RES_hh_fec_in!N31)</f>
        <v>0.57824429961755641</v>
      </c>
      <c r="O31" s="78">
        <f>IF(RES_hh_tes_in!O31=0,"",RES_hh_tes_in!O31/RES_hh_fec_in!O31)</f>
        <v>0.57824429961755641</v>
      </c>
      <c r="P31" s="78" t="str">
        <f>IF(RES_hh_tes_in!P31=0,"",RES_hh_tes_in!P31/RES_hh_fec_in!P31)</f>
        <v/>
      </c>
      <c r="Q31" s="78">
        <f>IF(RES_hh_tes_in!Q31=0,"",RES_hh_tes_in!Q31/RES_hh_fec_in!Q31)</f>
        <v>0.57824429961755641</v>
      </c>
      <c r="R31" s="78">
        <f>IF(RES_hh_tes_in!R31=0,"",RES_hh_tes_in!R31/RES_hh_fec_in!R31)</f>
        <v>0.57935698535111912</v>
      </c>
      <c r="S31" s="78">
        <f>IF(RES_hh_tes_in!S31=0,"",RES_hh_tes_in!S31/RES_hh_fec_in!S31)</f>
        <v>0.58117647863146904</v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>
        <f>IF(RES_hh_tes_in!V31=0,"",RES_hh_tes_in!V31/RES_hh_fec_in!V31)</f>
        <v>0.58754470511268997</v>
      </c>
      <c r="W31" s="78">
        <f>IF(RES_hh_tes_in!W31=0,"",RES_hh_tes_in!W31/RES_hh_fec_in!W31)</f>
        <v>0.58944001061305251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0.75126372723481127</v>
      </c>
      <c r="D32" s="81">
        <f>IF(RES_hh_tes_in!D32=0,"",RES_hh_tes_in!D32/RES_hh_fec_in!D32)</f>
        <v>0.7526100132018062</v>
      </c>
      <c r="E32" s="81">
        <f>IF(RES_hh_tes_in!E32=0,"",RES_hh_tes_in!E32/RES_hh_fec_in!E32)</f>
        <v>0.75400608156071025</v>
      </c>
      <c r="F32" s="81">
        <f>IF(RES_hh_tes_in!F32=0,"",RES_hh_tes_in!F32/RES_hh_fec_in!F32)</f>
        <v>0.75540893842760193</v>
      </c>
      <c r="G32" s="81">
        <f>IF(RES_hh_tes_in!G32=0,"",RES_hh_tes_in!G32/RES_hh_fec_in!G32)</f>
        <v>0.75685764194928862</v>
      </c>
      <c r="H32" s="81">
        <f>IF(RES_hh_tes_in!H32=0,"",RES_hh_tes_in!H32/RES_hh_fec_in!H32)</f>
        <v>0.75834741190583965</v>
      </c>
      <c r="I32" s="81">
        <f>IF(RES_hh_tes_in!I32=0,"",RES_hh_tes_in!I32/RES_hh_fec_in!I32)</f>
        <v>0.7598878722257697</v>
      </c>
      <c r="J32" s="81">
        <f>IF(RES_hh_tes_in!J32=0,"",RES_hh_tes_in!J32/RES_hh_fec_in!J32)</f>
        <v>0.76151844874726282</v>
      </c>
      <c r="K32" s="81">
        <f>IF(RES_hh_tes_in!K32=0,"",RES_hh_tes_in!K32/RES_hh_fec_in!K32)</f>
        <v>0.76327266380300318</v>
      </c>
      <c r="L32" s="81">
        <f>IF(RES_hh_tes_in!L32=0,"",RES_hh_tes_in!L32/RES_hh_fec_in!L32)</f>
        <v>0.76515948599133021</v>
      </c>
      <c r="M32" s="81">
        <f>IF(RES_hh_tes_in!M32=0,"",RES_hh_tes_in!M32/RES_hh_fec_in!M32)</f>
        <v>0.76772656846630416</v>
      </c>
      <c r="N32" s="81">
        <f>IF(RES_hh_tes_in!N32=0,"",RES_hh_tes_in!N32/RES_hh_fec_in!N32)</f>
        <v>0.77112920030348697</v>
      </c>
      <c r="O32" s="81">
        <f>IF(RES_hh_tes_in!O32=0,"",RES_hh_tes_in!O32/RES_hh_fec_in!O32)</f>
        <v>0.7757449636560626</v>
      </c>
      <c r="P32" s="81">
        <f>IF(RES_hh_tes_in!P32=0,"",RES_hh_tes_in!P32/RES_hh_fec_in!P32)</f>
        <v>0.78177216807877303</v>
      </c>
      <c r="Q32" s="81">
        <f>IF(RES_hh_tes_in!Q32=0,"",RES_hh_tes_in!Q32/RES_hh_fec_in!Q32)</f>
        <v>0.78954043155765119</v>
      </c>
      <c r="R32" s="81">
        <f>IF(RES_hh_tes_in!R32=0,"",RES_hh_tes_in!R32/RES_hh_fec_in!R32)</f>
        <v>0.80010795619476649</v>
      </c>
      <c r="S32" s="81">
        <f>IF(RES_hh_tes_in!S32=0,"",RES_hh_tes_in!S32/RES_hh_fec_in!S32)</f>
        <v>0.81329721534018884</v>
      </c>
      <c r="T32" s="81">
        <f>IF(RES_hh_tes_in!T32=0,"",RES_hh_tes_in!T32/RES_hh_fec_in!T32)</f>
        <v>0.82747780799312509</v>
      </c>
      <c r="U32" s="81">
        <f>IF(RES_hh_tes_in!U32=0,"",RES_hh_tes_in!U32/RES_hh_fec_in!U32)</f>
        <v>0.8410193331528224</v>
      </c>
      <c r="V32" s="81">
        <f>IF(RES_hh_tes_in!V32=0,"",RES_hh_tes_in!V32/RES_hh_fec_in!V32)</f>
        <v>0.85229138981851071</v>
      </c>
      <c r="W32" s="81">
        <f>IF(RES_hh_tes_in!W32=0,"",RES_hh_tes_in!W32/RES_hh_fec_in!W32)</f>
        <v>0.86072127070185445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105.89940325447979</v>
      </c>
      <c r="D3" s="65">
        <f t="shared" si="0"/>
        <v>114.21637118965153</v>
      </c>
      <c r="E3" s="65">
        <f t="shared" si="0"/>
        <v>109.58131897922151</v>
      </c>
      <c r="F3" s="65">
        <f t="shared" si="0"/>
        <v>118.55938939802823</v>
      </c>
      <c r="G3" s="65">
        <f t="shared" si="0"/>
        <v>87.529053181728059</v>
      </c>
      <c r="H3" s="65">
        <f t="shared" si="0"/>
        <v>92.657200369224057</v>
      </c>
      <c r="I3" s="65">
        <f t="shared" si="0"/>
        <v>108.51531282024798</v>
      </c>
      <c r="J3" s="65">
        <f t="shared" si="0"/>
        <v>54.592992394537788</v>
      </c>
      <c r="K3" s="65">
        <f t="shared" si="0"/>
        <v>51.49029143781204</v>
      </c>
      <c r="L3" s="65">
        <f t="shared" si="0"/>
        <v>0.53023460311206883</v>
      </c>
      <c r="M3" s="65">
        <f t="shared" si="0"/>
        <v>45.548393702097563</v>
      </c>
      <c r="N3" s="65">
        <f t="shared" si="0"/>
        <v>30.346413009225468</v>
      </c>
      <c r="O3" s="65">
        <f t="shared" si="0"/>
        <v>55.126766769105586</v>
      </c>
      <c r="P3" s="65">
        <f t="shared" si="0"/>
        <v>58.879476568339754</v>
      </c>
      <c r="Q3" s="65">
        <f t="shared" si="0"/>
        <v>55.677016009095794</v>
      </c>
      <c r="R3" s="65">
        <f t="shared" ref="R3:V3" si="1">SUM(R4,R15,R17,R27)</f>
        <v>59.280120008517024</v>
      </c>
      <c r="S3" s="65">
        <f t="shared" si="1"/>
        <v>70.835417918676711</v>
      </c>
      <c r="T3" s="65">
        <f t="shared" si="1"/>
        <v>65.312496095394891</v>
      </c>
      <c r="U3" s="65">
        <f t="shared" si="1"/>
        <v>59.609467152427847</v>
      </c>
      <c r="V3" s="65">
        <f t="shared" si="1"/>
        <v>52.642394952281897</v>
      </c>
      <c r="W3" s="65">
        <f t="shared" ref="W3" si="2">SUM(W4,W15,W17,W27)</f>
        <v>38.043481281280684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98.181809804790163</v>
      </c>
      <c r="D4" s="69">
        <f t="shared" si="3"/>
        <v>108.15032265405455</v>
      </c>
      <c r="E4" s="69">
        <f t="shared" si="3"/>
        <v>101.97140333982198</v>
      </c>
      <c r="F4" s="69">
        <f t="shared" si="3"/>
        <v>109.75048005407325</v>
      </c>
      <c r="G4" s="69">
        <f t="shared" si="3"/>
        <v>80.471208042743925</v>
      </c>
      <c r="H4" s="69">
        <f t="shared" si="3"/>
        <v>85.23391110956203</v>
      </c>
      <c r="I4" s="69">
        <f t="shared" si="3"/>
        <v>94.534145388381091</v>
      </c>
      <c r="J4" s="69">
        <f t="shared" si="3"/>
        <v>46.254901921306882</v>
      </c>
      <c r="K4" s="69">
        <f t="shared" si="3"/>
        <v>43.829183146831532</v>
      </c>
      <c r="L4" s="69">
        <f t="shared" si="3"/>
        <v>0.11774638077274668</v>
      </c>
      <c r="M4" s="69">
        <f t="shared" si="3"/>
        <v>42.153537050684712</v>
      </c>
      <c r="N4" s="69">
        <f t="shared" si="3"/>
        <v>27.087668424450602</v>
      </c>
      <c r="O4" s="69">
        <f t="shared" si="3"/>
        <v>49.495666893224914</v>
      </c>
      <c r="P4" s="69">
        <f t="shared" si="3"/>
        <v>49.293639592207626</v>
      </c>
      <c r="Q4" s="69">
        <f t="shared" si="3"/>
        <v>48.041114932075956</v>
      </c>
      <c r="R4" s="69">
        <f t="shared" ref="R4:V4" si="4">SUM(R5:R14)</f>
        <v>50.810568292572128</v>
      </c>
      <c r="S4" s="69">
        <f t="shared" si="4"/>
        <v>59.566267393261128</v>
      </c>
      <c r="T4" s="69">
        <f t="shared" si="4"/>
        <v>54.518186538893836</v>
      </c>
      <c r="U4" s="69">
        <f t="shared" si="4"/>
        <v>50.459980368978108</v>
      </c>
      <c r="V4" s="69">
        <f t="shared" si="4"/>
        <v>41.394859996127408</v>
      </c>
      <c r="W4" s="69">
        <f t="shared" ref="W4" si="5">SUM(W5:W14)</f>
        <v>32.073347005437959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6.7534911645744407</v>
      </c>
      <c r="D5" s="72">
        <v>11.783398459471412</v>
      </c>
      <c r="E5" s="72">
        <v>7.4155537153433002</v>
      </c>
      <c r="F5" s="72">
        <v>10.069311217332521</v>
      </c>
      <c r="G5" s="72">
        <v>1.0752715814488556</v>
      </c>
      <c r="H5" s="72">
        <v>2.5764166535767261</v>
      </c>
      <c r="I5" s="72">
        <v>4.8435501467310127</v>
      </c>
      <c r="J5" s="72">
        <v>5.7441150327899466</v>
      </c>
      <c r="K5" s="72">
        <v>0.60856942438601436</v>
      </c>
      <c r="L5" s="72">
        <v>0</v>
      </c>
      <c r="M5" s="72">
        <v>0</v>
      </c>
      <c r="N5" s="72">
        <v>0.560919269314887</v>
      </c>
      <c r="O5" s="72">
        <v>0</v>
      </c>
      <c r="P5" s="72">
        <v>0</v>
      </c>
      <c r="Q5" s="72">
        <v>0</v>
      </c>
      <c r="R5" s="72">
        <v>6.9483719469077299</v>
      </c>
      <c r="S5" s="72">
        <v>5.6565194753792838</v>
      </c>
      <c r="T5" s="72">
        <v>4.7252277305306745</v>
      </c>
      <c r="U5" s="72">
        <v>3.4971617766473404</v>
      </c>
      <c r="V5" s="72">
        <v>8.743570640134946</v>
      </c>
      <c r="W5" s="72">
        <v>4.0610539791969424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1.0442325088373154</v>
      </c>
      <c r="D6" s="72">
        <v>0.69041385271372102</v>
      </c>
      <c r="E6" s="72">
        <v>0.12995917550485619</v>
      </c>
      <c r="F6" s="72">
        <v>0.11428520675130939</v>
      </c>
      <c r="G6" s="72">
        <v>0.20511562277392986</v>
      </c>
      <c r="H6" s="72">
        <v>2.7736642095429334</v>
      </c>
      <c r="I6" s="72">
        <v>0.5074886888021225</v>
      </c>
      <c r="J6" s="72">
        <v>0.50763884864647157</v>
      </c>
      <c r="K6" s="72">
        <v>0.43650559319136983</v>
      </c>
      <c r="L6" s="72">
        <v>0.11774638077274668</v>
      </c>
      <c r="M6" s="72">
        <v>0</v>
      </c>
      <c r="N6" s="72">
        <v>0</v>
      </c>
      <c r="O6" s="72">
        <v>0.17222177305294648</v>
      </c>
      <c r="P6" s="72">
        <v>4.5063045050963276E-3</v>
      </c>
      <c r="Q6" s="72">
        <v>0</v>
      </c>
      <c r="R6" s="72">
        <v>0.11866611932081937</v>
      </c>
      <c r="S6" s="72">
        <v>8.1776368469392194E-2</v>
      </c>
      <c r="T6" s="72">
        <v>0.13097781957252791</v>
      </c>
      <c r="U6" s="72">
        <v>0.14126955104966291</v>
      </c>
      <c r="V6" s="72">
        <v>0.16820915742565487</v>
      </c>
      <c r="W6" s="72">
        <v>0.35177301751426743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90.38408613137841</v>
      </c>
      <c r="D8" s="72">
        <v>95.676510341869417</v>
      </c>
      <c r="E8" s="72">
        <v>94.425890448973817</v>
      </c>
      <c r="F8" s="72">
        <v>99.56688362998942</v>
      </c>
      <c r="G8" s="72">
        <v>79.190820838521134</v>
      </c>
      <c r="H8" s="72">
        <v>79.883830246442372</v>
      </c>
      <c r="I8" s="72">
        <v>89.18310655284796</v>
      </c>
      <c r="J8" s="72">
        <v>40.003148039870467</v>
      </c>
      <c r="K8" s="72">
        <v>42.78410812925415</v>
      </c>
      <c r="L8" s="72">
        <v>0</v>
      </c>
      <c r="M8" s="72">
        <v>42.153537050684712</v>
      </c>
      <c r="N8" s="72">
        <v>26.526749155135715</v>
      </c>
      <c r="O8" s="72">
        <v>49.323445120171968</v>
      </c>
      <c r="P8" s="72">
        <v>49.289133287702526</v>
      </c>
      <c r="Q8" s="72">
        <v>48.041114932075956</v>
      </c>
      <c r="R8" s="72">
        <v>43.74353022634358</v>
      </c>
      <c r="S8" s="72">
        <v>53.827971549412453</v>
      </c>
      <c r="T8" s="72">
        <v>49.661980988790631</v>
      </c>
      <c r="U8" s="72">
        <v>46.821549041281102</v>
      </c>
      <c r="V8" s="72">
        <v>32.48308019856681</v>
      </c>
      <c r="W8" s="72">
        <v>27.660520008726749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5.8981878433576895</v>
      </c>
      <c r="D17" s="69">
        <f t="shared" si="7"/>
        <v>4.188686769607239</v>
      </c>
      <c r="E17" s="69">
        <f t="shared" si="7"/>
        <v>5.0956477942802092</v>
      </c>
      <c r="F17" s="69">
        <f t="shared" si="7"/>
        <v>5.5738356003156921</v>
      </c>
      <c r="G17" s="69">
        <f t="shared" si="7"/>
        <v>4.4155934157296048</v>
      </c>
      <c r="H17" s="69">
        <f t="shared" si="7"/>
        <v>4.6490604589740379</v>
      </c>
      <c r="I17" s="69">
        <f t="shared" si="7"/>
        <v>9.9955979408404989</v>
      </c>
      <c r="J17" s="69">
        <f t="shared" si="7"/>
        <v>6.554345222165221</v>
      </c>
      <c r="K17" s="69">
        <f t="shared" si="7"/>
        <v>5.7761209650304064</v>
      </c>
      <c r="L17" s="69">
        <f t="shared" si="7"/>
        <v>0.27636840554613185</v>
      </c>
      <c r="M17" s="69">
        <f t="shared" si="7"/>
        <v>2.7058822493140831</v>
      </c>
      <c r="N17" s="69">
        <f t="shared" si="7"/>
        <v>2.4565037704057109</v>
      </c>
      <c r="O17" s="69">
        <f t="shared" si="7"/>
        <v>4.5147448398602634</v>
      </c>
      <c r="P17" s="69">
        <f t="shared" si="7"/>
        <v>7.7825980614049799</v>
      </c>
      <c r="Q17" s="69">
        <f t="shared" si="7"/>
        <v>5.5506483520960996</v>
      </c>
      <c r="R17" s="69">
        <f t="shared" ref="R17:V17" si="8">SUM(R18:R26)</f>
        <v>6.5475252599734128</v>
      </c>
      <c r="S17" s="69">
        <f t="shared" si="8"/>
        <v>8.1016549407911871</v>
      </c>
      <c r="T17" s="69">
        <f t="shared" si="8"/>
        <v>7.4704839688496669</v>
      </c>
      <c r="U17" s="69">
        <f t="shared" si="8"/>
        <v>6.0104605456843547</v>
      </c>
      <c r="V17" s="69">
        <f t="shared" si="8"/>
        <v>8.3328055556434784</v>
      </c>
      <c r="W17" s="69">
        <f t="shared" ref="W17" si="9">SUM(W18:W26)</f>
        <v>3.1156240289816859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0.43273938929154915</v>
      </c>
      <c r="D18" s="72">
        <v>0.75786913693476232</v>
      </c>
      <c r="E18" s="72">
        <v>0.50351073998629481</v>
      </c>
      <c r="F18" s="72">
        <v>0.4313612298637779</v>
      </c>
      <c r="G18" s="72">
        <v>3.9385259278740259E-3</v>
      </c>
      <c r="H18" s="72">
        <v>0.10413965171047337</v>
      </c>
      <c r="I18" s="72">
        <v>0.36898788171932495</v>
      </c>
      <c r="J18" s="72">
        <v>0.72037847036360481</v>
      </c>
      <c r="K18" s="72">
        <v>7.1911186085435244E-2</v>
      </c>
      <c r="L18" s="72">
        <v>0</v>
      </c>
      <c r="M18" s="72">
        <v>0</v>
      </c>
      <c r="N18" s="72">
        <v>3.9616143106348874E-2</v>
      </c>
      <c r="O18" s="72">
        <v>0</v>
      </c>
      <c r="P18" s="72">
        <v>0</v>
      </c>
      <c r="Q18" s="72">
        <v>0</v>
      </c>
      <c r="R18" s="72">
        <v>0.86904853545737704</v>
      </c>
      <c r="S18" s="72">
        <v>0.75974357016410154</v>
      </c>
      <c r="T18" s="72">
        <v>0.72157853372958314</v>
      </c>
      <c r="U18" s="72">
        <v>0.69730028741853534</v>
      </c>
      <c r="V18" s="72">
        <v>2.0818992634425348</v>
      </c>
      <c r="W18" s="72">
        <v>0.51472336159820076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0.25835928168846423</v>
      </c>
      <c r="D19" s="72">
        <v>0.12094498545908534</v>
      </c>
      <c r="E19" s="72">
        <v>0.1195947543961223</v>
      </c>
      <c r="F19" s="72">
        <v>0.12613108165935338</v>
      </c>
      <c r="G19" s="72">
        <v>0.16781589668377805</v>
      </c>
      <c r="H19" s="72">
        <v>0.2455256522687263</v>
      </c>
      <c r="I19" s="72">
        <v>0.30864534308275915</v>
      </c>
      <c r="J19" s="72">
        <v>0.43283709308774765</v>
      </c>
      <c r="K19" s="72">
        <v>0.45901671373013286</v>
      </c>
      <c r="L19" s="72">
        <v>0.27636840554613185</v>
      </c>
      <c r="M19" s="72">
        <v>0.26509132320617229</v>
      </c>
      <c r="N19" s="72">
        <v>0.16921873516001509</v>
      </c>
      <c r="O19" s="72">
        <v>8.6680701133048779E-2</v>
      </c>
      <c r="P19" s="72">
        <v>1.1511920115048349E-2</v>
      </c>
      <c r="Q19" s="72">
        <v>0.13356478061292804</v>
      </c>
      <c r="R19" s="72">
        <v>0.15963297752634384</v>
      </c>
      <c r="S19" s="72">
        <v>5.9181361775100076E-2</v>
      </c>
      <c r="T19" s="72">
        <v>0.12148394885446422</v>
      </c>
      <c r="U19" s="72">
        <v>0.10081137212078534</v>
      </c>
      <c r="V19" s="72">
        <v>0.29243369571827266</v>
      </c>
      <c r="W19" s="72">
        <v>0.15101483087106296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5.2070891723776764</v>
      </c>
      <c r="D21" s="72">
        <v>3.3098726472133917</v>
      </c>
      <c r="E21" s="72">
        <v>4.4725422998977917</v>
      </c>
      <c r="F21" s="72">
        <v>5.0163432887925605</v>
      </c>
      <c r="G21" s="72">
        <v>4.2438389931179525</v>
      </c>
      <c r="H21" s="72">
        <v>4.2993951549948379</v>
      </c>
      <c r="I21" s="72">
        <v>9.3179647160384143</v>
      </c>
      <c r="J21" s="72">
        <v>5.4011296587138684</v>
      </c>
      <c r="K21" s="72">
        <v>5.2451930652148384</v>
      </c>
      <c r="L21" s="72">
        <v>0</v>
      </c>
      <c r="M21" s="72">
        <v>2.4407909261079106</v>
      </c>
      <c r="N21" s="72">
        <v>2.2476688921393468</v>
      </c>
      <c r="O21" s="72">
        <v>4.4280641387272146</v>
      </c>
      <c r="P21" s="72">
        <v>7.7710861412899312</v>
      </c>
      <c r="Q21" s="72">
        <v>5.4170835714831718</v>
      </c>
      <c r="R21" s="72">
        <v>5.5188437469896918</v>
      </c>
      <c r="S21" s="72">
        <v>7.2827300088519848</v>
      </c>
      <c r="T21" s="72">
        <v>6.6274214862656198</v>
      </c>
      <c r="U21" s="72">
        <v>5.2123488861450342</v>
      </c>
      <c r="V21" s="72">
        <v>5.9584725964826717</v>
      </c>
      <c r="W21" s="72">
        <v>2.4498858365124221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1.8194056063319339</v>
      </c>
      <c r="D27" s="69">
        <f t="shared" si="10"/>
        <v>1.8773617659897377</v>
      </c>
      <c r="E27" s="69">
        <f t="shared" si="10"/>
        <v>2.5142678451193143</v>
      </c>
      <c r="F27" s="69">
        <f t="shared" si="10"/>
        <v>3.2350737436392931</v>
      </c>
      <c r="G27" s="69">
        <f t="shared" si="10"/>
        <v>2.6422517232545384</v>
      </c>
      <c r="H27" s="69">
        <f t="shared" si="10"/>
        <v>2.7742288006879949</v>
      </c>
      <c r="I27" s="69">
        <f t="shared" si="10"/>
        <v>3.9855694910263995</v>
      </c>
      <c r="J27" s="69">
        <f t="shared" si="10"/>
        <v>1.7837452510656808</v>
      </c>
      <c r="K27" s="69">
        <f t="shared" si="10"/>
        <v>1.8849873259500969</v>
      </c>
      <c r="L27" s="69">
        <f t="shared" si="10"/>
        <v>0.13611981679319035</v>
      </c>
      <c r="M27" s="69">
        <f t="shared" si="10"/>
        <v>0.68897440209876937</v>
      </c>
      <c r="N27" s="69">
        <f t="shared" si="10"/>
        <v>0.80224081436915473</v>
      </c>
      <c r="O27" s="69">
        <f t="shared" si="10"/>
        <v>1.1163550360204091</v>
      </c>
      <c r="P27" s="69">
        <f t="shared" si="10"/>
        <v>1.8032389147271466</v>
      </c>
      <c r="Q27" s="69">
        <f t="shared" si="10"/>
        <v>2.0852527249237403</v>
      </c>
      <c r="R27" s="69">
        <f t="shared" ref="R27:V27" si="11">SUM(R28:R32)</f>
        <v>1.9220264559714824</v>
      </c>
      <c r="S27" s="69">
        <f t="shared" si="11"/>
        <v>3.1674955846243873</v>
      </c>
      <c r="T27" s="69">
        <f t="shared" si="11"/>
        <v>3.3238255876513882</v>
      </c>
      <c r="U27" s="69">
        <f t="shared" si="11"/>
        <v>3.1390262377653855</v>
      </c>
      <c r="V27" s="69">
        <f t="shared" si="11"/>
        <v>2.9147294005110145</v>
      </c>
      <c r="W27" s="69">
        <f t="shared" ref="W27" si="12">SUM(W28:W32)</f>
        <v>2.8545102468610364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1.6897433461006469E-2</v>
      </c>
      <c r="D28" s="72">
        <v>6.0899488382470078E-2</v>
      </c>
      <c r="E28" s="72">
        <v>4.4447768997367472E-2</v>
      </c>
      <c r="F28" s="72">
        <v>4.6796065878005506E-2</v>
      </c>
      <c r="G28" s="72">
        <v>1.0968939938128386E-2</v>
      </c>
      <c r="H28" s="72">
        <v>2.2788645516445633E-2</v>
      </c>
      <c r="I28" s="72">
        <v>7.2996264627935126E-2</v>
      </c>
      <c r="J28" s="72">
        <v>0.20706973781368873</v>
      </c>
      <c r="K28" s="72">
        <v>2.1254228575165131E-2</v>
      </c>
      <c r="L28" s="72">
        <v>0</v>
      </c>
      <c r="M28" s="72">
        <v>0</v>
      </c>
      <c r="N28" s="72">
        <v>1.2583425411094119E-2</v>
      </c>
      <c r="O28" s="72">
        <v>0</v>
      </c>
      <c r="P28" s="72">
        <v>0</v>
      </c>
      <c r="Q28" s="72">
        <v>0</v>
      </c>
      <c r="R28" s="72">
        <v>0.29289021898707657</v>
      </c>
      <c r="S28" s="72">
        <v>0.23736581571883664</v>
      </c>
      <c r="T28" s="72">
        <v>0.3099066546279437</v>
      </c>
      <c r="U28" s="72">
        <v>0.25459325937209509</v>
      </c>
      <c r="V28" s="72">
        <v>0.66082364810487071</v>
      </c>
      <c r="W28" s="72">
        <v>0.35750086166750428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0.14368980408792745</v>
      </c>
      <c r="D29" s="72">
        <v>0.12277518802901047</v>
      </c>
      <c r="E29" s="72">
        <v>6.5495915794558129E-2</v>
      </c>
      <c r="F29" s="72">
        <v>8.9797873660113742E-2</v>
      </c>
      <c r="G29" s="72">
        <v>0.16011015033340117</v>
      </c>
      <c r="H29" s="72">
        <v>0.14750909272870252</v>
      </c>
      <c r="I29" s="72">
        <v>0.17833231930205534</v>
      </c>
      <c r="J29" s="72">
        <v>0.16848942075787438</v>
      </c>
      <c r="K29" s="72">
        <v>0.20245913849912689</v>
      </c>
      <c r="L29" s="72">
        <v>0.13611981679319035</v>
      </c>
      <c r="M29" s="72">
        <v>0.11194302012940974</v>
      </c>
      <c r="N29" s="72">
        <v>9.8044719622951693E-2</v>
      </c>
      <c r="O29" s="72">
        <v>7.0533683941603434E-2</v>
      </c>
      <c r="P29" s="72">
        <v>3.7449002689919873E-2</v>
      </c>
      <c r="Q29" s="72">
        <v>6.7022730524340046E-2</v>
      </c>
      <c r="R29" s="72">
        <v>4.8728603866701664E-2</v>
      </c>
      <c r="S29" s="72">
        <v>2.1360967732958154E-2</v>
      </c>
      <c r="T29" s="72">
        <v>1.6451944660815325E-3</v>
      </c>
      <c r="U29" s="72">
        <v>6.4103378042916187E-2</v>
      </c>
      <c r="V29" s="72">
        <v>4.9209225840258816E-2</v>
      </c>
      <c r="W29" s="72">
        <v>0.20747880591310583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1.658818368783</v>
      </c>
      <c r="D30" s="72">
        <v>1.6936870895782572</v>
      </c>
      <c r="E30" s="72">
        <v>2.4043241603273886</v>
      </c>
      <c r="F30" s="72">
        <v>3.0984798041011739</v>
      </c>
      <c r="G30" s="72">
        <v>2.4711726329830088</v>
      </c>
      <c r="H30" s="72">
        <v>2.6039310624428467</v>
      </c>
      <c r="I30" s="72">
        <v>3.7342409070964089</v>
      </c>
      <c r="J30" s="72">
        <v>1.4081860924941179</v>
      </c>
      <c r="K30" s="72">
        <v>1.6612739588758048</v>
      </c>
      <c r="L30" s="72">
        <v>0</v>
      </c>
      <c r="M30" s="72">
        <v>0.57703138196935966</v>
      </c>
      <c r="N30" s="72">
        <v>0.6916126693351089</v>
      </c>
      <c r="O30" s="72">
        <v>1.0458213520788056</v>
      </c>
      <c r="P30" s="72">
        <v>1.7657899120372267</v>
      </c>
      <c r="Q30" s="72">
        <v>2.0182299943994</v>
      </c>
      <c r="R30" s="72">
        <v>1.5804076331177042</v>
      </c>
      <c r="S30" s="72">
        <v>2.9087688011725925</v>
      </c>
      <c r="T30" s="72">
        <v>3.0122737385573632</v>
      </c>
      <c r="U30" s="72">
        <v>2.8203296003503739</v>
      </c>
      <c r="V30" s="72">
        <v>2.2046965265658849</v>
      </c>
      <c r="W30" s="72">
        <v>2.2895305792804264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16856.89051656656</v>
      </c>
      <c r="D3" s="65">
        <f>IF(RES_hh_fec_in!D3=0,0,1000*11630*RES_hh_fec_in!D3/RES_hh_num_in!D3)</f>
        <v>15623.830233224613</v>
      </c>
      <c r="E3" s="65">
        <f>IF(RES_hh_fec_in!E3=0,0,1000*11630*RES_hh_fec_in!E3/RES_hh_num_in!E3)</f>
        <v>14534.069570657441</v>
      </c>
      <c r="F3" s="65">
        <f>IF(RES_hh_fec_in!F3=0,0,1000*11630*RES_hh_fec_in!F3/RES_hh_num_in!F3)</f>
        <v>13686.687925805085</v>
      </c>
      <c r="G3" s="65">
        <f>IF(RES_hh_fec_in!G3=0,0,1000*11630*RES_hh_fec_in!G3/RES_hh_num_in!G3)</f>
        <v>12490.08464092233</v>
      </c>
      <c r="H3" s="65">
        <f>IF(RES_hh_fec_in!H3=0,0,1000*11630*RES_hh_fec_in!H3/RES_hh_num_in!H3)</f>
        <v>11082.754096228173</v>
      </c>
      <c r="I3" s="65">
        <f>IF(RES_hh_fec_in!I3=0,0,1000*11630*RES_hh_fec_in!I3/RES_hh_num_in!I3)</f>
        <v>9635.3074518822832</v>
      </c>
      <c r="J3" s="65">
        <f>IF(RES_hh_fec_in!J3=0,0,1000*11630*RES_hh_fec_in!J3/RES_hh_num_in!J3)</f>
        <v>8360.0993600667116</v>
      </c>
      <c r="K3" s="65">
        <f>IF(RES_hh_fec_in!K3=0,0,1000*11630*RES_hh_fec_in!K3/RES_hh_num_in!K3)</f>
        <v>6162.4856541389399</v>
      </c>
      <c r="L3" s="65">
        <f>IF(RES_hh_fec_in!L3=0,0,1000*11630*RES_hh_fec_in!L3/RES_hh_num_in!L3)</f>
        <v>19449.618860927527</v>
      </c>
      <c r="M3" s="65">
        <f>IF(RES_hh_fec_in!M3=0,0,1000*11630*RES_hh_fec_in!M3/RES_hh_num_in!M3)</f>
        <v>12956.59599957976</v>
      </c>
      <c r="N3" s="65">
        <f>IF(RES_hh_fec_in!N3=0,0,1000*11630*RES_hh_fec_in!N3/RES_hh_num_in!N3)</f>
        <v>12089.979915170305</v>
      </c>
      <c r="O3" s="65">
        <f>IF(RES_hh_fec_in!O3=0,0,1000*11630*RES_hh_fec_in!O3/RES_hh_num_in!O3)</f>
        <v>11034.216117246264</v>
      </c>
      <c r="P3" s="65">
        <f>IF(RES_hh_fec_in!P3=0,0,1000*11630*RES_hh_fec_in!P3/RES_hh_num_in!P3)</f>
        <v>9056.829619635495</v>
      </c>
      <c r="Q3" s="65">
        <f>IF(RES_hh_fec_in!Q3=0,0,1000*11630*RES_hh_fec_in!Q3/RES_hh_num_in!Q3)</f>
        <v>9453.3465693357812</v>
      </c>
      <c r="R3" s="65">
        <f>IF(RES_hh_fec_in!R3=0,0,1000*11630*RES_hh_fec_in!R3/RES_hh_num_in!R3)</f>
        <v>9724.6987388521411</v>
      </c>
      <c r="S3" s="65">
        <f>IF(RES_hh_fec_in!S3=0,0,1000*11630*RES_hh_fec_in!S3/RES_hh_num_in!S3)</f>
        <v>9685.0524840903254</v>
      </c>
      <c r="T3" s="65">
        <f>IF(RES_hh_fec_in!T3=0,0,1000*11630*RES_hh_fec_in!T3/RES_hh_num_in!T3)</f>
        <v>8926.3011845645615</v>
      </c>
      <c r="U3" s="65">
        <f>IF(RES_hh_fec_in!U3=0,0,1000*11630*RES_hh_fec_in!U3/RES_hh_num_in!U3)</f>
        <v>8730.1387935229941</v>
      </c>
      <c r="V3" s="65">
        <f>IF(RES_hh_fec_in!V3=0,0,1000*11630*RES_hh_fec_in!V3/RES_hh_num_in!V3)</f>
        <v>8767.8580904548035</v>
      </c>
      <c r="W3" s="65">
        <f>IF(RES_hh_fec_in!W3=0,0,1000*11630*RES_hh_fec_in!W3/RES_hh_num_in!W3)</f>
        <v>8840.3563419545571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15463.331710365012</v>
      </c>
      <c r="D4" s="69">
        <f>IF(RES_hh_fec_in!D4=0,0,1000*11630*RES_hh_fec_in!D4/RES_hh_num_in!D4)</f>
        <v>14284.104940640535</v>
      </c>
      <c r="E4" s="69">
        <f>IF(RES_hh_fec_in!E4=0,0,1000*11630*RES_hh_fec_in!E4/RES_hh_num_in!E4)</f>
        <v>13127.206188645845</v>
      </c>
      <c r="F4" s="69">
        <f>IF(RES_hh_fec_in!F4=0,0,1000*11630*RES_hh_fec_in!F4/RES_hh_num_in!F4)</f>
        <v>12247.42944095207</v>
      </c>
      <c r="G4" s="69">
        <f>IF(RES_hh_fec_in!G4=0,0,1000*11630*RES_hh_fec_in!G4/RES_hh_num_in!G4)</f>
        <v>11094.966256186563</v>
      </c>
      <c r="H4" s="69">
        <f>IF(RES_hh_fec_in!H4=0,0,1000*11630*RES_hh_fec_in!H4/RES_hh_num_in!H4)</f>
        <v>9691.5001729292089</v>
      </c>
      <c r="I4" s="69">
        <f>IF(RES_hh_fec_in!I4=0,0,1000*11630*RES_hh_fec_in!I4/RES_hh_num_in!I4)</f>
        <v>8169.4609479133787</v>
      </c>
      <c r="J4" s="69">
        <f>IF(RES_hh_fec_in!J4=0,0,1000*11630*RES_hh_fec_in!J4/RES_hh_num_in!J4)</f>
        <v>6913.5044015539233</v>
      </c>
      <c r="K4" s="69">
        <f>IF(RES_hh_fec_in!K4=0,0,1000*11630*RES_hh_fec_in!K4/RES_hh_num_in!K4)</f>
        <v>4893.8579352663173</v>
      </c>
      <c r="L4" s="69">
        <f>IF(RES_hh_fec_in!L4=0,0,1000*11630*RES_hh_fec_in!L4/RES_hh_num_in!L4)</f>
        <v>18541.915459934597</v>
      </c>
      <c r="M4" s="69">
        <f>IF(RES_hh_fec_in!M4=0,0,1000*11630*RES_hh_fec_in!M4/RES_hh_num_in!M4)</f>
        <v>11899.458821143804</v>
      </c>
      <c r="N4" s="69">
        <f>IF(RES_hh_fec_in!N4=0,0,1000*11630*RES_hh_fec_in!N4/RES_hh_num_in!N4)</f>
        <v>10973.560864787081</v>
      </c>
      <c r="O4" s="69">
        <f>IF(RES_hh_fec_in!O4=0,0,1000*11630*RES_hh_fec_in!O4/RES_hh_num_in!O4)</f>
        <v>9845.0355799192803</v>
      </c>
      <c r="P4" s="69">
        <f>IF(RES_hh_fec_in!P4=0,0,1000*11630*RES_hh_fec_in!P4/RES_hh_num_in!P4)</f>
        <v>7499.2629721546164</v>
      </c>
      <c r="Q4" s="69">
        <f>IF(RES_hh_fec_in!Q4=0,0,1000*11630*RES_hh_fec_in!Q4/RES_hh_num_in!Q4)</f>
        <v>7962.038146756684</v>
      </c>
      <c r="R4" s="69">
        <f>IF(RES_hh_fec_in!R4=0,0,1000*11630*RES_hh_fec_in!R4/RES_hh_num_in!R4)</f>
        <v>8294.8536527210763</v>
      </c>
      <c r="S4" s="69">
        <f>IF(RES_hh_fec_in!S4=0,0,1000*11630*RES_hh_fec_in!S4/RES_hh_num_in!S4)</f>
        <v>8066.2560637664119</v>
      </c>
      <c r="T4" s="69">
        <f>IF(RES_hh_fec_in!T4=0,0,1000*11630*RES_hh_fec_in!T4/RES_hh_num_in!T4)</f>
        <v>6995.6489123607762</v>
      </c>
      <c r="U4" s="69">
        <f>IF(RES_hh_fec_in!U4=0,0,1000*11630*RES_hh_fec_in!U4/RES_hh_num_in!U4)</f>
        <v>6530.8928354481423</v>
      </c>
      <c r="V4" s="69">
        <f>IF(RES_hh_fec_in!V4=0,0,1000*11630*RES_hh_fec_in!V4/RES_hh_num_in!V4)</f>
        <v>6607.1047363478101</v>
      </c>
      <c r="W4" s="69">
        <f>IF(RES_hh_fec_in!W4=0,0,1000*11630*RES_hh_fec_in!W4/RES_hh_num_in!W4)</f>
        <v>6501.721886674788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12212.880787971517</v>
      </c>
      <c r="D5" s="72">
        <f>IF(RES_hh_fec_in!D5=0,0,1000*11630*RES_hh_fec_in!D5/RES_hh_num_in!D5)</f>
        <v>20519.608509540569</v>
      </c>
      <c r="E5" s="72">
        <f>IF(RES_hh_fec_in!E5=0,0,1000*11630*RES_hh_fec_in!E5/RES_hh_num_in!E5)</f>
        <v>13058.037075980179</v>
      </c>
      <c r="F5" s="72">
        <f>IF(RES_hh_fec_in!F5=0,0,1000*11630*RES_hh_fec_in!F5/RES_hh_num_in!F5)</f>
        <v>16424.621981877193</v>
      </c>
      <c r="G5" s="72">
        <f>IF(RES_hh_fec_in!G5=0,0,1000*11630*RES_hh_fec_in!G5/RES_hh_num_in!G5)</f>
        <v>8189.9895514590926</v>
      </c>
      <c r="H5" s="72">
        <f>IF(RES_hh_fec_in!H5=0,0,1000*11630*RES_hh_fec_in!H5/RES_hh_num_in!H5)</f>
        <v>7885.5260119716977</v>
      </c>
      <c r="I5" s="72">
        <f>IF(RES_hh_fec_in!I5=0,0,1000*11630*RES_hh_fec_in!I5/RES_hh_num_in!I5)</f>
        <v>6877.1321875001231</v>
      </c>
      <c r="J5" s="72">
        <f>IF(RES_hh_fec_in!J5=0,0,1000*11630*RES_hh_fec_in!J5/RES_hh_num_in!J5)</f>
        <v>10382.301602304273</v>
      </c>
      <c r="K5" s="72">
        <f>IF(RES_hh_fec_in!K5=0,0,1000*11630*RES_hh_fec_in!K5/RES_hh_num_in!K5)</f>
        <v>8254.7258933311205</v>
      </c>
      <c r="L5" s="72">
        <f>IF(RES_hh_fec_in!L5=0,0,1000*11630*RES_hh_fec_in!L5/RES_hh_num_in!L5)</f>
        <v>0</v>
      </c>
      <c r="M5" s="72">
        <f>IF(RES_hh_fec_in!M5=0,0,1000*11630*RES_hh_fec_in!M5/RES_hh_num_in!M5)</f>
        <v>0</v>
      </c>
      <c r="N5" s="72">
        <f>IF(RES_hh_fec_in!N5=0,0,1000*11630*RES_hh_fec_in!N5/RES_hh_num_in!N5)</f>
        <v>12177.089923538817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9213.8681228250261</v>
      </c>
      <c r="S5" s="72">
        <f>IF(RES_hh_fec_in!S5=0,0,1000*11630*RES_hh_fec_in!S5/RES_hh_num_in!S5)</f>
        <v>9296.1551113465994</v>
      </c>
      <c r="T5" s="72">
        <f>IF(RES_hh_fec_in!T5=0,0,1000*11630*RES_hh_fec_in!T5/RES_hh_num_in!T5)</f>
        <v>6795.9054997664271</v>
      </c>
      <c r="U5" s="72">
        <f>IF(RES_hh_fec_in!U5=0,0,1000*11630*RES_hh_fec_in!U5/RES_hh_num_in!U5)</f>
        <v>5396.2866941458169</v>
      </c>
      <c r="V5" s="72">
        <f>IF(RES_hh_fec_in!V5=0,0,1000*11630*RES_hh_fec_in!V5/RES_hh_num_in!V5)</f>
        <v>7789.3237253056068</v>
      </c>
      <c r="W5" s="72">
        <f>IF(RES_hh_fec_in!W5=0,0,1000*11630*RES_hh_fec_in!W5/RES_hh_num_in!W5)</f>
        <v>6583.5132907047991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11878.302591274387</v>
      </c>
      <c r="D6" s="72">
        <f>IF(RES_hh_fec_in!D6=0,0,1000*11630*RES_hh_fec_in!D6/RES_hh_num_in!D6)</f>
        <v>22681.555663104209</v>
      </c>
      <c r="E6" s="72">
        <f>IF(RES_hh_fec_in!E6=0,0,1000*11630*RES_hh_fec_in!E6/RES_hh_num_in!E6)</f>
        <v>8172.9162267537158</v>
      </c>
      <c r="F6" s="72">
        <f>IF(RES_hh_fec_in!F6=0,0,1000*11630*RES_hh_fec_in!F6/RES_hh_num_in!F6)</f>
        <v>1842.8734414385331</v>
      </c>
      <c r="G6" s="72">
        <f>IF(RES_hh_fec_in!G6=0,0,1000*11630*RES_hh_fec_in!G6/RES_hh_num_in!G6)</f>
        <v>4606.9214626643143</v>
      </c>
      <c r="H6" s="72">
        <f>IF(RES_hh_fec_in!H6=0,0,1000*11630*RES_hh_fec_in!H6/RES_hh_num_in!H6)</f>
        <v>13477.018510661315</v>
      </c>
      <c r="I6" s="72">
        <f>IF(RES_hh_fec_in!I6=0,0,1000*11630*RES_hh_fec_in!I6/RES_hh_num_in!I6)</f>
        <v>8430.4087685202758</v>
      </c>
      <c r="J6" s="72">
        <f>IF(RES_hh_fec_in!J6=0,0,1000*11630*RES_hh_fec_in!J6/RES_hh_num_in!J6)</f>
        <v>14325.124069515881</v>
      </c>
      <c r="K6" s="72">
        <f>IF(RES_hh_fec_in!K6=0,0,1000*11630*RES_hh_fec_in!K6/RES_hh_num_in!K6)</f>
        <v>14557.406913541443</v>
      </c>
      <c r="L6" s="72">
        <f>IF(RES_hh_fec_in!L6=0,0,1000*11630*RES_hh_fec_in!L6/RES_hh_num_in!L6)</f>
        <v>10163.552404347171</v>
      </c>
      <c r="M6" s="72">
        <f>IF(RES_hh_fec_in!M6=0,0,1000*11630*RES_hh_fec_in!M6/RES_hh_num_in!M6)</f>
        <v>0</v>
      </c>
      <c r="N6" s="72">
        <f>IF(RES_hh_fec_in!N6=0,0,1000*11630*RES_hh_fec_in!N6/RES_hh_num_in!N6)</f>
        <v>0</v>
      </c>
      <c r="O6" s="72">
        <f>IF(RES_hh_fec_in!O6=0,0,1000*11630*RES_hh_fec_in!O6/RES_hh_num_in!O6)</f>
        <v>9846.1278538696024</v>
      </c>
      <c r="P6" s="72">
        <f>IF(RES_hh_fec_in!P6=0,0,1000*11630*RES_hh_fec_in!P6/RES_hh_num_in!P6)</f>
        <v>862.50344616250698</v>
      </c>
      <c r="Q6" s="72">
        <f>IF(RES_hh_fec_in!Q6=0,0,1000*11630*RES_hh_fec_in!Q6/RES_hh_num_in!Q6)</f>
        <v>0</v>
      </c>
      <c r="R6" s="72">
        <f>IF(RES_hh_fec_in!R6=0,0,1000*11630*RES_hh_fec_in!R6/RES_hh_num_in!R6)</f>
        <v>8425.6456526889779</v>
      </c>
      <c r="S6" s="72">
        <f>IF(RES_hh_fec_in!S6=0,0,1000*11630*RES_hh_fec_in!S6/RES_hh_num_in!S6)</f>
        <v>8181.6949676431686</v>
      </c>
      <c r="T6" s="72">
        <f>IF(RES_hh_fec_in!T6=0,0,1000*11630*RES_hh_fec_in!T6/RES_hh_num_in!T6)</f>
        <v>7118.375234105285</v>
      </c>
      <c r="U6" s="72">
        <f>IF(RES_hh_fec_in!U6=0,0,1000*11630*RES_hh_fec_in!U6/RES_hh_num_in!U6)</f>
        <v>5758.282261877046</v>
      </c>
      <c r="V6" s="72">
        <f>IF(RES_hh_fec_in!V6=0,0,1000*11630*RES_hh_fec_in!V6/RES_hh_num_in!V6)</f>
        <v>5971.6739879825654</v>
      </c>
      <c r="W6" s="72">
        <f>IF(RES_hh_fec_in!W6=0,0,1000*11630*RES_hh_fec_in!W6/RES_hh_num_in!W6)</f>
        <v>6703.763495536974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0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0</v>
      </c>
      <c r="H7" s="72">
        <f>IF(RES_hh_fec_in!H7=0,0,1000*11630*RES_hh_fec_in!H7/RES_hh_num_in!H7)</f>
        <v>0</v>
      </c>
      <c r="I7" s="72">
        <f>IF(RES_hh_fec_in!I7=0,0,1000*11630*RES_hh_fec_in!I7/RES_hh_num_in!I7)</f>
        <v>0</v>
      </c>
      <c r="J7" s="72">
        <f>IF(RES_hh_fec_in!J7=0,0,1000*11630*RES_hh_fec_in!J7/RES_hh_num_in!J7)</f>
        <v>0</v>
      </c>
      <c r="K7" s="72">
        <f>IF(RES_hh_fec_in!K7=0,0,1000*11630*RES_hh_fec_in!K7/RES_hh_num_in!K7)</f>
        <v>0</v>
      </c>
      <c r="L7" s="72">
        <f>IF(RES_hh_fec_in!L7=0,0,1000*11630*RES_hh_fec_in!L7/RES_hh_num_in!L7)</f>
        <v>0</v>
      </c>
      <c r="M7" s="72">
        <f>IF(RES_hh_fec_in!M7=0,0,1000*11630*RES_hh_fec_in!M7/RES_hh_num_in!M7)</f>
        <v>0</v>
      </c>
      <c r="N7" s="72">
        <f>IF(RES_hh_fec_in!N7=0,0,1000*11630*RES_hh_fec_in!N7/RES_hh_num_in!N7)</f>
        <v>0</v>
      </c>
      <c r="O7" s="72">
        <f>IF(RES_hh_fec_in!O7=0,0,1000*11630*RES_hh_fec_in!O7/RES_hh_num_in!O7)</f>
        <v>0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0</v>
      </c>
      <c r="S7" s="72">
        <f>IF(RES_hh_fec_in!S7=0,0,1000*11630*RES_hh_fec_in!S7/RES_hh_num_in!S7)</f>
        <v>0</v>
      </c>
      <c r="T7" s="72">
        <f>IF(RES_hh_fec_in!T7=0,0,1000*11630*RES_hh_fec_in!T7/RES_hh_num_in!T7)</f>
        <v>0</v>
      </c>
      <c r="U7" s="72">
        <f>IF(RES_hh_fec_in!U7=0,0,1000*11630*RES_hh_fec_in!U7/RES_hh_num_in!U7)</f>
        <v>0</v>
      </c>
      <c r="V7" s="72">
        <f>IF(RES_hh_fec_in!V7=0,0,1000*11630*RES_hh_fec_in!V7/RES_hh_num_in!V7)</f>
        <v>0</v>
      </c>
      <c r="W7" s="72">
        <f>IF(RES_hh_fec_in!W7=0,0,1000*11630*RES_hh_fec_in!W7/RES_hh_num_in!W7)</f>
        <v>0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15626.207809309964</v>
      </c>
      <c r="D8" s="72">
        <f>IF(RES_hh_fec_in!D8=0,0,1000*11630*RES_hh_fec_in!D8/RES_hh_num_in!D8)</f>
        <v>14756.413552288093</v>
      </c>
      <c r="E8" s="72">
        <f>IF(RES_hh_fec_in!E8=0,0,1000*11630*RES_hh_fec_in!E8/RES_hh_num_in!E8)</f>
        <v>14355.598479336444</v>
      </c>
      <c r="F8" s="72">
        <f>IF(RES_hh_fec_in!F8=0,0,1000*11630*RES_hh_fec_in!F8/RES_hh_num_in!F8)</f>
        <v>12737.778753077913</v>
      </c>
      <c r="G8" s="72">
        <f>IF(RES_hh_fec_in!G8=0,0,1000*11630*RES_hh_fec_in!G8/RES_hh_num_in!G8)</f>
        <v>11816.27930181896</v>
      </c>
      <c r="H8" s="72">
        <f>IF(RES_hh_fec_in!H8=0,0,1000*11630*RES_hh_fec_in!H8/RES_hh_num_in!H8)</f>
        <v>10257.853513580701</v>
      </c>
      <c r="I8" s="72">
        <f>IF(RES_hh_fec_in!I8=0,0,1000*11630*RES_hh_fec_in!I8/RES_hh_num_in!I8)</f>
        <v>8326.8209883061463</v>
      </c>
      <c r="J8" s="72">
        <f>IF(RES_hh_fec_in!J8=0,0,1000*11630*RES_hh_fec_in!J8/RES_hh_num_in!J8)</f>
        <v>8919.868910693056</v>
      </c>
      <c r="K8" s="72">
        <f>IF(RES_hh_fec_in!K8=0,0,1000*11630*RES_hh_fec_in!K8/RES_hh_num_in!K8)</f>
        <v>9183.477756647535</v>
      </c>
      <c r="L8" s="72">
        <f>IF(RES_hh_fec_in!L8=0,0,1000*11630*RES_hh_fec_in!L8/RES_hh_num_in!L8)</f>
        <v>0</v>
      </c>
      <c r="M8" s="72">
        <f>IF(RES_hh_fec_in!M8=0,0,1000*11630*RES_hh_fec_in!M8/RES_hh_num_in!M8)</f>
        <v>10325.626180803389</v>
      </c>
      <c r="N8" s="72">
        <f>IF(RES_hh_fec_in!N8=0,0,1000*11630*RES_hh_fec_in!N8/RES_hh_num_in!N8)</f>
        <v>9860.1118226634262</v>
      </c>
      <c r="O8" s="72">
        <f>IF(RES_hh_fec_in!O8=0,0,1000*11630*RES_hh_fec_in!O8/RES_hh_num_in!O8)</f>
        <v>10266.682026517621</v>
      </c>
      <c r="P8" s="72">
        <f>IF(RES_hh_fec_in!P8=0,0,1000*11630*RES_hh_fec_in!P8/RES_hh_num_in!P8)</f>
        <v>8289.5940303524367</v>
      </c>
      <c r="Q8" s="72">
        <f>IF(RES_hh_fec_in!Q8=0,0,1000*11630*RES_hh_fec_in!Q8/RES_hh_num_in!Q8)</f>
        <v>8221.2761970903084</v>
      </c>
      <c r="R8" s="72">
        <f>IF(RES_hh_fec_in!R8=0,0,1000*11630*RES_hh_fec_in!R8/RES_hh_num_in!R8)</f>
        <v>8191.3251621035361</v>
      </c>
      <c r="S8" s="72">
        <f>IF(RES_hh_fec_in!S8=0,0,1000*11630*RES_hh_fec_in!S8/RES_hh_num_in!S8)</f>
        <v>8329.7773065964448</v>
      </c>
      <c r="T8" s="72">
        <f>IF(RES_hh_fec_in!T8=0,0,1000*11630*RES_hh_fec_in!T8/RES_hh_num_in!T8)</f>
        <v>7471.2145389232601</v>
      </c>
      <c r="U8" s="72">
        <f>IF(RES_hh_fec_in!U8=0,0,1000*11630*RES_hh_fec_in!U8/RES_hh_num_in!U8)</f>
        <v>7073.7705134946782</v>
      </c>
      <c r="V8" s="72">
        <f>IF(RES_hh_fec_in!V8=0,0,1000*11630*RES_hh_fec_in!V8/RES_hh_num_in!V8)</f>
        <v>6917.2190374018955</v>
      </c>
      <c r="W8" s="72">
        <f>IF(RES_hh_fec_in!W8=0,0,1000*11630*RES_hh_fec_in!W8/RES_hh_num_in!W8)</f>
        <v>6895.5990453575969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23098.483687668479</v>
      </c>
      <c r="D9" s="72">
        <f>IF(RES_hh_fec_in!D9=0,0,1000*11630*RES_hh_fec_in!D9/RES_hh_num_in!D9)</f>
        <v>16039.980331433377</v>
      </c>
      <c r="E9" s="72">
        <f>IF(RES_hh_fec_in!E9=0,0,1000*11630*RES_hh_fec_in!E9/RES_hh_num_in!E9)</f>
        <v>13233.555386513937</v>
      </c>
      <c r="F9" s="72">
        <f>IF(RES_hh_fec_in!F9=0,0,1000*11630*RES_hh_fec_in!F9/RES_hh_num_in!F9)</f>
        <v>14614.25971919374</v>
      </c>
      <c r="G9" s="72">
        <f>IF(RES_hh_fec_in!G9=0,0,1000*11630*RES_hh_fec_in!G9/RES_hh_num_in!G9)</f>
        <v>13384.167930598516</v>
      </c>
      <c r="H9" s="72">
        <f>IF(RES_hh_fec_in!H9=0,0,1000*11630*RES_hh_fec_in!H9/RES_hh_num_in!H9)</f>
        <v>8462.2266761768715</v>
      </c>
      <c r="I9" s="72">
        <f>IF(RES_hh_fec_in!I9=0,0,1000*11630*RES_hh_fec_in!I9/RES_hh_num_in!I9)</f>
        <v>10437.697098595612</v>
      </c>
      <c r="J9" s="72">
        <f>IF(RES_hh_fec_in!J9=0,0,1000*11630*RES_hh_fec_in!J9/RES_hh_num_in!J9)</f>
        <v>3976.3403948598748</v>
      </c>
      <c r="K9" s="72">
        <f>IF(RES_hh_fec_in!K9=0,0,1000*11630*RES_hh_fec_in!K9/RES_hh_num_in!K9)</f>
        <v>1992.098580572361</v>
      </c>
      <c r="L9" s="72">
        <f>IF(RES_hh_fec_in!L9=0,0,1000*11630*RES_hh_fec_in!L9/RES_hh_num_in!L9)</f>
        <v>18464.494542574128</v>
      </c>
      <c r="M9" s="72">
        <f>IF(RES_hh_fec_in!M9=0,0,1000*11630*RES_hh_fec_in!M9/RES_hh_num_in!M9)</f>
        <v>14501.976367849022</v>
      </c>
      <c r="N9" s="72">
        <f>IF(RES_hh_fec_in!N9=0,0,1000*11630*RES_hh_fec_in!N9/RES_hh_num_in!N9)</f>
        <v>14046.374911371484</v>
      </c>
      <c r="O9" s="72">
        <f>IF(RES_hh_fec_in!O9=0,0,1000*11630*RES_hh_fec_in!O9/RES_hh_num_in!O9)</f>
        <v>12532.230523104154</v>
      </c>
      <c r="P9" s="72">
        <f>IF(RES_hh_fec_in!P9=0,0,1000*11630*RES_hh_fec_in!P9/RES_hh_num_in!P9)</f>
        <v>0</v>
      </c>
      <c r="Q9" s="72">
        <f>IF(RES_hh_fec_in!Q9=0,0,1000*11630*RES_hh_fec_in!Q9/RES_hh_num_in!Q9)</f>
        <v>9555.6635604557177</v>
      </c>
      <c r="R9" s="72">
        <f>IF(RES_hh_fec_in!R9=0,0,1000*11630*RES_hh_fec_in!R9/RES_hh_num_in!R9)</f>
        <v>10096.773999256286</v>
      </c>
      <c r="S9" s="72">
        <f>IF(RES_hh_fec_in!S9=0,0,1000*11630*RES_hh_fec_in!S9/RES_hh_num_in!S9)</f>
        <v>9351.9879569706482</v>
      </c>
      <c r="T9" s="72">
        <f>IF(RES_hh_fec_in!T9=0,0,1000*11630*RES_hh_fec_in!T9/RES_hh_num_in!T9)</f>
        <v>0</v>
      </c>
      <c r="U9" s="72">
        <f>IF(RES_hh_fec_in!U9=0,0,1000*11630*RES_hh_fec_in!U9/RES_hh_num_in!U9)</f>
        <v>0</v>
      </c>
      <c r="V9" s="72">
        <f>IF(RES_hh_fec_in!V9=0,0,1000*11630*RES_hh_fec_in!V9/RES_hh_num_in!V9)</f>
        <v>6921.8858723736885</v>
      </c>
      <c r="W9" s="72">
        <f>IF(RES_hh_fec_in!W9=0,0,1000*11630*RES_hh_fec_in!W9/RES_hh_num_in!W9)</f>
        <v>7114.9121974883874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14528.752621735421</v>
      </c>
      <c r="D11" s="72">
        <f>IF(RES_hh_fec_in!D11=0,0,1000*11630*RES_hh_fec_in!D11/RES_hh_num_in!D11)</f>
        <v>12772.777117497933</v>
      </c>
      <c r="E11" s="72">
        <f>IF(RES_hh_fec_in!E11=0,0,1000*11630*RES_hh_fec_in!E11/RES_hh_num_in!E11)</f>
        <v>10912.508806315476</v>
      </c>
      <c r="F11" s="72">
        <f>IF(RES_hh_fec_in!F11=0,0,1000*11630*RES_hh_fec_in!F11/RES_hh_num_in!F11)</f>
        <v>9998.9789713458304</v>
      </c>
      <c r="G11" s="72">
        <f>IF(RES_hh_fec_in!G11=0,0,1000*11630*RES_hh_fec_in!G11/RES_hh_num_in!G11)</f>
        <v>9790.7350129170918</v>
      </c>
      <c r="H11" s="72">
        <f>IF(RES_hh_fec_in!H11=0,0,1000*11630*RES_hh_fec_in!H11/RES_hh_num_in!H11)</f>
        <v>8407.0085138515351</v>
      </c>
      <c r="I11" s="72">
        <f>IF(RES_hh_fec_in!I11=0,0,1000*11630*RES_hh_fec_in!I11/RES_hh_num_in!I11)</f>
        <v>7336.0787785671355</v>
      </c>
      <c r="J11" s="72">
        <f>IF(RES_hh_fec_in!J11=0,0,1000*11630*RES_hh_fec_in!J11/RES_hh_num_in!J11)</f>
        <v>7146.9777901570787</v>
      </c>
      <c r="K11" s="72">
        <f>IF(RES_hh_fec_in!K11=0,0,1000*11630*RES_hh_fec_in!K11/RES_hh_num_in!K11)</f>
        <v>7798.7376786805544</v>
      </c>
      <c r="L11" s="72">
        <f>IF(RES_hh_fec_in!L11=0,0,1000*11630*RES_hh_fec_in!L11/RES_hh_num_in!L11)</f>
        <v>0</v>
      </c>
      <c r="M11" s="72">
        <f>IF(RES_hh_fec_in!M11=0,0,1000*11630*RES_hh_fec_in!M11/RES_hh_num_in!M11)</f>
        <v>9429.8721697331475</v>
      </c>
      <c r="N11" s="72">
        <f>IF(RES_hh_fec_in!N11=0,0,1000*11630*RES_hh_fec_in!N11/RES_hh_num_in!N11)</f>
        <v>9835.8020322772809</v>
      </c>
      <c r="O11" s="72">
        <f>IF(RES_hh_fec_in!O11=0,0,1000*11630*RES_hh_fec_in!O11/RES_hh_num_in!O11)</f>
        <v>9698.3116152428829</v>
      </c>
      <c r="P11" s="72">
        <f>IF(RES_hh_fec_in!P11=0,0,1000*11630*RES_hh_fec_in!P11/RES_hh_num_in!P11)</f>
        <v>7567.7015174920825</v>
      </c>
      <c r="Q11" s="72">
        <f>IF(RES_hh_fec_in!Q11=0,0,1000*11630*RES_hh_fec_in!Q11/RES_hh_num_in!Q11)</f>
        <v>8045.8477164242004</v>
      </c>
      <c r="R11" s="72">
        <f>IF(RES_hh_fec_in!R11=0,0,1000*11630*RES_hh_fec_in!R11/RES_hh_num_in!R11)</f>
        <v>8000.5913682644687</v>
      </c>
      <c r="S11" s="72">
        <f>IF(RES_hh_fec_in!S11=0,0,1000*11630*RES_hh_fec_in!S11/RES_hh_num_in!S11)</f>
        <v>7964.3379083618511</v>
      </c>
      <c r="T11" s="72">
        <f>IF(RES_hh_fec_in!T11=0,0,1000*11630*RES_hh_fec_in!T11/RES_hh_num_in!T11)</f>
        <v>6994.5500099407609</v>
      </c>
      <c r="U11" s="72">
        <f>IF(RES_hh_fec_in!U11=0,0,1000*11630*RES_hh_fec_in!U11/RES_hh_num_in!U11)</f>
        <v>6628.0082335795232</v>
      </c>
      <c r="V11" s="72">
        <f>IF(RES_hh_fec_in!V11=0,0,1000*11630*RES_hh_fec_in!V11/RES_hh_num_in!V11)</f>
        <v>6702.8540882164552</v>
      </c>
      <c r="W11" s="72">
        <f>IF(RES_hh_fec_in!W11=0,0,1000*11630*RES_hh_fec_in!W11/RES_hh_num_in!W11)</f>
        <v>6422.4498351241555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6220.2455185795088</v>
      </c>
      <c r="D12" s="72">
        <f>IF(RES_hh_fec_in!D12=0,0,1000*11630*RES_hh_fec_in!D12/RES_hh_num_in!D12)</f>
        <v>5705.4668638969561</v>
      </c>
      <c r="E12" s="72">
        <f>IF(RES_hh_fec_in!E12=0,0,1000*11630*RES_hh_fec_in!E12/RES_hh_num_in!E12)</f>
        <v>5066.4939732657867</v>
      </c>
      <c r="F12" s="72">
        <f>IF(RES_hh_fec_in!F12=0,0,1000*11630*RES_hh_fec_in!F12/RES_hh_num_in!F12)</f>
        <v>4135.3790645564959</v>
      </c>
      <c r="G12" s="72">
        <f>IF(RES_hh_fec_in!G12=0,0,1000*11630*RES_hh_fec_in!G12/RES_hh_num_in!G12)</f>
        <v>3653.2495243486001</v>
      </c>
      <c r="H12" s="72">
        <f>IF(RES_hh_fec_in!H12=0,0,1000*11630*RES_hh_fec_in!H12/RES_hh_num_in!H12)</f>
        <v>3065.1529137585212</v>
      </c>
      <c r="I12" s="72">
        <f>IF(RES_hh_fec_in!I12=0,0,1000*11630*RES_hh_fec_in!I12/RES_hh_num_in!I12)</f>
        <v>2492.3373021791954</v>
      </c>
      <c r="J12" s="72">
        <f>IF(RES_hh_fec_in!J12=0,0,1000*11630*RES_hh_fec_in!J12/RES_hh_num_in!J12)</f>
        <v>2473.5653908655163</v>
      </c>
      <c r="K12" s="72">
        <f>IF(RES_hh_fec_in!K12=0,0,1000*11630*RES_hh_fec_in!K12/RES_hh_num_in!K12)</f>
        <v>2419.049472558559</v>
      </c>
      <c r="L12" s="72">
        <f>IF(RES_hh_fec_in!L12=0,0,1000*11630*RES_hh_fec_in!L12/RES_hh_num_in!L12)</f>
        <v>0</v>
      </c>
      <c r="M12" s="72">
        <f>IF(RES_hh_fec_in!M12=0,0,1000*11630*RES_hh_fec_in!M12/RES_hh_num_in!M12)</f>
        <v>2326.6853063982535</v>
      </c>
      <c r="N12" s="72">
        <f>IF(RES_hh_fec_in!N12=0,0,1000*11630*RES_hh_fec_in!N12/RES_hh_num_in!N12)</f>
        <v>2114.6716865185062</v>
      </c>
      <c r="O12" s="72">
        <f>IF(RES_hh_fec_in!O12=0,0,1000*11630*RES_hh_fec_in!O12/RES_hh_num_in!O12)</f>
        <v>2125.0713917570733</v>
      </c>
      <c r="P12" s="72">
        <f>IF(RES_hh_fec_in!P12=0,0,1000*11630*RES_hh_fec_in!P12/RES_hh_num_in!P12)</f>
        <v>1813.9717304596882</v>
      </c>
      <c r="Q12" s="72">
        <f>IF(RES_hh_fec_in!Q12=0,0,1000*11630*RES_hh_fec_in!Q12/RES_hh_num_in!Q12)</f>
        <v>2088.2002180059349</v>
      </c>
      <c r="R12" s="72">
        <f>IF(RES_hh_fec_in!R12=0,0,1000*11630*RES_hh_fec_in!R12/RES_hh_num_in!R12)</f>
        <v>1794.3543286089875</v>
      </c>
      <c r="S12" s="72">
        <f>IF(RES_hh_fec_in!S12=0,0,1000*11630*RES_hh_fec_in!S12/RES_hh_num_in!S12)</f>
        <v>1824.3893406572492</v>
      </c>
      <c r="T12" s="72">
        <f>IF(RES_hh_fec_in!T12=0,0,1000*11630*RES_hh_fec_in!T12/RES_hh_num_in!T12)</f>
        <v>1640.6711441457521</v>
      </c>
      <c r="U12" s="72">
        <f>IF(RES_hh_fec_in!U12=0,0,1000*11630*RES_hh_fec_in!U12/RES_hh_num_in!U12)</f>
        <v>1488.0220169226934</v>
      </c>
      <c r="V12" s="72">
        <f>IF(RES_hh_fec_in!V12=0,0,1000*11630*RES_hh_fec_in!V12/RES_hh_num_in!V12)</f>
        <v>1557.1341840396974</v>
      </c>
      <c r="W12" s="72">
        <f>IF(RES_hh_fec_in!W12=0,0,1000*11630*RES_hh_fec_in!W12/RES_hh_num_in!W12)</f>
        <v>1632.7840457637892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0</v>
      </c>
      <c r="D13" s="74">
        <f>IF(RES_hh_fec_in!D13=0,0,1000*11630*RES_hh_fec_in!D13/RES_hh_num_in!D13)</f>
        <v>0</v>
      </c>
      <c r="E13" s="74">
        <f>IF(RES_hh_fec_in!E13=0,0,1000*11630*RES_hh_fec_in!E13/RES_hh_num_in!E13)</f>
        <v>0</v>
      </c>
      <c r="F13" s="74">
        <f>IF(RES_hh_fec_in!F13=0,0,1000*11630*RES_hh_fec_in!F13/RES_hh_num_in!F13)</f>
        <v>0</v>
      </c>
      <c r="G13" s="74">
        <f>IF(RES_hh_fec_in!G13=0,0,1000*11630*RES_hh_fec_in!G13/RES_hh_num_in!G13)</f>
        <v>9840.7062620131182</v>
      </c>
      <c r="H13" s="74">
        <f>IF(RES_hh_fec_in!H13=0,0,1000*11630*RES_hh_fec_in!H13/RES_hh_num_in!H13)</f>
        <v>8662.5113281520407</v>
      </c>
      <c r="I13" s="74">
        <f>IF(RES_hh_fec_in!I13=0,0,1000*11630*RES_hh_fec_in!I13/RES_hh_num_in!I13)</f>
        <v>7776.1995115167074</v>
      </c>
      <c r="J13" s="74">
        <f>IF(RES_hh_fec_in!J13=0,0,1000*11630*RES_hh_fec_in!J13/RES_hh_num_in!J13)</f>
        <v>8088.1413913479792</v>
      </c>
      <c r="K13" s="74">
        <f>IF(RES_hh_fec_in!K13=0,0,1000*11630*RES_hh_fec_in!K13/RES_hh_num_in!K13)</f>
        <v>7942.4770444926471</v>
      </c>
      <c r="L13" s="74">
        <f>IF(RES_hh_fec_in!L13=0,0,1000*11630*RES_hh_fec_in!L13/RES_hh_num_in!L13)</f>
        <v>0</v>
      </c>
      <c r="M13" s="74">
        <f>IF(RES_hh_fec_in!M13=0,0,1000*11630*RES_hh_fec_in!M13/RES_hh_num_in!M13)</f>
        <v>9454.3683733053222</v>
      </c>
      <c r="N13" s="74">
        <f>IF(RES_hh_fec_in!N13=0,0,1000*11630*RES_hh_fec_in!N13/RES_hh_num_in!N13)</f>
        <v>10299.094598477732</v>
      </c>
      <c r="O13" s="74">
        <f>IF(RES_hh_fec_in!O13=0,0,1000*11630*RES_hh_fec_in!O13/RES_hh_num_in!O13)</f>
        <v>9772.6539701972433</v>
      </c>
      <c r="P13" s="74">
        <f>IF(RES_hh_fec_in!P13=0,0,1000*11630*RES_hh_fec_in!P13/RES_hh_num_in!P13)</f>
        <v>8935.8447108523851</v>
      </c>
      <c r="Q13" s="74">
        <f>IF(RES_hh_fec_in!Q13=0,0,1000*11630*RES_hh_fec_in!Q13/RES_hh_num_in!Q13)</f>
        <v>8707.9333644993749</v>
      </c>
      <c r="R13" s="74">
        <f>IF(RES_hh_fec_in!R13=0,0,1000*11630*RES_hh_fec_in!R13/RES_hh_num_in!R13)</f>
        <v>8386.252709415734</v>
      </c>
      <c r="S13" s="74">
        <f>IF(RES_hh_fec_in!S13=0,0,1000*11630*RES_hh_fec_in!S13/RES_hh_num_in!S13)</f>
        <v>4765.8414686380302</v>
      </c>
      <c r="T13" s="74">
        <f>IF(RES_hh_fec_in!T13=0,0,1000*11630*RES_hh_fec_in!T13/RES_hh_num_in!T13)</f>
        <v>4347.0911175728224</v>
      </c>
      <c r="U13" s="74">
        <f>IF(RES_hh_fec_in!U13=0,0,1000*11630*RES_hh_fec_in!U13/RES_hh_num_in!U13)</f>
        <v>5722.7750581613927</v>
      </c>
      <c r="V13" s="74">
        <f>IF(RES_hh_fec_in!V13=0,0,1000*11630*RES_hh_fec_in!V13/RES_hh_num_in!V13)</f>
        <v>7286.4526367313756</v>
      </c>
      <c r="W13" s="74">
        <f>IF(RES_hh_fec_in!W13=0,0,1000*11630*RES_hh_fec_in!W13/RES_hh_num_in!W13)</f>
        <v>5271.0597679145803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137.03172576241101</v>
      </c>
      <c r="D14" s="76">
        <f>IF(RES_hh_fec_in!D14=0,0,1000*11630*RES_hh_fec_in!D14/RES_hh_num_in!D14)</f>
        <v>125.8279311029179</v>
      </c>
      <c r="E14" s="76">
        <f>IF(RES_hh_fec_in!E14=0,0,1000*11630*RES_hh_fec_in!E14/RES_hh_num_in!E14)</f>
        <v>121.32649473384365</v>
      </c>
      <c r="F14" s="76">
        <f>IF(RES_hh_fec_in!F14=0,0,1000*11630*RES_hh_fec_in!F14/RES_hh_num_in!F14)</f>
        <v>121.51878252398657</v>
      </c>
      <c r="G14" s="76">
        <f>IF(RES_hh_fec_in!G14=0,0,1000*11630*RES_hh_fec_in!G14/RES_hh_num_in!G14)</f>
        <v>100.80171527973067</v>
      </c>
      <c r="H14" s="76">
        <f>IF(RES_hh_fec_in!H14=0,0,1000*11630*RES_hh_fec_in!H14/RES_hh_num_in!H14)</f>
        <v>95.564945403703533</v>
      </c>
      <c r="I14" s="76">
        <f>IF(RES_hh_fec_in!I14=0,0,1000*11630*RES_hh_fec_in!I14/RES_hh_num_in!I14)</f>
        <v>79.369857240090681</v>
      </c>
      <c r="J14" s="76">
        <f>IF(RES_hh_fec_in!J14=0,0,1000*11630*RES_hh_fec_in!J14/RES_hh_num_in!J14)</f>
        <v>64.21635444248804</v>
      </c>
      <c r="K14" s="76">
        <f>IF(RES_hh_fec_in!K14=0,0,1000*11630*RES_hh_fec_in!K14/RES_hh_num_in!K14)</f>
        <v>44.382125524759438</v>
      </c>
      <c r="L14" s="76">
        <f>IF(RES_hh_fec_in!L14=0,0,1000*11630*RES_hh_fec_in!L14/RES_hh_num_in!L14)</f>
        <v>86.161998650721202</v>
      </c>
      <c r="M14" s="76">
        <f>IF(RES_hh_fec_in!M14=0,0,1000*11630*RES_hh_fec_in!M14/RES_hh_num_in!M14)</f>
        <v>81.0978623761427</v>
      </c>
      <c r="N14" s="76">
        <f>IF(RES_hh_fec_in!N14=0,0,1000*11630*RES_hh_fec_in!N14/RES_hh_num_in!N14)</f>
        <v>67.726434939509147</v>
      </c>
      <c r="O14" s="76">
        <f>IF(RES_hh_fec_in!O14=0,0,1000*11630*RES_hh_fec_in!O14/RES_hh_num_in!O14)</f>
        <v>81.701501007262053</v>
      </c>
      <c r="P14" s="76">
        <f>IF(RES_hh_fec_in!P14=0,0,1000*11630*RES_hh_fec_in!P14/RES_hh_num_in!P14)</f>
        <v>74.273304790991176</v>
      </c>
      <c r="Q14" s="76">
        <f>IF(RES_hh_fec_in!Q14=0,0,1000*11630*RES_hh_fec_in!Q14/RES_hh_num_in!Q14)</f>
        <v>78.303627023790071</v>
      </c>
      <c r="R14" s="76">
        <f>IF(RES_hh_fec_in!R14=0,0,1000*11630*RES_hh_fec_in!R14/RES_hh_num_in!R14)</f>
        <v>76.247611693639428</v>
      </c>
      <c r="S14" s="76">
        <f>IF(RES_hh_fec_in!S14=0,0,1000*11630*RES_hh_fec_in!S14/RES_hh_num_in!S14)</f>
        <v>84.621176866349529</v>
      </c>
      <c r="T14" s="76">
        <f>IF(RES_hh_fec_in!T14=0,0,1000*11630*RES_hh_fec_in!T14/RES_hh_num_in!T14)</f>
        <v>81.053661947093318</v>
      </c>
      <c r="U14" s="76">
        <f>IF(RES_hh_fec_in!U14=0,0,1000*11630*RES_hh_fec_in!U14/RES_hh_num_in!U14)</f>
        <v>81.154992202941713</v>
      </c>
      <c r="V14" s="76">
        <f>IF(RES_hh_fec_in!V14=0,0,1000*11630*RES_hh_fec_in!V14/RES_hh_num_in!V14)</f>
        <v>70.000924468470501</v>
      </c>
      <c r="W14" s="76">
        <f>IF(RES_hh_fec_in!W14=0,0,1000*11630*RES_hh_fec_in!W14/RES_hh_num_in!W14)</f>
        <v>59.72323371264639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6.011169614178316</v>
      </c>
      <c r="D15" s="69">
        <f t="shared" si="0"/>
        <v>9.7406180560367019</v>
      </c>
      <c r="E15" s="69">
        <f t="shared" si="0"/>
        <v>13.688993950624802</v>
      </c>
      <c r="F15" s="69">
        <f t="shared" si="0"/>
        <v>12.359685749530611</v>
      </c>
      <c r="G15" s="69">
        <f t="shared" si="0"/>
        <v>14.392721031711352</v>
      </c>
      <c r="H15" s="69">
        <f t="shared" si="0"/>
        <v>12.296578763573608</v>
      </c>
      <c r="I15" s="69">
        <f t="shared" si="0"/>
        <v>18.70376666638581</v>
      </c>
      <c r="J15" s="69">
        <f t="shared" si="0"/>
        <v>14.111368700721512</v>
      </c>
      <c r="K15" s="69">
        <f t="shared" si="0"/>
        <v>19.253510134832734</v>
      </c>
      <c r="L15" s="69">
        <f t="shared" si="0"/>
        <v>15.279893424363351</v>
      </c>
      <c r="M15" s="69">
        <f t="shared" si="0"/>
        <v>6.8575070349189184</v>
      </c>
      <c r="N15" s="69">
        <f t="shared" si="0"/>
        <v>30.209951039757755</v>
      </c>
      <c r="O15" s="69">
        <f t="shared" si="0"/>
        <v>18.567759612893443</v>
      </c>
      <c r="P15" s="69">
        <f t="shared" si="0"/>
        <v>14.722800684218109</v>
      </c>
      <c r="Q15" s="69">
        <f t="shared" si="0"/>
        <v>31.210599208723956</v>
      </c>
      <c r="R15" s="69">
        <f t="shared" si="0"/>
        <v>25.452828166865249</v>
      </c>
      <c r="S15" s="69">
        <f t="shared" si="0"/>
        <v>20.432538143699478</v>
      </c>
      <c r="T15" s="69">
        <f t="shared" si="0"/>
        <v>30.191820481662884</v>
      </c>
      <c r="U15" s="69">
        <f t="shared" si="0"/>
        <v>25.055072015942113</v>
      </c>
      <c r="V15" s="69">
        <f t="shared" si="0"/>
        <v>27.708261321299172</v>
      </c>
      <c r="W15" s="69">
        <f t="shared" si="0"/>
        <v>13.059576449888697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6.011169614178316</v>
      </c>
      <c r="D16" s="72">
        <f>IF(RES_hh_fec_in!D16=0,0,1000*11630*RES_hh_fec_in!D16/RES_hh_num_in!D$3)</f>
        <v>9.7406180560367019</v>
      </c>
      <c r="E16" s="72">
        <f>IF(RES_hh_fec_in!E16=0,0,1000*11630*RES_hh_fec_in!E16/RES_hh_num_in!E$3)</f>
        <v>13.688993950624802</v>
      </c>
      <c r="F16" s="72">
        <f>IF(RES_hh_fec_in!F16=0,0,1000*11630*RES_hh_fec_in!F16/RES_hh_num_in!F$3)</f>
        <v>12.359685749530611</v>
      </c>
      <c r="G16" s="72">
        <f>IF(RES_hh_fec_in!G16=0,0,1000*11630*RES_hh_fec_in!G16/RES_hh_num_in!G$3)</f>
        <v>14.392721031711352</v>
      </c>
      <c r="H16" s="72">
        <f>IF(RES_hh_fec_in!H16=0,0,1000*11630*RES_hh_fec_in!H16/RES_hh_num_in!H$3)</f>
        <v>12.296578763573608</v>
      </c>
      <c r="I16" s="72">
        <f>IF(RES_hh_fec_in!I16=0,0,1000*11630*RES_hh_fec_in!I16/RES_hh_num_in!I$3)</f>
        <v>18.70376666638581</v>
      </c>
      <c r="J16" s="72">
        <f>IF(RES_hh_fec_in!J16=0,0,1000*11630*RES_hh_fec_in!J16/RES_hh_num_in!J$3)</f>
        <v>14.111368700721512</v>
      </c>
      <c r="K16" s="72">
        <f>IF(RES_hh_fec_in!K16=0,0,1000*11630*RES_hh_fec_in!K16/RES_hh_num_in!K$3)</f>
        <v>19.253510134832734</v>
      </c>
      <c r="L16" s="72">
        <f>IF(RES_hh_fec_in!L16=0,0,1000*11630*RES_hh_fec_in!L16/RES_hh_num_in!L$3)</f>
        <v>15.279893424363351</v>
      </c>
      <c r="M16" s="72">
        <f>IF(RES_hh_fec_in!M16=0,0,1000*11630*RES_hh_fec_in!M16/RES_hh_num_in!M$3)</f>
        <v>6.8575070349189184</v>
      </c>
      <c r="N16" s="72">
        <f>IF(RES_hh_fec_in!N16=0,0,1000*11630*RES_hh_fec_in!N16/RES_hh_num_in!N$3)</f>
        <v>30.209951039757755</v>
      </c>
      <c r="O16" s="72">
        <f>IF(RES_hh_fec_in!O16=0,0,1000*11630*RES_hh_fec_in!O16/RES_hh_num_in!O$3)</f>
        <v>18.567759612893443</v>
      </c>
      <c r="P16" s="72">
        <f>IF(RES_hh_fec_in!P16=0,0,1000*11630*RES_hh_fec_in!P16/RES_hh_num_in!P$3)</f>
        <v>14.722800684218109</v>
      </c>
      <c r="Q16" s="72">
        <f>IF(RES_hh_fec_in!Q16=0,0,1000*11630*RES_hh_fec_in!Q16/RES_hh_num_in!Q$3)</f>
        <v>31.210599208723956</v>
      </c>
      <c r="R16" s="72">
        <f>IF(RES_hh_fec_in!R16=0,0,1000*11630*RES_hh_fec_in!R16/RES_hh_num_in!R$3)</f>
        <v>25.452828166865249</v>
      </c>
      <c r="S16" s="72">
        <f>IF(RES_hh_fec_in!S16=0,0,1000*11630*RES_hh_fec_in!S16/RES_hh_num_in!S$3)</f>
        <v>20.432538143699478</v>
      </c>
      <c r="T16" s="72">
        <f>IF(RES_hh_fec_in!T16=0,0,1000*11630*RES_hh_fec_in!T16/RES_hh_num_in!T$3)</f>
        <v>30.191820481662884</v>
      </c>
      <c r="U16" s="72">
        <f>IF(RES_hh_fec_in!U16=0,0,1000*11630*RES_hh_fec_in!U16/RES_hh_num_in!U$3)</f>
        <v>25.055072015942113</v>
      </c>
      <c r="V16" s="72">
        <f>IF(RES_hh_fec_in!V16=0,0,1000*11630*RES_hh_fec_in!V16/RES_hh_num_in!V$3)</f>
        <v>27.708261321299172</v>
      </c>
      <c r="W16" s="72">
        <f>IF(RES_hh_fec_in!W16=0,0,1000*11630*RES_hh_fec_in!W16/RES_hh_num_in!W$3)</f>
        <v>13.059576449888697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1077.3146159535934</v>
      </c>
      <c r="D17" s="69">
        <f>IF(RES_hh_fec_in!D17=0,0,1000*11630*RES_hh_fec_in!D17/RES_hh_num_in!D17)</f>
        <v>1041.7547296911705</v>
      </c>
      <c r="E17" s="69">
        <f>IF(RES_hh_fec_in!E17=0,0,1000*11630*RES_hh_fec_in!E17/RES_hh_num_in!E17)</f>
        <v>1048.0749071147791</v>
      </c>
      <c r="F17" s="69">
        <f>IF(RES_hh_fec_in!F17=0,0,1000*11630*RES_hh_fec_in!F17/RES_hh_num_in!F17)</f>
        <v>1056.7986394886375</v>
      </c>
      <c r="G17" s="69">
        <f>IF(RES_hh_fec_in!G17=0,0,1000*11630*RES_hh_fec_in!G17/RES_hh_num_in!G17)</f>
        <v>1036.1494628785954</v>
      </c>
      <c r="H17" s="69">
        <f>IF(RES_hh_fec_in!H17=0,0,1000*11630*RES_hh_fec_in!H17/RES_hh_num_in!H17)</f>
        <v>1061.9364610779294</v>
      </c>
      <c r="I17" s="69">
        <f>IF(RES_hh_fec_in!I17=0,0,1000*11630*RES_hh_fec_in!I17/RES_hh_num_in!I17)</f>
        <v>1106.7615927687659</v>
      </c>
      <c r="J17" s="69">
        <f>IF(RES_hh_fec_in!J17=0,0,1000*11630*RES_hh_fec_in!J17/RES_hh_num_in!J17)</f>
        <v>1131.3545768505853</v>
      </c>
      <c r="K17" s="69">
        <f>IF(RES_hh_fec_in!K17=0,0,1000*11630*RES_hh_fec_in!K17/RES_hh_num_in!K17)</f>
        <v>976.01362878514749</v>
      </c>
      <c r="L17" s="69">
        <f>IF(RES_hh_fec_in!L17=0,0,1000*11630*RES_hh_fec_in!L17/RES_hh_num_in!L17)</f>
        <v>672.55722548587846</v>
      </c>
      <c r="M17" s="69">
        <f>IF(RES_hh_fec_in!M17=0,0,1000*11630*RES_hh_fec_in!M17/RES_hh_num_in!M17)</f>
        <v>801.99783535329743</v>
      </c>
      <c r="N17" s="69">
        <f>IF(RES_hh_fec_in!N17=0,0,1000*11630*RES_hh_fec_in!N17/RES_hh_num_in!N17)</f>
        <v>830.5778621926961</v>
      </c>
      <c r="O17" s="69">
        <f>IF(RES_hh_fec_in!O17=0,0,1000*11630*RES_hh_fec_in!O17/RES_hh_num_in!O17)</f>
        <v>911.96098543535675</v>
      </c>
      <c r="P17" s="69">
        <f>IF(RES_hh_fec_in!P17=0,0,1000*11630*RES_hh_fec_in!P17/RES_hh_num_in!P17)</f>
        <v>1216.1634221820107</v>
      </c>
      <c r="Q17" s="69">
        <f>IF(RES_hh_fec_in!Q17=0,0,1000*11630*RES_hh_fec_in!Q17/RES_hh_num_in!Q17)</f>
        <v>1128.9093739447803</v>
      </c>
      <c r="R17" s="69">
        <f>IF(RES_hh_fec_in!R17=0,0,1000*11630*RES_hh_fec_in!R17/RES_hh_num_in!R17)</f>
        <v>1072.7082703215024</v>
      </c>
      <c r="S17" s="69">
        <f>IF(RES_hh_fec_in!S17=0,0,1000*11630*RES_hh_fec_in!S17/RES_hh_num_in!S17)</f>
        <v>1172.9048229421533</v>
      </c>
      <c r="T17" s="69">
        <f>IF(RES_hh_fec_in!T17=0,0,1000*11630*RES_hh_fec_in!T17/RES_hh_num_in!T17)</f>
        <v>1466.7124420228411</v>
      </c>
      <c r="U17" s="69">
        <f>IF(RES_hh_fec_in!U17=0,0,1000*11630*RES_hh_fec_in!U17/RES_hh_num_in!U17)</f>
        <v>1738.1223283663305</v>
      </c>
      <c r="V17" s="69">
        <f>IF(RES_hh_fec_in!V17=0,0,1000*11630*RES_hh_fec_in!V17/RES_hh_num_in!V17)</f>
        <v>1688.4880807114653</v>
      </c>
      <c r="W17" s="69">
        <f>IF(RES_hh_fec_in!W17=0,0,1000*11630*RES_hh_fec_in!W17/RES_hh_num_in!W17)</f>
        <v>1819.4138837022981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782.55741288295781</v>
      </c>
      <c r="D18" s="72">
        <f>IF(RES_hh_fec_in!D18=0,0,1000*11630*RES_hh_fec_in!D18/RES_hh_num_in!D18)</f>
        <v>1319.7532142235916</v>
      </c>
      <c r="E18" s="72">
        <f>IF(RES_hh_fec_in!E18=0,0,1000*11630*RES_hh_fec_in!E18/RES_hh_num_in!E18)</f>
        <v>886.63128382327045</v>
      </c>
      <c r="F18" s="72">
        <f>IF(RES_hh_fec_in!F18=0,0,1000*11630*RES_hh_fec_in!F18/RES_hh_num_in!F18)</f>
        <v>1206.3076115738154</v>
      </c>
      <c r="G18" s="72">
        <f>IF(RES_hh_fec_in!G18=0,0,1000*11630*RES_hh_fec_in!G18/RES_hh_num_in!G18)</f>
        <v>803.03556582446754</v>
      </c>
      <c r="H18" s="72">
        <f>IF(RES_hh_fec_in!H18=0,0,1000*11630*RES_hh_fec_in!H18/RES_hh_num_in!H18)</f>
        <v>859.89129303597736</v>
      </c>
      <c r="I18" s="72">
        <f>IF(RES_hh_fec_in!I18=0,0,1000*11630*RES_hh_fec_in!I18/RES_hh_num_in!I18)</f>
        <v>895.26904907579046</v>
      </c>
      <c r="J18" s="72">
        <f>IF(RES_hh_fec_in!J18=0,0,1000*11630*RES_hh_fec_in!J18/RES_hh_num_in!J18)</f>
        <v>1302.0607185662286</v>
      </c>
      <c r="K18" s="72">
        <f>IF(RES_hh_fec_in!K18=0,0,1000*11630*RES_hh_fec_in!K18/RES_hh_num_in!K18)</f>
        <v>975.41398896023259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881.0098804848592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1181.6736780722035</v>
      </c>
      <c r="S18" s="72">
        <f>IF(RES_hh_fec_in!S18=0,0,1000*11630*RES_hh_fec_in!S18/RES_hh_num_in!S18)</f>
        <v>1385.2596206749042</v>
      </c>
      <c r="T18" s="72">
        <f>IF(RES_hh_fec_in!T18=0,0,1000*11630*RES_hh_fec_in!T18/RES_hh_num_in!T18)</f>
        <v>1372.8695526836746</v>
      </c>
      <c r="U18" s="72">
        <f>IF(RES_hh_fec_in!U18=0,0,1000*11630*RES_hh_fec_in!U18/RES_hh_num_in!U18)</f>
        <v>1339.3815632748535</v>
      </c>
      <c r="V18" s="72">
        <f>IF(RES_hh_fec_in!V18=0,0,1000*11630*RES_hh_fec_in!V18/RES_hh_num_in!V18)</f>
        <v>2048.9876093924017</v>
      </c>
      <c r="W18" s="72">
        <f>IF(RES_hh_fec_in!W18=0,0,1000*11630*RES_hh_fec_in!W18/RES_hh_num_in!W18)</f>
        <v>1524.4992673818226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1275.050406424504</v>
      </c>
      <c r="D19" s="72">
        <f>IF(RES_hh_fec_in!D19=0,0,1000*11630*RES_hh_fec_in!D19/RES_hh_num_in!D19)</f>
        <v>1258.6808920581004</v>
      </c>
      <c r="E19" s="72">
        <f>IF(RES_hh_fec_in!E19=0,0,1000*11630*RES_hh_fec_in!E19/RES_hh_num_in!E19)</f>
        <v>1221.5268038444472</v>
      </c>
      <c r="F19" s="72">
        <f>IF(RES_hh_fec_in!F19=0,0,1000*11630*RES_hh_fec_in!F19/RES_hh_num_in!F19)</f>
        <v>1201.8445116335167</v>
      </c>
      <c r="G19" s="72">
        <f>IF(RES_hh_fec_in!G19=0,0,1000*11630*RES_hh_fec_in!G19/RES_hh_num_in!G19)</f>
        <v>1205.1490514966276</v>
      </c>
      <c r="H19" s="72">
        <f>IF(RES_hh_fec_in!H19=0,0,1000*11630*RES_hh_fec_in!H19/RES_hh_num_in!H19)</f>
        <v>1209.0033233468091</v>
      </c>
      <c r="I19" s="72">
        <f>IF(RES_hh_fec_in!I19=0,0,1000*11630*RES_hh_fec_in!I19/RES_hh_num_in!I19)</f>
        <v>1214.2211183432773</v>
      </c>
      <c r="J19" s="72">
        <f>IF(RES_hh_fec_in!J19=0,0,1000*11630*RES_hh_fec_in!J19/RES_hh_num_in!J19)</f>
        <v>1155.5053377949623</v>
      </c>
      <c r="K19" s="72">
        <f>IF(RES_hh_fec_in!K19=0,0,1000*11630*RES_hh_fec_in!K19/RES_hh_num_in!K19)</f>
        <v>1138.4088989336369</v>
      </c>
      <c r="L19" s="72">
        <f>IF(RES_hh_fec_in!L19=0,0,1000*11630*RES_hh_fec_in!L19/RES_hh_num_in!L19)</f>
        <v>1070.0302815482141</v>
      </c>
      <c r="M19" s="72">
        <f>IF(RES_hh_fec_in!M19=0,0,1000*11630*RES_hh_fec_in!M19/RES_hh_num_in!M19)</f>
        <v>1047.5589268463496</v>
      </c>
      <c r="N19" s="72">
        <f>IF(RES_hh_fec_in!N19=0,0,1000*11630*RES_hh_fec_in!N19/RES_hh_num_in!N19)</f>
        <v>994.56865278618284</v>
      </c>
      <c r="O19" s="72">
        <f>IF(RES_hh_fec_in!O19=0,0,1000*11630*RES_hh_fec_in!O19/RES_hh_num_in!O19)</f>
        <v>963.59684551369446</v>
      </c>
      <c r="P19" s="72">
        <f>IF(RES_hh_fec_in!P19=0,0,1000*11630*RES_hh_fec_in!P19/RES_hh_num_in!P19)</f>
        <v>993.67812917977369</v>
      </c>
      <c r="Q19" s="72">
        <f>IF(RES_hh_fec_in!Q19=0,0,1000*11630*RES_hh_fec_in!Q19/RES_hh_num_in!Q19)</f>
        <v>989.85971569993535</v>
      </c>
      <c r="R19" s="72">
        <f>IF(RES_hh_fec_in!R19=0,0,1000*11630*RES_hh_fec_in!R19/RES_hh_num_in!R19)</f>
        <v>1005.3414263373242</v>
      </c>
      <c r="S19" s="72">
        <f>IF(RES_hh_fec_in!S19=0,0,1000*11630*RES_hh_fec_in!S19/RES_hh_num_in!S19)</f>
        <v>1163.067916554648</v>
      </c>
      <c r="T19" s="72">
        <f>IF(RES_hh_fec_in!T19=0,0,1000*11630*RES_hh_fec_in!T19/RES_hh_num_in!T19)</f>
        <v>1473.2634520596666</v>
      </c>
      <c r="U19" s="72">
        <f>IF(RES_hh_fec_in!U19=0,0,1000*11630*RES_hh_fec_in!U19/RES_hh_num_in!U19)</f>
        <v>1189.7859443685015</v>
      </c>
      <c r="V19" s="72">
        <f>IF(RES_hh_fec_in!V19=0,0,1000*11630*RES_hh_fec_in!V19/RES_hh_num_in!V19)</f>
        <v>1549.1537727627458</v>
      </c>
      <c r="W19" s="72">
        <f>IF(RES_hh_fec_in!W19=0,0,1000*11630*RES_hh_fec_in!W19/RES_hh_num_in!W19)</f>
        <v>1787.0833176069225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0</v>
      </c>
      <c r="L20" s="72">
        <f>IF(RES_hh_fec_in!L20=0,0,1000*11630*RES_hh_fec_in!L20/RES_hh_num_in!L20)</f>
        <v>0</v>
      </c>
      <c r="M20" s="72">
        <f>IF(RES_hh_fec_in!M20=0,0,1000*11630*RES_hh_fec_in!M20/RES_hh_num_in!M20)</f>
        <v>0</v>
      </c>
      <c r="N20" s="72">
        <f>IF(RES_hh_fec_in!N20=0,0,1000*11630*RES_hh_fec_in!N20/RES_hh_num_in!N20)</f>
        <v>0</v>
      </c>
      <c r="O20" s="72">
        <f>IF(RES_hh_fec_in!O20=0,0,1000*11630*RES_hh_fec_in!O20/RES_hh_num_in!O20)</f>
        <v>0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1182.8045999688591</v>
      </c>
      <c r="D21" s="72">
        <f>IF(RES_hh_fec_in!D21=0,0,1000*11630*RES_hh_fec_in!D21/RES_hh_num_in!D21)</f>
        <v>1182.8764671407473</v>
      </c>
      <c r="E21" s="72">
        <f>IF(RES_hh_fec_in!E21=0,0,1000*11630*RES_hh_fec_in!E21/RES_hh_num_in!E21)</f>
        <v>1234.5681680380169</v>
      </c>
      <c r="F21" s="72">
        <f>IF(RES_hh_fec_in!F21=0,0,1000*11630*RES_hh_fec_in!F21/RES_hh_num_in!F21)</f>
        <v>1181.8195314863663</v>
      </c>
      <c r="G21" s="72">
        <f>IF(RES_hh_fec_in!G21=0,0,1000*11630*RES_hh_fec_in!G21/RES_hh_num_in!G21)</f>
        <v>1178.6664218585704</v>
      </c>
      <c r="H21" s="72">
        <f>IF(RES_hh_fec_in!H21=0,0,1000*11630*RES_hh_fec_in!H21/RES_hh_num_in!H21)</f>
        <v>1192.2906718290792</v>
      </c>
      <c r="I21" s="72">
        <f>IF(RES_hh_fec_in!I21=0,0,1000*11630*RES_hh_fec_in!I21/RES_hh_num_in!I21)</f>
        <v>1152.894234522422</v>
      </c>
      <c r="J21" s="72">
        <f>IF(RES_hh_fec_in!J21=0,0,1000*11630*RES_hh_fec_in!J21/RES_hh_num_in!J21)</f>
        <v>1204.3394304209871</v>
      </c>
      <c r="K21" s="72">
        <f>IF(RES_hh_fec_in!K21=0,0,1000*11630*RES_hh_fec_in!K21/RES_hh_num_in!K21)</f>
        <v>1237.5605243244145</v>
      </c>
      <c r="L21" s="72">
        <f>IF(RES_hh_fec_in!L21=0,0,1000*11630*RES_hh_fec_in!L21/RES_hh_num_in!L21)</f>
        <v>0</v>
      </c>
      <c r="M21" s="72">
        <f>IF(RES_hh_fec_in!M21=0,0,1000*11630*RES_hh_fec_in!M21/RES_hh_num_in!M21)</f>
        <v>829.65034448901417</v>
      </c>
      <c r="N21" s="72">
        <f>IF(RES_hh_fec_in!N21=0,0,1000*11630*RES_hh_fec_in!N21/RES_hh_num_in!N21)</f>
        <v>835.46862403700345</v>
      </c>
      <c r="O21" s="72">
        <f>IF(RES_hh_fec_in!O21=0,0,1000*11630*RES_hh_fec_in!O21/RES_hh_num_in!O21)</f>
        <v>930.30597722244238</v>
      </c>
      <c r="P21" s="72">
        <f>IF(RES_hh_fec_in!P21=0,0,1000*11630*RES_hh_fec_in!P21/RES_hh_num_in!P21)</f>
        <v>1306.9645373996448</v>
      </c>
      <c r="Q21" s="72">
        <f>IF(RES_hh_fec_in!Q21=0,0,1000*11630*RES_hh_fec_in!Q21/RES_hh_num_in!Q21)</f>
        <v>1102.7651523565482</v>
      </c>
      <c r="R21" s="72">
        <f>IF(RES_hh_fec_in!R21=0,0,1000*11630*RES_hh_fec_in!R21/RES_hh_num_in!R21)</f>
        <v>1033.4475387907701</v>
      </c>
      <c r="S21" s="72">
        <f>IF(RES_hh_fec_in!S21=0,0,1000*11630*RES_hh_fec_in!S21/RES_hh_num_in!S21)</f>
        <v>1185.4128698602453</v>
      </c>
      <c r="T21" s="72">
        <f>IF(RES_hh_fec_in!T21=0,0,1000*11630*RES_hh_fec_in!T21/RES_hh_num_in!T21)</f>
        <v>1592.9861835241861</v>
      </c>
      <c r="U21" s="72">
        <f>IF(RES_hh_fec_in!U21=0,0,1000*11630*RES_hh_fec_in!U21/RES_hh_num_in!U21)</f>
        <v>1641.886762146838</v>
      </c>
      <c r="V21" s="72">
        <f>IF(RES_hh_fec_in!V21=0,0,1000*11630*RES_hh_fec_in!V21/RES_hh_num_in!V21)</f>
        <v>1776.6609246971723</v>
      </c>
      <c r="W21" s="72">
        <f>IF(RES_hh_fec_in!W21=0,0,1000*11630*RES_hh_fec_in!W21/RES_hh_num_in!W21)</f>
        <v>1531.0551299476549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1595.2064289624807</v>
      </c>
      <c r="D22" s="72">
        <f>IF(RES_hh_fec_in!D22=0,0,1000*11630*RES_hh_fec_in!D22/RES_hh_num_in!D22)</f>
        <v>1145.4920156592204</v>
      </c>
      <c r="E22" s="72">
        <f>IF(RES_hh_fec_in!E22=0,0,1000*11630*RES_hh_fec_in!E22/RES_hh_num_in!E22)</f>
        <v>1001.8018237376925</v>
      </c>
      <c r="F22" s="72">
        <f>IF(RES_hh_fec_in!F22=0,0,1000*11630*RES_hh_fec_in!F22/RES_hh_num_in!F22)</f>
        <v>1193.1125015178377</v>
      </c>
      <c r="G22" s="72">
        <f>IF(RES_hh_fec_in!G22=0,0,1000*11630*RES_hh_fec_in!G22/RES_hh_num_in!G22)</f>
        <v>1179.9147743406052</v>
      </c>
      <c r="H22" s="72">
        <f>IF(RES_hh_fec_in!H22=0,0,1000*11630*RES_hh_fec_in!H22/RES_hh_num_in!H22)</f>
        <v>869.12690577150943</v>
      </c>
      <c r="I22" s="72">
        <f>IF(RES_hh_fec_in!I22=0,0,1000*11630*RES_hh_fec_in!I22/RES_hh_num_in!I22)</f>
        <v>1282.4022450837808</v>
      </c>
      <c r="J22" s="72">
        <f>IF(RES_hh_fec_in!J22=0,0,1000*11630*RES_hh_fec_in!J22/RES_hh_num_in!J22)</f>
        <v>723.79542865036717</v>
      </c>
      <c r="K22" s="72">
        <f>IF(RES_hh_fec_in!K22=0,0,1000*11630*RES_hh_fec_in!K22/RES_hh_num_in!K22)</f>
        <v>696.83219742600511</v>
      </c>
      <c r="L22" s="72">
        <f>IF(RES_hh_fec_in!L22=0,0,1000*11630*RES_hh_fec_in!L22/RES_hh_num_in!L22)</f>
        <v>962.62989337294744</v>
      </c>
      <c r="M22" s="72">
        <f>IF(RES_hh_fec_in!M22=0,0,1000*11630*RES_hh_fec_in!M22/RES_hh_num_in!M22)</f>
        <v>834.71000026978379</v>
      </c>
      <c r="N22" s="72">
        <f>IF(RES_hh_fec_in!N22=0,0,1000*11630*RES_hh_fec_in!N22/RES_hh_num_in!N22)</f>
        <v>940.40311537975822</v>
      </c>
      <c r="O22" s="72">
        <f>IF(RES_hh_fec_in!O22=0,0,1000*11630*RES_hh_fec_in!O22/RES_hh_num_in!O22)</f>
        <v>944.74577141542693</v>
      </c>
      <c r="P22" s="72">
        <f>IF(RES_hh_fec_in!P22=0,0,1000*11630*RES_hh_fec_in!P22/RES_hh_num_in!P22)</f>
        <v>0</v>
      </c>
      <c r="Q22" s="72">
        <f>IF(RES_hh_fec_in!Q22=0,0,1000*11630*RES_hh_fec_in!Q22/RES_hh_num_in!Q22)</f>
        <v>1137.984546492318</v>
      </c>
      <c r="R22" s="72">
        <f>IF(RES_hh_fec_in!R22=0,0,1000*11630*RES_hh_fec_in!R22/RES_hh_num_in!R22)</f>
        <v>838.89482085087309</v>
      </c>
      <c r="S22" s="72">
        <f>IF(RES_hh_fec_in!S22=0,0,1000*11630*RES_hh_fec_in!S22/RES_hh_num_in!S22)</f>
        <v>819.65542578906627</v>
      </c>
      <c r="T22" s="72">
        <f>IF(RES_hh_fec_in!T22=0,0,1000*11630*RES_hh_fec_in!T22/RES_hh_num_in!T22)</f>
        <v>0</v>
      </c>
      <c r="U22" s="72">
        <f>IF(RES_hh_fec_in!U22=0,0,1000*11630*RES_hh_fec_in!U22/RES_hh_num_in!U22)</f>
        <v>0</v>
      </c>
      <c r="V22" s="72">
        <f>IF(RES_hh_fec_in!V22=0,0,1000*11630*RES_hh_fec_in!V22/RES_hh_num_in!V22)</f>
        <v>1647.5037632849651</v>
      </c>
      <c r="W22" s="72">
        <f>IF(RES_hh_fec_in!W22=0,0,1000*11630*RES_hh_fec_in!W22/RES_hh_num_in!W22)</f>
        <v>1793.6005442512289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962.37606742565265</v>
      </c>
      <c r="D24" s="72">
        <f>IF(RES_hh_fec_in!D24=0,0,1000*11630*RES_hh_fec_in!D24/RES_hh_num_in!D24)</f>
        <v>885.01944830583409</v>
      </c>
      <c r="E24" s="72">
        <f>IF(RES_hh_fec_in!E24=0,0,1000*11630*RES_hh_fec_in!E24/RES_hh_num_in!E24)</f>
        <v>814.80883733125631</v>
      </c>
      <c r="F24" s="72">
        <f>IF(RES_hh_fec_in!F24=0,0,1000*11630*RES_hh_fec_in!F24/RES_hh_num_in!F24)</f>
        <v>804.63486102528589</v>
      </c>
      <c r="G24" s="72">
        <f>IF(RES_hh_fec_in!G24=0,0,1000*11630*RES_hh_fec_in!G24/RES_hh_num_in!G24)</f>
        <v>848.51332583044666</v>
      </c>
      <c r="H24" s="72">
        <f>IF(RES_hh_fec_in!H24=0,0,1000*11630*RES_hh_fec_in!H24/RES_hh_num_in!H24)</f>
        <v>846.10608735946414</v>
      </c>
      <c r="I24" s="72">
        <f>IF(RES_hh_fec_in!I24=0,0,1000*11630*RES_hh_fec_in!I24/RES_hh_num_in!I24)</f>
        <v>896.69988635681784</v>
      </c>
      <c r="J24" s="72">
        <f>IF(RES_hh_fec_in!J24=0,0,1000*11630*RES_hh_fec_in!J24/RES_hh_num_in!J24)</f>
        <v>847.26557029463459</v>
      </c>
      <c r="K24" s="72">
        <f>IF(RES_hh_fec_in!K24=0,0,1000*11630*RES_hh_fec_in!K24/RES_hh_num_in!K24)</f>
        <v>918.31009921519592</v>
      </c>
      <c r="L24" s="72">
        <f>IF(RES_hh_fec_in!L24=0,0,1000*11630*RES_hh_fec_in!L24/RES_hh_num_in!L24)</f>
        <v>0</v>
      </c>
      <c r="M24" s="72">
        <f>IF(RES_hh_fec_in!M24=0,0,1000*11630*RES_hh_fec_in!M24/RES_hh_num_in!M24)</f>
        <v>612.80666786201425</v>
      </c>
      <c r="N24" s="72">
        <f>IF(RES_hh_fec_in!N24=0,0,1000*11630*RES_hh_fec_in!N24/RES_hh_num_in!N24)</f>
        <v>694.66772217888183</v>
      </c>
      <c r="O24" s="72">
        <f>IF(RES_hh_fec_in!O24=0,0,1000*11630*RES_hh_fec_in!O24/RES_hh_num_in!O24)</f>
        <v>771.00441052483666</v>
      </c>
      <c r="P24" s="72">
        <f>IF(RES_hh_fec_in!P24=0,0,1000*11630*RES_hh_fec_in!P24/RES_hh_num_in!P24)</f>
        <v>1091.5131950911518</v>
      </c>
      <c r="Q24" s="72">
        <f>IF(RES_hh_fec_in!Q24=0,0,1000*11630*RES_hh_fec_in!Q24/RES_hh_num_in!Q24)</f>
        <v>1001.4521856667593</v>
      </c>
      <c r="R24" s="72">
        <f>IF(RES_hh_fec_in!R24=0,0,1000*11630*RES_hh_fec_in!R24/RES_hh_num_in!R24)</f>
        <v>951.84457968150593</v>
      </c>
      <c r="S24" s="72">
        <f>IF(RES_hh_fec_in!S24=0,0,1000*11630*RES_hh_fec_in!S24/RES_hh_num_in!S24)</f>
        <v>1073.6066760511774</v>
      </c>
      <c r="T24" s="72">
        <f>IF(RES_hh_fec_in!T24=0,0,1000*11630*RES_hh_fec_in!T24/RES_hh_num_in!T24)</f>
        <v>1427.6787318108943</v>
      </c>
      <c r="U24" s="72">
        <f>IF(RES_hh_fec_in!U24=0,0,1000*11630*RES_hh_fec_in!U24/RES_hh_num_in!U24)</f>
        <v>1627.1624839776985</v>
      </c>
      <c r="V24" s="72">
        <f>IF(RES_hh_fec_in!V24=0,0,1000*11630*RES_hh_fec_in!V24/RES_hh_num_in!V24)</f>
        <v>1626.4434570873764</v>
      </c>
      <c r="W24" s="72">
        <f>IF(RES_hh_fec_in!W24=0,0,1000*11630*RES_hh_fec_in!W24/RES_hh_num_in!W24)</f>
        <v>1408.2703456900408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1055.9253465580691</v>
      </c>
      <c r="D25" s="74">
        <f>IF(RES_hh_fec_in!D25=0,0,1000*11630*RES_hh_fec_in!D25/RES_hh_num_in!D25)</f>
        <v>1079.2941717056647</v>
      </c>
      <c r="E25" s="74">
        <f>IF(RES_hh_fec_in!E25=0,0,1000*11630*RES_hh_fec_in!E25/RES_hh_num_in!E25)</f>
        <v>1114.5357201628547</v>
      </c>
      <c r="F25" s="74">
        <f>IF(RES_hh_fec_in!F25=0,0,1000*11630*RES_hh_fec_in!F25/RES_hh_num_in!F25)</f>
        <v>1077.8156061887412</v>
      </c>
      <c r="G25" s="74">
        <f>IF(RES_hh_fec_in!G25=0,0,1000*11630*RES_hh_fec_in!G25/RES_hh_num_in!G25)</f>
        <v>1075.5542144347223</v>
      </c>
      <c r="H25" s="74">
        <f>IF(RES_hh_fec_in!H25=0,0,1000*11630*RES_hh_fec_in!H25/RES_hh_num_in!H25)</f>
        <v>1090.7711137803781</v>
      </c>
      <c r="I25" s="74">
        <f>IF(RES_hh_fec_in!I25=0,0,1000*11630*RES_hh_fec_in!I25/RES_hh_num_in!I25)</f>
        <v>1187.1812168154322</v>
      </c>
      <c r="J25" s="74">
        <f>IF(RES_hh_fec_in!J25=0,0,1000*11630*RES_hh_fec_in!J25/RES_hh_num_in!J25)</f>
        <v>1081.4254050947459</v>
      </c>
      <c r="K25" s="74">
        <f>IF(RES_hh_fec_in!K25=0,0,1000*11630*RES_hh_fec_in!K25/RES_hh_num_in!K25)</f>
        <v>850.65974248134967</v>
      </c>
      <c r="L25" s="74">
        <f>IF(RES_hh_fec_in!L25=0,0,1000*11630*RES_hh_fec_in!L25/RES_hh_num_in!L25)</f>
        <v>437.18604410800367</v>
      </c>
      <c r="M25" s="74">
        <f>IF(RES_hh_fec_in!M25=0,0,1000*11630*RES_hh_fec_in!M25/RES_hh_num_in!M25)</f>
        <v>813.19795577869866</v>
      </c>
      <c r="N25" s="74">
        <f>IF(RES_hh_fec_in!N25=0,0,1000*11630*RES_hh_fec_in!N25/RES_hh_num_in!N25)</f>
        <v>917.17073671799187</v>
      </c>
      <c r="O25" s="74">
        <f>IF(RES_hh_fec_in!O25=0,0,1000*11630*RES_hh_fec_in!O25/RES_hh_num_in!O25)</f>
        <v>1106.0884781110801</v>
      </c>
      <c r="P25" s="74">
        <f>IF(RES_hh_fec_in!P25=0,0,1000*11630*RES_hh_fec_in!P25/RES_hh_num_in!P25)</f>
        <v>1109.342864402138</v>
      </c>
      <c r="Q25" s="74">
        <f>IF(RES_hh_fec_in!Q25=0,0,1000*11630*RES_hh_fec_in!Q25/RES_hh_num_in!Q25)</f>
        <v>1233.7015722932615</v>
      </c>
      <c r="R25" s="74">
        <f>IF(RES_hh_fec_in!R25=0,0,1000*11630*RES_hh_fec_in!R25/RES_hh_num_in!R25)</f>
        <v>1216.2907365089904</v>
      </c>
      <c r="S25" s="74">
        <f>IF(RES_hh_fec_in!S25=0,0,1000*11630*RES_hh_fec_in!S25/RES_hh_num_in!S25)</f>
        <v>960.31897754309045</v>
      </c>
      <c r="T25" s="74">
        <f>IF(RES_hh_fec_in!T25=0,0,1000*11630*RES_hh_fec_in!T25/RES_hh_num_in!T25)</f>
        <v>879.46693750279155</v>
      </c>
      <c r="U25" s="74">
        <f>IF(RES_hh_fec_in!U25=0,0,1000*11630*RES_hh_fec_in!U25/RES_hh_num_in!U25)</f>
        <v>1834.4685944345952</v>
      </c>
      <c r="V25" s="74">
        <f>IF(RES_hh_fec_in!V25=0,0,1000*11630*RES_hh_fec_in!V25/RES_hh_num_in!V25)</f>
        <v>1384.5559504674743</v>
      </c>
      <c r="W25" s="74">
        <f>IF(RES_hh_fec_in!W25=0,0,1000*11630*RES_hh_fec_in!W25/RES_hh_num_in!W25)</f>
        <v>1916.1082764223954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0</v>
      </c>
      <c r="D26" s="77">
        <f>IF(RES_hh_fec_in!D26=0,0,1000*11630*RES_hh_fec_in!D26/RES_hh_num_in!D26)</f>
        <v>0</v>
      </c>
      <c r="E26" s="77">
        <f>IF(RES_hh_fec_in!E26=0,0,1000*11630*RES_hh_fec_in!E26/RES_hh_num_in!E26)</f>
        <v>0</v>
      </c>
      <c r="F26" s="77">
        <f>IF(RES_hh_fec_in!F26=0,0,1000*11630*RES_hh_fec_in!F26/RES_hh_num_in!F26)</f>
        <v>0</v>
      </c>
      <c r="G26" s="77">
        <f>IF(RES_hh_fec_in!G26=0,0,1000*11630*RES_hh_fec_in!G26/RES_hh_num_in!G26)</f>
        <v>0</v>
      </c>
      <c r="H26" s="77">
        <f>IF(RES_hh_fec_in!H26=0,0,1000*11630*RES_hh_fec_in!H26/RES_hh_num_in!H26)</f>
        <v>0</v>
      </c>
      <c r="I26" s="77">
        <f>IF(RES_hh_fec_in!I26=0,0,1000*11630*RES_hh_fec_in!I26/RES_hh_num_in!I26)</f>
        <v>0</v>
      </c>
      <c r="J26" s="77">
        <f>IF(RES_hh_fec_in!J26=0,0,1000*11630*RES_hh_fec_in!J26/RES_hh_num_in!J26)</f>
        <v>0</v>
      </c>
      <c r="K26" s="77">
        <f>IF(RES_hh_fec_in!K26=0,0,1000*11630*RES_hh_fec_in!K26/RES_hh_num_in!K26)</f>
        <v>0</v>
      </c>
      <c r="L26" s="77">
        <f>IF(RES_hh_fec_in!L26=0,0,1000*11630*RES_hh_fec_in!L26/RES_hh_num_in!L26)</f>
        <v>297.62753512461876</v>
      </c>
      <c r="M26" s="77">
        <f>IF(RES_hh_fec_in!M26=0,0,1000*11630*RES_hh_fec_in!M26/RES_hh_num_in!M26)</f>
        <v>340.43229195310732</v>
      </c>
      <c r="N26" s="77">
        <f>IF(RES_hh_fec_in!N26=0,0,1000*11630*RES_hh_fec_in!N26/RES_hh_num_in!N26)</f>
        <v>370.7452450781015</v>
      </c>
      <c r="O26" s="77">
        <f>IF(RES_hh_fec_in!O26=0,0,1000*11630*RES_hh_fec_in!O26/RES_hh_num_in!O26)</f>
        <v>434.66353427530299</v>
      </c>
      <c r="P26" s="77">
        <f>IF(RES_hh_fec_in!P26=0,0,1000*11630*RES_hh_fec_in!P26/RES_hh_num_in!P26)</f>
        <v>585.12750322213628</v>
      </c>
      <c r="Q26" s="77">
        <f>IF(RES_hh_fec_in!Q26=0,0,1000*11630*RES_hh_fec_in!Q26/RES_hh_num_in!Q26)</f>
        <v>536.9009874124223</v>
      </c>
      <c r="R26" s="77">
        <f>IF(RES_hh_fec_in!R26=0,0,1000*11630*RES_hh_fec_in!R26/RES_hh_num_in!R26)</f>
        <v>554.6315775555189</v>
      </c>
      <c r="S26" s="77">
        <f>IF(RES_hh_fec_in!S26=0,0,1000*11630*RES_hh_fec_in!S26/RES_hh_num_in!S26)</f>
        <v>608.28149776339819</v>
      </c>
      <c r="T26" s="77">
        <f>IF(RES_hh_fec_in!T26=0,0,1000*11630*RES_hh_fec_in!T26/RES_hh_num_in!T26)</f>
        <v>728.22338343484353</v>
      </c>
      <c r="U26" s="77">
        <f>IF(RES_hh_fec_in!U26=0,0,1000*11630*RES_hh_fec_in!U26/RES_hh_num_in!U26)</f>
        <v>896.86746618727022</v>
      </c>
      <c r="V26" s="77">
        <f>IF(RES_hh_fec_in!V26=0,0,1000*11630*RES_hh_fec_in!V26/RES_hh_num_in!V26)</f>
        <v>816.10986416061712</v>
      </c>
      <c r="W26" s="77">
        <f>IF(RES_hh_fec_in!W26=0,0,1000*11630*RES_hh_fec_in!W26/RES_hh_num_in!W26)</f>
        <v>978.61293658419538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310.23302063377832</v>
      </c>
      <c r="D27" s="69">
        <f>IF(RES_hh_fec_in!D27=0,0,1000*11630*RES_hh_fec_in!D27/RES_hh_num_in!D27)</f>
        <v>288.22994483686995</v>
      </c>
      <c r="E27" s="69">
        <f>IF(RES_hh_fec_in!E27=0,0,1000*11630*RES_hh_fec_in!E27/RES_hh_num_in!E27)</f>
        <v>345.09948094619045</v>
      </c>
      <c r="F27" s="69">
        <f>IF(RES_hh_fec_in!F27=0,0,1000*11630*RES_hh_fec_in!F27/RES_hh_num_in!F27)</f>
        <v>370.10015961484817</v>
      </c>
      <c r="G27" s="69">
        <f>IF(RES_hh_fec_in!G27=0,0,1000*11630*RES_hh_fec_in!G27/RES_hh_num_in!G27)</f>
        <v>344.57620082546219</v>
      </c>
      <c r="H27" s="69">
        <f>IF(RES_hh_fec_in!H27=0,0,1000*11630*RES_hh_fec_in!H27/RES_hh_num_in!H27)</f>
        <v>317.02088345745989</v>
      </c>
      <c r="I27" s="69">
        <f>IF(RES_hh_fec_in!I27=0,0,1000*11630*RES_hh_fec_in!I27/RES_hh_num_in!I27)</f>
        <v>340.38114453375232</v>
      </c>
      <c r="J27" s="69">
        <f>IF(RES_hh_fec_in!J27=0,0,1000*11630*RES_hh_fec_in!J27/RES_hh_num_in!J27)</f>
        <v>301.12901296148192</v>
      </c>
      <c r="K27" s="69">
        <f>IF(RES_hh_fec_in!K27=0,0,1000*11630*RES_hh_fec_in!K27/RES_hh_num_in!K27)</f>
        <v>273.36057995264383</v>
      </c>
      <c r="L27" s="69">
        <f>IF(RES_hh_fec_in!L27=0,0,1000*11630*RES_hh_fec_in!L27/RES_hh_num_in!L27)</f>
        <v>219.86628208268937</v>
      </c>
      <c r="M27" s="69">
        <f>IF(RES_hh_fec_in!M27=0,0,1000*11630*RES_hh_fec_in!M27/RES_hh_num_in!M27)</f>
        <v>248.28183604774014</v>
      </c>
      <c r="N27" s="69">
        <f>IF(RES_hh_fec_in!N27=0,0,1000*11630*RES_hh_fec_in!N27/RES_hh_num_in!N27)</f>
        <v>255.63123715076856</v>
      </c>
      <c r="O27" s="69">
        <f>IF(RES_hh_fec_in!O27=0,0,1000*11630*RES_hh_fec_in!O27/RES_hh_num_in!O27)</f>
        <v>258.65179227873324</v>
      </c>
      <c r="P27" s="69">
        <f>IF(RES_hh_fec_in!P27=0,0,1000*11630*RES_hh_fec_in!P27/RES_hh_num_in!P27)</f>
        <v>326.68042461465137</v>
      </c>
      <c r="Q27" s="69">
        <f>IF(RES_hh_fec_in!Q27=0,0,1000*11630*RES_hh_fec_in!Q27/RES_hh_num_in!Q27)</f>
        <v>331.18844942559332</v>
      </c>
      <c r="R27" s="69">
        <f>IF(RES_hh_fec_in!R27=0,0,1000*11630*RES_hh_fec_in!R27/RES_hh_num_in!R27)</f>
        <v>331.68398764269608</v>
      </c>
      <c r="S27" s="69">
        <f>IF(RES_hh_fec_in!S27=0,0,1000*11630*RES_hh_fec_in!S27/RES_hh_num_in!S27)</f>
        <v>425.45905923805839</v>
      </c>
      <c r="T27" s="69">
        <f>IF(RES_hh_fec_in!T27=0,0,1000*11630*RES_hh_fec_in!T27/RES_hh_num_in!T27)</f>
        <v>433.74800969928202</v>
      </c>
      <c r="U27" s="69">
        <f>IF(RES_hh_fec_in!U27=0,0,1000*11630*RES_hh_fec_in!U27/RES_hh_num_in!U27)</f>
        <v>436.0685576925805</v>
      </c>
      <c r="V27" s="69">
        <f>IF(RES_hh_fec_in!V27=0,0,1000*11630*RES_hh_fec_in!V27/RES_hh_num_in!V27)</f>
        <v>444.55701207422936</v>
      </c>
      <c r="W27" s="69">
        <f>IF(RES_hh_fec_in!W27=0,0,1000*11630*RES_hh_fec_in!W27/RES_hh_num_in!W27)</f>
        <v>506.16099512758205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377.46866067569681</v>
      </c>
      <c r="D28" s="72">
        <f>IF(RES_hh_fec_in!D28=0,0,1000*11630*RES_hh_fec_in!D28/RES_hh_num_in!D28)</f>
        <v>643.48485956992602</v>
      </c>
      <c r="E28" s="72">
        <f>IF(RES_hh_fec_in!E28=0,0,1000*11630*RES_hh_fec_in!E28/RES_hh_num_in!E28)</f>
        <v>428.62407142135913</v>
      </c>
      <c r="F28" s="72">
        <f>IF(RES_hh_fec_in!F28=0,0,1000*11630*RES_hh_fec_in!F28/RES_hh_num_in!F28)</f>
        <v>585.80982950825683</v>
      </c>
      <c r="G28" s="72">
        <f>IF(RES_hh_fec_in!G28=0,0,1000*11630*RES_hh_fec_in!G28/RES_hh_num_in!G28)</f>
        <v>302.85716255066819</v>
      </c>
      <c r="H28" s="72">
        <f>IF(RES_hh_fec_in!H28=0,0,1000*11630*RES_hh_fec_in!H28/RES_hh_num_in!H28)</f>
        <v>330.0653129993687</v>
      </c>
      <c r="I28" s="72">
        <f>IF(RES_hh_fec_in!I28=0,0,1000*11630*RES_hh_fec_in!I28/RES_hh_num_in!I28)</f>
        <v>328.2351623002055</v>
      </c>
      <c r="J28" s="72">
        <f>IF(RES_hh_fec_in!J28=0,0,1000*11630*RES_hh_fec_in!J28/RES_hh_num_in!J28)</f>
        <v>458.51408291835105</v>
      </c>
      <c r="K28" s="72">
        <f>IF(RES_hh_fec_in!K28=0,0,1000*11630*RES_hh_fec_in!K28/RES_hh_num_in!K28)</f>
        <v>335.77947326863386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351.22587418678279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432.47886293231738</v>
      </c>
      <c r="S28" s="72">
        <f>IF(RES_hh_fec_in!S28=0,0,1000*11630*RES_hh_fec_in!S28/RES_hh_num_in!S28)</f>
        <v>444.01036861811508</v>
      </c>
      <c r="T28" s="72">
        <f>IF(RES_hh_fec_in!T28=0,0,1000*11630*RES_hh_fec_in!T28/RES_hh_num_in!T28)</f>
        <v>485.89843945687716</v>
      </c>
      <c r="U28" s="72">
        <f>IF(RES_hh_fec_in!U28=0,0,1000*11630*RES_hh_fec_in!U28/RES_hh_num_in!U28)</f>
        <v>401.47880263287436</v>
      </c>
      <c r="V28" s="72">
        <f>IF(RES_hh_fec_in!V28=0,0,1000*11630*RES_hh_fec_in!V28/RES_hh_num_in!V28)</f>
        <v>592.90185377642081</v>
      </c>
      <c r="W28" s="72">
        <f>IF(RES_hh_fec_in!W28=0,0,1000*11630*RES_hh_fec_in!W28/RES_hh_num_in!W28)</f>
        <v>602.30454696480433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391.18669278445765</v>
      </c>
      <c r="D29" s="72">
        <f>IF(RES_hh_fec_in!D29=0,0,1000*11630*RES_hh_fec_in!D29/RES_hh_num_in!D29)</f>
        <v>350.96032783406412</v>
      </c>
      <c r="E29" s="72">
        <f>IF(RES_hh_fec_in!E29=0,0,1000*11630*RES_hh_fec_in!E29/RES_hh_num_in!E29)</f>
        <v>341.21306356835328</v>
      </c>
      <c r="F29" s="72">
        <f>IF(RES_hh_fec_in!F29=0,0,1000*11630*RES_hh_fec_in!F29/RES_hh_num_in!F29)</f>
        <v>367.04430476857317</v>
      </c>
      <c r="G29" s="72">
        <f>IF(RES_hh_fec_in!G29=0,0,1000*11630*RES_hh_fec_in!G29/RES_hh_num_in!G29)</f>
        <v>387.05890129574834</v>
      </c>
      <c r="H29" s="72">
        <f>IF(RES_hh_fec_in!H29=0,0,1000*11630*RES_hh_fec_in!H29/RES_hh_num_in!H29)</f>
        <v>354.26191576853591</v>
      </c>
      <c r="I29" s="72">
        <f>IF(RES_hh_fec_in!I29=0,0,1000*11630*RES_hh_fec_in!I29/RES_hh_num_in!I29)</f>
        <v>359.95029368085301</v>
      </c>
      <c r="J29" s="72">
        <f>IF(RES_hh_fec_in!J29=0,0,1000*11630*RES_hh_fec_in!J29/RES_hh_num_in!J29)</f>
        <v>342.75478055537326</v>
      </c>
      <c r="K29" s="72">
        <f>IF(RES_hh_fec_in!K29=0,0,1000*11630*RES_hh_fec_in!K29/RES_hh_num_in!K29)</f>
        <v>319.79270738600604</v>
      </c>
      <c r="L29" s="72">
        <f>IF(RES_hh_fec_in!L29=0,0,1000*11630*RES_hh_fec_in!L29/RES_hh_num_in!L29)</f>
        <v>280.01140616682204</v>
      </c>
      <c r="M29" s="72">
        <f>IF(RES_hh_fec_in!M29=0,0,1000*11630*RES_hh_fec_in!M29/RES_hh_num_in!M29)</f>
        <v>303.07116497642784</v>
      </c>
      <c r="N29" s="72">
        <f>IF(RES_hh_fec_in!N29=0,0,1000*11630*RES_hh_fec_in!N29/RES_hh_num_in!N29)</f>
        <v>310.95882227684899</v>
      </c>
      <c r="O29" s="72">
        <f>IF(RES_hh_fec_in!O29=0,0,1000*11630*RES_hh_fec_in!O29/RES_hh_num_in!O29)</f>
        <v>313.00626859214015</v>
      </c>
      <c r="P29" s="72">
        <f>IF(RES_hh_fec_in!P29=0,0,1000*11630*RES_hh_fec_in!P29/RES_hh_num_in!P29)</f>
        <v>347.80038206048812</v>
      </c>
      <c r="Q29" s="72">
        <f>IF(RES_hh_fec_in!Q29=0,0,1000*11630*RES_hh_fec_in!Q29/RES_hh_num_in!Q29)</f>
        <v>377.7802270170514</v>
      </c>
      <c r="R29" s="72">
        <f>IF(RES_hh_fec_in!R29=0,0,1000*11630*RES_hh_fec_in!R29/RES_hh_num_in!R29)</f>
        <v>429.88427874150881</v>
      </c>
      <c r="S29" s="72">
        <f>IF(RES_hh_fec_in!S29=0,0,1000*11630*RES_hh_fec_in!S29/RES_hh_num_in!S29)</f>
        <v>482.23025300044145</v>
      </c>
      <c r="T29" s="72">
        <f>IF(RES_hh_fec_in!T29=0,0,1000*11630*RES_hh_fec_in!T29/RES_hh_num_in!T29)</f>
        <v>278.55568865075315</v>
      </c>
      <c r="U29" s="72">
        <f>IF(RES_hh_fec_in!U29=0,0,1000*11630*RES_hh_fec_in!U29/RES_hh_num_in!U29)</f>
        <v>568.94119359983029</v>
      </c>
      <c r="V29" s="72">
        <f>IF(RES_hh_fec_in!V29=0,0,1000*11630*RES_hh_fec_in!V29/RES_hh_num_in!V29)</f>
        <v>355.71106930308162</v>
      </c>
      <c r="W29" s="72">
        <f>IF(RES_hh_fec_in!W29=0,0,1000*11630*RES_hh_fec_in!W29/RES_hh_num_in!W29)</f>
        <v>719.18092320063636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325.00785762314217</v>
      </c>
      <c r="D30" s="72">
        <f>IF(RES_hh_fec_in!D30=0,0,1000*11630*RES_hh_fec_in!D30/RES_hh_num_in!D30)</f>
        <v>312.0465189198427</v>
      </c>
      <c r="E30" s="72">
        <f>IF(RES_hh_fec_in!E30=0,0,1000*11630*RES_hh_fec_in!E30/RES_hh_num_in!E30)</f>
        <v>390.19837002284015</v>
      </c>
      <c r="F30" s="72">
        <f>IF(RES_hh_fec_in!F30=0,0,1000*11630*RES_hh_fec_in!F30/RES_hh_num_in!F30)</f>
        <v>398.27748397744028</v>
      </c>
      <c r="G30" s="72">
        <f>IF(RES_hh_fec_in!G30=0,0,1000*11630*RES_hh_fec_in!G30/RES_hh_num_in!G30)</f>
        <v>379.04497526774838</v>
      </c>
      <c r="H30" s="72">
        <f>IF(RES_hh_fec_in!H30=0,0,1000*11630*RES_hh_fec_in!H30/RES_hh_num_in!H30)</f>
        <v>347.50022808880675</v>
      </c>
      <c r="I30" s="72">
        <f>IF(RES_hh_fec_in!I30=0,0,1000*11630*RES_hh_fec_in!I30/RES_hh_num_in!I30)</f>
        <v>362.50642102645696</v>
      </c>
      <c r="J30" s="72">
        <f>IF(RES_hh_fec_in!J30=0,0,1000*11630*RES_hh_fec_in!J30/RES_hh_num_in!J30)</f>
        <v>358.2489334812517</v>
      </c>
      <c r="K30" s="72">
        <f>IF(RES_hh_fec_in!K30=0,0,1000*11630*RES_hh_fec_in!K30/RES_hh_num_in!K30)</f>
        <v>368.27352131680368</v>
      </c>
      <c r="L30" s="72">
        <f>IF(RES_hh_fec_in!L30=0,0,1000*11630*RES_hh_fec_in!L30/RES_hh_num_in!L30)</f>
        <v>0</v>
      </c>
      <c r="M30" s="72">
        <f>IF(RES_hh_fec_in!M30=0,0,1000*11630*RES_hh_fec_in!M30/RES_hh_num_in!M30)</f>
        <v>293.52339978085303</v>
      </c>
      <c r="N30" s="72">
        <f>IF(RES_hh_fec_in!N30=0,0,1000*11630*RES_hh_fec_in!N30/RES_hh_num_in!N30)</f>
        <v>287.17008093642835</v>
      </c>
      <c r="O30" s="72">
        <f>IF(RES_hh_fec_in!O30=0,0,1000*11630*RES_hh_fec_in!O30/RES_hh_num_in!O30)</f>
        <v>300.02079048235902</v>
      </c>
      <c r="P30" s="72">
        <f>IF(RES_hh_fec_in!P30=0,0,1000*11630*RES_hh_fec_in!P30/RES_hh_num_in!P30)</f>
        <v>403.38018720740354</v>
      </c>
      <c r="Q30" s="72">
        <f>IF(RES_hh_fec_in!Q30=0,0,1000*11630*RES_hh_fec_in!Q30/RES_hh_num_in!Q30)</f>
        <v>369.72201897145146</v>
      </c>
      <c r="R30" s="72">
        <f>IF(RES_hh_fec_in!R30=0,0,1000*11630*RES_hh_fec_in!R30/RES_hh_num_in!R30)</f>
        <v>367.59440709106559</v>
      </c>
      <c r="S30" s="72">
        <f>IF(RES_hh_fec_in!S30=0,0,1000*11630*RES_hh_fec_in!S30/RES_hh_num_in!S30)</f>
        <v>469.29610849397505</v>
      </c>
      <c r="T30" s="72">
        <f>IF(RES_hh_fec_in!T30=0,0,1000*11630*RES_hh_fec_in!T30/RES_hh_num_in!T30)</f>
        <v>481.39946859181134</v>
      </c>
      <c r="U30" s="72">
        <f>IF(RES_hh_fec_in!U30=0,0,1000*11630*RES_hh_fec_in!U30/RES_hh_num_in!U30)</f>
        <v>491.90859241457275</v>
      </c>
      <c r="V30" s="72">
        <f>IF(RES_hh_fec_in!V30=0,0,1000*11630*RES_hh_fec_in!V30/RES_hh_num_in!V30)</f>
        <v>503.43575556984018</v>
      </c>
      <c r="W30" s="72">
        <f>IF(RES_hh_fec_in!W30=0,0,1000*11630*RES_hh_fec_in!W30/RES_hh_num_in!W30)</f>
        <v>594.78251105598144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449.8396947551629</v>
      </c>
      <c r="D31" s="72">
        <f>IF(RES_hh_fec_in!D31=0,0,1000*11630*RES_hh_fec_in!D31/RES_hh_num_in!D31)</f>
        <v>351.33489499829955</v>
      </c>
      <c r="E31" s="72">
        <f>IF(RES_hh_fec_in!E31=0,0,1000*11630*RES_hh_fec_in!E31/RES_hh_num_in!E31)</f>
        <v>337.25144021994976</v>
      </c>
      <c r="F31" s="72">
        <f>IF(RES_hh_fec_in!F31=0,0,1000*11630*RES_hh_fec_in!F31/RES_hh_num_in!F31)</f>
        <v>411.23492889596668</v>
      </c>
      <c r="G31" s="72">
        <f>IF(RES_hh_fec_in!G31=0,0,1000*11630*RES_hh_fec_in!G31/RES_hh_num_in!G31)</f>
        <v>403.73971566397643</v>
      </c>
      <c r="H31" s="72">
        <f>IF(RES_hh_fec_in!H31=0,0,1000*11630*RES_hh_fec_in!H31/RES_hh_num_in!H31)</f>
        <v>296.09904182141605</v>
      </c>
      <c r="I31" s="72">
        <f>IF(RES_hh_fec_in!I31=0,0,1000*11630*RES_hh_fec_in!I31/RES_hh_num_in!I31)</f>
        <v>431.3462352288787</v>
      </c>
      <c r="J31" s="72">
        <f>IF(RES_hh_fec_in!J31=0,0,1000*11630*RES_hh_fec_in!J31/RES_hh_num_in!J31)</f>
        <v>100.95583313195156</v>
      </c>
      <c r="K31" s="72">
        <f>IF(RES_hh_fec_in!K31=0,0,1000*11630*RES_hh_fec_in!K31/RES_hh_num_in!K31)</f>
        <v>46.13480801017586</v>
      </c>
      <c r="L31" s="72">
        <f>IF(RES_hh_fec_in!L31=0,0,1000*11630*RES_hh_fec_in!L31/RES_hh_num_in!L31)</f>
        <v>370.33462146993378</v>
      </c>
      <c r="M31" s="72">
        <f>IF(RES_hh_fec_in!M31=0,0,1000*11630*RES_hh_fec_in!M31/RES_hh_num_in!M31)</f>
        <v>320.04532754348406</v>
      </c>
      <c r="N31" s="72">
        <f>IF(RES_hh_fec_in!N31=0,0,1000*11630*RES_hh_fec_in!N31/RES_hh_num_in!N31)</f>
        <v>372.28142052526539</v>
      </c>
      <c r="O31" s="72">
        <f>IF(RES_hh_fec_in!O31=0,0,1000*11630*RES_hh_fec_in!O31/RES_hh_num_in!O31)</f>
        <v>340.9550337628491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381.36777676338482</v>
      </c>
      <c r="R31" s="72">
        <f>IF(RES_hh_fec_in!R31=0,0,1000*11630*RES_hh_fec_in!R31/RES_hh_num_in!R31)</f>
        <v>459.27894341111471</v>
      </c>
      <c r="S31" s="72">
        <f>IF(RES_hh_fec_in!S31=0,0,1000*11630*RES_hh_fec_in!S31/RES_hh_num_in!S31)</f>
        <v>440.60418265240895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536.54752109208619</v>
      </c>
      <c r="W31" s="72">
        <f>IF(RES_hh_fec_in!W31=0,0,1000*11630*RES_hh_fec_in!W31/RES_hh_num_in!W31)</f>
        <v>586.91998832908223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287.75870101696574</v>
      </c>
      <c r="D32" s="77">
        <f>IF(RES_hh_fec_in!D32=0,0,1000*11630*RES_hh_fec_in!D32/RES_hh_num_in!D32)</f>
        <v>259.07297029044656</v>
      </c>
      <c r="E32" s="77">
        <f>IF(RES_hh_fec_in!E32=0,0,1000*11630*RES_hh_fec_in!E32/RES_hh_num_in!E32)</f>
        <v>287.88253919181147</v>
      </c>
      <c r="F32" s="77">
        <f>IF(RES_hh_fec_in!F32=0,0,1000*11630*RES_hh_fec_in!F32/RES_hh_num_in!F32)</f>
        <v>303.54181472166107</v>
      </c>
      <c r="G32" s="77">
        <f>IF(RES_hh_fec_in!G32=0,0,1000*11630*RES_hh_fec_in!G32/RES_hh_num_in!G32)</f>
        <v>295.68243290421174</v>
      </c>
      <c r="H32" s="77">
        <f>IF(RES_hh_fec_in!H32=0,0,1000*11630*RES_hh_fec_in!H32/RES_hh_num_in!H32)</f>
        <v>264.81292616012502</v>
      </c>
      <c r="I32" s="77">
        <f>IF(RES_hh_fec_in!I32=0,0,1000*11630*RES_hh_fec_in!I32/RES_hh_num_in!I32)</f>
        <v>298.81746618033935</v>
      </c>
      <c r="J32" s="77">
        <f>IF(RES_hh_fec_in!J32=0,0,1000*11630*RES_hh_fec_in!J32/RES_hh_num_in!J32)</f>
        <v>251.15156708671384</v>
      </c>
      <c r="K32" s="77">
        <f>IF(RES_hh_fec_in!K32=0,0,1000*11630*RES_hh_fec_in!K32/RES_hh_num_in!K32)</f>
        <v>233.0572125603164</v>
      </c>
      <c r="L32" s="77">
        <f>IF(RES_hh_fec_in!L32=0,0,1000*11630*RES_hh_fec_in!L32/RES_hh_num_in!L32)</f>
        <v>208.35939583281879</v>
      </c>
      <c r="M32" s="77">
        <f>IF(RES_hh_fec_in!M32=0,0,1000*11630*RES_hh_fec_in!M32/RES_hh_num_in!M32)</f>
        <v>234.54158586146613</v>
      </c>
      <c r="N32" s="77">
        <f>IF(RES_hh_fec_in!N32=0,0,1000*11630*RES_hh_fec_in!N32/RES_hh_num_in!N32)</f>
        <v>242.23610618392942</v>
      </c>
      <c r="O32" s="77">
        <f>IF(RES_hh_fec_in!O32=0,0,1000*11630*RES_hh_fec_in!O32/RES_hh_num_in!O32)</f>
        <v>234.93667424635572</v>
      </c>
      <c r="P32" s="77">
        <f>IF(RES_hh_fec_in!P32=0,0,1000*11630*RES_hh_fec_in!P32/RES_hh_num_in!P32)</f>
        <v>272.47422075041237</v>
      </c>
      <c r="Q32" s="77">
        <f>IF(RES_hh_fec_in!Q32=0,0,1000*11630*RES_hh_fec_in!Q32/RES_hh_num_in!Q32)</f>
        <v>286.07563603032986</v>
      </c>
      <c r="R32" s="77">
        <f>IF(RES_hh_fec_in!R32=0,0,1000*11630*RES_hh_fec_in!R32/RES_hh_num_in!R32)</f>
        <v>290.08583579724342</v>
      </c>
      <c r="S32" s="77">
        <f>IF(RES_hh_fec_in!S32=0,0,1000*11630*RES_hh_fec_in!S32/RES_hh_num_in!S32)</f>
        <v>344.7518666685271</v>
      </c>
      <c r="T32" s="77">
        <f>IF(RES_hh_fec_in!T32=0,0,1000*11630*RES_hh_fec_in!T32/RES_hh_num_in!T32)</f>
        <v>333.83014025401314</v>
      </c>
      <c r="U32" s="77">
        <f>IF(RES_hh_fec_in!U32=0,0,1000*11630*RES_hh_fec_in!U32/RES_hh_num_in!U32)</f>
        <v>342.50430476640469</v>
      </c>
      <c r="V32" s="77">
        <f>IF(RES_hh_fec_in!V32=0,0,1000*11630*RES_hh_fec_in!V32/RES_hh_num_in!V32)</f>
        <v>365.83663965373444</v>
      </c>
      <c r="W32" s="77">
        <f>IF(RES_hh_fec_in!W32=0,0,1000*11630*RES_hh_fec_in!W32/RES_hh_num_in!W32)</f>
        <v>421.5916575443029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9856.1234228500998</v>
      </c>
      <c r="D3" s="65">
        <f>IF(RES_hh_tes_in!D3=0,0,1000*11630*RES_hh_tes_in!D3/RES_hh_num_in!D3)</f>
        <v>9290.9413465098096</v>
      </c>
      <c r="E3" s="65">
        <f>IF(RES_hh_tes_in!E3=0,0,1000*11630*RES_hh_tes_in!E3/RES_hh_num_in!E3)</f>
        <v>8630.2213503630701</v>
      </c>
      <c r="F3" s="65">
        <f>IF(RES_hh_tes_in!F3=0,0,1000*11630*RES_hh_tes_in!F3/RES_hh_num_in!F3)</f>
        <v>8027.7944807749464</v>
      </c>
      <c r="G3" s="65">
        <f>IF(RES_hh_tes_in!G3=0,0,1000*11630*RES_hh_tes_in!G3/RES_hh_num_in!G3)</f>
        <v>7619.8261899013933</v>
      </c>
      <c r="H3" s="65">
        <f>IF(RES_hh_tes_in!H3=0,0,1000*11630*RES_hh_tes_in!H3/RES_hh_num_in!H3)</f>
        <v>6742.9894810722571</v>
      </c>
      <c r="I3" s="65">
        <f>IF(RES_hh_tes_in!I3=0,0,1000*11630*RES_hh_tes_in!I3/RES_hh_num_in!I3)</f>
        <v>5892.5830270181341</v>
      </c>
      <c r="J3" s="65">
        <f>IF(RES_hh_tes_in!J3=0,0,1000*11630*RES_hh_tes_in!J3/RES_hh_num_in!J3)</f>
        <v>5016.1330438000505</v>
      </c>
      <c r="K3" s="65">
        <f>IF(RES_hh_tes_in!K3=0,0,1000*11630*RES_hh_tes_in!K3/RES_hh_num_in!K3)</f>
        <v>3779.2965782686197</v>
      </c>
      <c r="L3" s="65">
        <f>IF(RES_hh_tes_in!L3=0,0,1000*11630*RES_hh_tes_in!L3/RES_hh_num_in!L3)</f>
        <v>11534.687281085269</v>
      </c>
      <c r="M3" s="65">
        <f>IF(RES_hh_tes_in!M3=0,0,1000*11630*RES_hh_tes_in!M3/RES_hh_num_in!M3)</f>
        <v>8104.1032573342591</v>
      </c>
      <c r="N3" s="65">
        <f>IF(RES_hh_tes_in!N3=0,0,1000*11630*RES_hh_tes_in!N3/RES_hh_num_in!N3)</f>
        <v>8041.3235985329848</v>
      </c>
      <c r="O3" s="65">
        <f>IF(RES_hh_tes_in!O3=0,0,1000*11630*RES_hh_tes_in!O3/RES_hh_num_in!O3)</f>
        <v>7699.6055154135038</v>
      </c>
      <c r="P3" s="65">
        <f>IF(RES_hh_tes_in!P3=0,0,1000*11630*RES_hh_tes_in!P3/RES_hh_num_in!P3)</f>
        <v>6680.5014363607443</v>
      </c>
      <c r="Q3" s="65">
        <f>IF(RES_hh_tes_in!Q3=0,0,1000*11630*RES_hh_tes_in!Q3/RES_hh_num_in!Q3)</f>
        <v>6990.017656130477</v>
      </c>
      <c r="R3" s="65">
        <f>IF(RES_hh_tes_in!R3=0,0,1000*11630*RES_hh_tes_in!R3/RES_hh_num_in!R3)</f>
        <v>7004.2957171818971</v>
      </c>
      <c r="S3" s="65">
        <f>IF(RES_hh_tes_in!S3=0,0,1000*11630*RES_hh_tes_in!S3/RES_hh_num_in!S3)</f>
        <v>7129.6057091000266</v>
      </c>
      <c r="T3" s="65">
        <f>IF(RES_hh_tes_in!T3=0,0,1000*11630*RES_hh_tes_in!T3/RES_hh_num_in!T3)</f>
        <v>6812.3346653074395</v>
      </c>
      <c r="U3" s="65">
        <f>IF(RES_hh_tes_in!U3=0,0,1000*11630*RES_hh_tes_in!U3/RES_hh_num_in!U3)</f>
        <v>6655.4171758246512</v>
      </c>
      <c r="V3" s="65">
        <f>IF(RES_hh_tes_in!V3=0,0,1000*11630*RES_hh_tes_in!V3/RES_hh_num_in!V3)</f>
        <v>6898.4864521298605</v>
      </c>
      <c r="W3" s="65">
        <f>IF(RES_hh_tes_in!W3=0,0,1000*11630*RES_hh_tes_in!W3/RES_hh_num_in!W3)</f>
        <v>6735.3008321175048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9003.7250717051957</v>
      </c>
      <c r="D4" s="69">
        <f>IF(RES_hh_tes_in!D4=0,0,1000*11630*RES_hh_tes_in!D4/RES_hh_num_in!D4)</f>
        <v>8442.0121301187792</v>
      </c>
      <c r="E4" s="69">
        <f>IF(RES_hh_tes_in!E4=0,0,1000*11630*RES_hh_tes_in!E4/RES_hh_num_in!E4)</f>
        <v>7746.6602306537334</v>
      </c>
      <c r="F4" s="69">
        <f>IF(RES_hh_tes_in!F4=0,0,1000*11630*RES_hh_tes_in!F4/RES_hh_num_in!F4)</f>
        <v>7145.9838618074409</v>
      </c>
      <c r="G4" s="69">
        <f>IF(RES_hh_tes_in!G4=0,0,1000*11630*RES_hh_tes_in!G4/RES_hh_num_in!G4)</f>
        <v>6731.7574957150482</v>
      </c>
      <c r="H4" s="69">
        <f>IF(RES_hh_tes_in!H4=0,0,1000*11630*RES_hh_tes_in!H4/RES_hh_num_in!H4)</f>
        <v>5871.8827245605889</v>
      </c>
      <c r="I4" s="69">
        <f>IF(RES_hh_tes_in!I4=0,0,1000*11630*RES_hh_tes_in!I4/RES_hh_num_in!I4)</f>
        <v>4968.0193988060309</v>
      </c>
      <c r="J4" s="69">
        <f>IF(RES_hh_tes_in!J4=0,0,1000*11630*RES_hh_tes_in!J4/RES_hh_num_in!J4)</f>
        <v>4122.9980960812672</v>
      </c>
      <c r="K4" s="69">
        <f>IF(RES_hh_tes_in!K4=0,0,1000*11630*RES_hh_tes_in!K4/RES_hh_num_in!K4)</f>
        <v>2964.2757771241472</v>
      </c>
      <c r="L4" s="69">
        <f>IF(RES_hh_tes_in!L4=0,0,1000*11630*RES_hh_tes_in!L4/RES_hh_num_in!L4)</f>
        <v>10854.176026562593</v>
      </c>
      <c r="M4" s="69">
        <f>IF(RES_hh_tes_in!M4=0,0,1000*11630*RES_hh_tes_in!M4/RES_hh_num_in!M4)</f>
        <v>7411.4694302437383</v>
      </c>
      <c r="N4" s="69">
        <f>IF(RES_hh_tes_in!N4=0,0,1000*11630*RES_hh_tes_in!N4/RES_hh_num_in!N4)</f>
        <v>7228.6096738322303</v>
      </c>
      <c r="O4" s="69">
        <f>IF(RES_hh_tes_in!O4=0,0,1000*11630*RES_hh_tes_in!O4/RES_hh_num_in!O4)</f>
        <v>6846.4152839840044</v>
      </c>
      <c r="P4" s="69">
        <f>IF(RES_hh_tes_in!P4=0,0,1000*11630*RES_hh_tes_in!P4/RES_hh_num_in!P4)</f>
        <v>5553.5129642936654</v>
      </c>
      <c r="Q4" s="69">
        <f>IF(RES_hh_tes_in!Q4=0,0,1000*11630*RES_hh_tes_in!Q4/RES_hh_num_in!Q4)</f>
        <v>5875.0182785224988</v>
      </c>
      <c r="R4" s="69">
        <f>IF(RES_hh_tes_in!R4=0,0,1000*11630*RES_hh_tes_in!R4/RES_hh_num_in!R4)</f>
        <v>5919.1146876353487</v>
      </c>
      <c r="S4" s="69">
        <f>IF(RES_hh_tes_in!S4=0,0,1000*11630*RES_hh_tes_in!S4/RES_hh_num_in!S4)</f>
        <v>5902.4600349871662</v>
      </c>
      <c r="T4" s="69">
        <f>IF(RES_hh_tes_in!T4=0,0,1000*11630*RES_hh_tes_in!T4/RES_hh_num_in!T4)</f>
        <v>5283.2640892746867</v>
      </c>
      <c r="U4" s="69">
        <f>IF(RES_hh_tes_in!U4=0,0,1000*11630*RES_hh_tes_in!U4/RES_hh_num_in!U4)</f>
        <v>5011.0281859739243</v>
      </c>
      <c r="V4" s="69">
        <f>IF(RES_hh_tes_in!V4=0,0,1000*11630*RES_hh_tes_in!V4/RES_hh_num_in!V4)</f>
        <v>5204.4558122322378</v>
      </c>
      <c r="W4" s="69">
        <f>IF(RES_hh_tes_in!W4=0,0,1000*11630*RES_hh_tes_in!W4/RES_hh_num_in!W4)</f>
        <v>4979.952134107064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6836.2004638062026</v>
      </c>
      <c r="D5" s="72">
        <f>IF(RES_hh_tes_in!D5=0,0,1000*11630*RES_hh_tes_in!D5/RES_hh_num_in!D5)</f>
        <v>11599.209373399546</v>
      </c>
      <c r="E5" s="72">
        <f>IF(RES_hh_tes_in!E5=0,0,1000*11630*RES_hh_tes_in!E5/RES_hh_num_in!E5)</f>
        <v>7456.9990678494387</v>
      </c>
      <c r="F5" s="72">
        <f>IF(RES_hh_tes_in!F5=0,0,1000*11630*RES_hh_tes_in!F5/RES_hh_num_in!F5)</f>
        <v>9477.9171906320189</v>
      </c>
      <c r="G5" s="72">
        <f>IF(RES_hh_tes_in!G5=0,0,1000*11630*RES_hh_tes_in!G5/RES_hh_num_in!G5)</f>
        <v>4777.085662942065</v>
      </c>
      <c r="H5" s="72">
        <f>IF(RES_hh_tes_in!H5=0,0,1000*11630*RES_hh_tes_in!H5/RES_hh_num_in!H5)</f>
        <v>4650.3136995418645</v>
      </c>
      <c r="I5" s="72">
        <f>IF(RES_hh_tes_in!I5=0,0,1000*11630*RES_hh_tes_in!I5/RES_hh_num_in!I5)</f>
        <v>4101.3898219896746</v>
      </c>
      <c r="J5" s="72">
        <f>IF(RES_hh_tes_in!J5=0,0,1000*11630*RES_hh_tes_in!J5/RES_hh_num_in!J5)</f>
        <v>6263.1466275187686</v>
      </c>
      <c r="K5" s="72">
        <f>IF(RES_hh_tes_in!K5=0,0,1000*11630*RES_hh_tes_in!K5/RES_hh_num_in!K5)</f>
        <v>5038.0998228311864</v>
      </c>
      <c r="L5" s="72">
        <f>IF(RES_hh_tes_in!L5=0,0,1000*11630*RES_hh_tes_in!L5/RES_hh_num_in!L5)</f>
        <v>0</v>
      </c>
      <c r="M5" s="72">
        <f>IF(RES_hh_tes_in!M5=0,0,1000*11630*RES_hh_tes_in!M5/RES_hh_num_in!M5)</f>
        <v>0</v>
      </c>
      <c r="N5" s="72">
        <f>IF(RES_hh_tes_in!N5=0,0,1000*11630*RES_hh_tes_in!N5/RES_hh_num_in!N5)</f>
        <v>7698.1411672045697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6219.226814538587</v>
      </c>
      <c r="S5" s="72">
        <f>IF(RES_hh_tes_in!S5=0,0,1000*11630*RES_hh_tes_in!S5/RES_hh_num_in!S5)</f>
        <v>6488.9487697475597</v>
      </c>
      <c r="T5" s="72">
        <f>IF(RES_hh_tes_in!T5=0,0,1000*11630*RES_hh_tes_in!T5/RES_hh_num_in!T5)</f>
        <v>4907.9061522756301</v>
      </c>
      <c r="U5" s="72">
        <f>IF(RES_hh_tes_in!U5=0,0,1000*11630*RES_hh_tes_in!U5/RES_hh_num_in!U5)</f>
        <v>4016.2323594075992</v>
      </c>
      <c r="V5" s="72">
        <f>IF(RES_hh_tes_in!V5=0,0,1000*11630*RES_hh_tes_in!V5/RES_hh_num_in!V5)</f>
        <v>5934.73021996426</v>
      </c>
      <c r="W5" s="72">
        <f>IF(RES_hh_tes_in!W5=0,0,1000*11630*RES_hh_tes_in!W5/RES_hh_num_in!W5)</f>
        <v>5099.4904730259996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6560.4872516764854</v>
      </c>
      <c r="D6" s="72">
        <f>IF(RES_hh_tes_in!D6=0,0,1000*11630*RES_hh_tes_in!D6/RES_hh_num_in!D6)</f>
        <v>12664.764498047558</v>
      </c>
      <c r="E6" s="72">
        <f>IF(RES_hh_tes_in!E6=0,0,1000*11630*RES_hh_tes_in!E6/RES_hh_num_in!E6)</f>
        <v>4614.8130058037104</v>
      </c>
      <c r="F6" s="72">
        <f>IF(RES_hh_tes_in!F6=0,0,1000*11630*RES_hh_tes_in!F6/RES_hh_num_in!F6)</f>
        <v>1052.0778382329354</v>
      </c>
      <c r="G6" s="72">
        <f>IF(RES_hh_tes_in!G6=0,0,1000*11630*RES_hh_tes_in!G6/RES_hh_num_in!G6)</f>
        <v>2659.628786913403</v>
      </c>
      <c r="H6" s="72">
        <f>IF(RES_hh_tes_in!H6=0,0,1000*11630*RES_hh_tes_in!H6/RES_hh_num_in!H6)</f>
        <v>7868.9606789390627</v>
      </c>
      <c r="I6" s="72">
        <f>IF(RES_hh_tes_in!I6=0,0,1000*11630*RES_hh_tes_in!I6/RES_hh_num_in!I6)</f>
        <v>4979.3422149052676</v>
      </c>
      <c r="J6" s="72">
        <f>IF(RES_hh_tes_in!J6=0,0,1000*11630*RES_hh_tes_in!J6/RES_hh_num_in!J6)</f>
        <v>8563.4796086830702</v>
      </c>
      <c r="K6" s="72">
        <f>IF(RES_hh_tes_in!K6=0,0,1000*11630*RES_hh_tes_in!K6/RES_hh_num_in!K6)</f>
        <v>8814.5712667347107</v>
      </c>
      <c r="L6" s="72">
        <f>IF(RES_hh_tes_in!L6=0,0,1000*11630*RES_hh_tes_in!L6/RES_hh_num_in!L6)</f>
        <v>6238.3884657882954</v>
      </c>
      <c r="M6" s="72">
        <f>IF(RES_hh_tes_in!M6=0,0,1000*11630*RES_hh_tes_in!M6/RES_hh_num_in!M6)</f>
        <v>0</v>
      </c>
      <c r="N6" s="72">
        <f>IF(RES_hh_tes_in!N6=0,0,1000*11630*RES_hh_tes_in!N6/RES_hh_num_in!N6)</f>
        <v>0</v>
      </c>
      <c r="O6" s="72">
        <f>IF(RES_hh_tes_in!O6=0,0,1000*11630*RES_hh_tes_in!O6/RES_hh_num_in!O6)</f>
        <v>6626.3702326938119</v>
      </c>
      <c r="P6" s="72">
        <f>IF(RES_hh_tes_in!P6=0,0,1000*11630*RES_hh_tes_in!P6/RES_hh_num_in!P6)</f>
        <v>606.59838846339505</v>
      </c>
      <c r="Q6" s="72">
        <f>IF(RES_hh_tes_in!Q6=0,0,1000*11630*RES_hh_tes_in!Q6/RES_hh_num_in!Q6)</f>
        <v>0</v>
      </c>
      <c r="R6" s="72">
        <f>IF(RES_hh_tes_in!R6=0,0,1000*11630*RES_hh_tes_in!R6/RES_hh_num_in!R6)</f>
        <v>6240.2551818120892</v>
      </c>
      <c r="S6" s="72">
        <f>IF(RES_hh_tes_in!S6=0,0,1000*11630*RES_hh_tes_in!S6/RES_hh_num_in!S6)</f>
        <v>6131.0086380959829</v>
      </c>
      <c r="T6" s="72">
        <f>IF(RES_hh_tes_in!T6=0,0,1000*11630*RES_hh_tes_in!T6/RES_hh_num_in!T6)</f>
        <v>5379.6111042877465</v>
      </c>
      <c r="U6" s="72">
        <f>IF(RES_hh_tes_in!U6=0,0,1000*11630*RES_hh_tes_in!U6/RES_hh_num_in!U6)</f>
        <v>4380.4107783743384</v>
      </c>
      <c r="V6" s="72">
        <f>IF(RES_hh_tes_in!V6=0,0,1000*11630*RES_hh_tes_in!V6/RES_hh_num_in!V6)</f>
        <v>4568.802048753083</v>
      </c>
      <c r="W6" s="72">
        <f>IF(RES_hh_tes_in!W6=0,0,1000*11630*RES_hh_tes_in!W6/RES_hh_num_in!W6)</f>
        <v>5148.2932559083883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0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0</v>
      </c>
      <c r="H7" s="72">
        <f>IF(RES_hh_tes_in!H7=0,0,1000*11630*RES_hh_tes_in!H7/RES_hh_num_in!H7)</f>
        <v>0</v>
      </c>
      <c r="I7" s="72">
        <f>IF(RES_hh_tes_in!I7=0,0,1000*11630*RES_hh_tes_in!I7/RES_hh_num_in!I7)</f>
        <v>0</v>
      </c>
      <c r="J7" s="72">
        <f>IF(RES_hh_tes_in!J7=0,0,1000*11630*RES_hh_tes_in!J7/RES_hh_num_in!J7)</f>
        <v>0</v>
      </c>
      <c r="K7" s="72">
        <f>IF(RES_hh_tes_in!K7=0,0,1000*11630*RES_hh_tes_in!K7/RES_hh_num_in!K7)</f>
        <v>0</v>
      </c>
      <c r="L7" s="72">
        <f>IF(RES_hh_tes_in!L7=0,0,1000*11630*RES_hh_tes_in!L7/RES_hh_num_in!L7)</f>
        <v>0</v>
      </c>
      <c r="M7" s="72">
        <f>IF(RES_hh_tes_in!M7=0,0,1000*11630*RES_hh_tes_in!M7/RES_hh_num_in!M7)</f>
        <v>0</v>
      </c>
      <c r="N7" s="72">
        <f>IF(RES_hh_tes_in!N7=0,0,1000*11630*RES_hh_tes_in!N7/RES_hh_num_in!N7)</f>
        <v>0</v>
      </c>
      <c r="O7" s="72">
        <f>IF(RES_hh_tes_in!O7=0,0,1000*11630*RES_hh_tes_in!O7/RES_hh_num_in!O7)</f>
        <v>0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0</v>
      </c>
      <c r="S7" s="72">
        <f>IF(RES_hh_tes_in!S7=0,0,1000*11630*RES_hh_tes_in!S7/RES_hh_num_in!S7)</f>
        <v>0</v>
      </c>
      <c r="T7" s="72">
        <f>IF(RES_hh_tes_in!T7=0,0,1000*11630*RES_hh_tes_in!T7/RES_hh_num_in!T7)</f>
        <v>0</v>
      </c>
      <c r="U7" s="72">
        <f>IF(RES_hh_tes_in!U7=0,0,1000*11630*RES_hh_tes_in!U7/RES_hh_num_in!U7)</f>
        <v>0</v>
      </c>
      <c r="V7" s="72">
        <f>IF(RES_hh_tes_in!V7=0,0,1000*11630*RES_hh_tes_in!V7/RES_hh_num_in!V7)</f>
        <v>0</v>
      </c>
      <c r="W7" s="72">
        <f>IF(RES_hh_tes_in!W7=0,0,1000*11630*RES_hh_tes_in!W7/RES_hh_num_in!W7)</f>
        <v>0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8162.7781117128043</v>
      </c>
      <c r="D8" s="72">
        <f>IF(RES_hh_tes_in!D8=0,0,1000*11630*RES_hh_tes_in!D8/RES_hh_num_in!D8)</f>
        <v>7831.01719729874</v>
      </c>
      <c r="E8" s="72">
        <f>IF(RES_hh_tes_in!E8=0,0,1000*11630*RES_hh_tes_in!E8/RES_hh_num_in!E8)</f>
        <v>7737.6328762093708</v>
      </c>
      <c r="F8" s="72">
        <f>IF(RES_hh_tes_in!F8=0,0,1000*11630*RES_hh_tes_in!F8/RES_hh_num_in!F8)</f>
        <v>6970.203186016297</v>
      </c>
      <c r="G8" s="72">
        <f>IF(RES_hh_tes_in!G8=0,0,1000*11630*RES_hh_tes_in!G8/RES_hh_num_in!G8)</f>
        <v>6562.9042200793001</v>
      </c>
      <c r="H8" s="72">
        <f>IF(RES_hh_tes_in!H8=0,0,1000*11630*RES_hh_tes_in!H8/RES_hh_num_in!H8)</f>
        <v>5781.3416817086136</v>
      </c>
      <c r="I8" s="72">
        <f>IF(RES_hh_tes_in!I8=0,0,1000*11630*RES_hh_tes_in!I8/RES_hh_num_in!I8)</f>
        <v>4761.280657032783</v>
      </c>
      <c r="J8" s="72">
        <f>IF(RES_hh_tes_in!J8=0,0,1000*11630*RES_hh_tes_in!J8/RES_hh_num_in!J8)</f>
        <v>5174.5027919031618</v>
      </c>
      <c r="K8" s="72">
        <f>IF(RES_hh_tes_in!K8=0,0,1000*11630*RES_hh_tes_in!K8/RES_hh_num_in!K8)</f>
        <v>5405.5412699724611</v>
      </c>
      <c r="L8" s="72">
        <f>IF(RES_hh_tes_in!L8=0,0,1000*11630*RES_hh_tes_in!L8/RES_hh_num_in!L8)</f>
        <v>0</v>
      </c>
      <c r="M8" s="72">
        <f>IF(RES_hh_tes_in!M8=0,0,1000*11630*RES_hh_tes_in!M8/RES_hh_num_in!M8)</f>
        <v>6283.2940373386591</v>
      </c>
      <c r="N8" s="72">
        <f>IF(RES_hh_tes_in!N8=0,0,1000*11630*RES_hh_tes_in!N8/RES_hh_num_in!N8)</f>
        <v>6141.4747026773821</v>
      </c>
      <c r="O8" s="72">
        <f>IF(RES_hh_tes_in!O8=0,0,1000*11630*RES_hh_tes_in!O8/RES_hh_num_in!O8)</f>
        <v>6579.0012815907739</v>
      </c>
      <c r="P8" s="72">
        <f>IF(RES_hh_tes_in!P8=0,0,1000*11630*RES_hh_tes_in!P8/RES_hh_num_in!P8)</f>
        <v>5477.4592951081722</v>
      </c>
      <c r="Q8" s="72">
        <f>IF(RES_hh_tes_in!Q8=0,0,1000*11630*RES_hh_tes_in!Q8/RES_hh_num_in!Q8)</f>
        <v>5571.6559364462382</v>
      </c>
      <c r="R8" s="72">
        <f>IF(RES_hh_tes_in!R8=0,0,1000*11630*RES_hh_tes_in!R8/RES_hh_num_in!R8)</f>
        <v>5630.7060247461441</v>
      </c>
      <c r="S8" s="72">
        <f>IF(RES_hh_tes_in!S8=0,0,1000*11630*RES_hh_tes_in!S8/RES_hh_num_in!S8)</f>
        <v>5788.5731849110743</v>
      </c>
      <c r="T8" s="72">
        <f>IF(RES_hh_tes_in!T8=0,0,1000*11630*RES_hh_tes_in!T8/RES_hh_num_in!T8)</f>
        <v>5237.1535781118437</v>
      </c>
      <c r="U8" s="72">
        <f>IF(RES_hh_tes_in!U8=0,0,1000*11630*RES_hh_tes_in!U8/RES_hh_num_in!U8)</f>
        <v>4994.5927030861358</v>
      </c>
      <c r="V8" s="72">
        <f>IF(RES_hh_tes_in!V8=0,0,1000*11630*RES_hh_tes_in!V8/RES_hh_num_in!V8)</f>
        <v>4915.0075096586816</v>
      </c>
      <c r="W8" s="72">
        <f>IF(RES_hh_tes_in!W8=0,0,1000*11630*RES_hh_tes_in!W8/RES_hh_num_in!W8)</f>
        <v>4921.6695944996827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11429.956595321333</v>
      </c>
      <c r="D9" s="72">
        <f>IF(RES_hh_tes_in!D9=0,0,1000*11630*RES_hh_tes_in!D9/RES_hh_num_in!D9)</f>
        <v>8091.1852823667277</v>
      </c>
      <c r="E9" s="72">
        <f>IF(RES_hh_tes_in!E9=0,0,1000*11630*RES_hh_tes_in!E9/RES_hh_num_in!E9)</f>
        <v>6803.8035466679949</v>
      </c>
      <c r="F9" s="72">
        <f>IF(RES_hh_tes_in!F9=0,0,1000*11630*RES_hh_tes_in!F9/RES_hh_num_in!F9)</f>
        <v>7656.5387455574974</v>
      </c>
      <c r="G9" s="72">
        <f>IF(RES_hh_tes_in!G9=0,0,1000*11630*RES_hh_tes_in!G9/RES_hh_num_in!G9)</f>
        <v>7143.9004880182702</v>
      </c>
      <c r="H9" s="72">
        <f>IF(RES_hh_tes_in!H9=0,0,1000*11630*RES_hh_tes_in!H9/RES_hh_num_in!H9)</f>
        <v>4600.6416531098848</v>
      </c>
      <c r="I9" s="72">
        <f>IF(RES_hh_tes_in!I9=0,0,1000*11630*RES_hh_tes_in!I9/RES_hh_num_in!I9)</f>
        <v>5778.576051915752</v>
      </c>
      <c r="J9" s="72">
        <f>IF(RES_hh_tes_in!J9=0,0,1000*11630*RES_hh_tes_in!J9/RES_hh_num_in!J9)</f>
        <v>2241.0616212625587</v>
      </c>
      <c r="K9" s="72">
        <f>IF(RES_hh_tes_in!K9=0,0,1000*11630*RES_hh_tes_in!K9/RES_hh_num_in!K9)</f>
        <v>1142.5621125380956</v>
      </c>
      <c r="L9" s="72">
        <f>IF(RES_hh_tes_in!L9=0,0,1000*11630*RES_hh_tes_in!L9/RES_hh_num_in!L9)</f>
        <v>10772.788854882549</v>
      </c>
      <c r="M9" s="72">
        <f>IF(RES_hh_tes_in!M9=0,0,1000*11630*RES_hh_tes_in!M9/RES_hh_num_in!M9)</f>
        <v>8592.9568864624689</v>
      </c>
      <c r="N9" s="72">
        <f>IF(RES_hh_tes_in!N9=0,0,1000*11630*RES_hh_tes_in!N9/RES_hh_num_in!N9)</f>
        <v>8434.4812047923206</v>
      </c>
      <c r="O9" s="72">
        <f>IF(RES_hh_tes_in!O9=0,0,1000*11630*RES_hh_tes_in!O9/RES_hh_num_in!O9)</f>
        <v>7607.4973389023826</v>
      </c>
      <c r="P9" s="72">
        <f>IF(RES_hh_tes_in!P9=0,0,1000*11630*RES_hh_tes_in!P9/RES_hh_num_in!P9)</f>
        <v>0</v>
      </c>
      <c r="Q9" s="72">
        <f>IF(RES_hh_tes_in!Q9=0,0,1000*11630*RES_hh_tes_in!Q9/RES_hh_num_in!Q9)</f>
        <v>5920.9049828290827</v>
      </c>
      <c r="R9" s="72">
        <f>IF(RES_hh_tes_in!R9=0,0,1000*11630*RES_hh_tes_in!R9/RES_hh_num_in!R9)</f>
        <v>6358.0401126035431</v>
      </c>
      <c r="S9" s="72">
        <f>IF(RES_hh_tes_in!S9=0,0,1000*11630*RES_hh_tes_in!S9/RES_hh_num_in!S9)</f>
        <v>5994.7720235751613</v>
      </c>
      <c r="T9" s="72">
        <f>IF(RES_hh_tes_in!T9=0,0,1000*11630*RES_hh_tes_in!T9/RES_hh_num_in!T9)</f>
        <v>0</v>
      </c>
      <c r="U9" s="72">
        <f>IF(RES_hh_tes_in!U9=0,0,1000*11630*RES_hh_tes_in!U9/RES_hh_num_in!U9)</f>
        <v>0</v>
      </c>
      <c r="V9" s="72">
        <f>IF(RES_hh_tes_in!V9=0,0,1000*11630*RES_hh_tes_in!V9/RES_hh_num_in!V9)</f>
        <v>4648.826656680797</v>
      </c>
      <c r="W9" s="72">
        <f>IF(RES_hh_tes_in!W9=0,0,1000*11630*RES_hh_tes_in!W9/RES_hh_num_in!W9)</f>
        <v>4828.6658413858213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9986.4819950542169</v>
      </c>
      <c r="D11" s="72">
        <f>IF(RES_hh_tes_in!D11=0,0,1000*11630*RES_hh_tes_in!D11/RES_hh_num_in!D11)</f>
        <v>8800.4759242103828</v>
      </c>
      <c r="E11" s="72">
        <f>IF(RES_hh_tes_in!E11=0,0,1000*11630*RES_hh_tes_in!E11/RES_hh_num_in!E11)</f>
        <v>7537.1555924741524</v>
      </c>
      <c r="F11" s="72">
        <f>IF(RES_hh_tes_in!F11=0,0,1000*11630*RES_hh_tes_in!F11/RES_hh_num_in!F11)</f>
        <v>6923.1187191551762</v>
      </c>
      <c r="G11" s="72">
        <f>IF(RES_hh_tes_in!G11=0,0,1000*11630*RES_hh_tes_in!G11/RES_hh_num_in!G11)</f>
        <v>6795.9101520316244</v>
      </c>
      <c r="H11" s="72">
        <f>IF(RES_hh_tes_in!H11=0,0,1000*11630*RES_hh_tes_in!H11/RES_hh_num_in!H11)</f>
        <v>5850.3270979147246</v>
      </c>
      <c r="I11" s="72">
        <f>IF(RES_hh_tes_in!I11=0,0,1000*11630*RES_hh_tes_in!I11/RES_hh_num_in!I11)</f>
        <v>5118.4006139697367</v>
      </c>
      <c r="J11" s="72">
        <f>IF(RES_hh_tes_in!J11=0,0,1000*11630*RES_hh_tes_in!J11/RES_hh_num_in!J11)</f>
        <v>5000.0142729420422</v>
      </c>
      <c r="K11" s="72">
        <f>IF(RES_hh_tes_in!K11=0,0,1000*11630*RES_hh_tes_in!K11/RES_hh_num_in!K11)</f>
        <v>5471.6289602599645</v>
      </c>
      <c r="L11" s="72">
        <f>IF(RES_hh_tes_in!L11=0,0,1000*11630*RES_hh_tes_in!L11/RES_hh_num_in!L11)</f>
        <v>0</v>
      </c>
      <c r="M11" s="72">
        <f>IF(RES_hh_tes_in!M11=0,0,1000*11630*RES_hh_tes_in!M11/RES_hh_num_in!M11)</f>
        <v>6663.8055101647133</v>
      </c>
      <c r="N11" s="72">
        <f>IF(RES_hh_tes_in!N11=0,0,1000*11630*RES_hh_tes_in!N11/RES_hh_num_in!N11)</f>
        <v>6989.8018582326586</v>
      </c>
      <c r="O11" s="72">
        <f>IF(RES_hh_tes_in!O11=0,0,1000*11630*RES_hh_tes_in!O11/RES_hh_num_in!O11)</f>
        <v>6942.6305182919605</v>
      </c>
      <c r="P11" s="72">
        <f>IF(RES_hh_tes_in!P11=0,0,1000*11630*RES_hh_tes_in!P11/RES_hh_num_in!P11)</f>
        <v>5463.3784409319351</v>
      </c>
      <c r="Q11" s="72">
        <f>IF(RES_hh_tes_in!Q11=0,0,1000*11630*RES_hh_tes_in!Q11/RES_hh_num_in!Q11)</f>
        <v>5854.6760754848337</v>
      </c>
      <c r="R11" s="72">
        <f>IF(RES_hh_tes_in!R11=0,0,1000*11630*RES_hh_tes_in!R11/RES_hh_num_in!R11)</f>
        <v>5856.8767858745732</v>
      </c>
      <c r="S11" s="72">
        <f>IF(RES_hh_tes_in!S11=0,0,1000*11630*RES_hh_tes_in!S11/RES_hh_num_in!S11)</f>
        <v>5864.3600688775332</v>
      </c>
      <c r="T11" s="72">
        <f>IF(RES_hh_tes_in!T11=0,0,1000*11630*RES_hh_tes_in!T11/RES_hh_num_in!T11)</f>
        <v>5179.1246106339286</v>
      </c>
      <c r="U11" s="72">
        <f>IF(RES_hh_tes_in!U11=0,0,1000*11630*RES_hh_tes_in!U11/RES_hh_num_in!U11)</f>
        <v>4933.8834477693417</v>
      </c>
      <c r="V11" s="72">
        <f>IF(RES_hh_tes_in!V11=0,0,1000*11630*RES_hh_tes_in!V11/RES_hh_num_in!V11)</f>
        <v>5014.6857412473128</v>
      </c>
      <c r="W11" s="72">
        <f>IF(RES_hh_tes_in!W11=0,0,1000*11630*RES_hh_tes_in!W11/RES_hh_num_in!W11)</f>
        <v>4827.0468647825346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8484.4267207959001</v>
      </c>
      <c r="D12" s="72">
        <f>IF(RES_hh_tes_in!D12=0,0,1000*11630*RES_hh_tes_in!D12/RES_hh_num_in!D12)</f>
        <v>8386.1186340618824</v>
      </c>
      <c r="E12" s="72">
        <f>IF(RES_hh_tes_in!E12=0,0,1000*11630*RES_hh_tes_in!E12/RES_hh_num_in!E12)</f>
        <v>7998.512633918348</v>
      </c>
      <c r="F12" s="72">
        <f>IF(RES_hh_tes_in!F12=0,0,1000*11630*RES_hh_tes_in!F12/RES_hh_num_in!F12)</f>
        <v>6989.4304528736111</v>
      </c>
      <c r="G12" s="72">
        <f>IF(RES_hh_tes_in!G12=0,0,1000*11630*RES_hh_tes_in!G12/RES_hh_num_in!G12)</f>
        <v>6592.494977448172</v>
      </c>
      <c r="H12" s="72">
        <f>IF(RES_hh_tes_in!H12=0,0,1000*11630*RES_hh_tes_in!H12/RES_hh_num_in!H12)</f>
        <v>5890.7391395895193</v>
      </c>
      <c r="I12" s="72">
        <f>IF(RES_hh_tes_in!I12=0,0,1000*11630*RES_hh_tes_in!I12/RES_hh_num_in!I12)</f>
        <v>5089.5461834045582</v>
      </c>
      <c r="J12" s="72">
        <f>IF(RES_hh_tes_in!J12=0,0,1000*11630*RES_hh_tes_in!J12/RES_hh_num_in!J12)</f>
        <v>5356.7400606252559</v>
      </c>
      <c r="K12" s="72">
        <f>IF(RES_hh_tes_in!K12=0,0,1000*11630*RES_hh_tes_in!K12/RES_hh_num_in!K12)</f>
        <v>5546.0048325867701</v>
      </c>
      <c r="L12" s="72">
        <f>IF(RES_hh_tes_in!L12=0,0,1000*11630*RES_hh_tes_in!L12/RES_hh_num_in!L12)</f>
        <v>0</v>
      </c>
      <c r="M12" s="72">
        <f>IF(RES_hh_tes_in!M12=0,0,1000*11630*RES_hh_tes_in!M12/RES_hh_num_in!M12)</f>
        <v>5972.0850091015718</v>
      </c>
      <c r="N12" s="72">
        <f>IF(RES_hh_tes_in!N12=0,0,1000*11630*RES_hh_tes_in!N12/RES_hh_num_in!N12)</f>
        <v>5764.083949813541</v>
      </c>
      <c r="O12" s="72">
        <f>IF(RES_hh_tes_in!O12=0,0,1000*11630*RES_hh_tes_in!O12/RES_hh_num_in!O12)</f>
        <v>6159.607022103286</v>
      </c>
      <c r="P12" s="72">
        <f>IF(RES_hh_tes_in!P12=0,0,1000*11630*RES_hh_tes_in!P12/RES_hh_num_in!P12)</f>
        <v>5572.4704607896174</v>
      </c>
      <c r="Q12" s="72">
        <f>IF(RES_hh_tes_in!Q12=0,0,1000*11630*RES_hh_tes_in!Q12/RES_hh_num_in!Q12)</f>
        <v>6711.7673890477372</v>
      </c>
      <c r="R12" s="72">
        <f>IF(RES_hh_tes_in!R12=0,0,1000*11630*RES_hh_tes_in!R12/RES_hh_num_in!R12)</f>
        <v>5867.3382029320774</v>
      </c>
      <c r="S12" s="72">
        <f>IF(RES_hh_tes_in!S12=0,0,1000*11630*RES_hh_tes_in!S12/RES_hh_num_in!S12)</f>
        <v>6029.9258655713465</v>
      </c>
      <c r="T12" s="72">
        <f>IF(RES_hh_tes_in!T12=0,0,1000*11630*RES_hh_tes_in!T12/RES_hh_num_in!T12)</f>
        <v>5459.8361639823897</v>
      </c>
      <c r="U12" s="72">
        <f>IF(RES_hh_tes_in!U12=0,0,1000*11630*RES_hh_tes_in!U12/RES_hh_num_in!U12)</f>
        <v>4978.6511730053708</v>
      </c>
      <c r="V12" s="72">
        <f>IF(RES_hh_tes_in!V12=0,0,1000*11630*RES_hh_tes_in!V12/RES_hh_num_in!V12)</f>
        <v>5243.7436966162722</v>
      </c>
      <c r="W12" s="72">
        <f>IF(RES_hh_tes_in!W12=0,0,1000*11630*RES_hh_tes_in!W12/RES_hh_num_in!W12)</f>
        <v>5539.0836151156045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0</v>
      </c>
      <c r="D13" s="74">
        <f>IF(RES_hh_tes_in!D13=0,0,1000*11630*RES_hh_tes_in!D13/RES_hh_num_in!D13)</f>
        <v>0</v>
      </c>
      <c r="E13" s="74">
        <f>IF(RES_hh_tes_in!E13=0,0,1000*11630*RES_hh_tes_in!E13/RES_hh_num_in!E13)</f>
        <v>0</v>
      </c>
      <c r="F13" s="74">
        <f>IF(RES_hh_tes_in!F13=0,0,1000*11630*RES_hh_tes_in!F13/RES_hh_num_in!F13)</f>
        <v>0</v>
      </c>
      <c r="G13" s="74">
        <f>IF(RES_hh_tes_in!G13=0,0,1000*11630*RES_hh_tes_in!G13/RES_hh_num_in!G13)</f>
        <v>6435.6694061076387</v>
      </c>
      <c r="H13" s="74">
        <f>IF(RES_hh_tes_in!H13=0,0,1000*11630*RES_hh_tes_in!H13/RES_hh_num_in!H13)</f>
        <v>5717.1896465847822</v>
      </c>
      <c r="I13" s="74">
        <f>IF(RES_hh_tes_in!I13=0,0,1000*11630*RES_hh_tes_in!I13/RES_hh_num_in!I13)</f>
        <v>5180.0819395228464</v>
      </c>
      <c r="J13" s="74">
        <f>IF(RES_hh_tes_in!J13=0,0,1000*11630*RES_hh_tes_in!J13/RES_hh_num_in!J13)</f>
        <v>5439.7491320390654</v>
      </c>
      <c r="K13" s="74">
        <f>IF(RES_hh_tes_in!K13=0,0,1000*11630*RES_hh_tes_in!K13/RES_hh_num_in!K13)</f>
        <v>5395.5393719926269</v>
      </c>
      <c r="L13" s="74">
        <f>IF(RES_hh_tes_in!L13=0,0,1000*11630*RES_hh_tes_in!L13/RES_hh_num_in!L13)</f>
        <v>0</v>
      </c>
      <c r="M13" s="74">
        <f>IF(RES_hh_tes_in!M13=0,0,1000*11630*RES_hh_tes_in!M13/RES_hh_num_in!M13)</f>
        <v>6580.063623803474</v>
      </c>
      <c r="N13" s="74">
        <f>IF(RES_hh_tes_in!N13=0,0,1000*11630*RES_hh_tes_in!N13/RES_hh_num_in!N13)</f>
        <v>7296.1796401323136</v>
      </c>
      <c r="O13" s="74">
        <f>IF(RES_hh_tes_in!O13=0,0,1000*11630*RES_hh_tes_in!O13/RES_hh_num_in!O13)</f>
        <v>7081.1619098442497</v>
      </c>
      <c r="P13" s="74">
        <f>IF(RES_hh_tes_in!P13=0,0,1000*11630*RES_hh_tes_in!P13/RES_hh_num_in!P13)</f>
        <v>6647.6013628303108</v>
      </c>
      <c r="Q13" s="74">
        <f>IF(RES_hh_tes_in!Q13=0,0,1000*11630*RES_hh_tes_in!Q13/RES_hh_num_in!Q13)</f>
        <v>6657.0171294507436</v>
      </c>
      <c r="R13" s="74">
        <f>IF(RES_hh_tes_in!R13=0,0,1000*11630*RES_hh_tes_in!R13/RES_hh_num_in!R13)</f>
        <v>6596.3328129615848</v>
      </c>
      <c r="S13" s="74">
        <f>IF(RES_hh_tes_in!S13=0,0,1000*11630*RES_hh_tes_in!S13/RES_hh_num_in!S13)</f>
        <v>3871.2288096645216</v>
      </c>
      <c r="T13" s="74">
        <f>IF(RES_hh_tes_in!T13=0,0,1000*11630*RES_hh_tes_in!T13/RES_hh_num_in!T13)</f>
        <v>3644.220173816037</v>
      </c>
      <c r="U13" s="74">
        <f>IF(RES_hh_tes_in!U13=0,0,1000*11630*RES_hh_tes_in!U13/RES_hh_num_in!U13)</f>
        <v>4929.1552817095117</v>
      </c>
      <c r="V13" s="74">
        <f>IF(RES_hh_tes_in!V13=0,0,1000*11630*RES_hh_tes_in!V13/RES_hh_num_in!V13)</f>
        <v>6397.4159894196719</v>
      </c>
      <c r="W13" s="74">
        <f>IF(RES_hh_tes_in!W13=0,0,1000*11630*RES_hh_tes_in!W13/RES_hh_num_in!W13)</f>
        <v>4672.0543271970282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137.03172576241101</v>
      </c>
      <c r="D14" s="76">
        <f>IF(RES_hh_tes_in!D14=0,0,1000*11630*RES_hh_tes_in!D14/RES_hh_num_in!D14)</f>
        <v>125.8279311029179</v>
      </c>
      <c r="E14" s="76">
        <f>IF(RES_hh_tes_in!E14=0,0,1000*11630*RES_hh_tes_in!E14/RES_hh_num_in!E14)</f>
        <v>121.32649473384365</v>
      </c>
      <c r="F14" s="76">
        <f>IF(RES_hh_tes_in!F14=0,0,1000*11630*RES_hh_tes_in!F14/RES_hh_num_in!F14)</f>
        <v>121.51878252398657</v>
      </c>
      <c r="G14" s="76">
        <f>IF(RES_hh_tes_in!G14=0,0,1000*11630*RES_hh_tes_in!G14/RES_hh_num_in!G14)</f>
        <v>100.80171527973067</v>
      </c>
      <c r="H14" s="76">
        <f>IF(RES_hh_tes_in!H14=0,0,1000*11630*RES_hh_tes_in!H14/RES_hh_num_in!H14)</f>
        <v>95.564945403703533</v>
      </c>
      <c r="I14" s="76">
        <f>IF(RES_hh_tes_in!I14=0,0,1000*11630*RES_hh_tes_in!I14/RES_hh_num_in!I14)</f>
        <v>79.369857240090681</v>
      </c>
      <c r="J14" s="76">
        <f>IF(RES_hh_tes_in!J14=0,0,1000*11630*RES_hh_tes_in!J14/RES_hh_num_in!J14)</f>
        <v>64.21635444248804</v>
      </c>
      <c r="K14" s="76">
        <f>IF(RES_hh_tes_in!K14=0,0,1000*11630*RES_hh_tes_in!K14/RES_hh_num_in!K14)</f>
        <v>44.382125524759438</v>
      </c>
      <c r="L14" s="76">
        <f>IF(RES_hh_tes_in!L14=0,0,1000*11630*RES_hh_tes_in!L14/RES_hh_num_in!L14)</f>
        <v>86.161998650721202</v>
      </c>
      <c r="M14" s="76">
        <f>IF(RES_hh_tes_in!M14=0,0,1000*11630*RES_hh_tes_in!M14/RES_hh_num_in!M14)</f>
        <v>81.0978623761427</v>
      </c>
      <c r="N14" s="76">
        <f>IF(RES_hh_tes_in!N14=0,0,1000*11630*RES_hh_tes_in!N14/RES_hh_num_in!N14)</f>
        <v>67.726434939509147</v>
      </c>
      <c r="O14" s="76">
        <f>IF(RES_hh_tes_in!O14=0,0,1000*11630*RES_hh_tes_in!O14/RES_hh_num_in!O14)</f>
        <v>81.701501007262053</v>
      </c>
      <c r="P14" s="76">
        <f>IF(RES_hh_tes_in!P14=0,0,1000*11630*RES_hh_tes_in!P14/RES_hh_num_in!P14)</f>
        <v>74.273304790991176</v>
      </c>
      <c r="Q14" s="76">
        <f>IF(RES_hh_tes_in!Q14=0,0,1000*11630*RES_hh_tes_in!Q14/RES_hh_num_in!Q14)</f>
        <v>78.303627023790071</v>
      </c>
      <c r="R14" s="76">
        <f>IF(RES_hh_tes_in!R14=0,0,1000*11630*RES_hh_tes_in!R14/RES_hh_num_in!R14)</f>
        <v>76.247611693639428</v>
      </c>
      <c r="S14" s="76">
        <f>IF(RES_hh_tes_in!S14=0,0,1000*11630*RES_hh_tes_in!S14/RES_hh_num_in!S14)</f>
        <v>84.621176866349529</v>
      </c>
      <c r="T14" s="76">
        <f>IF(RES_hh_tes_in!T14=0,0,1000*11630*RES_hh_tes_in!T14/RES_hh_num_in!T14)</f>
        <v>81.053661947093318</v>
      </c>
      <c r="U14" s="76">
        <f>IF(RES_hh_tes_in!U14=0,0,1000*11630*RES_hh_tes_in!U14/RES_hh_num_in!U14)</f>
        <v>81.154992202941713</v>
      </c>
      <c r="V14" s="76">
        <f>IF(RES_hh_tes_in!V14=0,0,1000*11630*RES_hh_tes_in!V14/RES_hh_num_in!V14)</f>
        <v>70.000924468470501</v>
      </c>
      <c r="W14" s="76">
        <f>IF(RES_hh_tes_in!W14=0,0,1000*11630*RES_hh_tes_in!W14/RES_hh_num_in!W14)</f>
        <v>59.72323371264639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13.205363562591559</v>
      </c>
      <c r="D15" s="69">
        <f t="shared" si="0"/>
        <v>22.081734125224088</v>
      </c>
      <c r="E15" s="69">
        <f t="shared" si="0"/>
        <v>32.003305033963962</v>
      </c>
      <c r="F15" s="69">
        <f t="shared" si="0"/>
        <v>29.772915544954262</v>
      </c>
      <c r="G15" s="69">
        <f t="shared" si="0"/>
        <v>35.701649511495866</v>
      </c>
      <c r="H15" s="69">
        <f t="shared" si="0"/>
        <v>31.390637666494584</v>
      </c>
      <c r="I15" s="69">
        <f t="shared" si="0"/>
        <v>49.112249310492111</v>
      </c>
      <c r="J15" s="69">
        <f t="shared" si="0"/>
        <v>38.102559380873323</v>
      </c>
      <c r="K15" s="69">
        <f t="shared" si="0"/>
        <v>53.453682886838692</v>
      </c>
      <c r="L15" s="69">
        <f t="shared" si="0"/>
        <v>43.615656513482172</v>
      </c>
      <c r="M15" s="69">
        <f t="shared" si="0"/>
        <v>20.214405988209293</v>
      </c>
      <c r="N15" s="69">
        <f t="shared" si="0"/>
        <v>92.461400201132022</v>
      </c>
      <c r="O15" s="69">
        <f t="shared" si="0"/>
        <v>59.331229946260763</v>
      </c>
      <c r="P15" s="69">
        <f t="shared" si="0"/>
        <v>49.19678152593788</v>
      </c>
      <c r="Q15" s="69">
        <f t="shared" si="0"/>
        <v>108.21130711563664</v>
      </c>
      <c r="R15" s="69">
        <f t="shared" si="0"/>
        <v>90.253875870380398</v>
      </c>
      <c r="S15" s="69">
        <f t="shared" si="0"/>
        <v>73.733741974779221</v>
      </c>
      <c r="T15" s="69">
        <f t="shared" si="0"/>
        <v>110.53361319984005</v>
      </c>
      <c r="U15" s="69">
        <f t="shared" si="0"/>
        <v>92.922998515912482</v>
      </c>
      <c r="V15" s="69">
        <f t="shared" si="0"/>
        <v>104.11075751653703</v>
      </c>
      <c r="W15" s="69">
        <f t="shared" si="0"/>
        <v>49.691821566686215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13.205363562591559</v>
      </c>
      <c r="D16" s="72">
        <f>IF(RES_hh_tes_in!D16=0,0,1000*11630*RES_hh_tes_in!D16/RES_hh_num_in!D$3)</f>
        <v>22.081734125224088</v>
      </c>
      <c r="E16" s="72">
        <f>IF(RES_hh_tes_in!E16=0,0,1000*11630*RES_hh_tes_in!E16/RES_hh_num_in!E$3)</f>
        <v>32.003305033963962</v>
      </c>
      <c r="F16" s="72">
        <f>IF(RES_hh_tes_in!F16=0,0,1000*11630*RES_hh_tes_in!F16/RES_hh_num_in!F$3)</f>
        <v>29.772915544954262</v>
      </c>
      <c r="G16" s="72">
        <f>IF(RES_hh_tes_in!G16=0,0,1000*11630*RES_hh_tes_in!G16/RES_hh_num_in!G$3)</f>
        <v>35.701649511495866</v>
      </c>
      <c r="H16" s="72">
        <f>IF(RES_hh_tes_in!H16=0,0,1000*11630*RES_hh_tes_in!H16/RES_hh_num_in!H$3)</f>
        <v>31.390637666494584</v>
      </c>
      <c r="I16" s="72">
        <f>IF(RES_hh_tes_in!I16=0,0,1000*11630*RES_hh_tes_in!I16/RES_hh_num_in!I$3)</f>
        <v>49.112249310492111</v>
      </c>
      <c r="J16" s="72">
        <f>IF(RES_hh_tes_in!J16=0,0,1000*11630*RES_hh_tes_in!J16/RES_hh_num_in!J$3)</f>
        <v>38.102559380873323</v>
      </c>
      <c r="K16" s="72">
        <f>IF(RES_hh_tes_in!K16=0,0,1000*11630*RES_hh_tes_in!K16/RES_hh_num_in!K$3)</f>
        <v>53.453682886838692</v>
      </c>
      <c r="L16" s="72">
        <f>IF(RES_hh_tes_in!L16=0,0,1000*11630*RES_hh_tes_in!L16/RES_hh_num_in!L$3)</f>
        <v>43.615656513482172</v>
      </c>
      <c r="M16" s="72">
        <f>IF(RES_hh_tes_in!M16=0,0,1000*11630*RES_hh_tes_in!M16/RES_hh_num_in!M$3)</f>
        <v>20.214405988209293</v>
      </c>
      <c r="N16" s="72">
        <f>IF(RES_hh_tes_in!N16=0,0,1000*11630*RES_hh_tes_in!N16/RES_hh_num_in!N$3)</f>
        <v>92.461400201132022</v>
      </c>
      <c r="O16" s="72">
        <f>IF(RES_hh_tes_in!O16=0,0,1000*11630*RES_hh_tes_in!O16/RES_hh_num_in!O$3)</f>
        <v>59.331229946260763</v>
      </c>
      <c r="P16" s="72">
        <f>IF(RES_hh_tes_in!P16=0,0,1000*11630*RES_hh_tes_in!P16/RES_hh_num_in!P$3)</f>
        <v>49.19678152593788</v>
      </c>
      <c r="Q16" s="72">
        <f>IF(RES_hh_tes_in!Q16=0,0,1000*11630*RES_hh_tes_in!Q16/RES_hh_num_in!Q$3)</f>
        <v>108.21130711563664</v>
      </c>
      <c r="R16" s="72">
        <f>IF(RES_hh_tes_in!R16=0,0,1000*11630*RES_hh_tes_in!R16/RES_hh_num_in!R$3)</f>
        <v>90.253875870380398</v>
      </c>
      <c r="S16" s="72">
        <f>IF(RES_hh_tes_in!S16=0,0,1000*11630*RES_hh_tes_in!S16/RES_hh_num_in!S$3)</f>
        <v>73.733741974779221</v>
      </c>
      <c r="T16" s="72">
        <f>IF(RES_hh_tes_in!T16=0,0,1000*11630*RES_hh_tes_in!T16/RES_hh_num_in!T$3)</f>
        <v>110.53361319984005</v>
      </c>
      <c r="U16" s="72">
        <f>IF(RES_hh_tes_in!U16=0,0,1000*11630*RES_hh_tes_in!U16/RES_hh_num_in!U$3)</f>
        <v>92.922998515912482</v>
      </c>
      <c r="V16" s="72">
        <f>IF(RES_hh_tes_in!V16=0,0,1000*11630*RES_hh_tes_in!V16/RES_hh_num_in!V$3)</f>
        <v>104.11075751653703</v>
      </c>
      <c r="W16" s="72">
        <f>IF(RES_hh_tes_in!W16=0,0,1000*11630*RES_hh_tes_in!W16/RES_hh_num_in!W$3)</f>
        <v>49.691821566686215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635.71332505408645</v>
      </c>
      <c r="D17" s="69">
        <f>IF(RES_hh_tes_in!D17=0,0,1000*11630*RES_hh_tes_in!D17/RES_hh_num_in!D17)</f>
        <v>636.54831954551014</v>
      </c>
      <c r="E17" s="69">
        <f>IF(RES_hh_tes_in!E17=0,0,1000*11630*RES_hh_tes_in!E17/RES_hh_num_in!E17)</f>
        <v>628.25624892794656</v>
      </c>
      <c r="F17" s="69">
        <f>IF(RES_hh_tes_in!F17=0,0,1000*11630*RES_hh_tes_in!F17/RES_hh_num_in!F17)</f>
        <v>619.57795024343136</v>
      </c>
      <c r="G17" s="69">
        <f>IF(RES_hh_tes_in!G17=0,0,1000*11630*RES_hh_tes_in!G17/RES_hh_num_in!G17)</f>
        <v>629.11604479635503</v>
      </c>
      <c r="H17" s="69">
        <f>IF(RES_hh_tes_in!H17=0,0,1000*11630*RES_hh_tes_in!H17/RES_hh_num_in!H17)</f>
        <v>636.55502091830988</v>
      </c>
      <c r="I17" s="69">
        <f>IF(RES_hh_tes_in!I17=0,0,1000*11630*RES_hh_tes_in!I17/RES_hh_num_in!I17)</f>
        <v>657.49951706470915</v>
      </c>
      <c r="J17" s="69">
        <f>IF(RES_hh_tes_in!J17=0,0,1000*11630*RES_hh_tes_in!J17/RES_hh_num_in!J17)</f>
        <v>655.62555356645635</v>
      </c>
      <c r="K17" s="69">
        <f>IF(RES_hh_tes_in!K17=0,0,1000*11630*RES_hh_tes_in!K17/RES_hh_num_in!K17)</f>
        <v>575.22018668727105</v>
      </c>
      <c r="L17" s="69">
        <f>IF(RES_hh_tes_in!L17=0,0,1000*11630*RES_hh_tes_in!L17/RES_hh_num_in!L17)</f>
        <v>474.35344123834142</v>
      </c>
      <c r="M17" s="69">
        <f>IF(RES_hh_tes_in!M17=0,0,1000*11630*RES_hh_tes_in!M17/RES_hh_num_in!M17)</f>
        <v>493.35322490204277</v>
      </c>
      <c r="N17" s="69">
        <f>IF(RES_hh_tes_in!N17=0,0,1000*11630*RES_hh_tes_in!N17/RES_hh_num_in!N17)</f>
        <v>537.64058288883348</v>
      </c>
      <c r="O17" s="69">
        <f>IF(RES_hh_tes_in!O17=0,0,1000*11630*RES_hh_tes_in!O17/RES_hh_num_in!O17)</f>
        <v>613.22739500759587</v>
      </c>
      <c r="P17" s="69">
        <f>IF(RES_hh_tes_in!P17=0,0,1000*11630*RES_hh_tes_in!P17/RES_hh_num_in!P17)</f>
        <v>854.47248472113813</v>
      </c>
      <c r="Q17" s="69">
        <f>IF(RES_hh_tes_in!Q17=0,0,1000*11630*RES_hh_tes_in!Q17/RES_hh_num_in!Q17)</f>
        <v>784.80760493506193</v>
      </c>
      <c r="R17" s="69">
        <f>IF(RES_hh_tes_in!R17=0,0,1000*11630*RES_hh_tes_in!R17/RES_hh_num_in!R17)</f>
        <v>767.82961268785186</v>
      </c>
      <c r="S17" s="69">
        <f>IF(RES_hh_tes_in!S17=0,0,1000*11630*RES_hh_tes_in!S17/RES_hh_num_in!S17)</f>
        <v>874.01206781828296</v>
      </c>
      <c r="T17" s="69">
        <f>IF(RES_hh_tes_in!T17=0,0,1000*11630*RES_hh_tes_in!T17/RES_hh_num_in!T17)</f>
        <v>1133.9359415424929</v>
      </c>
      <c r="U17" s="69">
        <f>IF(RES_hh_tes_in!U17=0,0,1000*11630*RES_hh_tes_in!U17/RES_hh_num_in!U17)</f>
        <v>1259.3980019938663</v>
      </c>
      <c r="V17" s="69">
        <f>IF(RES_hh_tes_in!V17=0,0,1000*11630*RES_hh_tes_in!V17/RES_hh_num_in!V17)</f>
        <v>1279.3062192700818</v>
      </c>
      <c r="W17" s="69">
        <f>IF(RES_hh_tes_in!W17=0,0,1000*11630*RES_hh_tes_in!W17/RES_hh_num_in!W17)</f>
        <v>1340.7627052074431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485.70359849838633</v>
      </c>
      <c r="D18" s="72">
        <f>IF(RES_hh_tes_in!D18=0,0,1000*11630*RES_hh_tes_in!D18/RES_hh_num_in!D18)</f>
        <v>824.56562192867068</v>
      </c>
      <c r="E18" s="72">
        <f>IF(RES_hh_tes_in!E18=0,0,1000*11630*RES_hh_tes_in!E18/RES_hh_num_in!E18)</f>
        <v>557.79354867909706</v>
      </c>
      <c r="F18" s="72">
        <f>IF(RES_hh_tes_in!F18=0,0,1000*11630*RES_hh_tes_in!F18/RES_hh_num_in!F18)</f>
        <v>764.3062032066872</v>
      </c>
      <c r="G18" s="72">
        <f>IF(RES_hh_tes_in!G18=0,0,1000*11630*RES_hh_tes_in!G18/RES_hh_num_in!G18)</f>
        <v>512.53389313749904</v>
      </c>
      <c r="H18" s="72">
        <f>IF(RES_hh_tes_in!H18=0,0,1000*11630*RES_hh_tes_in!H18/RES_hh_num_in!H18)</f>
        <v>552.96277764689057</v>
      </c>
      <c r="I18" s="72">
        <f>IF(RES_hh_tes_in!I18=0,0,1000*11630*RES_hh_tes_in!I18/RES_hh_num_in!I18)</f>
        <v>580.16385090721485</v>
      </c>
      <c r="J18" s="72">
        <f>IF(RES_hh_tes_in!J18=0,0,1000*11630*RES_hh_tes_in!J18/RES_hh_num_in!J18)</f>
        <v>850.46416194352673</v>
      </c>
      <c r="K18" s="72">
        <f>IF(RES_hh_tes_in!K18=0,0,1000*11630*RES_hh_tes_in!K18/RES_hh_num_in!K18)</f>
        <v>642.267446609128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594.4937640427828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835.17461133761879</v>
      </c>
      <c r="S18" s="72">
        <f>IF(RES_hh_tes_in!S18=0,0,1000*11630*RES_hh_tes_in!S18/RES_hh_num_in!S18)</f>
        <v>1002.9136219083327</v>
      </c>
      <c r="T18" s="72">
        <f>IF(RES_hh_tes_in!T18=0,0,1000*11630*RES_hh_tes_in!T18/RES_hh_num_in!T18)</f>
        <v>1018.7302921884905</v>
      </c>
      <c r="U18" s="72">
        <f>IF(RES_hh_tes_in!U18=0,0,1000*11630*RES_hh_tes_in!U18/RES_hh_num_in!U18)</f>
        <v>1015.9731995322248</v>
      </c>
      <c r="V18" s="72">
        <f>IF(RES_hh_tes_in!V18=0,0,1000*11630*RES_hh_tes_in!V18/RES_hh_num_in!V18)</f>
        <v>1581.2578939903417</v>
      </c>
      <c r="W18" s="72">
        <f>IF(RES_hh_tes_in!W18=0,0,1000*11630*RES_hh_tes_in!W18/RES_hh_num_in!W18)</f>
        <v>1190.9409538533691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648.24570161804456</v>
      </c>
      <c r="D19" s="72">
        <f>IF(RES_hh_tes_in!D19=0,0,1000*11630*RES_hh_tes_in!D19/RES_hh_num_in!D19)</f>
        <v>643.99070147039743</v>
      </c>
      <c r="E19" s="72">
        <f>IF(RES_hh_tes_in!E19=0,0,1000*11630*RES_hh_tes_in!E19/RES_hh_num_in!E19)</f>
        <v>629.58199124092027</v>
      </c>
      <c r="F19" s="72">
        <f>IF(RES_hh_tes_in!F19=0,0,1000*11630*RES_hh_tes_in!F19/RES_hh_num_in!F19)</f>
        <v>624.05194803676682</v>
      </c>
      <c r="G19" s="72">
        <f>IF(RES_hh_tes_in!G19=0,0,1000*11630*RES_hh_tes_in!G19/RES_hh_num_in!G19)</f>
        <v>630.98855202530183</v>
      </c>
      <c r="H19" s="72">
        <f>IF(RES_hh_tes_in!H19=0,0,1000*11630*RES_hh_tes_in!H19/RES_hh_num_in!H19)</f>
        <v>638.77751714994065</v>
      </c>
      <c r="I19" s="72">
        <f>IF(RES_hh_tes_in!I19=0,0,1000*11630*RES_hh_tes_in!I19/RES_hh_num_in!I19)</f>
        <v>647.99159925487322</v>
      </c>
      <c r="J19" s="72">
        <f>IF(RES_hh_tes_in!J19=0,0,1000*11630*RES_hh_tes_in!J19/RES_hh_num_in!J19)</f>
        <v>623.92079529610953</v>
      </c>
      <c r="K19" s="72">
        <f>IF(RES_hh_tes_in!K19=0,0,1000*11630*RES_hh_tes_in!K19/RES_hh_num_in!K19)</f>
        <v>623.35845507099305</v>
      </c>
      <c r="L19" s="72">
        <f>IF(RES_hh_tes_in!L19=0,0,1000*11630*RES_hh_tes_in!L19/RES_hh_num_in!L19)</f>
        <v>595.58940298232983</v>
      </c>
      <c r="M19" s="72">
        <f>IF(RES_hh_tes_in!M19=0,0,1000*11630*RES_hh_tes_in!M19/RES_hh_num_in!M19)</f>
        <v>602.99900427603541</v>
      </c>
      <c r="N19" s="72">
        <f>IF(RES_hh_tes_in!N19=0,0,1000*11630*RES_hh_tes_in!N19/RES_hh_num_in!N19)</f>
        <v>604.02392976548254</v>
      </c>
      <c r="O19" s="72">
        <f>IF(RES_hh_tes_in!O19=0,0,1000*11630*RES_hh_tes_in!O19/RES_hh_num_in!O19)</f>
        <v>630.16662211858886</v>
      </c>
      <c r="P19" s="72">
        <f>IF(RES_hh_tes_in!P19=0,0,1000*11630*RES_hh_tes_in!P19/RES_hh_num_in!P19)</f>
        <v>706.32152838876527</v>
      </c>
      <c r="Q19" s="72">
        <f>IF(RES_hh_tes_in!Q19=0,0,1000*11630*RES_hh_tes_in!Q19/RES_hh_num_in!Q19)</f>
        <v>754.69371624120527</v>
      </c>
      <c r="R19" s="72">
        <f>IF(RES_hh_tes_in!R19=0,0,1000*11630*RES_hh_tes_in!R19/RES_hh_num_in!R19)</f>
        <v>801.51364299500221</v>
      </c>
      <c r="S19" s="72">
        <f>IF(RES_hh_tes_in!S19=0,0,1000*11630*RES_hh_tes_in!S19/RES_hh_num_in!S19)</f>
        <v>966.29874959390213</v>
      </c>
      <c r="T19" s="72">
        <f>IF(RES_hh_tes_in!T19=0,0,1000*11630*RES_hh_tes_in!T19/RES_hh_num_in!T19)</f>
        <v>1268.7982815388154</v>
      </c>
      <c r="U19" s="72">
        <f>IF(RES_hh_tes_in!U19=0,0,1000*11630*RES_hh_tes_in!U19/RES_hh_num_in!U19)</f>
        <v>1054.8014417144927</v>
      </c>
      <c r="V19" s="72">
        <f>IF(RES_hh_tes_in!V19=0,0,1000*11630*RES_hh_tes_in!V19/RES_hh_num_in!V19)</f>
        <v>1401.8482625984834</v>
      </c>
      <c r="W19" s="72">
        <f>IF(RES_hh_tes_in!W19=0,0,1000*11630*RES_hh_tes_in!W19/RES_hh_num_in!W19)</f>
        <v>1632.5916957863342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0</v>
      </c>
      <c r="L20" s="72">
        <f>IF(RES_hh_tes_in!L20=0,0,1000*11630*RES_hh_tes_in!L20/RES_hh_num_in!L20)</f>
        <v>0</v>
      </c>
      <c r="M20" s="72">
        <f>IF(RES_hh_tes_in!M20=0,0,1000*11630*RES_hh_tes_in!M20/RES_hh_num_in!M20)</f>
        <v>0</v>
      </c>
      <c r="N20" s="72">
        <f>IF(RES_hh_tes_in!N20=0,0,1000*11630*RES_hh_tes_in!N20/RES_hh_num_in!N20)</f>
        <v>0</v>
      </c>
      <c r="O20" s="72">
        <f>IF(RES_hh_tes_in!O20=0,0,1000*11630*RES_hh_tes_in!O20/RES_hh_num_in!O20)</f>
        <v>0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599.10890289454278</v>
      </c>
      <c r="D21" s="72">
        <f>IF(RES_hh_tes_in!D21=0,0,1000*11630*RES_hh_tes_in!D21/RES_hh_num_in!D21)</f>
        <v>606.89381052349495</v>
      </c>
      <c r="E21" s="72">
        <f>IF(RES_hh_tes_in!E21=0,0,1000*11630*RES_hh_tes_in!E21/RES_hh_num_in!E21)</f>
        <v>641.85184512194098</v>
      </c>
      <c r="F21" s="72">
        <f>IF(RES_hh_tes_in!F21=0,0,1000*11630*RES_hh_tes_in!F21/RES_hh_num_in!F21)</f>
        <v>622.56941804050177</v>
      </c>
      <c r="G21" s="72">
        <f>IF(RES_hh_tes_in!G21=0,0,1000*11630*RES_hh_tes_in!G21/RES_hh_num_in!G21)</f>
        <v>629.33296419856788</v>
      </c>
      <c r="H21" s="72">
        <f>IF(RES_hh_tes_in!H21=0,0,1000*11630*RES_hh_tes_in!H21/RES_hh_num_in!H21)</f>
        <v>645.4048137693045</v>
      </c>
      <c r="I21" s="72">
        <f>IF(RES_hh_tes_in!I21=0,0,1000*11630*RES_hh_tes_in!I21/RES_hh_num_in!I21)</f>
        <v>632.90659781693512</v>
      </c>
      <c r="J21" s="72">
        <f>IF(RES_hh_tes_in!J21=0,0,1000*11630*RES_hh_tes_in!J21/RES_hh_num_in!J21)</f>
        <v>670.94679263656735</v>
      </c>
      <c r="K21" s="72">
        <f>IF(RES_hh_tes_in!K21=0,0,1000*11630*RES_hh_tes_in!K21/RES_hh_num_in!K21)</f>
        <v>700.32236294565587</v>
      </c>
      <c r="L21" s="72">
        <f>IF(RES_hh_tes_in!L21=0,0,1000*11630*RES_hh_tes_in!L21/RES_hh_num_in!L21)</f>
        <v>0</v>
      </c>
      <c r="M21" s="72">
        <f>IF(RES_hh_tes_in!M21=0,0,1000*11630*RES_hh_tes_in!M21/RES_hh_num_in!M21)</f>
        <v>489.22134734460798</v>
      </c>
      <c r="N21" s="72">
        <f>IF(RES_hh_tes_in!N21=0,0,1000*11630*RES_hh_tes_in!N21/RES_hh_num_in!N21)</f>
        <v>509.73501393712542</v>
      </c>
      <c r="O21" s="72">
        <f>IF(RES_hh_tes_in!O21=0,0,1000*11630*RES_hh_tes_in!O21/RES_hh_num_in!O21)</f>
        <v>593.20334847476283</v>
      </c>
      <c r="P21" s="72">
        <f>IF(RES_hh_tes_in!P21=0,0,1000*11630*RES_hh_tes_in!P21/RES_hh_num_in!P21)</f>
        <v>875.23825241037673</v>
      </c>
      <c r="Q21" s="72">
        <f>IF(RES_hh_tes_in!Q21=0,0,1000*11630*RES_hh_tes_in!Q21/RES_hh_num_in!Q21)</f>
        <v>769.87845266991997</v>
      </c>
      <c r="R21" s="72">
        <f>IF(RES_hh_tes_in!R21=0,0,1000*11630*RES_hh_tes_in!R21/RES_hh_num_in!R21)</f>
        <v>740.82588113794986</v>
      </c>
      <c r="S21" s="72">
        <f>IF(RES_hh_tes_in!S21=0,0,1000*11630*RES_hh_tes_in!S21/RES_hh_num_in!S21)</f>
        <v>870.00392345013904</v>
      </c>
      <c r="T21" s="72">
        <f>IF(RES_hh_tes_in!T21=0,0,1000*11630*RES_hh_tes_in!T21/RES_hh_num_in!T21)</f>
        <v>1193.0169506747859</v>
      </c>
      <c r="U21" s="72">
        <f>IF(RES_hh_tes_in!U21=0,0,1000*11630*RES_hh_tes_in!U21/RES_hh_num_in!U21)</f>
        <v>1250.0282182414448</v>
      </c>
      <c r="V21" s="72">
        <f>IF(RES_hh_tes_in!V21=0,0,1000*11630*RES_hh_tes_in!V21/RES_hh_num_in!V21)</f>
        <v>1369.1596030695541</v>
      </c>
      <c r="W21" s="72">
        <f>IF(RES_hh_tes_in!W21=0,0,1000*11630*RES_hh_tes_in!W21/RES_hh_num_in!W21)</f>
        <v>1187.2356773479203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831.98047747805492</v>
      </c>
      <c r="D22" s="72">
        <f>IF(RES_hh_tes_in!D22=0,0,1000*11630*RES_hh_tes_in!D22/RES_hh_num_in!D22)</f>
        <v>611.12844962982274</v>
      </c>
      <c r="E22" s="72">
        <f>IF(RES_hh_tes_in!E22=0,0,1000*11630*RES_hh_tes_in!E22/RES_hh_num_in!E22)</f>
        <v>546.56112061313365</v>
      </c>
      <c r="F22" s="72">
        <f>IF(RES_hh_tes_in!F22=0,0,1000*11630*RES_hh_tes_in!F22/RES_hh_num_in!F22)</f>
        <v>665.45951303251923</v>
      </c>
      <c r="G22" s="72">
        <f>IF(RES_hh_tes_in!G22=0,0,1000*11630*RES_hh_tes_in!G22/RES_hh_num_in!G22)</f>
        <v>672.56811476505959</v>
      </c>
      <c r="H22" s="72">
        <f>IF(RES_hh_tes_in!H22=0,0,1000*11630*RES_hh_tes_in!H22/RES_hh_num_in!H22)</f>
        <v>506.13973297962724</v>
      </c>
      <c r="I22" s="72">
        <f>IF(RES_hh_tes_in!I22=0,0,1000*11630*RES_hh_tes_in!I22/RES_hh_num_in!I22)</f>
        <v>762.71262980689585</v>
      </c>
      <c r="J22" s="72">
        <f>IF(RES_hh_tes_in!J22=0,0,1000*11630*RES_hh_tes_in!J22/RES_hh_num_in!J22)</f>
        <v>439.4680252584879</v>
      </c>
      <c r="K22" s="72">
        <f>IF(RES_hh_tes_in!K22=0,0,1000*11630*RES_hh_tes_in!K22/RES_hh_num_in!K22)</f>
        <v>431.72821908990937</v>
      </c>
      <c r="L22" s="72">
        <f>IF(RES_hh_tes_in!L22=0,0,1000*11630*RES_hh_tes_in!L22/RES_hh_num_in!L22)</f>
        <v>608.25464886319548</v>
      </c>
      <c r="M22" s="72">
        <f>IF(RES_hh_tes_in!M22=0,0,1000*11630*RES_hh_tes_in!M22/RES_hh_num_in!M22)</f>
        <v>536.88875398698008</v>
      </c>
      <c r="N22" s="72">
        <f>IF(RES_hh_tes_in!N22=0,0,1000*11630*RES_hh_tes_in!N22/RES_hh_num_in!N22)</f>
        <v>614.16474206044381</v>
      </c>
      <c r="O22" s="72">
        <f>IF(RES_hh_tes_in!O22=0,0,1000*11630*RES_hh_tes_in!O22/RES_hh_num_in!O22)</f>
        <v>624.71862361862088</v>
      </c>
      <c r="P22" s="72">
        <f>IF(RES_hh_tes_in!P22=0,0,1000*11630*RES_hh_tes_in!P22/RES_hh_num_in!P22)</f>
        <v>0</v>
      </c>
      <c r="Q22" s="72">
        <f>IF(RES_hh_tes_in!Q22=0,0,1000*11630*RES_hh_tes_in!Q22/RES_hh_num_in!Q22)</f>
        <v>770.33574579003971</v>
      </c>
      <c r="R22" s="72">
        <f>IF(RES_hh_tes_in!R22=0,0,1000*11630*RES_hh_tes_in!R22/RES_hh_num_in!R22)</f>
        <v>578.40992110295076</v>
      </c>
      <c r="S22" s="72">
        <f>IF(RES_hh_tes_in!S22=0,0,1000*11630*RES_hh_tes_in!S22/RES_hh_num_in!S22)</f>
        <v>576.68320913477862</v>
      </c>
      <c r="T22" s="72">
        <f>IF(RES_hh_tes_in!T22=0,0,1000*11630*RES_hh_tes_in!T22/RES_hh_num_in!T22)</f>
        <v>0</v>
      </c>
      <c r="U22" s="72">
        <f>IF(RES_hh_tes_in!U22=0,0,1000*11630*RES_hh_tes_in!U22/RES_hh_num_in!U22)</f>
        <v>0</v>
      </c>
      <c r="V22" s="72">
        <f>IF(RES_hh_tes_in!V22=0,0,1000*11630*RES_hh_tes_in!V22/RES_hh_num_in!V22)</f>
        <v>1221.8974113487634</v>
      </c>
      <c r="W22" s="72">
        <f>IF(RES_hh_tes_in!W22=0,0,1000*11630*RES_hh_tes_in!W22/RES_hh_num_in!W22)</f>
        <v>1346.0099132093496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719.37972201062325</v>
      </c>
      <c r="D24" s="72">
        <f>IF(RES_hh_tes_in!D24=0,0,1000*11630*RES_hh_tes_in!D24/RES_hh_num_in!D24)</f>
        <v>663.13746470432295</v>
      </c>
      <c r="E24" s="72">
        <f>IF(RES_hh_tes_in!E24=0,0,1000*11630*RES_hh_tes_in!E24/RES_hh_num_in!E24)</f>
        <v>612.02517541463271</v>
      </c>
      <c r="F24" s="72">
        <f>IF(RES_hh_tes_in!F24=0,0,1000*11630*RES_hh_tes_in!F24/RES_hh_num_in!F24)</f>
        <v>605.86575876004588</v>
      </c>
      <c r="G24" s="72">
        <f>IF(RES_hh_tes_in!G24=0,0,1000*11630*RES_hh_tes_in!G24/RES_hh_num_in!G24)</f>
        <v>640.50601210352499</v>
      </c>
      <c r="H24" s="72">
        <f>IF(RES_hh_tes_in!H24=0,0,1000*11630*RES_hh_tes_in!H24/RES_hh_num_in!H24)</f>
        <v>640.31912890678507</v>
      </c>
      <c r="I24" s="72">
        <f>IF(RES_hh_tes_in!I24=0,0,1000*11630*RES_hh_tes_in!I24/RES_hh_num_in!I24)</f>
        <v>680.37946585631141</v>
      </c>
      <c r="J24" s="72">
        <f>IF(RES_hh_tes_in!J24=0,0,1000*11630*RES_hh_tes_in!J24/RES_hh_num_in!J24)</f>
        <v>644.61884182557344</v>
      </c>
      <c r="K24" s="72">
        <f>IF(RES_hh_tes_in!K24=0,0,1000*11630*RES_hh_tes_in!K24/RES_hh_num_in!K24)</f>
        <v>700.67591087992412</v>
      </c>
      <c r="L24" s="72">
        <f>IF(RES_hh_tes_in!L24=0,0,1000*11630*RES_hh_tes_in!L24/RES_hh_num_in!L24)</f>
        <v>0</v>
      </c>
      <c r="M24" s="72">
        <f>IF(RES_hh_tes_in!M24=0,0,1000*11630*RES_hh_tes_in!M24/RES_hh_num_in!M24)</f>
        <v>470.95311486783618</v>
      </c>
      <c r="N24" s="72">
        <f>IF(RES_hh_tes_in!N24=0,0,1000*11630*RES_hh_tes_in!N24/RES_hh_num_in!N24)</f>
        <v>536.87302520086746</v>
      </c>
      <c r="O24" s="72">
        <f>IF(RES_hh_tes_in!O24=0,0,1000*11630*RES_hh_tes_in!O24/RES_hh_num_in!O24)</f>
        <v>600.24195707938361</v>
      </c>
      <c r="P24" s="72">
        <f>IF(RES_hh_tes_in!P24=0,0,1000*11630*RES_hh_tes_in!P24/RES_hh_num_in!P24)</f>
        <v>856.97935875952953</v>
      </c>
      <c r="Q24" s="72">
        <f>IF(RES_hh_tes_in!Q24=0,0,1000*11630*RES_hh_tes_in!Q24/RES_hh_num_in!Q24)</f>
        <v>792.51537398690391</v>
      </c>
      <c r="R24" s="72">
        <f>IF(RES_hh_tes_in!R24=0,0,1000*11630*RES_hh_tes_in!R24/RES_hh_num_in!R24)</f>
        <v>757.80630796033881</v>
      </c>
      <c r="S24" s="72">
        <f>IF(RES_hh_tes_in!S24=0,0,1000*11630*RES_hh_tes_in!S24/RES_hh_num_in!S24)</f>
        <v>859.73780565104448</v>
      </c>
      <c r="T24" s="72">
        <f>IF(RES_hh_tes_in!T24=0,0,1000*11630*RES_hh_tes_in!T24/RES_hh_num_in!T24)</f>
        <v>1149.6841896306769</v>
      </c>
      <c r="U24" s="72">
        <f>IF(RES_hh_tes_in!U24=0,0,1000*11630*RES_hh_tes_in!U24/RES_hh_num_in!U24)</f>
        <v>1317.3154614276677</v>
      </c>
      <c r="V24" s="72">
        <f>IF(RES_hh_tes_in!V24=0,0,1000*11630*RES_hh_tes_in!V24/RES_hh_num_in!V24)</f>
        <v>1323.358109480178</v>
      </c>
      <c r="W24" s="72">
        <f>IF(RES_hh_tes_in!W24=0,0,1000*11630*RES_hh_tes_in!W24/RES_hh_num_in!W24)</f>
        <v>1151.1252938124933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600.76119387391714</v>
      </c>
      <c r="D25" s="74">
        <f>IF(RES_hh_tes_in!D25=0,0,1000*11630*RES_hh_tes_in!D25/RES_hh_num_in!D25)</f>
        <v>615.71313070135079</v>
      </c>
      <c r="E25" s="74">
        <f>IF(RES_hh_tes_in!E25=0,0,1000*11630*RES_hh_tes_in!E25/RES_hh_num_in!E25)</f>
        <v>637.65970168069634</v>
      </c>
      <c r="F25" s="74">
        <f>IF(RES_hh_tes_in!F25=0,0,1000*11630*RES_hh_tes_in!F25/RES_hh_num_in!F25)</f>
        <v>618.4494901486197</v>
      </c>
      <c r="G25" s="74">
        <f>IF(RES_hh_tes_in!G25=0,0,1000*11630*RES_hh_tes_in!G25/RES_hh_num_in!G25)</f>
        <v>619.06455253380898</v>
      </c>
      <c r="H25" s="74">
        <f>IF(RES_hh_tes_in!H25=0,0,1000*11630*RES_hh_tes_in!H25/RES_hh_num_in!H25)</f>
        <v>629.87090393842652</v>
      </c>
      <c r="I25" s="74">
        <f>IF(RES_hh_tes_in!I25=0,0,1000*11630*RES_hh_tes_in!I25/RES_hh_num_in!I25)</f>
        <v>687.918922346523</v>
      </c>
      <c r="J25" s="74">
        <f>IF(RES_hh_tes_in!J25=0,0,1000*11630*RES_hh_tes_in!J25/RES_hh_num_in!J25)</f>
        <v>629.04140506817419</v>
      </c>
      <c r="K25" s="74">
        <f>IF(RES_hh_tes_in!K25=0,0,1000*11630*RES_hh_tes_in!K25/RES_hh_num_in!K25)</f>
        <v>496.96252131841135</v>
      </c>
      <c r="L25" s="74">
        <f>IF(RES_hh_tes_in!L25=0,0,1000*11630*RES_hh_tes_in!L25/RES_hh_num_in!L25)</f>
        <v>256.66185146634092</v>
      </c>
      <c r="M25" s="74">
        <f>IF(RES_hh_tes_in!M25=0,0,1000*11630*RES_hh_tes_in!M25/RES_hh_num_in!M25)</f>
        <v>481.63401705285582</v>
      </c>
      <c r="N25" s="74">
        <f>IF(RES_hh_tes_in!N25=0,0,1000*11630*RES_hh_tes_in!N25/RES_hh_num_in!N25)</f>
        <v>550.91282495399196</v>
      </c>
      <c r="O25" s="74">
        <f>IF(RES_hh_tes_in!O25=0,0,1000*11630*RES_hh_tes_in!O25/RES_hh_num_in!O25)</f>
        <v>678.45121988725464</v>
      </c>
      <c r="P25" s="74">
        <f>IF(RES_hh_tes_in!P25=0,0,1000*11630*RES_hh_tes_in!P25/RES_hh_num_in!P25)</f>
        <v>698.79410191093871</v>
      </c>
      <c r="Q25" s="74">
        <f>IF(RES_hh_tes_in!Q25=0,0,1000*11630*RES_hh_tes_in!Q25/RES_hh_num_in!Q25)</f>
        <v>797.15042736777798</v>
      </c>
      <c r="R25" s="74">
        <f>IF(RES_hh_tes_in!R25=0,0,1000*11630*RES_hh_tes_in!R25/RES_hh_num_in!R25)</f>
        <v>800.0498651492195</v>
      </c>
      <c r="S25" s="74">
        <f>IF(RES_hh_tes_in!S25=0,0,1000*11630*RES_hh_tes_in!S25/RES_hh_num_in!S25)</f>
        <v>642.73861044535045</v>
      </c>
      <c r="T25" s="74">
        <f>IF(RES_hh_tes_in!T25=0,0,1000*11630*RES_hh_tes_in!T25/RES_hh_num_in!T25)</f>
        <v>598.44147172252679</v>
      </c>
      <c r="U25" s="74">
        <f>IF(RES_hh_tes_in!U25=0,0,1000*11630*RES_hh_tes_in!U25/RES_hh_num_in!U25)</f>
        <v>1267.5166866205075</v>
      </c>
      <c r="V25" s="74">
        <f>IF(RES_hh_tes_in!V25=0,0,1000*11630*RES_hh_tes_in!V25/RES_hh_num_in!V25)</f>
        <v>969.55180124395883</v>
      </c>
      <c r="W25" s="74">
        <f>IF(RES_hh_tes_in!W25=0,0,1000*11630*RES_hh_tes_in!W25/RES_hh_num_in!W25)</f>
        <v>1355.8309755279358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0</v>
      </c>
      <c r="D26" s="77">
        <f>IF(RES_hh_tes_in!D26=0,0,1000*11630*RES_hh_tes_in!D26/RES_hh_num_in!D26)</f>
        <v>0</v>
      </c>
      <c r="E26" s="77">
        <f>IF(RES_hh_tes_in!E26=0,0,1000*11630*RES_hh_tes_in!E26/RES_hh_num_in!E26)</f>
        <v>0</v>
      </c>
      <c r="F26" s="77">
        <f>IF(RES_hh_tes_in!F26=0,0,1000*11630*RES_hh_tes_in!F26/RES_hh_num_in!F26)</f>
        <v>0</v>
      </c>
      <c r="G26" s="77">
        <f>IF(RES_hh_tes_in!G26=0,0,1000*11630*RES_hh_tes_in!G26/RES_hh_num_in!G26)</f>
        <v>0</v>
      </c>
      <c r="H26" s="77">
        <f>IF(RES_hh_tes_in!H26=0,0,1000*11630*RES_hh_tes_in!H26/RES_hh_num_in!H26)</f>
        <v>0</v>
      </c>
      <c r="I26" s="77">
        <f>IF(RES_hh_tes_in!I26=0,0,1000*11630*RES_hh_tes_in!I26/RES_hh_num_in!I26)</f>
        <v>0</v>
      </c>
      <c r="J26" s="77">
        <f>IF(RES_hh_tes_in!J26=0,0,1000*11630*RES_hh_tes_in!J26/RES_hh_num_in!J26)</f>
        <v>0</v>
      </c>
      <c r="K26" s="77">
        <f>IF(RES_hh_tes_in!K26=0,0,1000*11630*RES_hh_tes_in!K26/RES_hh_num_in!K26)</f>
        <v>0</v>
      </c>
      <c r="L26" s="77">
        <f>IF(RES_hh_tes_in!L26=0,0,1000*11630*RES_hh_tes_in!L26/RES_hh_num_in!L26)</f>
        <v>297.62753512461876</v>
      </c>
      <c r="M26" s="77">
        <f>IF(RES_hh_tes_in!M26=0,0,1000*11630*RES_hh_tes_in!M26/RES_hh_num_in!M26)</f>
        <v>340.43229195310732</v>
      </c>
      <c r="N26" s="77">
        <f>IF(RES_hh_tes_in!N26=0,0,1000*11630*RES_hh_tes_in!N26/RES_hh_num_in!N26)</f>
        <v>370.7452450781015</v>
      </c>
      <c r="O26" s="77">
        <f>IF(RES_hh_tes_in!O26=0,0,1000*11630*RES_hh_tes_in!O26/RES_hh_num_in!O26)</f>
        <v>434.66353427530299</v>
      </c>
      <c r="P26" s="77">
        <f>IF(RES_hh_tes_in!P26=0,0,1000*11630*RES_hh_tes_in!P26/RES_hh_num_in!P26)</f>
        <v>585.12750322213628</v>
      </c>
      <c r="Q26" s="77">
        <f>IF(RES_hh_tes_in!Q26=0,0,1000*11630*RES_hh_tes_in!Q26/RES_hh_num_in!Q26)</f>
        <v>536.9009874124223</v>
      </c>
      <c r="R26" s="77">
        <f>IF(RES_hh_tes_in!R26=0,0,1000*11630*RES_hh_tes_in!R26/RES_hh_num_in!R26)</f>
        <v>554.6315775555189</v>
      </c>
      <c r="S26" s="77">
        <f>IF(RES_hh_tes_in!S26=0,0,1000*11630*RES_hh_tes_in!S26/RES_hh_num_in!S26)</f>
        <v>608.28149776339819</v>
      </c>
      <c r="T26" s="77">
        <f>IF(RES_hh_tes_in!T26=0,0,1000*11630*RES_hh_tes_in!T26/RES_hh_num_in!T26)</f>
        <v>728.22338343484353</v>
      </c>
      <c r="U26" s="77">
        <f>IF(RES_hh_tes_in!U26=0,0,1000*11630*RES_hh_tes_in!U26/RES_hh_num_in!U26)</f>
        <v>896.86746618727022</v>
      </c>
      <c r="V26" s="77">
        <f>IF(RES_hh_tes_in!V26=0,0,1000*11630*RES_hh_tes_in!V26/RES_hh_num_in!V26)</f>
        <v>816.10986416061712</v>
      </c>
      <c r="W26" s="77">
        <f>IF(RES_hh_tes_in!W26=0,0,1000*11630*RES_hh_tes_in!W26/RES_hh_num_in!W26)</f>
        <v>978.61293658419538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203.47966252822548</v>
      </c>
      <c r="D27" s="69">
        <f>IF(RES_hh_tes_in!D27=0,0,1000*11630*RES_hh_tes_in!D27/RES_hh_num_in!D27)</f>
        <v>190.29916272029786</v>
      </c>
      <c r="E27" s="69">
        <f>IF(RES_hh_tes_in!E27=0,0,1000*11630*RES_hh_tes_in!E27/RES_hh_num_in!E27)</f>
        <v>223.30156574742554</v>
      </c>
      <c r="F27" s="69">
        <f>IF(RES_hh_tes_in!F27=0,0,1000*11630*RES_hh_tes_in!F27/RES_hh_num_in!F27)</f>
        <v>232.45975317912158</v>
      </c>
      <c r="G27" s="69">
        <f>IF(RES_hh_tes_in!G27=0,0,1000*11630*RES_hh_tes_in!G27/RES_hh_num_in!G27)</f>
        <v>223.25099987849447</v>
      </c>
      <c r="H27" s="69">
        <f>IF(RES_hh_tes_in!H27=0,0,1000*11630*RES_hh_tes_in!H27/RES_hh_num_in!H27)</f>
        <v>203.16109792686353</v>
      </c>
      <c r="I27" s="69">
        <f>IF(RES_hh_tes_in!I27=0,0,1000*11630*RES_hh_tes_in!I27/RES_hh_num_in!I27)</f>
        <v>217.9518618369018</v>
      </c>
      <c r="J27" s="69">
        <f>IF(RES_hh_tes_in!J27=0,0,1000*11630*RES_hh_tes_in!J27/RES_hh_num_in!J27)</f>
        <v>199.40683477145387</v>
      </c>
      <c r="K27" s="69">
        <f>IF(RES_hh_tes_in!K27=0,0,1000*11630*RES_hh_tes_in!K27/RES_hh_num_in!K27)</f>
        <v>186.34693157036318</v>
      </c>
      <c r="L27" s="69">
        <f>IF(RES_hh_tes_in!L27=0,0,1000*11630*RES_hh_tes_in!L27/RES_hh_num_in!L27)</f>
        <v>162.5421567708529</v>
      </c>
      <c r="M27" s="69">
        <f>IF(RES_hh_tes_in!M27=0,0,1000*11630*RES_hh_tes_in!M27/RES_hh_num_in!M27)</f>
        <v>179.06619620026953</v>
      </c>
      <c r="N27" s="69">
        <f>IF(RES_hh_tes_in!N27=0,0,1000*11630*RES_hh_tes_in!N27/RES_hh_num_in!N27)</f>
        <v>182.61194161078754</v>
      </c>
      <c r="O27" s="69">
        <f>IF(RES_hh_tes_in!O27=0,0,1000*11630*RES_hh_tes_in!O27/RES_hh_num_in!O27)</f>
        <v>180.63160647564089</v>
      </c>
      <c r="P27" s="69">
        <f>IF(RES_hh_tes_in!P27=0,0,1000*11630*RES_hh_tes_in!P27/RES_hh_num_in!P27)</f>
        <v>223.31920582000271</v>
      </c>
      <c r="Q27" s="69">
        <f>IF(RES_hh_tes_in!Q27=0,0,1000*11630*RES_hh_tes_in!Q27/RES_hh_num_in!Q27)</f>
        <v>221.98046555727956</v>
      </c>
      <c r="R27" s="69">
        <f>IF(RES_hh_tes_in!R27=0,0,1000*11630*RES_hh_tes_in!R27/RES_hh_num_in!R27)</f>
        <v>227.09754098831482</v>
      </c>
      <c r="S27" s="69">
        <f>IF(RES_hh_tes_in!S27=0,0,1000*11630*RES_hh_tes_in!S27/RES_hh_num_in!S27)</f>
        <v>279.39986431979946</v>
      </c>
      <c r="T27" s="69">
        <f>IF(RES_hh_tes_in!T27=0,0,1000*11630*RES_hh_tes_in!T27/RES_hh_num_in!T27)</f>
        <v>284.60102129041979</v>
      </c>
      <c r="U27" s="69">
        <f>IF(RES_hh_tes_in!U27=0,0,1000*11630*RES_hh_tes_in!U27/RES_hh_num_in!U27)</f>
        <v>292.06798934094917</v>
      </c>
      <c r="V27" s="69">
        <f>IF(RES_hh_tes_in!V27=0,0,1000*11630*RES_hh_tes_in!V27/RES_hh_num_in!V27)</f>
        <v>310.61366311100403</v>
      </c>
      <c r="W27" s="69">
        <f>IF(RES_hh_tes_in!W27=0,0,1000*11630*RES_hh_tes_in!W27/RES_hh_num_in!W27)</f>
        <v>364.89417123631119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219.18954902334119</v>
      </c>
      <c r="D28" s="72">
        <f>IF(RES_hh_tes_in!D28=0,0,1000*11630*RES_hh_tes_in!D28/RES_hh_num_in!D28)</f>
        <v>373.91180830539884</v>
      </c>
      <c r="E28" s="72">
        <f>IF(RES_hh_tes_in!E28=0,0,1000*11630*RES_hh_tes_in!E28/RES_hh_num_in!E28)</f>
        <v>249.22694900756659</v>
      </c>
      <c r="F28" s="72">
        <f>IF(RES_hh_tes_in!F28=0,0,1000*11630*RES_hh_tes_in!F28/RES_hh_num_in!F28)</f>
        <v>340.84893672182091</v>
      </c>
      <c r="G28" s="72">
        <f>IF(RES_hh_tes_in!G28=0,0,1000*11630*RES_hh_tes_in!G28/RES_hh_num_in!G28)</f>
        <v>176.32992043506201</v>
      </c>
      <c r="H28" s="72">
        <f>IF(RES_hh_tes_in!H28=0,0,1000*11630*RES_hh_tes_in!H28/RES_hh_num_in!H28)</f>
        <v>192.29471657797842</v>
      </c>
      <c r="I28" s="72">
        <f>IF(RES_hh_tes_in!I28=0,0,1000*11630*RES_hh_tes_in!I28/RES_hh_num_in!I28)</f>
        <v>191.34958114402522</v>
      </c>
      <c r="J28" s="72">
        <f>IF(RES_hh_tes_in!J28=0,0,1000*11630*RES_hh_tes_in!J28/RES_hh_num_in!J28)</f>
        <v>267.4622195126442</v>
      </c>
      <c r="K28" s="72">
        <f>IF(RES_hh_tes_in!K28=0,0,1000*11630*RES_hh_tes_in!K28/RES_hh_num_in!K28)</f>
        <v>195.98413705448786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205.17834895521761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253.13068983761423</v>
      </c>
      <c r="S28" s="72">
        <f>IF(RES_hh_tes_in!S28=0,0,1000*11630*RES_hh_tes_in!S28/RES_hh_num_in!S28)</f>
        <v>260.69626537707904</v>
      </c>
      <c r="T28" s="72">
        <f>IF(RES_hh_tes_in!T28=0,0,1000*11630*RES_hh_tes_in!T28/RES_hh_num_in!T28)</f>
        <v>286.33244981744826</v>
      </c>
      <c r="U28" s="72">
        <f>IF(RES_hh_tes_in!U28=0,0,1000*11630*RES_hh_tes_in!U28/RES_hh_num_in!U28)</f>
        <v>237.47699123110425</v>
      </c>
      <c r="V28" s="72">
        <f>IF(RES_hh_tes_in!V28=0,0,1000*11630*RES_hh_tes_in!V28/RES_hh_num_in!V28)</f>
        <v>351.93089465053112</v>
      </c>
      <c r="W28" s="72">
        <f>IF(RES_hh_tes_in!W28=0,0,1000*11630*RES_hh_tes_in!W28/RES_hh_num_in!W28)</f>
        <v>358.6653499957942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230.60720792213516</v>
      </c>
      <c r="D29" s="72">
        <f>IF(RES_hh_tes_in!D29=0,0,1000*11630*RES_hh_tes_in!D29/RES_hh_num_in!D29)</f>
        <v>207.06223797133035</v>
      </c>
      <c r="E29" s="72">
        <f>IF(RES_hh_tes_in!E29=0,0,1000*11630*RES_hh_tes_in!E29/RES_hh_num_in!E29)</f>
        <v>201.47321767269551</v>
      </c>
      <c r="F29" s="72">
        <f>IF(RES_hh_tes_in!F29=0,0,1000*11630*RES_hh_tes_in!F29/RES_hh_num_in!F29)</f>
        <v>216.89922415291352</v>
      </c>
      <c r="G29" s="72">
        <f>IF(RES_hh_tes_in!G29=0,0,1000*11630*RES_hh_tes_in!G29/RES_hh_num_in!G29)</f>
        <v>228.90724606386954</v>
      </c>
      <c r="H29" s="72">
        <f>IF(RES_hh_tes_in!H29=0,0,1000*11630*RES_hh_tes_in!H29/RES_hh_num_in!H29)</f>
        <v>209.67446567029242</v>
      </c>
      <c r="I29" s="72">
        <f>IF(RES_hh_tes_in!I29=0,0,1000*11630*RES_hh_tes_in!I29/RES_hh_num_in!I29)</f>
        <v>213.20475245669442</v>
      </c>
      <c r="J29" s="72">
        <f>IF(RES_hh_tes_in!J29=0,0,1000*11630*RES_hh_tes_in!J29/RES_hh_num_in!J29)</f>
        <v>203.17108120770794</v>
      </c>
      <c r="K29" s="72">
        <f>IF(RES_hh_tes_in!K29=0,0,1000*11630*RES_hh_tes_in!K29/RES_hh_num_in!K29)</f>
        <v>189.69608922639659</v>
      </c>
      <c r="L29" s="72">
        <f>IF(RES_hh_tes_in!L29=0,0,1000*11630*RES_hh_tes_in!L29/RES_hh_num_in!L29)</f>
        <v>166.21245222994904</v>
      </c>
      <c r="M29" s="72">
        <f>IF(RES_hh_tes_in!M29=0,0,1000*11630*RES_hh_tes_in!M29/RES_hh_num_in!M29)</f>
        <v>179.96694251673608</v>
      </c>
      <c r="N29" s="72">
        <f>IF(RES_hh_tes_in!N29=0,0,1000*11630*RES_hh_tes_in!N29/RES_hh_num_in!N29)</f>
        <v>184.6507189099373</v>
      </c>
      <c r="O29" s="72">
        <f>IF(RES_hh_tes_in!O29=0,0,1000*11630*RES_hh_tes_in!O29/RES_hh_num_in!O29)</f>
        <v>185.86651472264282</v>
      </c>
      <c r="P29" s="72">
        <f>IF(RES_hh_tes_in!P29=0,0,1000*11630*RES_hh_tes_in!P29/RES_hh_num_in!P29)</f>
        <v>206.52763640660768</v>
      </c>
      <c r="Q29" s="72">
        <f>IF(RES_hh_tes_in!Q29=0,0,1000*11630*RES_hh_tes_in!Q29/RES_hh_num_in!Q29)</f>
        <v>224.32999327014539</v>
      </c>
      <c r="R29" s="72">
        <f>IF(RES_hh_tes_in!R29=0,0,1000*11630*RES_hh_tes_in!R29/RES_hh_num_in!R29)</f>
        <v>255.86504231273042</v>
      </c>
      <c r="S29" s="72">
        <f>IF(RES_hh_tes_in!S29=0,0,1000*11630*RES_hh_tes_in!S29/RES_hh_num_in!S29)</f>
        <v>288.11272817747624</v>
      </c>
      <c r="T29" s="72">
        <f>IF(RES_hh_tes_in!T29=0,0,1000*11630*RES_hh_tes_in!T29/RES_hh_num_in!T29)</f>
        <v>167.16121362204152</v>
      </c>
      <c r="U29" s="72">
        <f>IF(RES_hh_tes_in!U29=0,0,1000*11630*RES_hh_tes_in!U29/RES_hh_num_in!U29)</f>
        <v>342.97771160346866</v>
      </c>
      <c r="V29" s="72">
        <f>IF(RES_hh_tes_in!V29=0,0,1000*11630*RES_hh_tes_in!V29/RES_hh_num_in!V29)</f>
        <v>215.34098026079459</v>
      </c>
      <c r="W29" s="72">
        <f>IF(RES_hh_tes_in!W29=0,0,1000*11630*RES_hh_tes_in!W29/RES_hh_num_in!W29)</f>
        <v>437.07481604452778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190.02666034914895</v>
      </c>
      <c r="D30" s="72">
        <f>IF(RES_hh_tes_in!D30=0,0,1000*11630*RES_hh_tes_in!D30/RES_hh_num_in!D30)</f>
        <v>182.66509999367952</v>
      </c>
      <c r="E30" s="72">
        <f>IF(RES_hh_tes_in!E30=0,0,1000*11630*RES_hh_tes_in!E30/RES_hh_num_in!E30)</f>
        <v>228.68063010001251</v>
      </c>
      <c r="F30" s="72">
        <f>IF(RES_hh_tes_in!F30=0,0,1000*11630*RES_hh_tes_in!F30/RES_hh_num_in!F30)</f>
        <v>233.68766830542683</v>
      </c>
      <c r="G30" s="72">
        <f>IF(RES_hh_tes_in!G30=0,0,1000*11630*RES_hh_tes_in!G30/RES_hh_num_in!G30)</f>
        <v>222.6586837141524</v>
      </c>
      <c r="H30" s="72">
        <f>IF(RES_hh_tes_in!H30=0,0,1000*11630*RES_hh_tes_in!H30/RES_hh_num_in!H30)</f>
        <v>204.36019170041584</v>
      </c>
      <c r="I30" s="72">
        <f>IF(RES_hh_tes_in!I30=0,0,1000*11630*RES_hh_tes_in!I30/RES_hh_num_in!I30)</f>
        <v>213.42304438813144</v>
      </c>
      <c r="J30" s="72">
        <f>IF(RES_hh_tes_in!J30=0,0,1000*11630*RES_hh_tes_in!J30/RES_hh_num_in!J30)</f>
        <v>211.14524647788738</v>
      </c>
      <c r="K30" s="72">
        <f>IF(RES_hh_tes_in!K30=0,0,1000*11630*RES_hh_tes_in!K30/RES_hh_num_in!K30)</f>
        <v>217.2797618672131</v>
      </c>
      <c r="L30" s="72">
        <f>IF(RES_hh_tes_in!L30=0,0,1000*11630*RES_hh_tes_in!L30/RES_hh_num_in!L30)</f>
        <v>0</v>
      </c>
      <c r="M30" s="72">
        <f>IF(RES_hh_tes_in!M30=0,0,1000*11630*RES_hh_tes_in!M30/RES_hh_num_in!M30)</f>
        <v>173.44305684075732</v>
      </c>
      <c r="N30" s="72">
        <f>IF(RES_hh_tes_in!N30=0,0,1000*11630*RES_hh_tes_in!N30/RES_hh_num_in!N30)</f>
        <v>169.6888790059281</v>
      </c>
      <c r="O30" s="72">
        <f>IF(RES_hh_tes_in!O30=0,0,1000*11630*RES_hh_tes_in!O30/RES_hh_num_in!O30)</f>
        <v>177.28236677515881</v>
      </c>
      <c r="P30" s="72">
        <f>IF(RES_hh_tes_in!P30=0,0,1000*11630*RES_hh_tes_in!P30/RES_hh_num_in!P30)</f>
        <v>238.35746243905717</v>
      </c>
      <c r="Q30" s="72">
        <f>IF(RES_hh_tes_in!Q30=0,0,1000*11630*RES_hh_tes_in!Q30/RES_hh_num_in!Q30)</f>
        <v>218.46884166516816</v>
      </c>
      <c r="R30" s="72">
        <f>IF(RES_hh_tes_in!R30=0,0,1000*11630*RES_hh_tes_in!R30/RES_hh_num_in!R30)</f>
        <v>217.94667079691453</v>
      </c>
      <c r="S30" s="72">
        <f>IF(RES_hh_tes_in!S30=0,0,1000*11630*RES_hh_tes_in!S30/RES_hh_num_in!S30)</f>
        <v>279.78008586793453</v>
      </c>
      <c r="T30" s="72">
        <f>IF(RES_hh_tes_in!T30=0,0,1000*11630*RES_hh_tes_in!T30/RES_hh_num_in!T30)</f>
        <v>288.83215215439071</v>
      </c>
      <c r="U30" s="72">
        <f>IF(RES_hh_tes_in!U30=0,0,1000*11630*RES_hh_tes_in!U30/RES_hh_num_in!U30)</f>
        <v>297.08098006758917</v>
      </c>
      <c r="V30" s="72">
        <f>IF(RES_hh_tes_in!V30=0,0,1000*11630*RES_hh_tes_in!V30/RES_hh_num_in!V30)</f>
        <v>305.89452604329233</v>
      </c>
      <c r="W30" s="72">
        <f>IF(RES_hh_tes_in!W30=0,0,1000*11630*RES_hh_tes_in!W30/RES_hh_num_in!W30)</f>
        <v>363.42391404877304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258.56101873408682</v>
      </c>
      <c r="D31" s="72">
        <f>IF(RES_hh_tes_in!D31=0,0,1000*11630*RES_hh_tes_in!D31/RES_hh_num_in!D31)</f>
        <v>202.07773513913074</v>
      </c>
      <c r="E31" s="72">
        <f>IF(RES_hh_tes_in!E31=0,0,1000*11630*RES_hh_tes_in!E31/RES_hh_num_in!E31)</f>
        <v>194.10583379113515</v>
      </c>
      <c r="F31" s="72">
        <f>IF(RES_hh_tes_in!F31=0,0,1000*11630*RES_hh_tes_in!F31/RES_hh_num_in!F31)</f>
        <v>236.84357917389286</v>
      </c>
      <c r="G31" s="72">
        <f>IF(RES_hh_tes_in!G31=0,0,1000*11630*RES_hh_tes_in!G31/RES_hh_num_in!G31)</f>
        <v>232.67834533959405</v>
      </c>
      <c r="H31" s="72">
        <f>IF(RES_hh_tes_in!H31=0,0,1000*11630*RES_hh_tes_in!H31/RES_hh_num_in!H31)</f>
        <v>170.7539658679294</v>
      </c>
      <c r="I31" s="72">
        <f>IF(RES_hh_tes_in!I31=0,0,1000*11630*RES_hh_tes_in!I31/RES_hh_num_in!I31)</f>
        <v>248.90565069117389</v>
      </c>
      <c r="J31" s="72">
        <f>IF(RES_hh_tes_in!J31=0,0,1000*11630*RES_hh_tes_in!J31/RES_hh_num_in!J31)</f>
        <v>58.291806368983465</v>
      </c>
      <c r="K31" s="72">
        <f>IF(RES_hh_tes_in!K31=0,0,1000*11630*RES_hh_tes_in!K31/RES_hh_num_in!K31)</f>
        <v>26.653965216382652</v>
      </c>
      <c r="L31" s="72">
        <f>IF(RES_hh_tes_in!L31=0,0,1000*11630*RES_hh_tes_in!L31/RES_hh_num_in!L31)</f>
        <v>214.07865973933687</v>
      </c>
      <c r="M31" s="72">
        <f>IF(RES_hh_tes_in!M31=0,0,1000*11630*RES_hh_tes_in!M31/RES_hh_num_in!M31)</f>
        <v>185.0643862712534</v>
      </c>
      <c r="N31" s="72">
        <f>IF(RES_hh_tes_in!N31=0,0,1000*11630*RES_hh_tes_in!N31/RES_hh_num_in!N31)</f>
        <v>215.26960927226105</v>
      </c>
      <c r="O31" s="72">
        <f>IF(RES_hh_tes_in!O31=0,0,1000*11630*RES_hh_tes_in!O31/RES_hh_num_in!O31)</f>
        <v>197.15530469927899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220.52374297124805</v>
      </c>
      <c r="R31" s="72">
        <f>IF(RES_hh_tes_in!R31=0,0,1000*11630*RES_hh_tes_in!R31/RES_hh_num_in!R31)</f>
        <v>266.08646408991063</v>
      </c>
      <c r="S31" s="72">
        <f>IF(RES_hh_tes_in!S31=0,0,1000*11630*RES_hh_tes_in!S31/RES_hh_num_in!S31)</f>
        <v>256.06878734422361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315.2456550589946</v>
      </c>
      <c r="W31" s="72">
        <f>IF(RES_hh_tes_in!W31=0,0,1000*11630*RES_hh_tes_in!W31/RES_hh_num_in!W31)</f>
        <v>345.95412414970684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216.18267427025339</v>
      </c>
      <c r="D32" s="77">
        <f>IF(RES_hh_tes_in!D32=0,0,1000*11630*RES_hh_tes_in!D32/RES_hh_num_in!D32)</f>
        <v>194.98091159052413</v>
      </c>
      <c r="E32" s="77">
        <f>IF(RES_hh_tes_in!E32=0,0,1000*11630*RES_hh_tes_in!E32/RES_hh_num_in!E32)</f>
        <v>217.06518532576538</v>
      </c>
      <c r="F32" s="77">
        <f>IF(RES_hh_tes_in!F32=0,0,1000*11630*RES_hh_tes_in!F32/RES_hh_num_in!F32)</f>
        <v>229.2982000272778</v>
      </c>
      <c r="G32" s="77">
        <f>IF(RES_hh_tes_in!G32=0,0,1000*11630*RES_hh_tes_in!G32/RES_hh_num_in!G32)</f>
        <v>223.78950893371044</v>
      </c>
      <c r="H32" s="77">
        <f>IF(RES_hh_tes_in!H32=0,0,1000*11630*RES_hh_tes_in!H32/RES_hh_num_in!H32)</f>
        <v>200.820197192743</v>
      </c>
      <c r="I32" s="77">
        <f>IF(RES_hh_tes_in!I32=0,0,1000*11630*RES_hh_tes_in!I32/RES_hh_num_in!I32)</f>
        <v>227.06776855967399</v>
      </c>
      <c r="J32" s="77">
        <f>IF(RES_hh_tes_in!J32=0,0,1000*11630*RES_hh_tes_in!J32/RES_hh_num_in!J32)</f>
        <v>191.25655176831845</v>
      </c>
      <c r="K32" s="77">
        <f>IF(RES_hh_tes_in!K32=0,0,1000*11630*RES_hh_tes_in!K32/RES_hh_num_in!K32)</f>
        <v>177.88619944941544</v>
      </c>
      <c r="L32" s="77">
        <f>IF(RES_hh_tes_in!L32=0,0,1000*11630*RES_hh_tes_in!L32/RES_hh_num_in!L32)</f>
        <v>159.42816821690374</v>
      </c>
      <c r="M32" s="77">
        <f>IF(RES_hh_tes_in!M32=0,0,1000*11630*RES_hh_tes_in!M32/RES_hh_num_in!M32)</f>
        <v>180.06380687606844</v>
      </c>
      <c r="N32" s="77">
        <f>IF(RES_hh_tes_in!N32=0,0,1000*11630*RES_hh_tes_in!N32/RES_hh_num_in!N32)</f>
        <v>186.79533484624403</v>
      </c>
      <c r="O32" s="77">
        <f>IF(RES_hh_tes_in!O32=0,0,1000*11630*RES_hh_tes_in!O32/RES_hh_num_in!O32)</f>
        <v>182.25094182471543</v>
      </c>
      <c r="P32" s="77">
        <f>IF(RES_hh_tes_in!P32=0,0,1000*11630*RES_hh_tes_in!P32/RES_hh_num_in!P32)</f>
        <v>213.01276230162404</v>
      </c>
      <c r="Q32" s="77">
        <f>IF(RES_hh_tes_in!Q32=0,0,1000*11630*RES_hh_tes_in!Q32/RES_hh_num_in!Q32)</f>
        <v>225.86828112951619</v>
      </c>
      <c r="R32" s="77">
        <f>IF(RES_hh_tes_in!R32=0,0,1000*11630*RES_hh_tes_in!R32/RES_hh_num_in!R32)</f>
        <v>232.09998520078301</v>
      </c>
      <c r="S32" s="77">
        <f>IF(RES_hh_tes_in!S32=0,0,1000*11630*RES_hh_tes_in!S32/RES_hh_num_in!S32)</f>
        <v>280.38573314484518</v>
      </c>
      <c r="T32" s="77">
        <f>IF(RES_hh_tes_in!T32=0,0,1000*11630*RES_hh_tes_in!T32/RES_hh_num_in!T32)</f>
        <v>276.23703269942831</v>
      </c>
      <c r="U32" s="77">
        <f>IF(RES_hh_tes_in!U32=0,0,1000*11630*RES_hh_tes_in!U32/RES_hh_num_in!U32)</f>
        <v>288.05274199661272</v>
      </c>
      <c r="V32" s="77">
        <f>IF(RES_hh_tes_in!V32=0,0,1000*11630*RES_hh_tes_in!V32/RES_hh_num_in!V32)</f>
        <v>311.79941805701503</v>
      </c>
      <c r="W32" s="77">
        <f>IF(RES_hh_tes_in!W32=0,0,1000*11630*RES_hh_tes_in!W32/RES_hh_num_in!W32)</f>
        <v>362.8729071988335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2115.6608381676115</v>
      </c>
      <c r="D3" s="65">
        <f>IF(RES_hh_emi_in!D3=0,0,1000000*RES_hh_emi_in!D3/RES_hh_num_in!D3)</f>
        <v>2000.8123182911713</v>
      </c>
      <c r="E3" s="65">
        <f>IF(RES_hh_emi_in!E3=0,0,1000000*RES_hh_emi_in!E3/RES_hh_num_in!E3)</f>
        <v>1955.3078703713488</v>
      </c>
      <c r="F3" s="65">
        <f>IF(RES_hh_emi_in!F3=0,0,1000000*RES_hh_emi_in!F3/RES_hh_num_in!F3)</f>
        <v>2087.6439822864227</v>
      </c>
      <c r="G3" s="65">
        <f>IF(RES_hh_emi_in!G3=0,0,1000000*RES_hh_emi_in!G3/RES_hh_num_in!G3)</f>
        <v>1495.8907111535568</v>
      </c>
      <c r="H3" s="65">
        <f>IF(RES_hh_emi_in!H3=0,0,1000000*RES_hh_emi_in!H3/RES_hh_num_in!H3)</f>
        <v>1491.0079874038372</v>
      </c>
      <c r="I3" s="65">
        <f>IF(RES_hh_emi_in!I3=0,0,1000000*RES_hh_emi_in!I3/RES_hh_num_in!I3)</f>
        <v>1324.9732945085223</v>
      </c>
      <c r="J3" s="65">
        <f>IF(RES_hh_emi_in!J3=0,0,1000000*RES_hh_emi_in!J3/RES_hh_num_in!J3)</f>
        <v>1134.2819944844753</v>
      </c>
      <c r="K3" s="65">
        <f>IF(RES_hh_emi_in!K3=0,0,1000000*RES_hh_emi_in!K3/RES_hh_num_in!K3)</f>
        <v>715.6598020488691</v>
      </c>
      <c r="L3" s="65">
        <f>IF(RES_hh_emi_in!L3=0,0,1000000*RES_hh_emi_in!L3/RES_hh_num_in!L3)</f>
        <v>10.94802203320261</v>
      </c>
      <c r="M3" s="65">
        <f>IF(RES_hh_emi_in!M3=0,0,1000000*RES_hh_emi_in!M3/RES_hh_num_in!M3)</f>
        <v>783.60131611983354</v>
      </c>
      <c r="N3" s="65">
        <f>IF(RES_hh_emi_in!N3=0,0,1000000*RES_hh_emi_in!N3/RES_hh_num_in!N3)</f>
        <v>624.65599739045035</v>
      </c>
      <c r="O3" s="65">
        <f>IF(RES_hh_emi_in!O3=0,0,1000000*RES_hh_emi_in!O3/RES_hh_num_in!O3)</f>
        <v>1087.9567153958078</v>
      </c>
      <c r="P3" s="65">
        <f>IF(RES_hh_emi_in!P3=0,0,1000000*RES_hh_emi_in!P3/RES_hh_num_in!P3)</f>
        <v>1110.8706406871263</v>
      </c>
      <c r="Q3" s="65">
        <f>IF(RES_hh_emi_in!Q3=0,0,1000000*RES_hh_emi_in!Q3/RES_hh_num_in!Q3)</f>
        <v>1073.9957950096602</v>
      </c>
      <c r="R3" s="65">
        <f>IF(RES_hh_emi_in!R3=0,0,1000000*RES_hh_emi_in!R3/RES_hh_num_in!R3)</f>
        <v>1219.8559553979139</v>
      </c>
      <c r="S3" s="65">
        <f>IF(RES_hh_emi_in!S3=0,0,1000000*RES_hh_emi_in!S3/RES_hh_num_in!S3)</f>
        <v>1426.6377571633914</v>
      </c>
      <c r="T3" s="65">
        <f>IF(RES_hh_emi_in!T3=0,0,1000000*RES_hh_emi_in!T3/RES_hh_num_in!T3)</f>
        <v>1346.2885431821346</v>
      </c>
      <c r="U3" s="65">
        <f>IF(RES_hh_emi_in!U3=0,0,1000000*RES_hh_emi_in!U3/RES_hh_num_in!U3)</f>
        <v>1250.1985560492417</v>
      </c>
      <c r="V3" s="65">
        <f>IF(RES_hh_emi_in!V3=0,0,1000000*RES_hh_emi_in!V3/RES_hh_num_in!V3)</f>
        <v>1104.5403892631537</v>
      </c>
      <c r="W3" s="65">
        <f>IF(RES_hh_emi_in!W3=0,0,1000000*RES_hh_emi_in!W3/RES_hh_num_in!W3)</f>
        <v>803.26600539010326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1961.4785696691672</v>
      </c>
      <c r="D4" s="69">
        <f>IF(RES_hh_emi_in!D4=0,0,1000000*RES_hh_emi_in!D4/RES_hh_num_in!D4)</f>
        <v>1894.5488771841035</v>
      </c>
      <c r="E4" s="69">
        <f>IF(RES_hh_emi_in!E4=0,0,1000000*RES_hh_emi_in!E4/RES_hh_num_in!E4)</f>
        <v>1819.5207847513871</v>
      </c>
      <c r="F4" s="69">
        <f>IF(RES_hh_emi_in!F4=0,0,1000000*RES_hh_emi_in!F4/RES_hh_num_in!F4)</f>
        <v>1932.5329727258411</v>
      </c>
      <c r="G4" s="69">
        <f>IF(RES_hh_emi_in!G4=0,0,1000000*RES_hh_emi_in!G4/RES_hh_num_in!G4)</f>
        <v>1375.2705901721656</v>
      </c>
      <c r="H4" s="69">
        <f>IF(RES_hh_emi_in!H4=0,0,1000000*RES_hh_emi_in!H4/RES_hh_num_in!H4)</f>
        <v>1371.5549547753931</v>
      </c>
      <c r="I4" s="69">
        <f>IF(RES_hh_emi_in!I4=0,0,1000000*RES_hh_emi_in!I4/RES_hh_num_in!I4)</f>
        <v>1154.2630694552026</v>
      </c>
      <c r="J4" s="69">
        <f>IF(RES_hh_emi_in!J4=0,0,1000000*RES_hh_emi_in!J4/RES_hh_num_in!J4)</f>
        <v>961.04097073149546</v>
      </c>
      <c r="K4" s="69">
        <f>IF(RES_hh_emi_in!K4=0,0,1000000*RES_hh_emi_in!K4/RES_hh_num_in!K4)</f>
        <v>609.17861715171421</v>
      </c>
      <c r="L4" s="69">
        <f>IF(RES_hh_emi_in!L4=0,0,1000000*RES_hh_emi_in!L4/RES_hh_num_in!L4)</f>
        <v>2.4311690777326289</v>
      </c>
      <c r="M4" s="69">
        <f>IF(RES_hh_emi_in!M4=0,0,1000000*RES_hh_emi_in!M4/RES_hh_num_in!M4)</f>
        <v>725.19718978589492</v>
      </c>
      <c r="N4" s="69">
        <f>IF(RES_hh_emi_in!N4=0,0,1000000*RES_hh_emi_in!N4/RES_hh_num_in!N4)</f>
        <v>557.57741554209679</v>
      </c>
      <c r="O4" s="69">
        <f>IF(RES_hh_emi_in!O4=0,0,1000000*RES_hh_emi_in!O4/RES_hh_num_in!O4)</f>
        <v>976.82389763617357</v>
      </c>
      <c r="P4" s="69">
        <f>IF(RES_hh_emi_in!P4=0,0,1000000*RES_hh_emi_in!P4/RES_hh_num_in!P4)</f>
        <v>930.01602913434385</v>
      </c>
      <c r="Q4" s="69">
        <f>IF(RES_hh_emi_in!Q4=0,0,1000000*RES_hh_emi_in!Q4/RES_hh_num_in!Q4)</f>
        <v>926.70116186176881</v>
      </c>
      <c r="R4" s="69">
        <f>IF(RES_hh_emi_in!R4=0,0,1000000*RES_hh_emi_in!R4/RES_hh_num_in!R4)</f>
        <v>1045.5709995179052</v>
      </c>
      <c r="S4" s="69">
        <f>IF(RES_hh_emi_in!S4=0,0,1000000*RES_hh_emi_in!S4/RES_hh_num_in!S4)</f>
        <v>1199.675086467033</v>
      </c>
      <c r="T4" s="69">
        <f>IF(RES_hh_emi_in!T4=0,0,1000000*RES_hh_emi_in!T4/RES_hh_num_in!T4)</f>
        <v>1123.7850996412062</v>
      </c>
      <c r="U4" s="69">
        <f>IF(RES_hh_emi_in!U4=0,0,1000000*RES_hh_emi_in!U4/RES_hh_num_in!U4)</f>
        <v>1058.3049574030642</v>
      </c>
      <c r="V4" s="69">
        <f>IF(RES_hh_emi_in!V4=0,0,1000000*RES_hh_emi_in!V4/RES_hh_num_in!V4)</f>
        <v>868.54511112310979</v>
      </c>
      <c r="W4" s="69">
        <f>IF(RES_hh_emi_in!W4=0,0,1000000*RES_hh_emi_in!W4/RES_hh_num_in!W4)</f>
        <v>677.21008858423511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4594.2116765812525</v>
      </c>
      <c r="D5" s="72">
        <f>IF(RES_hh_emi_in!D5=0,0,1000000*RES_hh_emi_in!D5/RES_hh_num_in!D5)</f>
        <v>7736.9655019510255</v>
      </c>
      <c r="E5" s="72">
        <f>IF(RES_hh_emi_in!E5=0,0,1000000*RES_hh_emi_in!E5/RES_hh_num_in!E5)</f>
        <v>4924.0064510911689</v>
      </c>
      <c r="F5" s="72">
        <f>IF(RES_hh_emi_in!F5=0,0,1000000*RES_hh_emi_in!F5/RES_hh_num_in!F5)</f>
        <v>6188.8821249738912</v>
      </c>
      <c r="G5" s="72">
        <f>IF(RES_hh_emi_in!G5=0,0,1000000*RES_hh_emi_in!G5/RES_hh_num_in!G5)</f>
        <v>3089.8608662323436</v>
      </c>
      <c r="H5" s="72">
        <f>IF(RES_hh_emi_in!H5=0,0,1000000*RES_hh_emi_in!H5/RES_hh_num_in!H5)</f>
        <v>2975.0769671786675</v>
      </c>
      <c r="I5" s="72">
        <f>IF(RES_hh_emi_in!I5=0,0,1000000*RES_hh_emi_in!I5/RES_hh_num_in!I5)</f>
        <v>2579.1001846278023</v>
      </c>
      <c r="J5" s="72">
        <f>IF(RES_hh_emi_in!J5=0,0,1000000*RES_hh_emi_in!J5/RES_hh_num_in!J5)</f>
        <v>3894.3152764677602</v>
      </c>
      <c r="K5" s="72">
        <f>IF(RES_hh_emi_in!K5=0,0,1000000*RES_hh_emi_in!K5/RES_hh_num_in!K5)</f>
        <v>3073.5829514445168</v>
      </c>
      <c r="L5" s="72">
        <f>IF(RES_hh_emi_in!L5=0,0,1000000*RES_hh_emi_in!L5/RES_hh_num_in!L5)</f>
        <v>0</v>
      </c>
      <c r="M5" s="72">
        <f>IF(RES_hh_emi_in!M5=0,0,1000000*RES_hh_emi_in!M5/RES_hh_num_in!M5)</f>
        <v>0</v>
      </c>
      <c r="N5" s="72">
        <f>IF(RES_hh_emi_in!N5=0,0,1000000*RES_hh_emi_in!N5/RES_hh_num_in!N5)</f>
        <v>4451.7402326578331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3310.3248913328871</v>
      </c>
      <c r="S5" s="72">
        <f>IF(RES_hh_emi_in!S5=0,0,1000000*RES_hh_emi_in!S5/RES_hh_num_in!S5)</f>
        <v>3302.1129453469257</v>
      </c>
      <c r="T5" s="72">
        <f>IF(RES_hh_emi_in!T5=0,0,1000000*RES_hh_emi_in!T5/RES_hh_num_in!T5)</f>
        <v>2382.8682453508191</v>
      </c>
      <c r="U5" s="72">
        <f>IF(RES_hh_emi_in!U5=0,0,1000000*RES_hh_emi_in!U5/RES_hh_num_in!U5)</f>
        <v>1879.1841894934662</v>
      </c>
      <c r="V5" s="72">
        <f>IF(RES_hh_emi_in!V5=0,0,1000000*RES_hh_emi_in!V5/RES_hh_num_in!V5)</f>
        <v>2691.986034524306</v>
      </c>
      <c r="W5" s="72">
        <f>IF(RES_hh_emi_in!W5=0,0,1000000*RES_hh_emi_in!W5/RES_hh_num_in!W5)</f>
        <v>2289.207429085086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2698.2752166338901</v>
      </c>
      <c r="D6" s="72">
        <f>IF(RES_hh_emi_in!D6=0,0,1000000*RES_hh_emi_in!D6/RES_hh_num_in!D6)</f>
        <v>5152.3421844307541</v>
      </c>
      <c r="E6" s="72">
        <f>IF(RES_hh_emi_in!E6=0,0,1000000*RES_hh_emi_in!E6/RES_hh_num_in!E6)</f>
        <v>1856.5596500693741</v>
      </c>
      <c r="F6" s="72">
        <f>IF(RES_hh_emi_in!F6=0,0,1000000*RES_hh_emi_in!F6/RES_hh_num_in!F6)</f>
        <v>418.62713095717726</v>
      </c>
      <c r="G6" s="72">
        <f>IF(RES_hh_emi_in!G6=0,0,1000000*RES_hh_emi_in!G6/RES_hh_num_in!G6)</f>
        <v>1046.5082794588257</v>
      </c>
      <c r="H6" s="72">
        <f>IF(RES_hh_emi_in!H6=0,0,1000000*RES_hh_emi_in!H6/RES_hh_num_in!H6)</f>
        <v>3061.439524881825</v>
      </c>
      <c r="I6" s="72">
        <f>IF(RES_hh_emi_in!I6=0,0,1000000*RES_hh_emi_in!I6/RES_hh_num_in!I6)</f>
        <v>1915.051655857066</v>
      </c>
      <c r="J6" s="72">
        <f>IF(RES_hh_emi_in!J6=0,0,1000000*RES_hh_emi_in!J6/RES_hh_num_in!J6)</f>
        <v>3254.0951836312279</v>
      </c>
      <c r="K6" s="72">
        <f>IF(RES_hh_emi_in!K6=0,0,1000000*RES_hh_emi_in!K6/RES_hh_num_in!K6)</f>
        <v>3306.8605544800744</v>
      </c>
      <c r="L6" s="72">
        <f>IF(RES_hh_emi_in!L6=0,0,1000000*RES_hh_emi_in!L6/RES_hh_num_in!L6)</f>
        <v>2308.7525641715033</v>
      </c>
      <c r="M6" s="72">
        <f>IF(RES_hh_emi_in!M6=0,0,1000000*RES_hh_emi_in!M6/RES_hh_num_in!M6)</f>
        <v>0</v>
      </c>
      <c r="N6" s="72">
        <f>IF(RES_hh_emi_in!N6=0,0,1000000*RES_hh_emi_in!N6/RES_hh_num_in!N6)</f>
        <v>0</v>
      </c>
      <c r="O6" s="72">
        <f>IF(RES_hh_emi_in!O6=0,0,1000000*RES_hh_emi_in!O6/RES_hh_num_in!O6)</f>
        <v>2236.646403285019</v>
      </c>
      <c r="P6" s="72">
        <f>IF(RES_hh_emi_in!P6=0,0,1000000*RES_hh_emi_in!P6/RES_hh_num_in!P6)</f>
        <v>195.92628283027511</v>
      </c>
      <c r="Q6" s="72">
        <f>IF(RES_hh_emi_in!Q6=0,0,1000000*RES_hh_emi_in!Q6/RES_hh_num_in!Q6)</f>
        <v>0</v>
      </c>
      <c r="R6" s="72">
        <f>IF(RES_hh_emi_in!R6=0,0,1000000*RES_hh_emi_in!R6/RES_hh_num_in!R6)</f>
        <v>1913.9696664648286</v>
      </c>
      <c r="S6" s="72">
        <f>IF(RES_hh_emi_in!S6=0,0,1000000*RES_hh_emi_in!S6/RES_hh_num_in!S6)</f>
        <v>1858.5538288498226</v>
      </c>
      <c r="T6" s="72">
        <f>IF(RES_hh_emi_in!T6=0,0,1000000*RES_hh_emi_in!T6/RES_hh_num_in!T6)</f>
        <v>1617.0101181793568</v>
      </c>
      <c r="U6" s="72">
        <f>IF(RES_hh_emi_in!U6=0,0,1000000*RES_hh_emi_in!U6/RES_hh_num_in!U6)</f>
        <v>1308.0513986079898</v>
      </c>
      <c r="V6" s="72">
        <f>IF(RES_hh_emi_in!V6=0,0,1000000*RES_hh_emi_in!V6/RES_hh_num_in!V6)</f>
        <v>1356.52546311012</v>
      </c>
      <c r="W6" s="72">
        <f>IF(RES_hh_emi_in!W6=0,0,1000000*RES_hh_emi_in!W6/RES_hh_num_in!W6)</f>
        <v>1522.8269156461793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0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0</v>
      </c>
      <c r="H7" s="72">
        <f>IF(RES_hh_emi_in!H7=0,0,1000000*RES_hh_emi_in!H7/RES_hh_num_in!H7)</f>
        <v>0</v>
      </c>
      <c r="I7" s="72">
        <f>IF(RES_hh_emi_in!I7=0,0,1000000*RES_hh_emi_in!I7/RES_hh_num_in!I7)</f>
        <v>0</v>
      </c>
      <c r="J7" s="72">
        <f>IF(RES_hh_emi_in!J7=0,0,1000000*RES_hh_emi_in!J7/RES_hh_num_in!J7)</f>
        <v>0</v>
      </c>
      <c r="K7" s="72">
        <f>IF(RES_hh_emi_in!K7=0,0,1000000*RES_hh_emi_in!K7/RES_hh_num_in!K7)</f>
        <v>0</v>
      </c>
      <c r="L7" s="72">
        <f>IF(RES_hh_emi_in!L7=0,0,1000000*RES_hh_emi_in!L7/RES_hh_num_in!L7)</f>
        <v>0</v>
      </c>
      <c r="M7" s="72">
        <f>IF(RES_hh_emi_in!M7=0,0,1000000*RES_hh_emi_in!M7/RES_hh_num_in!M7)</f>
        <v>0</v>
      </c>
      <c r="N7" s="72">
        <f>IF(RES_hh_emi_in!N7=0,0,1000000*RES_hh_emi_in!N7/RES_hh_num_in!N7)</f>
        <v>0</v>
      </c>
      <c r="O7" s="72">
        <f>IF(RES_hh_emi_in!O7=0,0,1000000*RES_hh_emi_in!O7/RES_hh_num_in!O7)</f>
        <v>0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0</v>
      </c>
      <c r="S7" s="72">
        <f>IF(RES_hh_emi_in!S7=0,0,1000000*RES_hh_emi_in!S7/RES_hh_num_in!S7)</f>
        <v>0</v>
      </c>
      <c r="T7" s="72">
        <f>IF(RES_hh_emi_in!T7=0,0,1000000*RES_hh_emi_in!T7/RES_hh_num_in!T7)</f>
        <v>0</v>
      </c>
      <c r="U7" s="72">
        <f>IF(RES_hh_emi_in!U7=0,0,1000000*RES_hh_emi_in!U7/RES_hh_num_in!U7)</f>
        <v>0</v>
      </c>
      <c r="V7" s="72">
        <f>IF(RES_hh_emi_in!V7=0,0,1000000*RES_hh_emi_in!V7/RES_hh_num_in!V7)</f>
        <v>0</v>
      </c>
      <c r="W7" s="72">
        <f>IF(RES_hh_emi_in!W7=0,0,1000000*RES_hh_emi_in!W7/RES_hh_num_in!W7)</f>
        <v>0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3155.8689291682408</v>
      </c>
      <c r="D8" s="72">
        <f>IF(RES_hh_emi_in!D8=0,0,1000000*RES_hh_emi_in!D8/RES_hh_num_in!D8)</f>
        <v>2980.2052810201039</v>
      </c>
      <c r="E8" s="72">
        <f>IF(RES_hh_emi_in!E8=0,0,1000000*RES_hh_emi_in!E8/RES_hh_num_in!E8)</f>
        <v>2899.2566688867887</v>
      </c>
      <c r="F8" s="72">
        <f>IF(RES_hh_emi_in!F8=0,0,1000000*RES_hh_emi_in!F8/RES_hh_num_in!F8)</f>
        <v>2572.5217969716159</v>
      </c>
      <c r="G8" s="72">
        <f>IF(RES_hh_emi_in!G8=0,0,1000000*RES_hh_emi_in!G8/RES_hh_num_in!G8)</f>
        <v>2386.4157677953572</v>
      </c>
      <c r="H8" s="72">
        <f>IF(RES_hh_emi_in!H8=0,0,1000000*RES_hh_emi_in!H8/RES_hh_num_in!H8)</f>
        <v>2071.6760956027588</v>
      </c>
      <c r="I8" s="72">
        <f>IF(RES_hh_emi_in!I8=0,0,1000000*RES_hh_emi_in!I8/RES_hh_num_in!I8)</f>
        <v>1681.6847667983097</v>
      </c>
      <c r="J8" s="72">
        <f>IF(RES_hh_emi_in!J8=0,0,1000000*RES_hh_emi_in!J8/RES_hh_num_in!J8)</f>
        <v>1801.4567252035697</v>
      </c>
      <c r="K8" s="72">
        <f>IF(RES_hh_emi_in!K8=0,0,1000000*RES_hh_emi_in!K8/RES_hh_num_in!K8)</f>
        <v>1854.6951677325362</v>
      </c>
      <c r="L8" s="72">
        <f>IF(RES_hh_emi_in!L8=0,0,1000000*RES_hh_emi_in!L8/RES_hh_num_in!L8)</f>
        <v>0</v>
      </c>
      <c r="M8" s="72">
        <f>IF(RES_hh_emi_in!M8=0,0,1000000*RES_hh_emi_in!M8/RES_hh_num_in!M8)</f>
        <v>2085.3634634750524</v>
      </c>
      <c r="N8" s="72">
        <f>IF(RES_hh_emi_in!N8=0,0,1000000*RES_hh_emi_in!N8/RES_hh_num_in!N8)</f>
        <v>1991.3481837051058</v>
      </c>
      <c r="O8" s="72">
        <f>IF(RES_hh_emi_in!O8=0,0,1000000*RES_hh_emi_in!O8/RES_hh_num_in!O8)</f>
        <v>2073.4591020754992</v>
      </c>
      <c r="P8" s="72">
        <f>IF(RES_hh_emi_in!P8=0,0,1000000*RES_hh_emi_in!P8/RES_hh_num_in!P8)</f>
        <v>1674.1664103699779</v>
      </c>
      <c r="Q8" s="72">
        <f>IF(RES_hh_emi_in!Q8=0,0,1000000*RES_hh_emi_in!Q8/RES_hh_num_in!Q8)</f>
        <v>1660.3689407643587</v>
      </c>
      <c r="R8" s="72">
        <f>IF(RES_hh_emi_in!R8=0,0,1000000*RES_hh_emi_in!R8/RES_hh_num_in!R8)</f>
        <v>1654.3200297384305</v>
      </c>
      <c r="S8" s="72">
        <f>IF(RES_hh_emi_in!S8=0,0,1000000*RES_hh_emi_in!S8/RES_hh_num_in!S8)</f>
        <v>1682.281824840218</v>
      </c>
      <c r="T8" s="72">
        <f>IF(RES_hh_emi_in!T8=0,0,1000000*RES_hh_emi_in!T8/RES_hh_num_in!T8)</f>
        <v>1508.8864882809416</v>
      </c>
      <c r="U8" s="72">
        <f>IF(RES_hh_emi_in!U8=0,0,1000000*RES_hh_emi_in!U8/RES_hh_num_in!U8)</f>
        <v>1428.6186929053854</v>
      </c>
      <c r="V8" s="72">
        <f>IF(RES_hh_emi_in!V8=0,0,1000000*RES_hh_emi_in!V8/RES_hh_num_in!V8)</f>
        <v>1397.0015567936869</v>
      </c>
      <c r="W8" s="72">
        <f>IF(RES_hh_emi_in!W8=0,0,1000000*RES_hh_emi_in!W8/RES_hh_num_in!W8)</f>
        <v>1392.6351832004204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117.83413931390849</v>
      </c>
      <c r="D17" s="69">
        <f>IF(RES_hh_emi_in!D17=0,0,1000000*RES_hh_emi_in!D17/RES_hh_num_in!D17)</f>
        <v>73.376311984010485</v>
      </c>
      <c r="E17" s="69">
        <f>IF(RES_hh_emi_in!E17=0,0,1000000*RES_hh_emi_in!E17/RES_hh_num_in!E17)</f>
        <v>90.923894050643426</v>
      </c>
      <c r="F17" s="69">
        <f>IF(RES_hh_emi_in!F17=0,0,1000000*RES_hh_emi_in!F17/RES_hh_num_in!F17)</f>
        <v>98.146459831939779</v>
      </c>
      <c r="G17" s="69">
        <f>IF(RES_hh_emi_in!G17=0,0,1000000*RES_hh_emi_in!G17/RES_hh_num_in!G17)</f>
        <v>75.463459671006518</v>
      </c>
      <c r="H17" s="69">
        <f>IF(RES_hh_emi_in!H17=0,0,1000000*RES_hh_emi_in!H17/RES_hh_num_in!H17)</f>
        <v>74.811091319741863</v>
      </c>
      <c r="I17" s="69">
        <f>IF(RES_hh_emi_in!I17=0,0,1000000*RES_hh_emi_in!I17/RES_hh_num_in!I17)</f>
        <v>122.04637290403541</v>
      </c>
      <c r="J17" s="69">
        <f>IF(RES_hh_emi_in!J17=0,0,1000000*RES_hh_emi_in!J17/RES_hh_num_in!J17)</f>
        <v>136.18003785924</v>
      </c>
      <c r="K17" s="69">
        <f>IF(RES_hh_emi_in!K17=0,0,1000000*RES_hh_emi_in!K17/RES_hh_num_in!K17)</f>
        <v>80.281883652504675</v>
      </c>
      <c r="L17" s="69">
        <f>IF(RES_hh_emi_in!L17=0,0,1000000*RES_hh_emi_in!L17/RES_hh_num_in!L17)</f>
        <v>5.7063182512828678</v>
      </c>
      <c r="M17" s="69">
        <f>IF(RES_hh_emi_in!M17=0,0,1000000*RES_hh_emi_in!M17/RES_hh_num_in!M17)</f>
        <v>46.551211129321715</v>
      </c>
      <c r="N17" s="69">
        <f>IF(RES_hh_emi_in!N17=0,0,1000000*RES_hh_emi_in!N17/RES_hh_num_in!N17)</f>
        <v>50.565113324256615</v>
      </c>
      <c r="O17" s="69">
        <f>IF(RES_hh_emi_in!O17=0,0,1000000*RES_hh_emi_in!O17/RES_hh_num_in!O17)</f>
        <v>89.100944145653514</v>
      </c>
      <c r="P17" s="69">
        <f>IF(RES_hh_emi_in!P17=0,0,1000000*RES_hh_emi_in!P17/RES_hh_num_in!P17)</f>
        <v>146.83316154566685</v>
      </c>
      <c r="Q17" s="69">
        <f>IF(RES_hh_emi_in!Q17=0,0,1000000*RES_hh_emi_in!Q17/RES_hh_num_in!Q17)</f>
        <v>107.07062657155726</v>
      </c>
      <c r="R17" s="69">
        <f>IF(RES_hh_emi_in!R17=0,0,1000000*RES_hh_emi_in!R17/RES_hh_num_in!R17)</f>
        <v>134.73383117897384</v>
      </c>
      <c r="S17" s="69">
        <f>IF(RES_hh_emi_in!S17=0,0,1000000*RES_hh_emi_in!S17/RES_hh_num_in!S17)</f>
        <v>163.16875333906361</v>
      </c>
      <c r="T17" s="69">
        <f>IF(RES_hh_emi_in!T17=0,0,1000000*RES_hh_emi_in!T17/RES_hh_num_in!T17)</f>
        <v>153.98932180754989</v>
      </c>
      <c r="U17" s="69">
        <f>IF(RES_hh_emi_in!U17=0,0,1000000*RES_hh_emi_in!U17/RES_hh_num_in!U17)</f>
        <v>126.05831681384971</v>
      </c>
      <c r="V17" s="69">
        <f>IF(RES_hh_emi_in!V17=0,0,1000000*RES_hh_emi_in!V17/RES_hh_num_in!V17)</f>
        <v>174.83855551077377</v>
      </c>
      <c r="W17" s="69">
        <f>IF(RES_hh_emi_in!W17=0,0,1000000*RES_hh_emi_in!W17/RES_hh_num_in!W17)</f>
        <v>65.784591308918436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294.38053693302663</v>
      </c>
      <c r="D18" s="72">
        <f>IF(RES_hh_emi_in!D18=0,0,1000000*RES_hh_emi_in!D18/RES_hh_num_in!D18)</f>
        <v>497.61597960260167</v>
      </c>
      <c r="E18" s="72">
        <f>IF(RES_hh_emi_in!E18=0,0,1000000*RES_hh_emi_in!E18/RES_hh_num_in!E18)</f>
        <v>334.33648073459153</v>
      </c>
      <c r="F18" s="72">
        <f>IF(RES_hh_emi_in!F18=0,0,1000000*RES_hh_emi_in!F18/RES_hh_num_in!F18)</f>
        <v>454.54291871841713</v>
      </c>
      <c r="G18" s="72">
        <f>IF(RES_hh_emi_in!G18=0,0,1000000*RES_hh_emi_in!G18/RES_hh_num_in!G18)</f>
        <v>302.96353291338659</v>
      </c>
      <c r="H18" s="72">
        <f>IF(RES_hh_emi_in!H18=0,0,1000000*RES_hh_emi_in!H18/RES_hh_num_in!H18)</f>
        <v>324.42259099835945</v>
      </c>
      <c r="I18" s="72">
        <f>IF(RES_hh_emi_in!I18=0,0,1000000*RES_hh_emi_in!I18/RES_hh_num_in!I18)</f>
        <v>335.74875497663783</v>
      </c>
      <c r="J18" s="72">
        <f>IF(RES_hh_emi_in!J18=0,0,1000000*RES_hh_emi_in!J18/RES_hh_num_in!J18)</f>
        <v>488.39218329735922</v>
      </c>
      <c r="K18" s="72">
        <f>IF(RES_hh_emi_in!K18=0,0,1000000*RES_hh_emi_in!K18/RES_hh_num_in!K18)</f>
        <v>363.18780851229923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322.08246427925911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424.54740374078023</v>
      </c>
      <c r="S18" s="72">
        <f>IF(RES_hh_emi_in!S18=0,0,1000000*RES_hh_emi_in!S18/RES_hh_num_in!S18)</f>
        <v>492.06189777467716</v>
      </c>
      <c r="T18" s="72">
        <f>IF(RES_hh_emi_in!T18=0,0,1000000*RES_hh_emi_in!T18/RES_hh_num_in!T18)</f>
        <v>481.37327133394473</v>
      </c>
      <c r="U18" s="72">
        <f>IF(RES_hh_emi_in!U18=0,0,1000000*RES_hh_emi_in!U18/RES_hh_num_in!U18)</f>
        <v>466.42159693547512</v>
      </c>
      <c r="V18" s="72">
        <f>IF(RES_hh_emi_in!V18=0,0,1000000*RES_hh_emi_in!V18/RES_hh_num_in!V18)</f>
        <v>708.12900117093022</v>
      </c>
      <c r="W18" s="72">
        <f>IF(RES_hh_emi_in!W18=0,0,1000000*RES_hh_emi_in!W18/RES_hh_num_in!W18)</f>
        <v>530.09614994665367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289.64045032339038</v>
      </c>
      <c r="D19" s="72">
        <f>IF(RES_hh_emi_in!D19=0,0,1000000*RES_hh_emi_in!D19/RES_hh_num_in!D19)</f>
        <v>285.92195143991808</v>
      </c>
      <c r="E19" s="72">
        <f>IF(RES_hh_emi_in!E19=0,0,1000000*RES_hh_emi_in!E19/RES_hh_num_in!E19)</f>
        <v>277.48202876130466</v>
      </c>
      <c r="F19" s="72">
        <f>IF(RES_hh_emi_in!F19=0,0,1000000*RES_hh_emi_in!F19/RES_hh_num_in!F19)</f>
        <v>273.01099926266966</v>
      </c>
      <c r="G19" s="72">
        <f>IF(RES_hh_emi_in!G19=0,0,1000000*RES_hh_emi_in!G19/RES_hh_num_in!G19)</f>
        <v>273.76165853797397</v>
      </c>
      <c r="H19" s="72">
        <f>IF(RES_hh_emi_in!H19=0,0,1000000*RES_hh_emi_in!H19/RES_hh_num_in!H19)</f>
        <v>274.63719493146118</v>
      </c>
      <c r="I19" s="72">
        <f>IF(RES_hh_emi_in!I19=0,0,1000000*RES_hh_emi_in!I19/RES_hh_num_in!I19)</f>
        <v>275.82246924285892</v>
      </c>
      <c r="J19" s="72">
        <f>IF(RES_hh_emi_in!J19=0,0,1000000*RES_hh_emi_in!J19/RES_hh_num_in!J19)</f>
        <v>262.4845925335037</v>
      </c>
      <c r="K19" s="72">
        <f>IF(RES_hh_emi_in!K19=0,0,1000000*RES_hh_emi_in!K19/RES_hh_num_in!K19)</f>
        <v>258.600965481765</v>
      </c>
      <c r="L19" s="72">
        <f>IF(RES_hh_emi_in!L19=0,0,1000000*RES_hh_emi_in!L19/RES_hh_num_in!L19)</f>
        <v>243.06807875649238</v>
      </c>
      <c r="M19" s="72">
        <f>IF(RES_hh_emi_in!M19=0,0,1000000*RES_hh_emi_in!M19/RES_hh_num_in!M19)</f>
        <v>237.96348582241674</v>
      </c>
      <c r="N19" s="72">
        <f>IF(RES_hh_emi_in!N19=0,0,1000000*RES_hh_emi_in!N19/RES_hh_num_in!N19)</f>
        <v>225.92621516690932</v>
      </c>
      <c r="O19" s="72">
        <f>IF(RES_hh_emi_in!O19=0,0,1000000*RES_hh_emi_in!O19/RES_hh_num_in!O19)</f>
        <v>218.89065942689083</v>
      </c>
      <c r="P19" s="72">
        <f>IF(RES_hh_emi_in!P19=0,0,1000000*RES_hh_emi_in!P19/RES_hh_num_in!P19)</f>
        <v>225.72392382447745</v>
      </c>
      <c r="Q19" s="72">
        <f>IF(RES_hh_emi_in!Q19=0,0,1000000*RES_hh_emi_in!Q19/RES_hh_num_in!Q19)</f>
        <v>224.85653301839736</v>
      </c>
      <c r="R19" s="72">
        <f>IF(RES_hh_emi_in!R19=0,0,1000000*RES_hh_emi_in!R19/RES_hh_num_in!R19)</f>
        <v>228.37335840678659</v>
      </c>
      <c r="S19" s="72">
        <f>IF(RES_hh_emi_in!S19=0,0,1000000*RES_hh_emi_in!S19/RES_hh_num_in!S19)</f>
        <v>264.20250792455391</v>
      </c>
      <c r="T19" s="72">
        <f>IF(RES_hh_emi_in!T19=0,0,1000000*RES_hh_emi_in!T19/RES_hh_num_in!T19)</f>
        <v>334.66652576987389</v>
      </c>
      <c r="U19" s="72">
        <f>IF(RES_hh_emi_in!U19=0,0,1000000*RES_hh_emi_in!U19/RES_hh_num_in!U19)</f>
        <v>270.27177512274892</v>
      </c>
      <c r="V19" s="72">
        <f>IF(RES_hh_emi_in!V19=0,0,1000000*RES_hh_emi_in!V19/RES_hh_num_in!V19)</f>
        <v>351.90577102078538</v>
      </c>
      <c r="W19" s="72">
        <f>IF(RES_hh_emi_in!W19=0,0,1000000*RES_hh_emi_in!W19/RES_hh_num_in!W19)</f>
        <v>405.95384642758859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0</v>
      </c>
      <c r="L20" s="72">
        <f>IF(RES_hh_emi_in!L20=0,0,1000000*RES_hh_emi_in!L20/RES_hh_num_in!L20)</f>
        <v>0</v>
      </c>
      <c r="M20" s="72">
        <f>IF(RES_hh_emi_in!M20=0,0,1000000*RES_hh_emi_in!M20/RES_hh_num_in!M20)</f>
        <v>0</v>
      </c>
      <c r="N20" s="72">
        <f>IF(RES_hh_emi_in!N20=0,0,1000000*RES_hh_emi_in!N20/RES_hh_num_in!N20)</f>
        <v>0</v>
      </c>
      <c r="O20" s="72">
        <f>IF(RES_hh_emi_in!O20=0,0,1000000*RES_hh_emi_in!O20/RES_hh_num_in!O20)</f>
        <v>0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238.87921700971083</v>
      </c>
      <c r="D21" s="72">
        <f>IF(RES_hh_emi_in!D21=0,0,1000000*RES_hh_emi_in!D21/RES_hh_num_in!D21)</f>
        <v>238.89373130374531</v>
      </c>
      <c r="E21" s="72">
        <f>IF(RES_hh_emi_in!E21=0,0,1000000*RES_hh_emi_in!E21/RES_hh_num_in!E21)</f>
        <v>249.33338721695796</v>
      </c>
      <c r="F21" s="72">
        <f>IF(RES_hh_emi_in!F21=0,0,1000000*RES_hh_emi_in!F21/RES_hh_num_in!F21)</f>
        <v>238.68027257898657</v>
      </c>
      <c r="G21" s="72">
        <f>IF(RES_hh_emi_in!G21=0,0,1000000*RES_hh_emi_in!G21/RES_hh_num_in!G21)</f>
        <v>238.04347055855692</v>
      </c>
      <c r="H21" s="72">
        <f>IF(RES_hh_emi_in!H21=0,0,1000000*RES_hh_emi_in!H21/RES_hh_num_in!H21)</f>
        <v>240.79502408260083</v>
      </c>
      <c r="I21" s="72">
        <f>IF(RES_hh_emi_in!I21=0,0,1000000*RES_hh_emi_in!I21/RES_hh_num_in!I21)</f>
        <v>232.83851960414836</v>
      </c>
      <c r="J21" s="72">
        <f>IF(RES_hh_emi_in!J21=0,0,1000000*RES_hh_emi_in!J21/RES_hh_num_in!J21)</f>
        <v>243.22839136782261</v>
      </c>
      <c r="K21" s="72">
        <f>IF(RES_hh_emi_in!K21=0,0,1000000*RES_hh_emi_in!K21/RES_hh_num_in!K21)</f>
        <v>249.9377234925588</v>
      </c>
      <c r="L21" s="72">
        <f>IF(RES_hh_emi_in!L21=0,0,1000000*RES_hh_emi_in!L21/RES_hh_num_in!L21)</f>
        <v>0</v>
      </c>
      <c r="M21" s="72">
        <f>IF(RES_hh_emi_in!M21=0,0,1000000*RES_hh_emi_in!M21/RES_hh_num_in!M21)</f>
        <v>167.55618357300133</v>
      </c>
      <c r="N21" s="72">
        <f>IF(RES_hh_emi_in!N21=0,0,1000000*RES_hh_emi_in!N21/RES_hh_num_in!N21)</f>
        <v>168.73124331051324</v>
      </c>
      <c r="O21" s="72">
        <f>IF(RES_hh_emi_in!O21=0,0,1000000*RES_hh_emi_in!O21/RES_hh_num_in!O21)</f>
        <v>187.88459515984445</v>
      </c>
      <c r="P21" s="72">
        <f>IF(RES_hh_emi_in!P21=0,0,1000000*RES_hh_emi_in!P21/RES_hh_num_in!P21)</f>
        <v>263.95455797323223</v>
      </c>
      <c r="Q21" s="72">
        <f>IF(RES_hh_emi_in!Q21=0,0,1000000*RES_hh_emi_in!Q21/RES_hh_num_in!Q21)</f>
        <v>222.71445016992854</v>
      </c>
      <c r="R21" s="72">
        <f>IF(RES_hh_emi_in!R21=0,0,1000000*RES_hh_emi_in!R21/RES_hh_num_in!R21)</f>
        <v>208.71506493418394</v>
      </c>
      <c r="S21" s="72">
        <f>IF(RES_hh_emi_in!S21=0,0,1000000*RES_hh_emi_in!S21/RES_hh_num_in!S21)</f>
        <v>239.40598319697517</v>
      </c>
      <c r="T21" s="72">
        <f>IF(RES_hh_emi_in!T21=0,0,1000000*RES_hh_emi_in!T21/RES_hh_num_in!T21)</f>
        <v>321.71948962454468</v>
      </c>
      <c r="U21" s="72">
        <f>IF(RES_hh_emi_in!U21=0,0,1000000*RES_hh_emi_in!U21/RES_hh_num_in!U21)</f>
        <v>331.5954504831754</v>
      </c>
      <c r="V21" s="72">
        <f>IF(RES_hh_emi_in!V21=0,0,1000000*RES_hh_emi_in!V21/RES_hh_num_in!V21)</f>
        <v>358.81444035184103</v>
      </c>
      <c r="W21" s="72">
        <f>IF(RES_hh_emi_in!W21=0,0,1000000*RES_hh_emi_in!W21/RES_hh_num_in!W21)</f>
        <v>309.21189404422847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36.348129184535694</v>
      </c>
      <c r="D27" s="69">
        <f>IF(RES_hh_emi_in!D27=0,0,1000000*RES_hh_emi_in!D27/RES_hh_num_in!D27)</f>
        <v>32.887129123057505</v>
      </c>
      <c r="E27" s="69">
        <f>IF(RES_hh_emi_in!E27=0,0,1000000*RES_hh_emi_in!E27/RES_hh_num_in!E27)</f>
        <v>44.86319156931846</v>
      </c>
      <c r="F27" s="69">
        <f>IF(RES_hh_emi_in!F27=0,0,1000000*RES_hh_emi_in!F27/RES_hh_num_in!F27)</f>
        <v>56.964549728641742</v>
      </c>
      <c r="G27" s="69">
        <f>IF(RES_hh_emi_in!G27=0,0,1000000*RES_hh_emi_in!G27/RES_hh_num_in!G27)</f>
        <v>45.156661310384678</v>
      </c>
      <c r="H27" s="69">
        <f>IF(RES_hh_emi_in!H27=0,0,1000000*RES_hh_emi_in!H27/RES_hh_num_in!H27)</f>
        <v>44.641941308702286</v>
      </c>
      <c r="I27" s="69">
        <f>IF(RES_hh_emi_in!I27=0,0,1000000*RES_hh_emi_in!I27/RES_hh_num_in!I27)</f>
        <v>48.663852149284487</v>
      </c>
      <c r="J27" s="69">
        <f>IF(RES_hh_emi_in!J27=0,0,1000000*RES_hh_emi_in!J27/RES_hh_num_in!J27)</f>
        <v>37.06098589373947</v>
      </c>
      <c r="K27" s="69">
        <f>IF(RES_hh_emi_in!K27=0,0,1000000*RES_hh_emi_in!K27/RES_hh_num_in!K27)</f>
        <v>26.199301244650258</v>
      </c>
      <c r="L27" s="69">
        <f>IF(RES_hh_emi_in!L27=0,0,1000000*RES_hh_emi_in!L27/RES_hh_num_in!L27)</f>
        <v>2.8105347041871149</v>
      </c>
      <c r="M27" s="69">
        <f>IF(RES_hh_emi_in!M27=0,0,1000000*RES_hh_emi_in!M27/RES_hh_num_in!M27)</f>
        <v>11.852915204616949</v>
      </c>
      <c r="N27" s="69">
        <f>IF(RES_hh_emi_in!N27=0,0,1000000*RES_hh_emi_in!N27/RES_hh_num_in!N27)</f>
        <v>16.513468524096968</v>
      </c>
      <c r="O27" s="69">
        <f>IF(RES_hh_emi_in!O27=0,0,1000000*RES_hh_emi_in!O27/RES_hh_num_in!O27)</f>
        <v>22.031873613980839</v>
      </c>
      <c r="P27" s="69">
        <f>IF(RES_hh_emi_in!P27=0,0,1000000*RES_hh_emi_in!P27/RES_hh_num_in!P27)</f>
        <v>34.021450007115568</v>
      </c>
      <c r="Q27" s="69">
        <f>IF(RES_hh_emi_in!Q27=0,0,1000000*RES_hh_emi_in!Q27/RES_hh_num_in!Q27)</f>
        <v>40.224006576334176</v>
      </c>
      <c r="R27" s="69">
        <f>IF(RES_hh_emi_in!R27=0,0,1000000*RES_hh_emi_in!R27/RES_hh_num_in!R27)</f>
        <v>39.551124701034702</v>
      </c>
      <c r="S27" s="69">
        <f>IF(RES_hh_emi_in!S27=0,0,1000000*RES_hh_emi_in!S27/RES_hh_num_in!S27)</f>
        <v>63.793917357294518</v>
      </c>
      <c r="T27" s="69">
        <f>IF(RES_hh_emi_in!T27=0,0,1000000*RES_hh_emi_in!T27/RES_hh_num_in!T27)</f>
        <v>68.514121733378445</v>
      </c>
      <c r="U27" s="69">
        <f>IF(RES_hh_emi_in!U27=0,0,1000000*RES_hh_emi_in!U27/RES_hh_num_in!U27)</f>
        <v>65.835281832327709</v>
      </c>
      <c r="V27" s="69">
        <f>IF(RES_hh_emi_in!V27=0,0,1000000*RES_hh_emi_in!V27/RES_hh_num_in!V27)</f>
        <v>61.156722629270128</v>
      </c>
      <c r="W27" s="69">
        <f>IF(RES_hh_emi_in!W27=0,0,1000000*RES_hh_emi_in!W27/RES_hh_num_in!W27)</f>
        <v>60.271325496949736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141.9952391681216</v>
      </c>
      <c r="D28" s="72">
        <f>IF(RES_hh_emi_in!D28=0,0,1000000*RES_hh_emi_in!D28/RES_hh_num_in!D28)</f>
        <v>242.62744375486088</v>
      </c>
      <c r="E28" s="72">
        <f>IF(RES_hh_emi_in!E28=0,0,1000000*RES_hh_emi_in!E28/RES_hh_num_in!E28)</f>
        <v>161.62825089951806</v>
      </c>
      <c r="F28" s="72">
        <f>IF(RES_hh_emi_in!F28=0,0,1000000*RES_hh_emi_in!F28/RES_hh_num_in!F28)</f>
        <v>220.73615980191278</v>
      </c>
      <c r="G28" s="72">
        <f>IF(RES_hh_emi_in!G28=0,0,1000000*RES_hh_emi_in!G28/RES_hh_num_in!G28)</f>
        <v>114.25979102217069</v>
      </c>
      <c r="H28" s="72">
        <f>IF(RES_hh_emi_in!H28=0,0,1000000*RES_hh_emi_in!H28/RES_hh_num_in!H28)</f>
        <v>124.52811757620563</v>
      </c>
      <c r="I28" s="72">
        <f>IF(RES_hh_emi_in!I28=0,0,1000000*RES_hh_emi_in!I28/RES_hh_num_in!I28)</f>
        <v>123.09656766936784</v>
      </c>
      <c r="J28" s="72">
        <f>IF(RES_hh_emi_in!J28=0,0,1000000*RES_hh_emi_in!J28/RES_hh_num_in!J28)</f>
        <v>171.98483207117005</v>
      </c>
      <c r="K28" s="72">
        <f>IF(RES_hh_emi_in!K28=0,0,1000000*RES_hh_emi_in!K28/RES_hh_num_in!K28)</f>
        <v>125.0248739715596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128.40230011320531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155.379426518343</v>
      </c>
      <c r="S28" s="72">
        <f>IF(RES_hh_emi_in!S28=0,0,1000000*RES_hh_emi_in!S28/RES_hh_num_in!S28)</f>
        <v>157.71814997929346</v>
      </c>
      <c r="T28" s="72">
        <f>IF(RES_hh_emi_in!T28=0,0,1000000*RES_hh_emi_in!T28/RES_hh_num_in!T28)</f>
        <v>170.37199264867712</v>
      </c>
      <c r="U28" s="72">
        <f>IF(RES_hh_emi_in!U28=0,0,1000000*RES_hh_emi_in!U28/RES_hh_num_in!U28)</f>
        <v>139.80958779357226</v>
      </c>
      <c r="V28" s="72">
        <f>IF(RES_hh_emi_in!V28=0,0,1000000*RES_hh_emi_in!V28/RES_hh_num_in!V28)</f>
        <v>204.90655755189789</v>
      </c>
      <c r="W28" s="72">
        <f>IF(RES_hh_emi_in!W28=0,0,1000000*RES_hh_emi_in!W28/RES_hh_num_in!W28)</f>
        <v>209.432256395726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88.861969132917409</v>
      </c>
      <c r="D29" s="72">
        <f>IF(RES_hh_emi_in!D29=0,0,1000000*RES_hh_emi_in!D29/RES_hh_num_in!D29)</f>
        <v>79.724148070786029</v>
      </c>
      <c r="E29" s="72">
        <f>IF(RES_hh_emi_in!E29=0,0,1000000*RES_hh_emi_in!E29/RES_hh_num_in!E29)</f>
        <v>77.509959520187138</v>
      </c>
      <c r="F29" s="72">
        <f>IF(RES_hh_emi_in!F29=0,0,1000000*RES_hh_emi_in!F29/RES_hh_num_in!F29)</f>
        <v>83.377784271229089</v>
      </c>
      <c r="G29" s="72">
        <f>IF(RES_hh_emi_in!G29=0,0,1000000*RES_hh_emi_in!G29/RES_hh_num_in!G29)</f>
        <v>87.924300018342208</v>
      </c>
      <c r="H29" s="72">
        <f>IF(RES_hh_emi_in!H29=0,0,1000000*RES_hh_emi_in!H29/RES_hh_num_in!H29)</f>
        <v>80.474136785980647</v>
      </c>
      <c r="I29" s="72">
        <f>IF(RES_hh_emi_in!I29=0,0,1000000*RES_hh_emi_in!I29/RES_hh_num_in!I29)</f>
        <v>81.766308712542568</v>
      </c>
      <c r="J29" s="72">
        <f>IF(RES_hh_emi_in!J29=0,0,1000000*RES_hh_emi_in!J29/RES_hh_num_in!J29)</f>
        <v>77.860175950958592</v>
      </c>
      <c r="K29" s="72">
        <f>IF(RES_hh_emi_in!K29=0,0,1000000*RES_hh_emi_in!K29/RES_hh_num_in!K29)</f>
        <v>72.64411140980512</v>
      </c>
      <c r="L29" s="72">
        <f>IF(RES_hh_emi_in!L29=0,0,1000000*RES_hh_emi_in!L29/RES_hh_num_in!L29)</f>
        <v>63.607391024855303</v>
      </c>
      <c r="M29" s="72">
        <f>IF(RES_hh_emi_in!M29=0,0,1000000*RES_hh_emi_in!M29/RES_hh_num_in!M29)</f>
        <v>68.84564583604535</v>
      </c>
      <c r="N29" s="72">
        <f>IF(RES_hh_emi_in!N29=0,0,1000000*RES_hh_emi_in!N29/RES_hh_num_in!N29)</f>
        <v>70.637406068409007</v>
      </c>
      <c r="O29" s="72">
        <f>IF(RES_hh_emi_in!O29=0,0,1000000*RES_hh_emi_in!O29/RES_hh_num_in!O29)</f>
        <v>71.102503973390554</v>
      </c>
      <c r="P29" s="72">
        <f>IF(RES_hh_emi_in!P29=0,0,1000000*RES_hh_emi_in!P29/RES_hh_num_in!P29)</f>
        <v>79.006334788860485</v>
      </c>
      <c r="Q29" s="72">
        <f>IF(RES_hh_emi_in!Q29=0,0,1000000*RES_hh_emi_in!Q29/RES_hh_num_in!Q29)</f>
        <v>85.816556369193407</v>
      </c>
      <c r="R29" s="72">
        <f>IF(RES_hh_emi_in!R29=0,0,1000000*RES_hh_emi_in!R29/RES_hh_num_in!R29)</f>
        <v>97.652512758921162</v>
      </c>
      <c r="S29" s="72">
        <f>IF(RES_hh_emi_in!S29=0,0,1000000*RES_hh_emi_in!S29/RES_hh_num_in!S29)</f>
        <v>109.54342427158028</v>
      </c>
      <c r="T29" s="72">
        <f>IF(RES_hh_emi_in!T29=0,0,1000000*RES_hh_emi_in!T29/RES_hh_num_in!T29)</f>
        <v>63.276710233905092</v>
      </c>
      <c r="U29" s="72">
        <f>IF(RES_hh_emi_in!U29=0,0,1000000*RES_hh_emi_in!U29/RES_hh_num_in!U29)</f>
        <v>129.24068153813747</v>
      </c>
      <c r="V29" s="72">
        <f>IF(RES_hh_emi_in!V29=0,0,1000000*RES_hh_emi_in!V29/RES_hh_num_in!V29)</f>
        <v>80.803326502888041</v>
      </c>
      <c r="W29" s="72">
        <f>IF(RES_hh_emi_in!W29=0,0,1000000*RES_hh_emi_in!W29/RES_hh_num_in!W29)</f>
        <v>163.36913851425658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65.638586925569797</v>
      </c>
      <c r="D30" s="72">
        <f>IF(RES_hh_emi_in!D30=0,0,1000000*RES_hh_emi_in!D30/RES_hh_num_in!D30)</f>
        <v>63.020914961051432</v>
      </c>
      <c r="E30" s="72">
        <f>IF(RES_hh_emi_in!E30=0,0,1000000*RES_hh_emi_in!E30/RES_hh_num_in!E30)</f>
        <v>78.80446280981279</v>
      </c>
      <c r="F30" s="72">
        <f>IF(RES_hh_emi_in!F30=0,0,1000000*RES_hh_emi_in!F30/RES_hh_num_in!F30)</f>
        <v>80.436120664083845</v>
      </c>
      <c r="G30" s="72">
        <f>IF(RES_hh_emi_in!G30=0,0,1000000*RES_hh_emi_in!G30/RES_hh_num_in!G30)</f>
        <v>76.551923205074473</v>
      </c>
      <c r="H30" s="72">
        <f>IF(RES_hh_emi_in!H30=0,0,1000000*RES_hh_emi_in!H30/RES_hh_num_in!H30)</f>
        <v>70.181146064815422</v>
      </c>
      <c r="I30" s="72">
        <f>IF(RES_hh_emi_in!I30=0,0,1000000*RES_hh_emi_in!I30/RES_hh_num_in!I30)</f>
        <v>73.211796790503257</v>
      </c>
      <c r="J30" s="72">
        <f>IF(RES_hh_emi_in!J30=0,0,1000000*RES_hh_emi_in!J30/RES_hh_num_in!J30)</f>
        <v>72.351954605873601</v>
      </c>
      <c r="K30" s="72">
        <f>IF(RES_hh_emi_in!K30=0,0,1000000*RES_hh_emi_in!K30/RES_hh_num_in!K30)</f>
        <v>74.376520365141687</v>
      </c>
      <c r="L30" s="72">
        <f>IF(RES_hh_emi_in!L30=0,0,1000000*RES_hh_emi_in!L30/RES_hh_num_in!L30)</f>
        <v>0</v>
      </c>
      <c r="M30" s="72">
        <f>IF(RES_hh_emi_in!M30=0,0,1000000*RES_hh_emi_in!M30/RES_hh_num_in!M30)</f>
        <v>59.279985819741086</v>
      </c>
      <c r="N30" s="72">
        <f>IF(RES_hh_emi_in!N30=0,0,1000000*RES_hh_emi_in!N30/RES_hh_num_in!N30)</f>
        <v>57.996869545921086</v>
      </c>
      <c r="O30" s="72">
        <f>IF(RES_hh_emi_in!O30=0,0,1000000*RES_hh_emi_in!O30/RES_hh_num_in!O30)</f>
        <v>60.592198845817236</v>
      </c>
      <c r="P30" s="72">
        <f>IF(RES_hh_emi_in!P30=0,0,1000000*RES_hh_emi_in!P30/RES_hh_num_in!P30)</f>
        <v>81.466662608407219</v>
      </c>
      <c r="Q30" s="72">
        <f>IF(RES_hh_emi_in!Q30=0,0,1000000*RES_hh_emi_in!Q30/RES_hh_num_in!Q30)</f>
        <v>74.669058951474341</v>
      </c>
      <c r="R30" s="72">
        <f>IF(RES_hh_emi_in!R30=0,0,1000000*RES_hh_emi_in!R30/RES_hh_num_in!R30)</f>
        <v>74.239366456111625</v>
      </c>
      <c r="S30" s="72">
        <f>IF(RES_hh_emi_in!S30=0,0,1000000*RES_hh_emi_in!S30/RES_hh_num_in!S30)</f>
        <v>94.779042071443229</v>
      </c>
      <c r="T30" s="72">
        <f>IF(RES_hh_emi_in!T30=0,0,1000000*RES_hh_emi_in!T30/RES_hh_num_in!T30)</f>
        <v>97.223436676802223</v>
      </c>
      <c r="U30" s="72">
        <f>IF(RES_hh_emi_in!U30=0,0,1000000*RES_hh_emi_in!U30/RES_hh_num_in!U30)</f>
        <v>99.345859324047126</v>
      </c>
      <c r="V30" s="72">
        <f>IF(RES_hh_emi_in!V30=0,0,1000000*RES_hh_emi_in!V30/RES_hh_num_in!V30)</f>
        <v>101.67388519488493</v>
      </c>
      <c r="W30" s="72">
        <f>IF(RES_hh_emi_in!W30=0,0,1000000*RES_hh_emi_in!W30/RES_hh_num_in!W30)</f>
        <v>120.12227593286602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192.31039110614503</v>
      </c>
      <c r="D3" s="65">
        <f>IF(RES_hh_fech_in!D3=0,0,RES_hh_fech_in!D3/RES_summary!D$21)</f>
        <v>178.12255659139737</v>
      </c>
      <c r="E3" s="65">
        <f>IF(RES_hh_fech_in!E3=0,0,RES_hh_fech_in!E3/RES_summary!E$21)</f>
        <v>165.59475134546162</v>
      </c>
      <c r="F3" s="65">
        <f>IF(RES_hh_fech_in!F3=0,0,RES_hh_fech_in!F3/RES_summary!F$21)</f>
        <v>155.8899438211898</v>
      </c>
      <c r="G3" s="65">
        <f>IF(RES_hh_fech_in!G3=0,0,RES_hh_fech_in!G3/RES_summary!G$21)</f>
        <v>142.19135152362733</v>
      </c>
      <c r="H3" s="65">
        <f>IF(RES_hh_fech_in!H3=0,0,RES_hh_fech_in!H3/RES_summary!H$21)</f>
        <v>126.14117758085284</v>
      </c>
      <c r="I3" s="65">
        <f>IF(RES_hh_fech_in!I3=0,0,RES_hh_fech_in!I3/RES_summary!I$21)</f>
        <v>109.61304842554782</v>
      </c>
      <c r="J3" s="65">
        <f>IF(RES_hh_fech_in!J3=0,0,RES_hh_fech_in!J3/RES_summary!J$21)</f>
        <v>95.067071725527285</v>
      </c>
      <c r="K3" s="65">
        <f>IF(RES_hh_fech_in!K3=0,0,RES_hh_fech_in!K3/RES_summary!K$21)</f>
        <v>70.052480885621534</v>
      </c>
      <c r="L3" s="65">
        <f>IF(RES_hh_fech_in!L3=0,0,RES_hh_fech_in!L3/RES_summary!L$21)</f>
        <v>220.98252291248409</v>
      </c>
      <c r="M3" s="65">
        <f>IF(RES_hh_fech_in!M3=0,0,RES_hh_fech_in!M3/RES_summary!M$21)</f>
        <v>147.09237792215356</v>
      </c>
      <c r="N3" s="65">
        <f>IF(RES_hh_fech_in!N3=0,0,RES_hh_fech_in!N3/RES_summary!N$21)</f>
        <v>137.09109282180552</v>
      </c>
      <c r="O3" s="65">
        <f>IF(RES_hh_fech_in!O3=0,0,RES_hh_fech_in!O3/RES_summary!O$21)</f>
        <v>125.05295541383239</v>
      </c>
      <c r="P3" s="65">
        <f>IF(RES_hh_fech_in!P3=0,0,RES_hh_fech_in!P3/RES_summary!P$21)</f>
        <v>102.60979728190732</v>
      </c>
      <c r="Q3" s="65">
        <f>IF(RES_hh_fech_in!Q3=0,0,RES_hh_fech_in!Q3/RES_summary!Q$21)</f>
        <v>107.06598580111647</v>
      </c>
      <c r="R3" s="65">
        <f>IF(RES_hh_fech_in!R3=0,0,RES_hh_fech_in!R3/RES_summary!R$21)</f>
        <v>110.05724819671788</v>
      </c>
      <c r="S3" s="65">
        <f>IF(RES_hh_fech_in!S3=0,0,RES_hh_fech_in!S3/RES_summary!S$21)</f>
        <v>109.51082200940451</v>
      </c>
      <c r="T3" s="65">
        <f>IF(RES_hh_fech_in!T3=0,0,RES_hh_fech_in!T3/RES_summary!T$21)</f>
        <v>100.91780091900687</v>
      </c>
      <c r="U3" s="65">
        <f>IF(RES_hh_fech_in!U3=0,0,RES_hh_fech_in!U3/RES_summary!U$21)</f>
        <v>98.632661976077301</v>
      </c>
      <c r="V3" s="65">
        <f>IF(RES_hh_fech_in!V3=0,0,RES_hh_fech_in!V3/RES_summary!V$21)</f>
        <v>99.047262811759893</v>
      </c>
      <c r="W3" s="65">
        <f>IF(RES_hh_fech_in!W3=0,0,RES_hh_fech_in!W3/RES_summary!W$21)</f>
        <v>99.79656274893604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176.41209487015465</v>
      </c>
      <c r="D4" s="69">
        <f>IF(RES_hh_fech_in!D4=0,0,RES_hh_fech_in!D4/RES_summary!D$21)</f>
        <v>162.84875428536822</v>
      </c>
      <c r="E4" s="69">
        <f>IF(RES_hh_fech_in!E4=0,0,RES_hh_fech_in!E4/RES_summary!E$21)</f>
        <v>149.5655730902823</v>
      </c>
      <c r="F4" s="69">
        <f>IF(RES_hh_fech_in!F4=0,0,RES_hh_fech_in!F4/RES_summary!F$21)</f>
        <v>139.49694022790376</v>
      </c>
      <c r="G4" s="69">
        <f>IF(RES_hh_fech_in!G4=0,0,RES_hh_fech_in!G4/RES_summary!G$21)</f>
        <v>126.30885157554131</v>
      </c>
      <c r="H4" s="69">
        <f>IF(RES_hh_fech_in!H4=0,0,RES_hh_fech_in!H4/RES_summary!H$21)</f>
        <v>110.30626807414103</v>
      </c>
      <c r="I4" s="69">
        <f>IF(RES_hh_fech_in!I4=0,0,RES_hh_fech_in!I4/RES_summary!I$21)</f>
        <v>92.937306148888553</v>
      </c>
      <c r="J4" s="69">
        <f>IF(RES_hh_fech_in!J4=0,0,RES_hh_fech_in!J4/RES_summary!J$21)</f>
        <v>78.617082227122083</v>
      </c>
      <c r="K4" s="69">
        <f>IF(RES_hh_fech_in!K4=0,0,RES_hh_fech_in!K4/RES_summary!K$21)</f>
        <v>55.631267755882966</v>
      </c>
      <c r="L4" s="69">
        <f>IF(RES_hh_fech_in!L4=0,0,RES_hh_fech_in!L4/RES_summary!L$21)</f>
        <v>210.66938572239653</v>
      </c>
      <c r="M4" s="69">
        <f>IF(RES_hh_fech_in!M4=0,0,RES_hh_fech_in!M4/RES_summary!M$21)</f>
        <v>135.09101418656252</v>
      </c>
      <c r="N4" s="69">
        <f>IF(RES_hh_fech_in!N4=0,0,RES_hh_fech_in!N4/RES_summary!N$21)</f>
        <v>124.43175767501404</v>
      </c>
      <c r="O4" s="69">
        <f>IF(RES_hh_fech_in!O4=0,0,RES_hh_fech_in!O4/RES_summary!O$21)</f>
        <v>111.57573699313127</v>
      </c>
      <c r="P4" s="69">
        <f>IF(RES_hh_fech_in!P4=0,0,RES_hh_fech_in!P4/RES_summary!P$21)</f>
        <v>84.963269229245853</v>
      </c>
      <c r="Q4" s="69">
        <f>IF(RES_hh_fech_in!Q4=0,0,RES_hh_fech_in!Q4/RES_summary!Q$21)</f>
        <v>90.175839520553552</v>
      </c>
      <c r="R4" s="69">
        <f>IF(RES_hh_fech_in!R4=0,0,RES_hh_fech_in!R4/RES_summary!R$21)</f>
        <v>93.875274877741973</v>
      </c>
      <c r="S4" s="69">
        <f>IF(RES_hh_fech_in!S4=0,0,RES_hh_fech_in!S4/RES_summary!S$21)</f>
        <v>91.206767700275591</v>
      </c>
      <c r="T4" s="69">
        <f>IF(RES_hh_fech_in!T4=0,0,RES_hh_fech_in!T4/RES_summary!T$21)</f>
        <v>79.090486601291033</v>
      </c>
      <c r="U4" s="69">
        <f>IF(RES_hh_fech_in!U4=0,0,RES_hh_fech_in!U4/RES_summary!U$21)</f>
        <v>73.785693523985216</v>
      </c>
      <c r="V4" s="69">
        <f>IF(RES_hh_fech_in!V4=0,0,RES_hh_fech_in!V4/RES_summary!V$21)</f>
        <v>74.638028181398127</v>
      </c>
      <c r="W4" s="69">
        <f>IF(RES_hh_fech_in!W4=0,0,RES_hh_fech_in!W4/RES_summary!W$21)</f>
        <v>73.396305662517449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139.32960403102311</v>
      </c>
      <c r="D5" s="72">
        <f>IF(RES_hh_fech_in!D5=0,0,RES_hh_fech_in!D5/RES_summary!D$21)</f>
        <v>233.93784196409564</v>
      </c>
      <c r="E5" s="72">
        <f>IF(RES_hh_fech_in!E5=0,0,RES_hh_fech_in!E5/RES_summary!E$21)</f>
        <v>148.77749085653673</v>
      </c>
      <c r="F5" s="72">
        <f>IF(RES_hh_fech_in!F5=0,0,RES_hh_fech_in!F5/RES_summary!F$21)</f>
        <v>187.07472632671309</v>
      </c>
      <c r="G5" s="72">
        <f>IF(RES_hh_fech_in!G5=0,0,RES_hh_fech_in!G5/RES_summary!G$21)</f>
        <v>93.237613416233728</v>
      </c>
      <c r="H5" s="72">
        <f>IF(RES_hh_fech_in!H5=0,0,RES_hh_fech_in!H5/RES_summary!H$21)</f>
        <v>89.751114962758393</v>
      </c>
      <c r="I5" s="72">
        <f>IF(RES_hh_fech_in!I5=0,0,RES_hh_fech_in!I5/RES_summary!I$21)</f>
        <v>78.235533973550901</v>
      </c>
      <c r="J5" s="72">
        <f>IF(RES_hh_fech_in!J5=0,0,RES_hh_fech_in!J5/RES_summary!J$21)</f>
        <v>118.06259334870406</v>
      </c>
      <c r="K5" s="72">
        <f>IF(RES_hh_fech_in!K5=0,0,RES_hh_fech_in!K5/RES_summary!K$21)</f>
        <v>93.83616616944839</v>
      </c>
      <c r="L5" s="72">
        <f>IF(RES_hh_fech_in!L5=0,0,RES_hh_fech_in!L5/RES_summary!L$21)</f>
        <v>0</v>
      </c>
      <c r="M5" s="72">
        <f>IF(RES_hh_fech_in!M5=0,0,RES_hh_fech_in!M5/RES_summary!M$21)</f>
        <v>0</v>
      </c>
      <c r="N5" s="72">
        <f>IF(RES_hh_fech_in!N5=0,0,RES_hh_fech_in!N5/RES_summary!N$21)</f>
        <v>138.07885345720337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104.27602932255721</v>
      </c>
      <c r="S5" s="72">
        <f>IF(RES_hh_fech_in!S5=0,0,RES_hh_fech_in!S5/RES_summary!S$21)</f>
        <v>105.11348177439561</v>
      </c>
      <c r="T5" s="72">
        <f>IF(RES_hh_fech_in!T5=0,0,RES_hh_fech_in!T5/RES_summary!T$21)</f>
        <v>76.832253820401178</v>
      </c>
      <c r="U5" s="72">
        <f>IF(RES_hh_fech_in!U5=0,0,RES_hh_fech_in!U5/RES_summary!U$21)</f>
        <v>60.966971318322159</v>
      </c>
      <c r="V5" s="72">
        <f>IF(RES_hh_fech_in!V5=0,0,RES_hh_fech_in!V5/RES_summary!V$21)</f>
        <v>87.993120575951465</v>
      </c>
      <c r="W5" s="72">
        <f>IF(RES_hh_fech_in!W5=0,0,RES_hh_fech_in!W5/RES_summary!W$21)</f>
        <v>74.319628283107647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135.51259734173013</v>
      </c>
      <c r="D6" s="72">
        <f>IF(RES_hh_fech_in!D6=0,0,RES_hh_fech_in!D6/RES_summary!D$21)</f>
        <v>258.58554668565228</v>
      </c>
      <c r="E6" s="72">
        <f>IF(RES_hh_fech_in!E6=0,0,RES_hh_fech_in!E6/RES_summary!E$21)</f>
        <v>93.118587588771945</v>
      </c>
      <c r="F6" s="72">
        <f>IF(RES_hh_fech_in!F6=0,0,RES_hh_fech_in!F6/RES_summary!F$21)</f>
        <v>20.990135729898785</v>
      </c>
      <c r="G6" s="72">
        <f>IF(RES_hh_fech_in!G6=0,0,RES_hh_fech_in!G6/RES_summary!G$21)</f>
        <v>52.446753402551131</v>
      </c>
      <c r="H6" s="72">
        <f>IF(RES_hh_fech_in!H6=0,0,RES_hh_fech_in!H6/RES_summary!H$21)</f>
        <v>153.39210546883274</v>
      </c>
      <c r="I6" s="72">
        <f>IF(RES_hh_fech_in!I6=0,0,RES_hh_fech_in!I6/RES_summary!I$21)</f>
        <v>95.905897056814084</v>
      </c>
      <c r="J6" s="72">
        <f>IF(RES_hh_fech_in!J6=0,0,RES_hh_fech_in!J6/RES_summary!J$21)</f>
        <v>162.89849423307288</v>
      </c>
      <c r="K6" s="72">
        <f>IF(RES_hh_fech_in!K6=0,0,RES_hh_fech_in!K6/RES_summary!K$21)</f>
        <v>165.48232755238226</v>
      </c>
      <c r="L6" s="72">
        <f>IF(RES_hh_fech_in!L6=0,0,RES_hh_fech_in!L6/RES_summary!L$21)</f>
        <v>115.47616784295042</v>
      </c>
      <c r="M6" s="72">
        <f>IF(RES_hh_fech_in!M6=0,0,RES_hh_fech_in!M6/RES_summary!M$21)</f>
        <v>0</v>
      </c>
      <c r="N6" s="72">
        <f>IF(RES_hh_fech_in!N6=0,0,RES_hh_fech_in!N6/RES_summary!N$21)</f>
        <v>0</v>
      </c>
      <c r="O6" s="72">
        <f>IF(RES_hh_fech_in!O6=0,0,RES_hh_fech_in!O6/RES_summary!O$21)</f>
        <v>111.58811595001937</v>
      </c>
      <c r="P6" s="72">
        <f>IF(RES_hh_fech_in!P6=0,0,RES_hh_fech_in!P6/RES_summary!P$21)</f>
        <v>9.7717752770580617</v>
      </c>
      <c r="Q6" s="72">
        <f>IF(RES_hh_fech_in!Q6=0,0,RES_hh_fech_in!Q6/RES_summary!Q$21)</f>
        <v>0</v>
      </c>
      <c r="R6" s="72">
        <f>IF(RES_hh_fech_in!R6=0,0,RES_hh_fech_in!R6/RES_summary!R$21)</f>
        <v>95.35548603791942</v>
      </c>
      <c r="S6" s="72">
        <f>IF(RES_hh_fech_in!S6=0,0,RES_hh_fech_in!S6/RES_summary!S$21)</f>
        <v>92.51205843320399</v>
      </c>
      <c r="T6" s="72">
        <f>IF(RES_hh_fech_in!T6=0,0,RES_hh_fech_in!T6/RES_summary!T$21)</f>
        <v>80.47798969459366</v>
      </c>
      <c r="U6" s="72">
        <f>IF(RES_hh_fech_in!U6=0,0,RES_hh_fech_in!U6/RES_summary!U$21)</f>
        <v>65.056778744449474</v>
      </c>
      <c r="V6" s="72">
        <f>IF(RES_hh_fech_in!V6=0,0,RES_hh_fech_in!V6/RES_summary!V$21)</f>
        <v>67.459801106700908</v>
      </c>
      <c r="W6" s="72">
        <f>IF(RES_hh_fech_in!W6=0,0,RES_hh_fech_in!W6/RES_summary!W$21)</f>
        <v>75.677102648157188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0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0</v>
      </c>
      <c r="H7" s="72">
        <f>IF(RES_hh_fech_in!H7=0,0,RES_hh_fech_in!H7/RES_summary!H$21)</f>
        <v>0</v>
      </c>
      <c r="I7" s="72">
        <f>IF(RES_hh_fech_in!I7=0,0,RES_hh_fech_in!I7/RES_summary!I$21)</f>
        <v>0</v>
      </c>
      <c r="J7" s="72">
        <f>IF(RES_hh_fech_in!J7=0,0,RES_hh_fech_in!J7/RES_summary!J$21)</f>
        <v>0</v>
      </c>
      <c r="K7" s="72">
        <f>IF(RES_hh_fech_in!K7=0,0,RES_hh_fech_in!K7/RES_summary!K$21)</f>
        <v>0</v>
      </c>
      <c r="L7" s="72">
        <f>IF(RES_hh_fech_in!L7=0,0,RES_hh_fech_in!L7/RES_summary!L$21)</f>
        <v>0</v>
      </c>
      <c r="M7" s="72">
        <f>IF(RES_hh_fech_in!M7=0,0,RES_hh_fech_in!M7/RES_summary!M$21)</f>
        <v>0</v>
      </c>
      <c r="N7" s="72">
        <f>IF(RES_hh_fech_in!N7=0,0,RES_hh_fech_in!N7/RES_summary!N$21)</f>
        <v>0</v>
      </c>
      <c r="O7" s="72">
        <f>IF(RES_hh_fech_in!O7=0,0,RES_hh_fech_in!O7/RES_summary!O$21)</f>
        <v>0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0</v>
      </c>
      <c r="S7" s="72">
        <f>IF(RES_hh_fech_in!S7=0,0,RES_hh_fech_in!S7/RES_summary!S$21)</f>
        <v>0</v>
      </c>
      <c r="T7" s="72">
        <f>IF(RES_hh_fech_in!T7=0,0,RES_hh_fech_in!T7/RES_summary!T$21)</f>
        <v>0</v>
      </c>
      <c r="U7" s="72">
        <f>IF(RES_hh_fech_in!U7=0,0,RES_hh_fech_in!U7/RES_summary!U$21)</f>
        <v>0</v>
      </c>
      <c r="V7" s="72">
        <f>IF(RES_hh_fech_in!V7=0,0,RES_hh_fech_in!V7/RES_summary!V$21)</f>
        <v>0</v>
      </c>
      <c r="W7" s="72">
        <f>IF(RES_hh_fech_in!W7=0,0,RES_hh_fech_in!W7/RES_summary!W$21)</f>
        <v>0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178.27025288922488</v>
      </c>
      <c r="D8" s="72">
        <f>IF(RES_hh_fech_in!D8=0,0,RES_hh_fech_in!D8/RES_summary!D$21)</f>
        <v>168.23340172142994</v>
      </c>
      <c r="E8" s="72">
        <f>IF(RES_hh_fech_in!E8=0,0,RES_hh_fech_in!E8/RES_summary!E$21)</f>
        <v>163.56133077829168</v>
      </c>
      <c r="F8" s="72">
        <f>IF(RES_hh_fech_in!F8=0,0,RES_hh_fech_in!F8/RES_summary!F$21)</f>
        <v>145.08196760154138</v>
      </c>
      <c r="G8" s="72">
        <f>IF(RES_hh_fech_in!G8=0,0,RES_hh_fech_in!G8/RES_summary!G$21)</f>
        <v>134.52052345597468</v>
      </c>
      <c r="H8" s="72">
        <f>IF(RES_hh_fech_in!H8=0,0,RES_hh_fech_in!H8/RES_summary!H$21)</f>
        <v>116.75236231175862</v>
      </c>
      <c r="I8" s="72">
        <f>IF(RES_hh_fech_in!I8=0,0,RES_hh_fech_in!I8/RES_summary!I$21)</f>
        <v>94.727463215900357</v>
      </c>
      <c r="J8" s="72">
        <f>IF(RES_hh_fech_in!J8=0,0,RES_hh_fech_in!J8/RES_summary!J$21)</f>
        <v>101.43250468597194</v>
      </c>
      <c r="K8" s="72">
        <f>IF(RES_hh_fech_in!K8=0,0,RES_hh_fech_in!K8/RES_summary!K$21)</f>
        <v>104.39381705967983</v>
      </c>
      <c r="L8" s="72">
        <f>IF(RES_hh_fech_in!L8=0,0,RES_hh_fech_in!L8/RES_summary!L$21)</f>
        <v>0</v>
      </c>
      <c r="M8" s="72">
        <f>IF(RES_hh_fech_in!M8=0,0,RES_hh_fech_in!M8/RES_summary!M$21)</f>
        <v>117.22376066359384</v>
      </c>
      <c r="N8" s="72">
        <f>IF(RES_hh_fech_in!N8=0,0,RES_hh_fech_in!N8/RES_summary!N$21)</f>
        <v>111.80610014231712</v>
      </c>
      <c r="O8" s="72">
        <f>IF(RES_hh_fech_in!O8=0,0,RES_hh_fech_in!O8/RES_summary!O$21)</f>
        <v>116.35433963482234</v>
      </c>
      <c r="P8" s="72">
        <f>IF(RES_hh_fech_in!P8=0,0,RES_hh_fech_in!P8/RES_summary!P$21)</f>
        <v>93.917363881910575</v>
      </c>
      <c r="Q8" s="72">
        <f>IF(RES_hh_fech_in!Q8=0,0,RES_hh_fech_in!Q8/RES_summary!Q$21)</f>
        <v>93.111897900784825</v>
      </c>
      <c r="R8" s="72">
        <f>IF(RES_hh_fech_in!R8=0,0,RES_hh_fech_in!R8/RES_summary!R$21)</f>
        <v>92.703612794082289</v>
      </c>
      <c r="S8" s="72">
        <f>IF(RES_hh_fech_in!S8=0,0,RES_hh_fech_in!S8/RES_summary!S$21)</f>
        <v>94.186455003639466</v>
      </c>
      <c r="T8" s="72">
        <f>IF(RES_hh_fech_in!T8=0,0,RES_hh_fech_in!T8/RES_summary!T$21)</f>
        <v>84.467073861011272</v>
      </c>
      <c r="U8" s="72">
        <f>IF(RES_hh_fech_in!U8=0,0,RES_hh_fech_in!U8/RES_summary!U$21)</f>
        <v>79.919097789315771</v>
      </c>
      <c r="V8" s="72">
        <f>IF(RES_hh_fech_in!V8=0,0,RES_hh_fech_in!V8/RES_summary!V$21)</f>
        <v>78.141275195811872</v>
      </c>
      <c r="W8" s="72">
        <f>IF(RES_hh_fech_in!W8=0,0,RES_hh_fech_in!W8/RES_summary!W$21)</f>
        <v>77.84268599622817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263.51707199906559</v>
      </c>
      <c r="D9" s="72">
        <f>IF(RES_hh_fech_in!D9=0,0,RES_hh_fech_in!D9/RES_summary!D$21)</f>
        <v>182.86695782414216</v>
      </c>
      <c r="E9" s="72">
        <f>IF(RES_hh_fech_in!E9=0,0,RES_hh_fech_in!E9/RES_summary!E$21)</f>
        <v>150.77726874724479</v>
      </c>
      <c r="F9" s="72">
        <f>IF(RES_hh_fech_in!F9=0,0,RES_hh_fech_in!F9/RES_summary!F$21)</f>
        <v>166.4548895221032</v>
      </c>
      <c r="G9" s="72">
        <f>IF(RES_hh_fech_in!G9=0,0,RES_hh_fech_in!G9/RES_summary!G$21)</f>
        <v>152.36989834605779</v>
      </c>
      <c r="H9" s="72">
        <f>IF(RES_hh_fech_in!H9=0,0,RES_hh_fech_in!H9/RES_summary!H$21)</f>
        <v>96.314979888648821</v>
      </c>
      <c r="I9" s="72">
        <f>IF(RES_hh_fech_in!I9=0,0,RES_hh_fech_in!I9/RES_summary!I$21)</f>
        <v>118.74118218158739</v>
      </c>
      <c r="J9" s="72">
        <f>IF(RES_hh_fech_in!J9=0,0,RES_hh_fech_in!J9/RES_summary!J$21)</f>
        <v>45.217050807903163</v>
      </c>
      <c r="K9" s="72">
        <f>IF(RES_hh_fech_in!K9=0,0,RES_hh_fech_in!K9/RES_summary!K$21)</f>
        <v>22.645318069680453</v>
      </c>
      <c r="L9" s="72">
        <f>IF(RES_hh_fech_in!L9=0,0,RES_hh_fech_in!L9/RES_summary!L$21)</f>
        <v>209.78974536713565</v>
      </c>
      <c r="M9" s="72">
        <f>IF(RES_hh_fech_in!M9=0,0,RES_hh_fech_in!M9/RES_summary!M$21)</f>
        <v>164.63662126896409</v>
      </c>
      <c r="N9" s="72">
        <f>IF(RES_hh_fech_in!N9=0,0,RES_hh_fech_in!N9/RES_summary!N$21)</f>
        <v>159.27511048785584</v>
      </c>
      <c r="O9" s="72">
        <f>IF(RES_hh_fech_in!O9=0,0,RES_hh_fech_in!O9/RES_summary!O$21)</f>
        <v>142.0302491984113</v>
      </c>
      <c r="P9" s="72">
        <f>IF(RES_hh_fech_in!P9=0,0,RES_hh_fech_in!P9/RES_summary!P$21)</f>
        <v>0</v>
      </c>
      <c r="Q9" s="72">
        <f>IF(RES_hh_fech_in!Q9=0,0,RES_hh_fech_in!Q9/RES_summary!Q$21)</f>
        <v>108.22479971300606</v>
      </c>
      <c r="R9" s="72">
        <f>IF(RES_hh_fech_in!R9=0,0,RES_hh_fech_in!R9/RES_summary!R$21)</f>
        <v>114.26813229522014</v>
      </c>
      <c r="S9" s="72">
        <f>IF(RES_hh_fech_in!S9=0,0,RES_hh_fech_in!S9/RES_summary!S$21)</f>
        <v>105.74479490661227</v>
      </c>
      <c r="T9" s="72">
        <f>IF(RES_hh_fech_in!T9=0,0,RES_hh_fech_in!T9/RES_summary!T$21)</f>
        <v>0</v>
      </c>
      <c r="U9" s="72">
        <f>IF(RES_hh_fech_in!U9=0,0,RES_hh_fech_in!U9/RES_summary!U$21)</f>
        <v>0</v>
      </c>
      <c r="V9" s="72">
        <f>IF(RES_hh_fech_in!V9=0,0,RES_hh_fech_in!V9/RES_summary!V$21)</f>
        <v>78.193994711249005</v>
      </c>
      <c r="W9" s="72">
        <f>IF(RES_hh_fech_in!W9=0,0,RES_hh_fech_in!W9/RES_summary!W$21)</f>
        <v>80.318457096587267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165.75002941523888</v>
      </c>
      <c r="D11" s="72">
        <f>IF(RES_hh_fech_in!D11=0,0,RES_hh_fech_in!D11/RES_summary!D$21)</f>
        <v>145.61856350069078</v>
      </c>
      <c r="E11" s="72">
        <f>IF(RES_hh_fech_in!E11=0,0,RES_hh_fech_in!E11/RES_summary!E$21)</f>
        <v>124.33229203644373</v>
      </c>
      <c r="F11" s="72">
        <f>IF(RES_hh_fech_in!F11=0,0,RES_hh_fech_in!F11/RES_summary!F$21)</f>
        <v>113.88732457130754</v>
      </c>
      <c r="G11" s="72">
        <f>IF(RES_hh_fech_in!G11=0,0,RES_hh_fech_in!G11/RES_summary!G$21)</f>
        <v>111.46104161177055</v>
      </c>
      <c r="H11" s="72">
        <f>IF(RES_hh_fech_in!H11=0,0,RES_hh_fech_in!H11/RES_summary!H$21)</f>
        <v>95.686500364598103</v>
      </c>
      <c r="I11" s="72">
        <f>IF(RES_hh_fech_in!I11=0,0,RES_hh_fech_in!I11/RES_summary!I$21)</f>
        <v>83.456595694995087</v>
      </c>
      <c r="J11" s="72">
        <f>IF(RES_hh_fech_in!J11=0,0,RES_hh_fech_in!J11/RES_summary!J$21)</f>
        <v>81.272030502780012</v>
      </c>
      <c r="K11" s="72">
        <f>IF(RES_hh_fech_in!K11=0,0,RES_hh_fech_in!K11/RES_summary!K$21)</f>
        <v>88.652688676170442</v>
      </c>
      <c r="L11" s="72">
        <f>IF(RES_hh_fech_in!L11=0,0,RES_hh_fech_in!L11/RES_summary!L$21)</f>
        <v>0</v>
      </c>
      <c r="M11" s="72">
        <f>IF(RES_hh_fech_in!M11=0,0,RES_hh_fech_in!M11/RES_summary!M$21)</f>
        <v>107.05453199227443</v>
      </c>
      <c r="N11" s="72">
        <f>IF(RES_hh_fech_in!N11=0,0,RES_hh_fech_in!N11/RES_summary!N$21)</f>
        <v>111.53044577781947</v>
      </c>
      <c r="O11" s="72">
        <f>IF(RES_hh_fech_in!O11=0,0,RES_hh_fech_in!O11/RES_summary!O$21)</f>
        <v>109.91288525832246</v>
      </c>
      <c r="P11" s="72">
        <f>IF(RES_hh_fech_in!P11=0,0,RES_hh_fech_in!P11/RES_summary!P$21)</f>
        <v>85.738647099678701</v>
      </c>
      <c r="Q11" s="72">
        <f>IF(RES_hh_fech_in!Q11=0,0,RES_hh_fech_in!Q11/RES_summary!Q$21)</f>
        <v>91.125043501409024</v>
      </c>
      <c r="R11" s="72">
        <f>IF(RES_hh_fech_in!R11=0,0,RES_hh_fech_in!R11/RES_summary!R$21)</f>
        <v>90.545022893072598</v>
      </c>
      <c r="S11" s="72">
        <f>IF(RES_hh_fech_in!S11=0,0,RES_hh_fech_in!S11/RES_summary!S$21)</f>
        <v>90.054358769671424</v>
      </c>
      <c r="T11" s="72">
        <f>IF(RES_hh_fech_in!T11=0,0,RES_hh_fech_in!T11/RES_summary!T$21)</f>
        <v>79.078062774964806</v>
      </c>
      <c r="U11" s="72">
        <f>IF(RES_hh_fech_in!U11=0,0,RES_hh_fech_in!U11/RES_summary!U$21)</f>
        <v>74.882898329442753</v>
      </c>
      <c r="V11" s="72">
        <f>IF(RES_hh_fech_in!V11=0,0,RES_hh_fech_in!V11/RES_summary!V$21)</f>
        <v>75.719673335864513</v>
      </c>
      <c r="W11" s="72">
        <f>IF(RES_hh_fech_in!W11=0,0,RES_hh_fech_in!W11/RES_summary!W$21)</f>
        <v>72.501423379405722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70.963138028253567</v>
      </c>
      <c r="D12" s="72">
        <f>IF(RES_hh_fech_in!D12=0,0,RES_hh_fech_in!D12/RES_summary!D$21)</f>
        <v>65.046299734087611</v>
      </c>
      <c r="E12" s="72">
        <f>IF(RES_hh_fech_in!E12=0,0,RES_hh_fech_in!E12/RES_summary!E$21)</f>
        <v>57.725388310376495</v>
      </c>
      <c r="F12" s="72">
        <f>IF(RES_hh_fech_in!F12=0,0,RES_hh_fech_in!F12/RES_summary!F$21)</f>
        <v>47.10153497674024</v>
      </c>
      <c r="G12" s="72">
        <f>IF(RES_hh_fech_in!G12=0,0,RES_hh_fech_in!G12/RES_summary!G$21)</f>
        <v>41.589829232879929</v>
      </c>
      <c r="H12" s="72">
        <f>IF(RES_hh_fech_in!H12=0,0,RES_hh_fech_in!H12/RES_summary!H$21)</f>
        <v>34.886815555933808</v>
      </c>
      <c r="I12" s="72">
        <f>IF(RES_hh_fech_in!I12=0,0,RES_hh_fech_in!I12/RES_summary!I$21)</f>
        <v>28.353292384375177</v>
      </c>
      <c r="J12" s="72">
        <f>IF(RES_hh_fech_in!J12=0,0,RES_hh_fech_in!J12/RES_summary!J$21)</f>
        <v>28.128208565851004</v>
      </c>
      <c r="K12" s="72">
        <f>IF(RES_hh_fech_in!K12=0,0,RES_hh_fech_in!K12/RES_summary!K$21)</f>
        <v>27.498711793992705</v>
      </c>
      <c r="L12" s="72">
        <f>IF(RES_hh_fech_in!L12=0,0,RES_hh_fech_in!L12/RES_summary!L$21)</f>
        <v>0</v>
      </c>
      <c r="M12" s="72">
        <f>IF(RES_hh_fech_in!M12=0,0,RES_hh_fech_in!M12/RES_summary!M$21)</f>
        <v>26.414165758178601</v>
      </c>
      <c r="N12" s="72">
        <f>IF(RES_hh_fech_in!N12=0,0,RES_hh_fech_in!N12/RES_summary!N$21)</f>
        <v>23.978753852220017</v>
      </c>
      <c r="O12" s="72">
        <f>IF(RES_hh_fech_in!O12=0,0,RES_hh_fech_in!O12/RES_summary!O$21)</f>
        <v>24.083854727954034</v>
      </c>
      <c r="P12" s="72">
        <f>IF(RES_hh_fech_in!P12=0,0,RES_hh_fech_in!P12/RES_summary!P$21)</f>
        <v>20.551482069844916</v>
      </c>
      <c r="Q12" s="72">
        <f>IF(RES_hh_fech_in!Q12=0,0,RES_hh_fech_in!Q12/RES_summary!Q$21)</f>
        <v>23.650377488130193</v>
      </c>
      <c r="R12" s="72">
        <f>IF(RES_hh_fech_in!R12=0,0,RES_hh_fech_in!R12/RES_summary!R$21)</f>
        <v>20.307230588809404</v>
      </c>
      <c r="S12" s="72">
        <f>IF(RES_hh_fech_in!S12=0,0,RES_hh_fech_in!S12/RES_summary!S$21)</f>
        <v>20.628734504925742</v>
      </c>
      <c r="T12" s="72">
        <f>IF(RES_hh_fech_in!T12=0,0,RES_hh_fech_in!T12/RES_summary!T$21)</f>
        <v>18.548883851776186</v>
      </c>
      <c r="U12" s="72">
        <f>IF(RES_hh_fech_in!U12=0,0,RES_hh_fech_in!U12/RES_summary!U$21)</f>
        <v>16.811596708747128</v>
      </c>
      <c r="V12" s="72">
        <f>IF(RES_hh_fech_in!V12=0,0,RES_hh_fech_in!V12/RES_summary!V$21)</f>
        <v>17.590371236466378</v>
      </c>
      <c r="W12" s="72">
        <f>IF(RES_hh_fech_in!W12=0,0,RES_hh_fech_in!W12/RES_summary!W$21)</f>
        <v>18.432089066955086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0</v>
      </c>
      <c r="D13" s="74">
        <f>IF(RES_hh_fech_in!D13=0,0,RES_hh_fech_in!D13/RES_summary!D$21)</f>
        <v>0</v>
      </c>
      <c r="E13" s="74">
        <f>IF(RES_hh_fech_in!E13=0,0,RES_hh_fech_in!E13/RES_summary!E$21)</f>
        <v>0</v>
      </c>
      <c r="F13" s="74">
        <f>IF(RES_hh_fech_in!F13=0,0,RES_hh_fech_in!F13/RES_summary!F$21)</f>
        <v>0</v>
      </c>
      <c r="G13" s="74">
        <f>IF(RES_hh_fech_in!G13=0,0,RES_hh_fech_in!G13/RES_summary!G$21)</f>
        <v>112.02993122705847</v>
      </c>
      <c r="H13" s="74">
        <f>IF(RES_hh_fech_in!H13=0,0,RES_hh_fech_in!H13/RES_summary!H$21)</f>
        <v>98.594570469848975</v>
      </c>
      <c r="I13" s="74">
        <f>IF(RES_hh_fech_in!I13=0,0,RES_hh_fech_in!I13/RES_summary!I$21)</f>
        <v>88.463490955453508</v>
      </c>
      <c r="J13" s="74">
        <f>IF(RES_hh_fech_in!J13=0,0,RES_hh_fech_in!J13/RES_summary!J$21)</f>
        <v>91.974495117884416</v>
      </c>
      <c r="K13" s="74">
        <f>IF(RES_hh_fech_in!K13=0,0,RES_hh_fech_in!K13/RES_summary!K$21)</f>
        <v>90.28665583507167</v>
      </c>
      <c r="L13" s="74">
        <f>IF(RES_hh_fech_in!L13=0,0,RES_hh_fech_in!L13/RES_summary!L$21)</f>
        <v>0</v>
      </c>
      <c r="M13" s="74">
        <f>IF(RES_hh_fech_in!M13=0,0,RES_hh_fech_in!M13/RES_summary!M$21)</f>
        <v>107.33263010026616</v>
      </c>
      <c r="N13" s="74">
        <f>IF(RES_hh_fech_in!N13=0,0,RES_hh_fech_in!N13/RES_summary!N$21)</f>
        <v>116.7838278878214</v>
      </c>
      <c r="O13" s="74">
        <f>IF(RES_hh_fech_in!O13=0,0,RES_hh_fech_in!O13/RES_summary!O$21)</f>
        <v>110.75542188264473</v>
      </c>
      <c r="P13" s="74">
        <f>IF(RES_hh_fech_in!P13=0,0,RES_hh_fech_in!P13/RES_summary!P$21)</f>
        <v>101.2390927985757</v>
      </c>
      <c r="Q13" s="74">
        <f>IF(RES_hh_fech_in!Q13=0,0,RES_hh_fech_in!Q13/RES_summary!Q$21)</f>
        <v>98.623642233193408</v>
      </c>
      <c r="R13" s="74">
        <f>IF(RES_hh_fech_in!R13=0,0,RES_hh_fech_in!R13/RES_summary!R$21)</f>
        <v>94.909664624686172</v>
      </c>
      <c r="S13" s="74">
        <f>IF(RES_hh_fech_in!S13=0,0,RES_hh_fech_in!S13/RES_summary!S$21)</f>
        <v>53.888320962060241</v>
      </c>
      <c r="T13" s="74">
        <f>IF(RES_hh_fech_in!T13=0,0,RES_hh_fech_in!T13/RES_summary!T$21)</f>
        <v>49.146770527819413</v>
      </c>
      <c r="U13" s="74">
        <f>IF(RES_hh_fech_in!U13=0,0,RES_hh_fech_in!U13/RES_summary!U$21)</f>
        <v>64.655620171300555</v>
      </c>
      <c r="V13" s="74">
        <f>IF(RES_hh_fech_in!V13=0,0,RES_hh_fech_in!V13/RES_summary!V$21)</f>
        <v>82.312371143581942</v>
      </c>
      <c r="W13" s="74">
        <f>IF(RES_hh_fech_in!W13=0,0,RES_hh_fech_in!W13/RES_summary!W$21)</f>
        <v>59.503670048415309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1.5633147020454647</v>
      </c>
      <c r="D14" s="76">
        <f>IF(RES_hh_fech_in!D14=0,0,RES_hh_fech_in!D14/RES_summary!D$21)</f>
        <v>1.4345261337387274</v>
      </c>
      <c r="E14" s="76">
        <f>IF(RES_hh_fech_in!E14=0,0,RES_hh_fech_in!E14/RES_summary!E$21)</f>
        <v>1.3823403437966679</v>
      </c>
      <c r="F14" s="76">
        <f>IF(RES_hh_fech_in!F14=0,0,RES_hh_fech_in!F14/RES_summary!F$21)</f>
        <v>1.3840862218511745</v>
      </c>
      <c r="G14" s="76">
        <f>IF(RES_hh_fech_in!G14=0,0,RES_hh_fech_in!G14/RES_summary!G$21)</f>
        <v>1.1475608487522908</v>
      </c>
      <c r="H14" s="76">
        <f>IF(RES_hh_fech_in!H14=0,0,RES_hh_fech_in!H14/RES_summary!H$21)</f>
        <v>1.08769667214539</v>
      </c>
      <c r="I14" s="76">
        <f>IF(RES_hh_fech_in!I14=0,0,RES_hh_fech_in!I14/RES_summary!I$21)</f>
        <v>0.90292624793070964</v>
      </c>
      <c r="J14" s="76">
        <f>IF(RES_hh_fech_in!J14=0,0,RES_hh_fech_in!J14/RES_summary!J$21)</f>
        <v>0.73023782503072765</v>
      </c>
      <c r="K14" s="76">
        <f>IF(RES_hh_fech_in!K14=0,0,RES_hh_fech_in!K14/RES_summary!K$21)</f>
        <v>0.5045168742743118</v>
      </c>
      <c r="L14" s="76">
        <f>IF(RES_hh_fech_in!L14=0,0,RES_hh_fech_in!L14/RES_summary!L$21)</f>
        <v>0.97895470225735903</v>
      </c>
      <c r="M14" s="76">
        <f>IF(RES_hh_fech_in!M14=0,0,RES_hh_fech_in!M14/RES_summary!M$21)</f>
        <v>0.92067989321402688</v>
      </c>
      <c r="N14" s="76">
        <f>IF(RES_hh_fech_in!N14=0,0,RES_hh_fech_in!N14/RES_summary!N$21)</f>
        <v>0.76796579017736377</v>
      </c>
      <c r="O14" s="76">
        <f>IF(RES_hh_fech_in!O14=0,0,RES_hh_fech_in!O14/RES_summary!O$21)</f>
        <v>0.92593928323873687</v>
      </c>
      <c r="P14" s="76">
        <f>IF(RES_hh_fech_in!P14=0,0,RES_hh_fech_in!P14/RES_summary!P$21)</f>
        <v>0.84148306506042503</v>
      </c>
      <c r="Q14" s="76">
        <f>IF(RES_hh_fech_in!Q14=0,0,RES_hh_fech_in!Q14/RES_summary!Q$21)</f>
        <v>0.88684519895837133</v>
      </c>
      <c r="R14" s="76">
        <f>IF(RES_hh_fech_in!R14=0,0,RES_hh_fech_in!R14/RES_summary!R$21)</f>
        <v>0.86291643061884193</v>
      </c>
      <c r="S14" s="76">
        <f>IF(RES_hh_fech_in!S14=0,0,RES_hh_fech_in!S14/RES_summary!S$21)</f>
        <v>0.95682854101823112</v>
      </c>
      <c r="T14" s="76">
        <f>IF(RES_hh_fech_in!T14=0,0,RES_hh_fech_in!T14/RES_summary!T$21)</f>
        <v>0.9163658217445938</v>
      </c>
      <c r="U14" s="76">
        <f>IF(RES_hh_fech_in!U14=0,0,RES_hh_fech_in!U14/RES_summary!U$21)</f>
        <v>0.91688495486035215</v>
      </c>
      <c r="V14" s="76">
        <f>IF(RES_hh_fech_in!V14=0,0,RES_hh_fech_in!V14/RES_summary!V$21)</f>
        <v>0.79077465572154404</v>
      </c>
      <c r="W14" s="76">
        <f>IF(RES_hh_fech_in!W14=0,0,RES_hh_fech_in!W14/RES_summary!W$21)</f>
        <v>0.67420058764913138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6.8577913487182396E-2</v>
      </c>
      <c r="D15" s="69">
        <f>IF(RES_hh_fech_in!D15=0,0,RES_hh_fech_in!D15/RES_summary!D$21)</f>
        <v>0.1110498363731575</v>
      </c>
      <c r="E15" s="69">
        <f>IF(RES_hh_fech_in!E15=0,0,RES_hh_fech_in!E15/RES_summary!E$21)</f>
        <v>0.15596633402661658</v>
      </c>
      <c r="F15" s="69">
        <f>IF(RES_hh_fech_in!F15=0,0,RES_hh_fech_in!F15/RES_summary!F$21)</f>
        <v>0.1407755278403888</v>
      </c>
      <c r="G15" s="69">
        <f>IF(RES_hh_fech_in!G15=0,0,RES_hh_fech_in!G15/RES_summary!G$21)</f>
        <v>0.16385160825062653</v>
      </c>
      <c r="H15" s="69">
        <f>IF(RES_hh_fech_in!H15=0,0,RES_hh_fech_in!H15/RES_summary!H$21)</f>
        <v>0.13995663099488734</v>
      </c>
      <c r="I15" s="69">
        <f>IF(RES_hh_fech_in!I15=0,0,RES_hh_fech_in!I15/RES_summary!I$21)</f>
        <v>0.21277752594622057</v>
      </c>
      <c r="J15" s="69">
        <f>IF(RES_hh_fech_in!J15=0,0,RES_hh_fech_in!J15/RES_summary!J$21)</f>
        <v>0.16046776989575728</v>
      </c>
      <c r="K15" s="69">
        <f>IF(RES_hh_fech_in!K15=0,0,RES_hh_fech_in!K15/RES_summary!K$21)</f>
        <v>0.21886560495205679</v>
      </c>
      <c r="L15" s="69">
        <f>IF(RES_hh_fech_in!L15=0,0,RES_hh_fech_in!L15/RES_summary!L$21)</f>
        <v>0.17360697003337905</v>
      </c>
      <c r="M15" s="69">
        <f>IF(RES_hh_fech_in!M15=0,0,RES_hh_fech_in!M15/RES_summary!M$21)</f>
        <v>7.7851236267368104E-2</v>
      </c>
      <c r="N15" s="69">
        <f>IF(RES_hh_fech_in!N15=0,0,RES_hh_fech_in!N15/RES_summary!N$21)</f>
        <v>0.34255765776227026</v>
      </c>
      <c r="O15" s="69">
        <f>IF(RES_hh_fech_in!O15=0,0,RES_hh_fech_in!O15/RES_summary!O$21)</f>
        <v>0.21043209506987579</v>
      </c>
      <c r="P15" s="69">
        <f>IF(RES_hh_fech_in!P15=0,0,RES_hh_fech_in!P15/RES_summary!P$21)</f>
        <v>0.16680269554307314</v>
      </c>
      <c r="Q15" s="69">
        <f>IF(RES_hh_fech_in!Q15=0,0,RES_hh_fech_in!Q15/RES_summary!Q$21)</f>
        <v>0.35348260504537554</v>
      </c>
      <c r="R15" s="69">
        <f>IF(RES_hh_fech_in!R15=0,0,RES_hh_fech_in!R15/RES_summary!R$21)</f>
        <v>0.28805707015657633</v>
      </c>
      <c r="S15" s="69">
        <f>IF(RES_hh_fech_in!S15=0,0,RES_hh_fech_in!S15/RES_summary!S$21)</f>
        <v>0.231034788043816</v>
      </c>
      <c r="T15" s="69">
        <f>IF(RES_hh_fech_in!T15=0,0,RES_hh_fech_in!T15/RES_summary!T$21)</f>
        <v>0.34133870970201646</v>
      </c>
      <c r="U15" s="69">
        <f>IF(RES_hh_fech_in!U15=0,0,RES_hh_fech_in!U15/RES_summary!U$21)</f>
        <v>0.28307092331317163</v>
      </c>
      <c r="V15" s="69">
        <f>IF(RES_hh_fech_in!V15=0,0,RES_hh_fech_in!V15/RES_summary!V$21)</f>
        <v>0.31301002055854243</v>
      </c>
      <c r="W15" s="69">
        <f>IF(RES_hh_fech_in!W15=0,0,RES_hh_fech_in!W15/RES_summary!W$21)</f>
        <v>0.14742627901441491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6.8577913487182396E-2</v>
      </c>
      <c r="D16" s="72">
        <f>IF(RES_hh_fech_in!D16=0,0,RES_hh_fech_in!D16/RES_summary!D$21)</f>
        <v>0.1110498363731575</v>
      </c>
      <c r="E16" s="72">
        <f>IF(RES_hh_fech_in!E16=0,0,RES_hh_fech_in!E16/RES_summary!E$21)</f>
        <v>0.15596633402661658</v>
      </c>
      <c r="F16" s="72">
        <f>IF(RES_hh_fech_in!F16=0,0,RES_hh_fech_in!F16/RES_summary!F$21)</f>
        <v>0.1407755278403888</v>
      </c>
      <c r="G16" s="72">
        <f>IF(RES_hh_fech_in!G16=0,0,RES_hh_fech_in!G16/RES_summary!G$21)</f>
        <v>0.16385160825062653</v>
      </c>
      <c r="H16" s="72">
        <f>IF(RES_hh_fech_in!H16=0,0,RES_hh_fech_in!H16/RES_summary!H$21)</f>
        <v>0.13995663099488734</v>
      </c>
      <c r="I16" s="72">
        <f>IF(RES_hh_fech_in!I16=0,0,RES_hh_fech_in!I16/RES_summary!I$21)</f>
        <v>0.21277752594622057</v>
      </c>
      <c r="J16" s="72">
        <f>IF(RES_hh_fech_in!J16=0,0,RES_hh_fech_in!J16/RES_summary!J$21)</f>
        <v>0.16046776989575728</v>
      </c>
      <c r="K16" s="72">
        <f>IF(RES_hh_fech_in!K16=0,0,RES_hh_fech_in!K16/RES_summary!K$21)</f>
        <v>0.21886560495205679</v>
      </c>
      <c r="L16" s="72">
        <f>IF(RES_hh_fech_in!L16=0,0,RES_hh_fech_in!L16/RES_summary!L$21)</f>
        <v>0.17360697003337905</v>
      </c>
      <c r="M16" s="72">
        <f>IF(RES_hh_fech_in!M16=0,0,RES_hh_fech_in!M16/RES_summary!M$21)</f>
        <v>7.7851236267368104E-2</v>
      </c>
      <c r="N16" s="72">
        <f>IF(RES_hh_fech_in!N16=0,0,RES_hh_fech_in!N16/RES_summary!N$21)</f>
        <v>0.34255765776227026</v>
      </c>
      <c r="O16" s="72">
        <f>IF(RES_hh_fech_in!O16=0,0,RES_hh_fech_in!O16/RES_summary!O$21)</f>
        <v>0.21043209506987579</v>
      </c>
      <c r="P16" s="72">
        <f>IF(RES_hh_fech_in!P16=0,0,RES_hh_fech_in!P16/RES_summary!P$21)</f>
        <v>0.16680269554307314</v>
      </c>
      <c r="Q16" s="72">
        <f>IF(RES_hh_fech_in!Q16=0,0,RES_hh_fech_in!Q16/RES_summary!Q$21)</f>
        <v>0.35348260504537554</v>
      </c>
      <c r="R16" s="72">
        <f>IF(RES_hh_fech_in!R16=0,0,RES_hh_fech_in!R16/RES_summary!R$21)</f>
        <v>0.28805707015657633</v>
      </c>
      <c r="S16" s="72">
        <f>IF(RES_hh_fech_in!S16=0,0,RES_hh_fech_in!S16/RES_summary!S$21)</f>
        <v>0.231034788043816</v>
      </c>
      <c r="T16" s="72">
        <f>IF(RES_hh_fech_in!T16=0,0,RES_hh_fech_in!T16/RES_summary!T$21)</f>
        <v>0.34133870970201646</v>
      </c>
      <c r="U16" s="72">
        <f>IF(RES_hh_fech_in!U16=0,0,RES_hh_fech_in!U16/RES_summary!U$21)</f>
        <v>0.28307092331317163</v>
      </c>
      <c r="V16" s="72">
        <f>IF(RES_hh_fech_in!V16=0,0,RES_hh_fech_in!V16/RES_summary!V$21)</f>
        <v>0.31301002055854243</v>
      </c>
      <c r="W16" s="72">
        <f>IF(RES_hh_fech_in!W16=0,0,RES_hh_fech_in!W16/RES_summary!W$21)</f>
        <v>0.14742627901441491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12.290451488356734</v>
      </c>
      <c r="D17" s="69">
        <f>IF(RES_hh_fech_in!D17=0,0,RES_hh_fech_in!D17/RES_summary!D$21)</f>
        <v>11.876730163079449</v>
      </c>
      <c r="E17" s="69">
        <f>IF(RES_hh_fech_in!E17=0,0,RES_hh_fech_in!E17/RES_summary!E$21)</f>
        <v>11.941301284636614</v>
      </c>
      <c r="F17" s="69">
        <f>IF(RES_hh_fech_in!F17=0,0,RES_hh_fech_in!F17/RES_summary!F$21)</f>
        <v>12.036825960616973</v>
      </c>
      <c r="G17" s="69">
        <f>IF(RES_hh_fech_in!G17=0,0,RES_hh_fech_in!G17/RES_summary!G$21)</f>
        <v>11.795876228450306</v>
      </c>
      <c r="H17" s="69">
        <f>IF(RES_hh_fech_in!H17=0,0,RES_hh_fech_in!H17/RES_summary!H$21)</f>
        <v>12.086699258445377</v>
      </c>
      <c r="I17" s="69">
        <f>IF(RES_hh_fech_in!I17=0,0,RES_hh_fech_in!I17/RES_summary!I$21)</f>
        <v>12.590725586032011</v>
      </c>
      <c r="J17" s="69">
        <f>IF(RES_hh_fech_in!J17=0,0,RES_hh_fech_in!J17/RES_summary!J$21)</f>
        <v>12.86522588693251</v>
      </c>
      <c r="K17" s="69">
        <f>IF(RES_hh_fech_in!K17=0,0,RES_hh_fech_in!K17/RES_summary!K$21)</f>
        <v>11.094902270264356</v>
      </c>
      <c r="L17" s="69">
        <f>IF(RES_hh_fech_in!L17=0,0,RES_hh_fech_in!L17/RES_summary!L$21)</f>
        <v>7.6414552672525842</v>
      </c>
      <c r="M17" s="69">
        <f>IF(RES_hh_fech_in!M17=0,0,RES_hh_fech_in!M17/RES_summary!M$21)</f>
        <v>9.1048427144261144</v>
      </c>
      <c r="N17" s="69">
        <f>IF(RES_hh_fech_in!N17=0,0,RES_hh_fech_in!N17/RES_summary!N$21)</f>
        <v>9.418115464254825</v>
      </c>
      <c r="O17" s="69">
        <f>IF(RES_hh_fech_in!O17=0,0,RES_hh_fech_in!O17/RES_summary!O$21)</f>
        <v>10.335434365161172</v>
      </c>
      <c r="P17" s="69">
        <f>IF(RES_hh_fech_in!P17=0,0,RES_hh_fech_in!P17/RES_summary!P$21)</f>
        <v>13.7785833953658</v>
      </c>
      <c r="Q17" s="69">
        <f>IF(RES_hh_fech_in!Q17=0,0,RES_hh_fech_in!Q17/RES_summary!Q$21)</f>
        <v>12.785714996801566</v>
      </c>
      <c r="R17" s="69">
        <f>IF(RES_hh_fech_in!R17=0,0,RES_hh_fech_in!R17/RES_summary!R$21)</f>
        <v>12.140151949157524</v>
      </c>
      <c r="S17" s="69">
        <f>IF(RES_hh_fech_in!S17=0,0,RES_hh_fech_in!S17/RES_summary!S$21)</f>
        <v>13.262268997528784</v>
      </c>
      <c r="T17" s="69">
        <f>IF(RES_hh_fech_in!T17=0,0,RES_hh_fech_in!T17/RES_summary!T$21)</f>
        <v>16.582164456364573</v>
      </c>
      <c r="U17" s="69">
        <f>IF(RES_hh_fech_in!U17=0,0,RES_hh_fech_in!U17/RES_summary!U$21)</f>
        <v>19.637217247223962</v>
      </c>
      <c r="V17" s="69">
        <f>IF(RES_hh_fech_in!V17=0,0,RES_hh_fech_in!V17/RES_summary!V$21)</f>
        <v>19.074227817033194</v>
      </c>
      <c r="W17" s="69">
        <f>IF(RES_hh_fech_in!W17=0,0,RES_hh_fech_in!W17/RES_summary!W$21)</f>
        <v>20.538906440850251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8.927739192861976</v>
      </c>
      <c r="D18" s="72">
        <f>IF(RES_hh_fech_in!D18=0,0,RES_hh_fech_in!D18/RES_summary!D$21)</f>
        <v>15.04610668946717</v>
      </c>
      <c r="E18" s="72">
        <f>IF(RES_hh_fech_in!E18=0,0,RES_hh_fech_in!E18/RES_summary!E$21)</f>
        <v>10.101884146491015</v>
      </c>
      <c r="F18" s="72">
        <f>IF(RES_hh_fech_in!F18=0,0,RES_hh_fech_in!F18/RES_summary!F$21)</f>
        <v>13.739717513742763</v>
      </c>
      <c r="G18" s="72">
        <f>IF(RES_hh_fech_in!G18=0,0,RES_hh_fech_in!G18/RES_summary!G$21)</f>
        <v>9.1420287138814658</v>
      </c>
      <c r="H18" s="72">
        <f>IF(RES_hh_fech_in!H18=0,0,RES_hh_fech_in!H18/RES_summary!H$21)</f>
        <v>9.787070916965984</v>
      </c>
      <c r="I18" s="72">
        <f>IF(RES_hh_fech_in!I18=0,0,RES_hh_fech_in!I18/RES_summary!I$21)</f>
        <v>10.184747100215073</v>
      </c>
      <c r="J18" s="72">
        <f>IF(RES_hh_fech_in!J18=0,0,RES_hh_fech_in!J18/RES_summary!J$21)</f>
        <v>14.806414899109464</v>
      </c>
      <c r="K18" s="72">
        <f>IF(RES_hh_fech_in!K18=0,0,RES_hh_fech_in!K18/RES_summary!K$21)</f>
        <v>11.088085823179421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9.9899758436262278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13.373345207655422</v>
      </c>
      <c r="S18" s="72">
        <f>IF(RES_hh_fech_in!S18=0,0,RES_hh_fech_in!S18/RES_summary!S$21)</f>
        <v>15.663407091055454</v>
      </c>
      <c r="T18" s="72">
        <f>IF(RES_hh_fech_in!T18=0,0,RES_hh_fech_in!T18/RES_summary!T$21)</f>
        <v>15.521207871080321</v>
      </c>
      <c r="U18" s="72">
        <f>IF(RES_hh_fech_in!U18=0,0,RES_hh_fech_in!U18/RES_summary!U$21)</f>
        <v>15.132264459012999</v>
      </c>
      <c r="V18" s="72">
        <f>IF(RES_hh_fech_in!V18=0,0,RES_hh_fech_in!V18/RES_summary!V$21)</f>
        <v>23.146658186275648</v>
      </c>
      <c r="W18" s="72">
        <f>IF(RES_hh_fech_in!W18=0,0,RES_hh_fech_in!W18/RES_summary!W$21)</f>
        <v>17.209689396337136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14.54630331131138</v>
      </c>
      <c r="D19" s="72">
        <f>IF(RES_hh_fech_in!D19=0,0,RES_hh_fech_in!D19/RES_summary!D$21)</f>
        <v>14.349839641073521</v>
      </c>
      <c r="E19" s="72">
        <f>IF(RES_hh_fech_in!E19=0,0,RES_hh_fech_in!E19/RES_summary!E$21)</f>
        <v>13.917535371704412</v>
      </c>
      <c r="F19" s="72">
        <f>IF(RES_hh_fech_in!F19=0,0,RES_hh_fech_in!F19/RES_summary!F$21)</f>
        <v>13.68888327227155</v>
      </c>
      <c r="G19" s="72">
        <f>IF(RES_hh_fech_in!G19=0,0,RES_hh_fech_in!G19/RES_summary!G$21)</f>
        <v>13.719824752690291</v>
      </c>
      <c r="H19" s="72">
        <f>IF(RES_hh_fech_in!H19=0,0,RES_hh_fech_in!H19/RES_summary!H$21)</f>
        <v>13.760578064078279</v>
      </c>
      <c r="I19" s="72">
        <f>IF(RES_hh_fech_in!I19=0,0,RES_hh_fech_in!I19/RES_summary!I$21)</f>
        <v>13.813205121781985</v>
      </c>
      <c r="J19" s="72">
        <f>IF(RES_hh_fech_in!J19=0,0,RES_hh_fech_in!J19/RES_summary!J$21)</f>
        <v>13.139856848125634</v>
      </c>
      <c r="K19" s="72">
        <f>IF(RES_hh_fech_in!K19=0,0,RES_hh_fech_in!K19/RES_summary!K$21)</f>
        <v>12.940941708969055</v>
      </c>
      <c r="L19" s="72">
        <f>IF(RES_hh_fech_in!L19=0,0,RES_hh_fech_in!L19/RES_summary!L$21)</f>
        <v>12.157461434079931</v>
      </c>
      <c r="M19" s="72">
        <f>IF(RES_hh_fech_in!M19=0,0,RES_hh_fech_in!M19/RES_summary!M$21)</f>
        <v>11.8926246962093</v>
      </c>
      <c r="N19" s="72">
        <f>IF(RES_hh_fech_in!N19=0,0,RES_hh_fech_in!N19/RES_summary!N$21)</f>
        <v>11.27764516181564</v>
      </c>
      <c r="O19" s="72">
        <f>IF(RES_hh_fech_in!O19=0,0,RES_hh_fech_in!O19/RES_summary!O$21)</f>
        <v>10.920633788438622</v>
      </c>
      <c r="P19" s="72">
        <f>IF(RES_hh_fech_in!P19=0,0,RES_hh_fech_in!P19/RES_summary!P$21)</f>
        <v>11.257925309486506</v>
      </c>
      <c r="Q19" s="72">
        <f>IF(RES_hh_fech_in!Q19=0,0,RES_hh_fech_in!Q19/RES_summary!Q$21)</f>
        <v>11.210877067598394</v>
      </c>
      <c r="R19" s="72">
        <f>IF(RES_hh_fech_in!R19=0,0,RES_hh_fech_in!R19/RES_summary!R$21)</f>
        <v>11.377741753459119</v>
      </c>
      <c r="S19" s="72">
        <f>IF(RES_hh_fech_in!S19=0,0,RES_hh_fech_in!S19/RES_summary!S$21)</f>
        <v>13.151041133116602</v>
      </c>
      <c r="T19" s="72">
        <f>IF(RES_hh_fech_in!T19=0,0,RES_hh_fech_in!T19/RES_summary!T$21)</f>
        <v>16.656228003296867</v>
      </c>
      <c r="U19" s="72">
        <f>IF(RES_hh_fech_in!U19=0,0,RES_hh_fech_in!U19/RES_summary!U$21)</f>
        <v>13.442140800997477</v>
      </c>
      <c r="V19" s="72">
        <f>IF(RES_hh_fech_in!V19=0,0,RES_hh_fech_in!V19/RES_summary!V$21)</f>
        <v>17.500219470215203</v>
      </c>
      <c r="W19" s="72">
        <f>IF(RES_hh_fech_in!W19=0,0,RES_hh_fech_in!W19/RES_summary!W$21)</f>
        <v>20.173934799069983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0</v>
      </c>
      <c r="L20" s="72">
        <f>IF(RES_hh_fech_in!L20=0,0,RES_hh_fech_in!L20/RES_summary!L$21)</f>
        <v>0</v>
      </c>
      <c r="M20" s="72">
        <f>IF(RES_hh_fech_in!M20=0,0,RES_hh_fech_in!M20/RES_summary!M$21)</f>
        <v>0</v>
      </c>
      <c r="N20" s="72">
        <f>IF(RES_hh_fech_in!N20=0,0,RES_hh_fech_in!N20/RES_summary!N$21)</f>
        <v>0</v>
      </c>
      <c r="O20" s="72">
        <f>IF(RES_hh_fech_in!O20=0,0,RES_hh_fech_in!O20/RES_summary!O$21)</f>
        <v>0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13.493924932276851</v>
      </c>
      <c r="D21" s="72">
        <f>IF(RES_hh_fech_in!D21=0,0,RES_hh_fech_in!D21/RES_summary!D$21)</f>
        <v>13.485616351031233</v>
      </c>
      <c r="E21" s="72">
        <f>IF(RES_hh_fech_in!E21=0,0,RES_hh_fech_in!E21/RES_summary!E$21)</f>
        <v>14.066122899123416</v>
      </c>
      <c r="F21" s="72">
        <f>IF(RES_hh_fech_in!F21=0,0,RES_hh_fech_in!F21/RES_summary!F$21)</f>
        <v>13.460800843046723</v>
      </c>
      <c r="G21" s="72">
        <f>IF(RES_hh_fech_in!G21=0,0,RES_hh_fech_in!G21/RES_summary!G$21)</f>
        <v>13.418337532355734</v>
      </c>
      <c r="H21" s="72">
        <f>IF(RES_hh_fech_in!H21=0,0,RES_hh_fech_in!H21/RES_summary!H$21)</f>
        <v>13.570358780618553</v>
      </c>
      <c r="I21" s="72">
        <f>IF(RES_hh_fech_in!I21=0,0,RES_hh_fech_in!I21/RES_summary!I$21)</f>
        <v>13.115539093000502</v>
      </c>
      <c r="J21" s="72">
        <f>IF(RES_hh_fech_in!J21=0,0,RES_hh_fech_in!J21/RES_summary!J$21)</f>
        <v>13.695174911509548</v>
      </c>
      <c r="K21" s="72">
        <f>IF(RES_hh_fech_in!K21=0,0,RES_hh_fech_in!K21/RES_summary!K$21)</f>
        <v>14.068054652071924</v>
      </c>
      <c r="L21" s="72">
        <f>IF(RES_hh_fech_in!L21=0,0,RES_hh_fech_in!L21/RES_summary!L$21)</f>
        <v>0</v>
      </c>
      <c r="M21" s="72">
        <f>IF(RES_hh_fech_in!M21=0,0,RES_hh_fech_in!M21/RES_summary!M$21)</f>
        <v>9.4187734200233706</v>
      </c>
      <c r="N21" s="72">
        <f>IF(RES_hh_fech_in!N21=0,0,RES_hh_fech_in!N21/RES_summary!N$21)</f>
        <v>9.4735729497652841</v>
      </c>
      <c r="O21" s="72">
        <f>IF(RES_hh_fech_in!O21=0,0,RES_hh_fech_in!O21/RES_summary!O$21)</f>
        <v>10.543341788365609</v>
      </c>
      <c r="P21" s="72">
        <f>IF(RES_hh_fech_in!P21=0,0,RES_hh_fech_in!P21/RES_summary!P$21)</f>
        <v>14.807319102754267</v>
      </c>
      <c r="Q21" s="72">
        <f>IF(RES_hh_fech_in!Q21=0,0,RES_hh_fech_in!Q21/RES_summary!Q$21)</f>
        <v>12.489612781906933</v>
      </c>
      <c r="R21" s="72">
        <f>IF(RES_hh_fech_in!R21=0,0,RES_hh_fech_in!R21/RES_summary!R$21)</f>
        <v>11.695826814724358</v>
      </c>
      <c r="S21" s="72">
        <f>IF(RES_hh_fech_in!S21=0,0,RES_hh_fech_in!S21/RES_summary!S$21)</f>
        <v>13.40369998120002</v>
      </c>
      <c r="T21" s="72">
        <f>IF(RES_hh_fech_in!T21=0,0,RES_hh_fech_in!T21/RES_summary!T$21)</f>
        <v>18.009773500989535</v>
      </c>
      <c r="U21" s="72">
        <f>IF(RES_hh_fech_in!U21=0,0,RES_hh_fech_in!U21/RES_summary!U$21)</f>
        <v>18.549952737747223</v>
      </c>
      <c r="V21" s="72">
        <f>IF(RES_hh_fech_in!V21=0,0,RES_hh_fech_in!V21/RES_summary!V$21)</f>
        <v>20.070283953094542</v>
      </c>
      <c r="W21" s="72">
        <f>IF(RES_hh_fech_in!W21=0,0,RES_hh_fech_in!W21/RES_summary!W$21)</f>
        <v>17.283696882530823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18.198775862447498</v>
      </c>
      <c r="D22" s="72">
        <f>IF(RES_hh_fech_in!D22=0,0,RES_hh_fech_in!D22/RES_summary!D$21)</f>
        <v>13.059407542099349</v>
      </c>
      <c r="E22" s="72">
        <f>IF(RES_hh_fech_in!E22=0,0,RES_hh_fech_in!E22/RES_summary!E$21)</f>
        <v>11.414086267633648</v>
      </c>
      <c r="F22" s="72">
        <f>IF(RES_hh_fech_in!F22=0,0,RES_hh_fech_in!F22/RES_summary!F$21)</f>
        <v>13.589426590438922</v>
      </c>
      <c r="G22" s="72">
        <f>IF(RES_hh_fech_in!G22=0,0,RES_hh_fech_in!G22/RES_summary!G$21)</f>
        <v>13.432549199586301</v>
      </c>
      <c r="H22" s="72">
        <f>IF(RES_hh_fech_in!H22=0,0,RES_hh_fech_in!H22/RES_summary!H$21)</f>
        <v>9.8921883865069926</v>
      </c>
      <c r="I22" s="72">
        <f>IF(RES_hh_fech_in!I22=0,0,RES_hh_fech_in!I22/RES_summary!I$21)</f>
        <v>14.588846291971656</v>
      </c>
      <c r="J22" s="72">
        <f>IF(RES_hh_fech_in!J22=0,0,RES_hh_fech_in!J22/RES_summary!J$21)</f>
        <v>8.2306571927590273</v>
      </c>
      <c r="K22" s="72">
        <f>IF(RES_hh_fech_in!K22=0,0,RES_hh_fech_in!K22/RES_summary!K$21)</f>
        <v>7.9212880857394188</v>
      </c>
      <c r="L22" s="72">
        <f>IF(RES_hh_fech_in!L22=0,0,RES_hh_fech_in!L22/RES_summary!L$21)</f>
        <v>10.937200568792273</v>
      </c>
      <c r="M22" s="72">
        <f>IF(RES_hh_fech_in!M22=0,0,RES_hh_fech_in!M22/RES_summary!M$21)</f>
        <v>9.4762141861231317</v>
      </c>
      <c r="N22" s="72">
        <f>IF(RES_hh_fech_in!N22=0,0,RES_hh_fech_in!N22/RES_summary!N$21)</f>
        <v>10.663449541274566</v>
      </c>
      <c r="O22" s="72">
        <f>IF(RES_hh_fech_in!O22=0,0,RES_hh_fech_in!O22/RES_summary!O$21)</f>
        <v>10.706990834225595</v>
      </c>
      <c r="P22" s="72">
        <f>IF(RES_hh_fech_in!P22=0,0,RES_hh_fech_in!P22/RES_summary!P$21)</f>
        <v>0</v>
      </c>
      <c r="Q22" s="72">
        <f>IF(RES_hh_fech_in!Q22=0,0,RES_hh_fech_in!Q22/RES_summary!Q$21)</f>
        <v>12.888497888340645</v>
      </c>
      <c r="R22" s="72">
        <f>IF(RES_hh_fech_in!R22=0,0,RES_hh_fech_in!R22/RES_summary!R$21)</f>
        <v>9.4940170373055199</v>
      </c>
      <c r="S22" s="72">
        <f>IF(RES_hh_fech_in!S22=0,0,RES_hh_fech_in!S22/RES_summary!S$21)</f>
        <v>9.2680075394614629</v>
      </c>
      <c r="T22" s="72">
        <f>IF(RES_hh_fech_in!T22=0,0,RES_hh_fech_in!T22/RES_summary!T$21)</f>
        <v>0</v>
      </c>
      <c r="U22" s="72">
        <f>IF(RES_hh_fech_in!U22=0,0,RES_hh_fech_in!U22/RES_summary!U$21)</f>
        <v>0</v>
      </c>
      <c r="V22" s="72">
        <f>IF(RES_hh_fech_in!V22=0,0,RES_hh_fech_in!V22/RES_summary!V$21)</f>
        <v>18.611243081488439</v>
      </c>
      <c r="W22" s="72">
        <f>IF(RES_hh_fech_in!W22=0,0,RES_hh_fech_in!W22/RES_summary!W$21)</f>
        <v>20.247506134047839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10.979184905776883</v>
      </c>
      <c r="D24" s="72">
        <f>IF(RES_hh_fech_in!D24=0,0,RES_hh_fech_in!D24/RES_summary!D$21)</f>
        <v>10.089838689498317</v>
      </c>
      <c r="E24" s="72">
        <f>IF(RES_hh_fech_in!E24=0,0,RES_hh_fech_in!E24/RES_summary!E$21)</f>
        <v>9.2835710023266849</v>
      </c>
      <c r="F24" s="72">
        <f>IF(RES_hh_fech_in!F24=0,0,RES_hh_fech_in!F24/RES_summary!F$21)</f>
        <v>9.1647069007328383</v>
      </c>
      <c r="G24" s="72">
        <f>IF(RES_hh_fech_in!G24=0,0,RES_hh_fech_in!G24/RES_summary!G$21)</f>
        <v>9.6597629282942687</v>
      </c>
      <c r="H24" s="72">
        <f>IF(RES_hh_fech_in!H24=0,0,RES_hh_fech_in!H24/RES_summary!H$21)</f>
        <v>9.6301711010780338</v>
      </c>
      <c r="I24" s="72">
        <f>IF(RES_hh_fech_in!I24=0,0,RES_hh_fech_in!I24/RES_summary!I$21)</f>
        <v>10.201024571064609</v>
      </c>
      <c r="J24" s="72">
        <f>IF(RES_hh_fech_in!J24=0,0,RES_hh_fech_in!J24/RES_summary!J$21)</f>
        <v>9.6347008896228061</v>
      </c>
      <c r="K24" s="72">
        <f>IF(RES_hh_fech_in!K24=0,0,RES_hh_fech_in!K24/RES_summary!K$21)</f>
        <v>10.438953416327958</v>
      </c>
      <c r="L24" s="72">
        <f>IF(RES_hh_fech_in!L24=0,0,RES_hh_fech_in!L24/RES_summary!L$21)</f>
        <v>0</v>
      </c>
      <c r="M24" s="72">
        <f>IF(RES_hh_fech_in!M24=0,0,RES_hh_fech_in!M24/RES_summary!M$21)</f>
        <v>6.9570117016304787</v>
      </c>
      <c r="N24" s="72">
        <f>IF(RES_hh_fech_in!N24=0,0,RES_hh_fech_in!N24/RES_summary!N$21)</f>
        <v>7.8769987915398287</v>
      </c>
      <c r="O24" s="72">
        <f>IF(RES_hh_fech_in!O24=0,0,RES_hh_fech_in!O24/RES_summary!O$21)</f>
        <v>8.7379456001893612</v>
      </c>
      <c r="P24" s="72">
        <f>IF(RES_hh_fech_in!P24=0,0,RES_hh_fech_in!P24/RES_summary!P$21)</f>
        <v>12.366352507726388</v>
      </c>
      <c r="Q24" s="72">
        <f>IF(RES_hh_fech_in!Q24=0,0,RES_hh_fech_in!Q24/RES_summary!Q$21)</f>
        <v>11.342170172718843</v>
      </c>
      <c r="R24" s="72">
        <f>IF(RES_hh_fech_in!R24=0,0,RES_hh_fech_in!R24/RES_summary!R$21)</f>
        <v>10.772302357519941</v>
      </c>
      <c r="S24" s="72">
        <f>IF(RES_hh_fech_in!S24=0,0,RES_hh_fech_in!S24/RES_summary!S$21)</f>
        <v>12.139485026259191</v>
      </c>
      <c r="T24" s="72">
        <f>IF(RES_hh_fech_in!T24=0,0,RES_hh_fech_in!T24/RES_summary!T$21)</f>
        <v>16.140862273651859</v>
      </c>
      <c r="U24" s="72">
        <f>IF(RES_hh_fech_in!U24=0,0,RES_hh_fech_in!U24/RES_summary!U$21)</f>
        <v>18.383598595408049</v>
      </c>
      <c r="V24" s="72">
        <f>IF(RES_hh_fech_in!V24=0,0,RES_hh_fech_in!V24/RES_summary!V$21)</f>
        <v>18.373332560888247</v>
      </c>
      <c r="W24" s="72">
        <f>IF(RES_hh_fech_in!W24=0,0,RES_hh_fech_in!W24/RES_summary!W$21)</f>
        <v>15.897610286832535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12.046433841158667</v>
      </c>
      <c r="D25" s="74">
        <f>IF(RES_hh_fech_in!D25=0,0,RES_hh_fech_in!D25/RES_summary!D$21)</f>
        <v>12.304705972136622</v>
      </c>
      <c r="E25" s="74">
        <f>IF(RES_hh_fech_in!E25=0,0,RES_hh_fech_in!E25/RES_summary!E$21)</f>
        <v>12.698526352083119</v>
      </c>
      <c r="F25" s="74">
        <f>IF(RES_hh_fech_in!F25=0,0,RES_hh_fech_in!F25/RES_summary!F$21)</f>
        <v>12.276207012916245</v>
      </c>
      <c r="G25" s="74">
        <f>IF(RES_hh_fech_in!G25=0,0,RES_hh_fech_in!G25/RES_summary!G$21)</f>
        <v>12.244473258918843</v>
      </c>
      <c r="H25" s="74">
        <f>IF(RES_hh_fech_in!H25=0,0,RES_hh_fech_in!H25/RES_summary!H$21)</f>
        <v>12.414888173893718</v>
      </c>
      <c r="I25" s="74">
        <f>IF(RES_hh_fech_in!I25=0,0,RES_hh_fech_in!I25/RES_summary!I$21)</f>
        <v>13.505594176267763</v>
      </c>
      <c r="J25" s="74">
        <f>IF(RES_hh_fech_in!J25=0,0,RES_hh_fech_in!J25/RES_summary!J$21)</f>
        <v>12.297455104783495</v>
      </c>
      <c r="K25" s="74">
        <f>IF(RES_hh_fech_in!K25=0,0,RES_hh_fech_in!K25/RES_summary!K$21)</f>
        <v>9.6699333182738059</v>
      </c>
      <c r="L25" s="74">
        <f>IF(RES_hh_fech_in!L25=0,0,RES_hh_fech_in!L25/RES_summary!L$21)</f>
        <v>4.9672168745268648</v>
      </c>
      <c r="M25" s="74">
        <f>IF(RES_hh_fech_in!M25=0,0,RES_hh_fech_in!M25/RES_summary!M$21)</f>
        <v>9.2319943479601214</v>
      </c>
      <c r="N25" s="74">
        <f>IF(RES_hh_fech_in!N25=0,0,RES_hh_fech_in!N25/RES_summary!N$21)</f>
        <v>10.400012198786088</v>
      </c>
      <c r="O25" s="74">
        <f>IF(RES_hh_fech_in!O25=0,0,RES_hh_fech_in!O25/RES_summary!O$21)</f>
        <v>12.535519666031169</v>
      </c>
      <c r="P25" s="74">
        <f>IF(RES_hh_fech_in!P25=0,0,RES_hh_fech_in!P25/RES_summary!P$21)</f>
        <v>12.568354624409398</v>
      </c>
      <c r="Q25" s="74">
        <f>IF(RES_hh_fech_in!Q25=0,0,RES_hh_fech_in!Q25/RES_summary!Q$21)</f>
        <v>13.972562420426128</v>
      </c>
      <c r="R25" s="74">
        <f>IF(RES_hh_fech_in!R25=0,0,RES_hh_fech_in!R25/RES_summary!R$21)</f>
        <v>13.765116541094946</v>
      </c>
      <c r="S25" s="74">
        <f>IF(RES_hh_fech_in!S25=0,0,RES_hh_fech_in!S25/RES_summary!S$21)</f>
        <v>10.858518401911626</v>
      </c>
      <c r="T25" s="74">
        <f>IF(RES_hh_fech_in!T25=0,0,RES_hh_fech_in!T25/RES_summary!T$21)</f>
        <v>9.9429615334097559</v>
      </c>
      <c r="U25" s="74">
        <f>IF(RES_hh_fech_in!U25=0,0,RES_hh_fech_in!U25/RES_summary!U$21)</f>
        <v>20.725732437935324</v>
      </c>
      <c r="V25" s="74">
        <f>IF(RES_hh_fech_in!V25=0,0,RES_hh_fech_in!V25/RES_summary!V$21)</f>
        <v>15.640818508779542</v>
      </c>
      <c r="W25" s="74">
        <f>IF(RES_hh_fech_in!W25=0,0,RES_hh_fech_in!W25/RES_summary!W$21)</f>
        <v>21.630465158315697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0</v>
      </c>
      <c r="D26" s="77">
        <f>IF(RES_hh_fech_in!D26=0,0,RES_hh_fech_in!D26/RES_summary!D$21)</f>
        <v>0</v>
      </c>
      <c r="E26" s="77">
        <f>IF(RES_hh_fech_in!E26=0,0,RES_hh_fech_in!E26/RES_summary!E$21)</f>
        <v>0</v>
      </c>
      <c r="F26" s="77">
        <f>IF(RES_hh_fech_in!F26=0,0,RES_hh_fech_in!F26/RES_summary!F$21)</f>
        <v>0</v>
      </c>
      <c r="G26" s="77">
        <f>IF(RES_hh_fech_in!G26=0,0,RES_hh_fech_in!G26/RES_summary!G$21)</f>
        <v>0</v>
      </c>
      <c r="H26" s="77">
        <f>IF(RES_hh_fech_in!H26=0,0,RES_hh_fech_in!H26/RES_summary!H$21)</f>
        <v>0</v>
      </c>
      <c r="I26" s="77">
        <f>IF(RES_hh_fech_in!I26=0,0,RES_hh_fech_in!I26/RES_summary!I$21)</f>
        <v>0</v>
      </c>
      <c r="J26" s="77">
        <f>IF(RES_hh_fech_in!J26=0,0,RES_hh_fech_in!J26/RES_summary!J$21)</f>
        <v>0</v>
      </c>
      <c r="K26" s="77">
        <f>IF(RES_hh_fech_in!K26=0,0,RES_hh_fech_in!K26/RES_summary!K$21)</f>
        <v>0</v>
      </c>
      <c r="L26" s="77">
        <f>IF(RES_hh_fech_in!L26=0,0,RES_hh_fech_in!L26/RES_summary!L$21)</f>
        <v>3.3815821312667986</v>
      </c>
      <c r="M26" s="77">
        <f>IF(RES_hh_fech_in!M26=0,0,RES_hh_fech_in!M26/RES_summary!M$21)</f>
        <v>3.8648264827039087</v>
      </c>
      <c r="N26" s="77">
        <f>IF(RES_hh_fech_in!N26=0,0,RES_hh_fech_in!N26/RES_summary!N$21)</f>
        <v>4.2039665212735047</v>
      </c>
      <c r="O26" s="77">
        <f>IF(RES_hh_fech_in!O26=0,0,RES_hh_fech_in!O26/RES_summary!O$21)</f>
        <v>4.9261278729887277</v>
      </c>
      <c r="P26" s="77">
        <f>IF(RES_hh_fech_in!P26=0,0,RES_hh_fech_in!P26/RES_summary!P$21)</f>
        <v>6.6292308689923614</v>
      </c>
      <c r="Q26" s="77">
        <f>IF(RES_hh_fech_in!Q26=0,0,RES_hh_fech_in!Q26/RES_summary!Q$21)</f>
        <v>6.0807919262546184</v>
      </c>
      <c r="R26" s="77">
        <f>IF(RES_hh_fech_in!R26=0,0,RES_hh_fech_in!R26/RES_summary!R$21)</f>
        <v>6.2769271139364831</v>
      </c>
      <c r="S26" s="77">
        <f>IF(RES_hh_fech_in!S26=0,0,RES_hh_fech_in!S26/RES_summary!S$21)</f>
        <v>6.8779603355384591</v>
      </c>
      <c r="T26" s="77">
        <f>IF(RES_hh_fech_in!T26=0,0,RES_hh_fech_in!T26/RES_summary!T$21)</f>
        <v>8.2330520687699753</v>
      </c>
      <c r="U26" s="77">
        <f>IF(RES_hh_fech_in!U26=0,0,RES_hh_fech_in!U26/RES_summary!U$21)</f>
        <v>10.132762802742601</v>
      </c>
      <c r="V26" s="77">
        <f>IF(RES_hh_fech_in!V26=0,0,RES_hh_fech_in!V26/RES_summary!V$21)</f>
        <v>9.2192924845335114</v>
      </c>
      <c r="W26" s="77">
        <f>IF(RES_hh_fech_in!W26=0,0,RES_hh_fech_in!W26/RES_summary!W$21)</f>
        <v>11.047315691253303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3.539266834146499</v>
      </c>
      <c r="D27" s="69">
        <f>IF(RES_hh_fech_in!D27=0,0,RES_hh_fech_in!D27/RES_summary!D$21)</f>
        <v>3.2860223065765197</v>
      </c>
      <c r="E27" s="69">
        <f>IF(RES_hh_fech_in!E27=0,0,RES_hh_fech_in!E27/RES_summary!E$21)</f>
        <v>3.9319106365160517</v>
      </c>
      <c r="F27" s="69">
        <f>IF(RES_hh_fech_in!F27=0,0,RES_hh_fech_in!F27/RES_summary!F$21)</f>
        <v>4.2154021048286818</v>
      </c>
      <c r="G27" s="69">
        <f>IF(RES_hh_fech_in!G27=0,0,RES_hh_fech_in!G27/RES_summary!G$21)</f>
        <v>3.922772111385084</v>
      </c>
      <c r="H27" s="69">
        <f>IF(RES_hh_fech_in!H27=0,0,RES_hh_fech_in!H27/RES_summary!H$21)</f>
        <v>3.6082536172715418</v>
      </c>
      <c r="I27" s="69">
        <f>IF(RES_hh_fech_in!I27=0,0,RES_hh_fech_in!I27/RES_summary!I$21)</f>
        <v>3.8722391646810328</v>
      </c>
      <c r="J27" s="69">
        <f>IF(RES_hh_fech_in!J27=0,0,RES_hh_fech_in!J27/RES_summary!J$21)</f>
        <v>3.4242958415769351</v>
      </c>
      <c r="K27" s="69">
        <f>IF(RES_hh_fech_in!K27=0,0,RES_hh_fech_in!K27/RES_summary!K$21)</f>
        <v>3.1074452545221698</v>
      </c>
      <c r="L27" s="69">
        <f>IF(RES_hh_fech_in!L27=0,0,RES_hh_fech_in!L27/RES_summary!L$21)</f>
        <v>2.4980749528015975</v>
      </c>
      <c r="M27" s="69">
        <f>IF(RES_hh_fech_in!M27=0,0,RES_hh_fech_in!M27/RES_summary!M$21)</f>
        <v>2.8186697848975828</v>
      </c>
      <c r="N27" s="69">
        <f>IF(RES_hh_fech_in!N27=0,0,RES_hh_fech_in!N27/RES_summary!N$21)</f>
        <v>2.8986620247743673</v>
      </c>
      <c r="O27" s="69">
        <f>IF(RES_hh_fech_in!O27=0,0,RES_hh_fech_in!O27/RES_summary!O$21)</f>
        <v>2.9313519604700686</v>
      </c>
      <c r="P27" s="69">
        <f>IF(RES_hh_fech_in!P27=0,0,RES_hh_fech_in!P27/RES_summary!P$21)</f>
        <v>3.7011419617526014</v>
      </c>
      <c r="Q27" s="69">
        <f>IF(RES_hh_fech_in!Q27=0,0,RES_hh_fech_in!Q27/RES_summary!Q$21)</f>
        <v>3.7509486787159867</v>
      </c>
      <c r="R27" s="69">
        <f>IF(RES_hh_fech_in!R27=0,0,RES_hh_fech_in!R27/RES_summary!R$21)</f>
        <v>3.7537642996618015</v>
      </c>
      <c r="S27" s="69">
        <f>IF(RES_hh_fech_in!S27=0,0,RES_hh_fech_in!S27/RES_summary!S$21)</f>
        <v>4.8107505235562922</v>
      </c>
      <c r="T27" s="69">
        <f>IF(RES_hh_fech_in!T27=0,0,RES_hh_fech_in!T27/RES_summary!T$21)</f>
        <v>4.9038111516492489</v>
      </c>
      <c r="U27" s="69">
        <f>IF(RES_hh_fech_in!U27=0,0,RES_hh_fech_in!U27/RES_summary!U$21)</f>
        <v>4.9266802815549733</v>
      </c>
      <c r="V27" s="69">
        <f>IF(RES_hh_fech_in!V27=0,0,RES_hh_fech_in!V27/RES_summary!V$21)</f>
        <v>5.0219967927700448</v>
      </c>
      <c r="W27" s="69">
        <f>IF(RES_hh_fech_in!W27=0,0,RES_hh_fech_in!W27/RES_summary!W$21)</f>
        <v>5.7139243665539237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4.3063188726007988</v>
      </c>
      <c r="D28" s="72">
        <f>IF(RES_hh_fech_in!D28=0,0,RES_hh_fech_in!D28/RES_summary!D$21)</f>
        <v>7.3361759954809243</v>
      </c>
      <c r="E28" s="72">
        <f>IF(RES_hh_fech_in!E28=0,0,RES_hh_fech_in!E28/RES_summary!E$21)</f>
        <v>4.88355282618127</v>
      </c>
      <c r="F28" s="72">
        <f>IF(RES_hh_fech_in!F28=0,0,RES_hh_fech_in!F28/RES_summary!F$21)</f>
        <v>6.6723126812706335</v>
      </c>
      <c r="G28" s="72">
        <f>IF(RES_hh_fech_in!G28=0,0,RES_hh_fech_in!G28/RES_summary!G$21)</f>
        <v>3.4478284575107865</v>
      </c>
      <c r="H28" s="72">
        <f>IF(RES_hh_fech_in!H28=0,0,RES_hh_fech_in!H28/RES_summary!H$21)</f>
        <v>3.7567221016392351</v>
      </c>
      <c r="I28" s="72">
        <f>IF(RES_hh_fech_in!I28=0,0,RES_hh_fech_in!I28/RES_summary!I$21)</f>
        <v>3.7340642132962145</v>
      </c>
      <c r="J28" s="72">
        <f>IF(RES_hh_fech_in!J28=0,0,RES_hh_fech_in!J28/RES_summary!J$21)</f>
        <v>5.21400396461501</v>
      </c>
      <c r="K28" s="72">
        <f>IF(RES_hh_fech_in!K28=0,0,RES_hh_fech_in!K28/RES_summary!K$21)</f>
        <v>3.8169963312022839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3.9826318370589093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4.8944892624195138</v>
      </c>
      <c r="S28" s="72">
        <f>IF(RES_hh_fech_in!S28=0,0,RES_hh_fech_in!S28/RES_summary!S$21)</f>
        <v>5.0205138823917812</v>
      </c>
      <c r="T28" s="72">
        <f>IF(RES_hh_fech_in!T28=0,0,RES_hh_fech_in!T28/RES_summary!T$21)</f>
        <v>5.4934066155820931</v>
      </c>
      <c r="U28" s="72">
        <f>IF(RES_hh_fech_in!U28=0,0,RES_hh_fech_in!U28/RES_summary!U$21)</f>
        <v>4.5358869964389932</v>
      </c>
      <c r="V28" s="72">
        <f>IF(RES_hh_fech_in!V28=0,0,RES_hh_fech_in!V28/RES_summary!V$21)</f>
        <v>6.6977938199643701</v>
      </c>
      <c r="W28" s="72">
        <f>IF(RES_hh_fech_in!W28=0,0,RES_hh_fech_in!W28/RES_summary!W$21)</f>
        <v>6.799264779620076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4.4628198665088847</v>
      </c>
      <c r="D29" s="72">
        <f>IF(RES_hh_fech_in!D29=0,0,RES_hh_fech_in!D29/RES_summary!D$21)</f>
        <v>4.0011924043452796</v>
      </c>
      <c r="E29" s="72">
        <f>IF(RES_hh_fech_in!E29=0,0,RES_hh_fech_in!E29/RES_summary!E$21)</f>
        <v>3.8876305182615662</v>
      </c>
      <c r="F29" s="72">
        <f>IF(RES_hh_fech_in!F29=0,0,RES_hh_fech_in!F29/RES_summary!F$21)</f>
        <v>4.1805962377778698</v>
      </c>
      <c r="G29" s="72">
        <f>IF(RES_hh_fech_in!G29=0,0,RES_hh_fech_in!G29/RES_summary!G$21)</f>
        <v>4.4064095541972694</v>
      </c>
      <c r="H29" s="72">
        <f>IF(RES_hh_fech_in!H29=0,0,RES_hh_fech_in!H29/RES_summary!H$21)</f>
        <v>4.0321218750401115</v>
      </c>
      <c r="I29" s="72">
        <f>IF(RES_hh_fech_in!I29=0,0,RES_hh_fech_in!I29/RES_summary!I$21)</f>
        <v>4.09486144257097</v>
      </c>
      <c r="J29" s="72">
        <f>IF(RES_hh_fech_in!J29=0,0,RES_hh_fech_in!J29/RES_summary!J$21)</f>
        <v>3.8976442628147203</v>
      </c>
      <c r="K29" s="72">
        <f>IF(RES_hh_fech_in!K29=0,0,RES_hh_fech_in!K29/RES_summary!K$21)</f>
        <v>3.635265666942884</v>
      </c>
      <c r="L29" s="72">
        <f>IF(RES_hh_fech_in!L29=0,0,RES_hh_fech_in!L29/RES_summary!L$21)</f>
        <v>3.1814313391674234</v>
      </c>
      <c r="M29" s="72">
        <f>IF(RES_hh_fech_in!M29=0,0,RES_hh_fech_in!M29/RES_summary!M$21)</f>
        <v>3.4406767284760584</v>
      </c>
      <c r="N29" s="72">
        <f>IF(RES_hh_fech_in!N29=0,0,RES_hh_fech_in!N29/RES_summary!N$21)</f>
        <v>3.5260343745504334</v>
      </c>
      <c r="O29" s="72">
        <f>IF(RES_hh_fech_in!O29=0,0,RES_hh_fech_in!O29/RES_summary!O$21)</f>
        <v>3.5473619996733801</v>
      </c>
      <c r="P29" s="72">
        <f>IF(RES_hh_fech_in!P29=0,0,RES_hh_fech_in!P29/RES_summary!P$21)</f>
        <v>3.9404215599269388</v>
      </c>
      <c r="Q29" s="72">
        <f>IF(RES_hh_fech_in!Q29=0,0,RES_hh_fech_in!Q29/RES_summary!Q$21)</f>
        <v>4.2786342513825906</v>
      </c>
      <c r="R29" s="72">
        <f>IF(RES_hh_fech_in!R29=0,0,RES_hh_fech_in!R29/RES_summary!R$21)</f>
        <v>4.8651255973926206</v>
      </c>
      <c r="S29" s="72">
        <f>IF(RES_hh_fech_in!S29=0,0,RES_hh_fech_in!S29/RES_summary!S$21)</f>
        <v>5.452673745509558</v>
      </c>
      <c r="T29" s="72">
        <f>IF(RES_hh_fech_in!T29=0,0,RES_hh_fech_in!T29/RES_summary!T$21)</f>
        <v>3.149258237076265</v>
      </c>
      <c r="U29" s="72">
        <f>IF(RES_hh_fech_in!U29=0,0,RES_hh_fech_in!U29/RES_summary!U$21)</f>
        <v>6.4278685321969178</v>
      </c>
      <c r="V29" s="72">
        <f>IF(RES_hh_fech_in!V29=0,0,RES_hh_fech_in!V29/RES_summary!V$21)</f>
        <v>4.0183369076958808</v>
      </c>
      <c r="W29" s="72">
        <f>IF(RES_hh_fech_in!W29=0,0,RES_hh_fech_in!W29/RES_summary!W$21)</f>
        <v>8.1186528408832999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3.7078242959845338</v>
      </c>
      <c r="D30" s="72">
        <f>IF(RES_hh_fech_in!D30=0,0,RES_hh_fech_in!D30/RES_summary!D$21)</f>
        <v>3.5575478545107382</v>
      </c>
      <c r="E30" s="72">
        <f>IF(RES_hh_fech_in!E30=0,0,RES_hh_fech_in!E30/RES_summary!E$21)</f>
        <v>4.4457474037269122</v>
      </c>
      <c r="F30" s="72">
        <f>IF(RES_hh_fech_in!F30=0,0,RES_hh_fech_in!F30/RES_summary!F$21)</f>
        <v>4.5363388819165937</v>
      </c>
      <c r="G30" s="72">
        <f>IF(RES_hh_fech_in!G30=0,0,RES_hh_fech_in!G30/RES_summary!G$21)</f>
        <v>4.3151763075306926</v>
      </c>
      <c r="H30" s="72">
        <f>IF(RES_hh_fech_in!H30=0,0,RES_hh_fech_in!H30/RES_summary!H$21)</f>
        <v>3.955162011187745</v>
      </c>
      <c r="I30" s="72">
        <f>IF(RES_hh_fech_in!I30=0,0,RES_hh_fech_in!I30/RES_summary!I$21)</f>
        <v>4.1239404223455915</v>
      </c>
      <c r="J30" s="72">
        <f>IF(RES_hh_fech_in!J30=0,0,RES_hh_fech_in!J30/RES_summary!J$21)</f>
        <v>4.0738363969138325</v>
      </c>
      <c r="K30" s="72">
        <f>IF(RES_hh_fech_in!K30=0,0,RES_hh_fech_in!K30/RES_summary!K$21)</f>
        <v>4.1863746644827922</v>
      </c>
      <c r="L30" s="72">
        <f>IF(RES_hh_fech_in!L30=0,0,RES_hh_fech_in!L30/RES_summary!L$21)</f>
        <v>0</v>
      </c>
      <c r="M30" s="72">
        <f>IF(RES_hh_fech_in!M30=0,0,RES_hh_fech_in!M30/RES_summary!M$21)</f>
        <v>3.3322837920516282</v>
      </c>
      <c r="N30" s="72">
        <f>IF(RES_hh_fech_in!N30=0,0,RES_hh_fech_in!N30/RES_summary!N$21)</f>
        <v>3.2562883063107835</v>
      </c>
      <c r="O30" s="72">
        <f>IF(RES_hh_fech_in!O30=0,0,RES_hh_fech_in!O30/RES_summary!O$21)</f>
        <v>3.4001950058575101</v>
      </c>
      <c r="P30" s="72">
        <f>IF(RES_hh_fech_in!P30=0,0,RES_hh_fech_in!P30/RES_summary!P$21)</f>
        <v>4.5701156999964994</v>
      </c>
      <c r="Q30" s="72">
        <f>IF(RES_hh_fech_in!Q30=0,0,RES_hh_fech_in!Q30/RES_summary!Q$21)</f>
        <v>4.1873692182152658</v>
      </c>
      <c r="R30" s="72">
        <f>IF(RES_hh_fech_in!R30=0,0,RES_hh_fech_in!R30/RES_summary!R$21)</f>
        <v>4.1601729763941302</v>
      </c>
      <c r="S30" s="72">
        <f>IF(RES_hh_fech_in!S30=0,0,RES_hh_fech_in!S30/RES_summary!S$21)</f>
        <v>5.3064247913383413</v>
      </c>
      <c r="T30" s="72">
        <f>IF(RES_hh_fech_in!T30=0,0,RES_hh_fech_in!T30/RES_summary!T$21)</f>
        <v>5.4425427429977544</v>
      </c>
      <c r="U30" s="72">
        <f>IF(RES_hh_fech_in!U30=0,0,RES_hh_fech_in!U30/RES_summary!U$21)</f>
        <v>5.5575581403987382</v>
      </c>
      <c r="V30" s="72">
        <f>IF(RES_hh_fech_in!V30=0,0,RES_hh_fech_in!V30/RES_summary!V$21)</f>
        <v>5.6871282673983554</v>
      </c>
      <c r="W30" s="72">
        <f>IF(RES_hh_fech_in!W30=0,0,RES_hh_fech_in!W30/RES_summary!W$21)</f>
        <v>6.7143504051833744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5.1319576139155316</v>
      </c>
      <c r="D31" s="72">
        <f>IF(RES_hh_fech_in!D31=0,0,RES_hh_fech_in!D31/RES_summary!D$21)</f>
        <v>4.0054627311417734</v>
      </c>
      <c r="E31" s="72">
        <f>IF(RES_hh_fech_in!E31=0,0,RES_hh_fech_in!E31/RES_summary!E$21)</f>
        <v>3.8424935364882238</v>
      </c>
      <c r="F31" s="72">
        <f>IF(RES_hh_fech_in!F31=0,0,RES_hh_fech_in!F31/RES_summary!F$21)</f>
        <v>4.6839228241650925</v>
      </c>
      <c r="G31" s="72">
        <f>IF(RES_hh_fech_in!G31=0,0,RES_hh_fech_in!G31/RES_summary!G$21)</f>
        <v>4.5963095915246335</v>
      </c>
      <c r="H31" s="72">
        <f>IF(RES_hh_fech_in!H31=0,0,RES_hh_fech_in!H31/RES_summary!H$21)</f>
        <v>3.3701263685555514</v>
      </c>
      <c r="I31" s="72">
        <f>IF(RES_hh_fech_in!I31=0,0,RES_hh_fech_in!I31/RES_summary!I$21)</f>
        <v>4.9070749435280669</v>
      </c>
      <c r="J31" s="72">
        <f>IF(RES_hh_fech_in!J31=0,0,RES_hh_fech_in!J31/RES_summary!J$21)</f>
        <v>1.1480216940135766</v>
      </c>
      <c r="K31" s="72">
        <f>IF(RES_hh_fech_in!K31=0,0,RES_hh_fech_in!K31/RES_summary!K$21)</f>
        <v>0.52444061336256986</v>
      </c>
      <c r="L31" s="72">
        <f>IF(RES_hh_fech_in!L31=0,0,RES_hh_fech_in!L31/RES_summary!L$21)</f>
        <v>4.2076649192683995</v>
      </c>
      <c r="M31" s="72">
        <f>IF(RES_hh_fech_in!M31=0,0,RES_hh_fech_in!M31/RES_summary!M$21)</f>
        <v>3.6333793438317032</v>
      </c>
      <c r="N31" s="72">
        <f>IF(RES_hh_fech_in!N31=0,0,RES_hh_fech_in!N31/RES_summary!N$21)</f>
        <v>4.2213855717843725</v>
      </c>
      <c r="O31" s="72">
        <f>IF(RES_hh_fech_in!O31=0,0,RES_hh_fech_in!O31/RES_summary!O$21)</f>
        <v>3.8641108876439176</v>
      </c>
      <c r="P31" s="72">
        <f>IF(RES_hh_fech_in!P31=0,0,RES_hh_fech_in!P31/RES_summary!P$21)</f>
        <v>0</v>
      </c>
      <c r="Q31" s="72">
        <f>IF(RES_hh_fech_in!Q31=0,0,RES_hh_fech_in!Q31/RES_summary!Q$21)</f>
        <v>4.3192658464885678</v>
      </c>
      <c r="R31" s="72">
        <f>IF(RES_hh_fech_in!R31=0,0,RES_hh_fech_in!R31/RES_summary!R$21)</f>
        <v>5.1977935794121821</v>
      </c>
      <c r="S31" s="72">
        <f>IF(RES_hh_fech_in!S31=0,0,RES_hh_fech_in!S31/RES_summary!S$21)</f>
        <v>4.9819994576497235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6.0611796842904306</v>
      </c>
      <c r="W31" s="72">
        <f>IF(RES_hh_fech_in!W31=0,0,RES_hh_fech_in!W31/RES_summary!W$21)</f>
        <v>6.6255923605606561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3.2828704844694263</v>
      </c>
      <c r="D32" s="77">
        <f>IF(RES_hh_fech_in!D32=0,0,RES_hh_fech_in!D32/RES_summary!D$21)</f>
        <v>2.9536124703741882</v>
      </c>
      <c r="E32" s="77">
        <f>IF(RES_hh_fech_in!E32=0,0,RES_hh_fech_in!E32/RES_summary!E$21)</f>
        <v>3.280006144350093</v>
      </c>
      <c r="F32" s="77">
        <f>IF(RES_hh_fech_in!F32=0,0,RES_hh_fech_in!F32/RES_summary!F$21)</f>
        <v>3.4573095186254363</v>
      </c>
      <c r="G32" s="77">
        <f>IF(RES_hh_fech_in!G32=0,0,RES_hh_fech_in!G32/RES_summary!G$21)</f>
        <v>3.3661489065248977</v>
      </c>
      <c r="H32" s="77">
        <f>IF(RES_hh_fech_in!H32=0,0,RES_hh_fech_in!H32/RES_summary!H$21)</f>
        <v>3.0140355054740429</v>
      </c>
      <c r="I32" s="77">
        <f>IF(RES_hh_fech_in!I32=0,0,RES_hh_fech_in!I32/RES_summary!I$21)</f>
        <v>3.399403034557698</v>
      </c>
      <c r="J32" s="77">
        <f>IF(RES_hh_fech_in!J32=0,0,RES_hh_fech_in!J32/RES_summary!J$21)</f>
        <v>2.8559761091189562</v>
      </c>
      <c r="K32" s="77">
        <f>IF(RES_hh_fech_in!K32=0,0,RES_hh_fech_in!K32/RES_summary!K$21)</f>
        <v>2.6492939447530448</v>
      </c>
      <c r="L32" s="77">
        <f>IF(RES_hh_fech_in!L32=0,0,RES_hh_fech_in!L32/RES_summary!L$21)</f>
        <v>2.3673361052927828</v>
      </c>
      <c r="M32" s="77">
        <f>IF(RES_hh_fech_in!M32=0,0,RES_hh_fech_in!M32/RES_summary!M$21)</f>
        <v>2.6626808142443408</v>
      </c>
      <c r="N32" s="77">
        <f>IF(RES_hh_fech_in!N32=0,0,RES_hh_fech_in!N32/RES_summary!N$21)</f>
        <v>2.7467715207685699</v>
      </c>
      <c r="O32" s="77">
        <f>IF(RES_hh_fech_in!O32=0,0,RES_hh_fech_in!O32/RES_summary!O$21)</f>
        <v>2.6625838335433691</v>
      </c>
      <c r="P32" s="77">
        <f>IF(RES_hh_fech_in!P32=0,0,RES_hh_fech_in!P32/RES_summary!P$21)</f>
        <v>3.08701010507369</v>
      </c>
      <c r="Q32" s="77">
        <f>IF(RES_hh_fech_in!Q32=0,0,RES_hh_fech_in!Q32/RES_summary!Q$21)</f>
        <v>3.2400134450397853</v>
      </c>
      <c r="R32" s="77">
        <f>IF(RES_hh_fech_in!R32=0,0,RES_hh_fech_in!R32/RES_summary!R$21)</f>
        <v>3.28298589869304</v>
      </c>
      <c r="S32" s="77">
        <f>IF(RES_hh_fech_in!S32=0,0,RES_hh_fech_in!S32/RES_summary!S$21)</f>
        <v>3.8981781843893741</v>
      </c>
      <c r="T32" s="77">
        <f>IF(RES_hh_fech_in!T32=0,0,RES_hh_fech_in!T32/RES_summary!T$21)</f>
        <v>3.7741728559612855</v>
      </c>
      <c r="U32" s="77">
        <f>IF(RES_hh_fech_in!U32=0,0,RES_hh_fech_in!U32/RES_summary!U$21)</f>
        <v>3.8695961331610849</v>
      </c>
      <c r="V32" s="77">
        <f>IF(RES_hh_fech_in!V32=0,0,RES_hh_fech_in!V32/RES_summary!V$21)</f>
        <v>4.1327217457365304</v>
      </c>
      <c r="W32" s="77">
        <f>IF(RES_hh_fech_in!W32=0,0,RES_hh_fech_in!W32/RES_summary!W$21)</f>
        <v>4.7592423516771687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112.44273956551774</v>
      </c>
      <c r="D3" s="65">
        <f>IF(RES_hh_tesh_in!D3=0,0,RES_hh_tesh_in!D3/RES_summary!D$21)</f>
        <v>105.92320839878236</v>
      </c>
      <c r="E3" s="65">
        <f>IF(RES_hh_tesh_in!E3=0,0,RES_hh_tesh_in!E3/RES_summary!E$21)</f>
        <v>98.328919620344237</v>
      </c>
      <c r="F3" s="65">
        <f>IF(RES_hh_tesh_in!F3=0,0,RES_hh_tesh_in!F3/RES_summary!F$21)</f>
        <v>91.435739413372389</v>
      </c>
      <c r="G3" s="65">
        <f>IF(RES_hh_tesh_in!G3=0,0,RES_hh_tesh_in!G3/RES_summary!G$21)</f>
        <v>86.746680704415283</v>
      </c>
      <c r="H3" s="65">
        <f>IF(RES_hh_tesh_in!H3=0,0,RES_hh_tesh_in!H3/RES_summary!H$21)</f>
        <v>76.747045560384208</v>
      </c>
      <c r="I3" s="65">
        <f>IF(RES_hh_tesh_in!I3=0,0,RES_hh_tesh_in!I3/RES_summary!I$21)</f>
        <v>67.035119732055961</v>
      </c>
      <c r="J3" s="65">
        <f>IF(RES_hh_tesh_in!J3=0,0,RES_hh_tesh_in!J3/RES_summary!J$21)</f>
        <v>57.041078020862372</v>
      </c>
      <c r="K3" s="65">
        <f>IF(RES_hh_tesh_in!K3=0,0,RES_hh_tesh_in!K3/RES_summary!K$21)</f>
        <v>42.961414625353754</v>
      </c>
      <c r="L3" s="65">
        <f>IF(RES_hh_tesh_in!L3=0,0,RES_hh_tesh_in!L3/RES_summary!L$21)</f>
        <v>131.05471704133987</v>
      </c>
      <c r="M3" s="65">
        <f>IF(RES_hh_tesh_in!M3=0,0,RES_hh_tesh_in!M3/RES_summary!M$21)</f>
        <v>92.003472137792215</v>
      </c>
      <c r="N3" s="65">
        <f>IF(RES_hh_tesh_in!N3=0,0,RES_hh_tesh_in!N3/RES_summary!N$21)</f>
        <v>91.182437654292144</v>
      </c>
      <c r="O3" s="65">
        <f>IF(RES_hh_tesh_in!O3=0,0,RES_hh_tesh_in!O3/RES_summary!O$21)</f>
        <v>87.261153397038683</v>
      </c>
      <c r="P3" s="65">
        <f>IF(RES_hh_tesh_in!P3=0,0,RES_hh_tesh_in!P3/RES_summary!P$21)</f>
        <v>75.687070080275504</v>
      </c>
      <c r="Q3" s="65">
        <f>IF(RES_hh_tesh_in!Q3=0,0,RES_hh_tesh_in!Q3/RES_summary!Q$21)</f>
        <v>79.167004576814463</v>
      </c>
      <c r="R3" s="65">
        <f>IF(RES_hh_tesh_in!R3=0,0,RES_hh_tesh_in!R3/RES_summary!R$21)</f>
        <v>79.269654812986687</v>
      </c>
      <c r="S3" s="65">
        <f>IF(RES_hh_tesh_in!S3=0,0,RES_hh_tesh_in!S3/RES_summary!S$21)</f>
        <v>80.615875142551843</v>
      </c>
      <c r="T3" s="65">
        <f>IF(RES_hh_tesh_in!T3=0,0,RES_hh_tesh_in!T3/RES_summary!T$21)</f>
        <v>77.017996517521951</v>
      </c>
      <c r="U3" s="65">
        <f>IF(RES_hh_tesh_in!U3=0,0,RES_hh_tesh_in!U3/RES_summary!U$21)</f>
        <v>75.192563158321676</v>
      </c>
      <c r="V3" s="65">
        <f>IF(RES_hh_tesh_in!V3=0,0,RES_hh_tesh_in!V3/RES_summary!V$21)</f>
        <v>77.929660080986636</v>
      </c>
      <c r="W3" s="65">
        <f>IF(RES_hh_tesh_in!W3=0,0,RES_hh_tesh_in!W3/RES_summary!W$21)</f>
        <v>76.033119721140636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102.71822601268853</v>
      </c>
      <c r="D4" s="69">
        <f>IF(RES_hh_tesh_in!D4=0,0,RES_hh_tesh_in!D4/RES_summary!D$21)</f>
        <v>96.244823512908397</v>
      </c>
      <c r="E4" s="69">
        <f>IF(RES_hh_tesh_in!E4=0,0,RES_hh_tesh_in!E4/RES_summary!E$21)</f>
        <v>88.262015563948765</v>
      </c>
      <c r="F4" s="69">
        <f>IF(RES_hh_tesh_in!F4=0,0,RES_hh_tesh_in!F4/RES_summary!F$21)</f>
        <v>81.392008702409527</v>
      </c>
      <c r="G4" s="69">
        <f>IF(RES_hh_tesh_in!G4=0,0,RES_hh_tesh_in!G4/RES_summary!G$21)</f>
        <v>76.636606073019152</v>
      </c>
      <c r="H4" s="69">
        <f>IF(RES_hh_tesh_in!H4=0,0,RES_hh_tesh_in!H4/RES_summary!H$21)</f>
        <v>66.83232300036498</v>
      </c>
      <c r="I4" s="69">
        <f>IF(RES_hh_tesh_in!I4=0,0,RES_hh_tesh_in!I4/RES_summary!I$21)</f>
        <v>56.517112054790239</v>
      </c>
      <c r="J4" s="69">
        <f>IF(RES_hh_tesh_in!J4=0,0,RES_hh_tesh_in!J4/RES_summary!J$21)</f>
        <v>46.884772398356098</v>
      </c>
      <c r="K4" s="69">
        <f>IF(RES_hh_tesh_in!K4=0,0,RES_hh_tesh_in!K4/RES_summary!K$21)</f>
        <v>33.696609431817826</v>
      </c>
      <c r="L4" s="69">
        <f>IF(RES_hh_tesh_in!L4=0,0,RES_hh_tesh_in!L4/RES_summary!L$21)</f>
        <v>123.32288975104463</v>
      </c>
      <c r="M4" s="69">
        <f>IF(RES_hh_tesh_in!M4=0,0,RES_hh_tesh_in!M4/RES_summary!M$21)</f>
        <v>84.140206457564872</v>
      </c>
      <c r="N4" s="69">
        <f>IF(RES_hh_tesh_in!N4=0,0,RES_hh_tesh_in!N4/RES_summary!N$21)</f>
        <v>81.966885530096945</v>
      </c>
      <c r="O4" s="69">
        <f>IF(RES_hh_tesh_in!O4=0,0,RES_hh_tesh_in!O4/RES_summary!O$21)</f>
        <v>77.591779620345122</v>
      </c>
      <c r="P4" s="69">
        <f>IF(RES_hh_tesh_in!P4=0,0,RES_hh_tesh_in!P4/RES_summary!P$21)</f>
        <v>62.918798674668167</v>
      </c>
      <c r="Q4" s="69">
        <f>IF(RES_hh_tesh_in!Q4=0,0,RES_hh_tesh_in!Q4/RES_summary!Q$21)</f>
        <v>66.538830347122868</v>
      </c>
      <c r="R4" s="69">
        <f>IF(RES_hh_tesh_in!R4=0,0,RES_hh_tesh_in!R4/RES_summary!R$21)</f>
        <v>66.988345014666749</v>
      </c>
      <c r="S4" s="69">
        <f>IF(RES_hh_tesh_in!S4=0,0,RES_hh_tesh_in!S4/RES_summary!S$21)</f>
        <v>66.740294011923979</v>
      </c>
      <c r="T4" s="69">
        <f>IF(RES_hh_tesh_in!T4=0,0,RES_hh_tesh_in!T4/RES_summary!T$21)</f>
        <v>59.730831678179591</v>
      </c>
      <c r="U4" s="69">
        <f>IF(RES_hh_tesh_in!U4=0,0,RES_hh_tesh_in!U4/RES_summary!U$21)</f>
        <v>56.61434037984062</v>
      </c>
      <c r="V4" s="69">
        <f>IF(RES_hh_tesh_in!V4=0,0,RES_hh_tesh_in!V4/RES_summary!V$21)</f>
        <v>58.792820014679158</v>
      </c>
      <c r="W4" s="69">
        <f>IF(RES_hh_tesh_in!W4=0,0,RES_hh_tesh_in!W4/RES_summary!W$21)</f>
        <v>56.217429073479337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77.990207243889458</v>
      </c>
      <c r="D5" s="72">
        <f>IF(RES_hh_tesh_in!D5=0,0,RES_hh_tesh_in!D5/RES_summary!D$21)</f>
        <v>132.2390730817873</v>
      </c>
      <c r="E5" s="72">
        <f>IF(RES_hh_tesh_in!E5=0,0,RES_hh_tesh_in!E5/RES_summary!E$21)</f>
        <v>84.961744569935306</v>
      </c>
      <c r="F5" s="72">
        <f>IF(RES_hh_tesh_in!F5=0,0,RES_hh_tesh_in!F5/RES_summary!F$21)</f>
        <v>107.95248539303591</v>
      </c>
      <c r="G5" s="72">
        <f>IF(RES_hh_tesh_in!G5=0,0,RES_hh_tesh_in!G5/RES_summary!G$21)</f>
        <v>54.383960260153643</v>
      </c>
      <c r="H5" s="72">
        <f>IF(RES_hh_tesh_in!H5=0,0,RES_hh_tesh_in!H5/RES_summary!H$21)</f>
        <v>52.928725214630639</v>
      </c>
      <c r="I5" s="72">
        <f>IF(RES_hh_tesh_in!I5=0,0,RES_hh_tesh_in!I5/RES_summary!I$21)</f>
        <v>46.658172914033919</v>
      </c>
      <c r="J5" s="72">
        <f>IF(RES_hh_tesh_in!J5=0,0,RES_hh_tesh_in!J5/RES_summary!J$21)</f>
        <v>71.221523096953931</v>
      </c>
      <c r="K5" s="72">
        <f>IF(RES_hh_tesh_in!K5=0,0,RES_hh_tesh_in!K5/RES_summary!K$21)</f>
        <v>57.27094736548294</v>
      </c>
      <c r="L5" s="72">
        <f>IF(RES_hh_tesh_in!L5=0,0,RES_hh_tesh_in!L5/RES_summary!L$21)</f>
        <v>0</v>
      </c>
      <c r="M5" s="72">
        <f>IF(RES_hh_tesh_in!M5=0,0,RES_hh_tesh_in!M5/RES_summary!M$21)</f>
        <v>0</v>
      </c>
      <c r="N5" s="72">
        <f>IF(RES_hh_tesh_in!N5=0,0,RES_hh_tesh_in!N5/RES_summary!N$21)</f>
        <v>87.291012285667463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70.384801370222007</v>
      </c>
      <c r="S5" s="72">
        <f>IF(RES_hh_tesh_in!S5=0,0,RES_hh_tesh_in!S5/RES_summary!S$21)</f>
        <v>73.37183922537244</v>
      </c>
      <c r="T5" s="72">
        <f>IF(RES_hh_tesh_in!T5=0,0,RES_hh_tesh_in!T5/RES_summary!T$21)</f>
        <v>55.487159324288726</v>
      </c>
      <c r="U5" s="72">
        <f>IF(RES_hh_tesh_in!U5=0,0,RES_hh_tesh_in!U5/RES_summary!U$21)</f>
        <v>45.375187965708918</v>
      </c>
      <c r="V5" s="72">
        <f>IF(RES_hh_tesh_in!V5=0,0,RES_hh_tesh_in!V5/RES_summary!V$21)</f>
        <v>67.042460969301857</v>
      </c>
      <c r="W5" s="72">
        <f>IF(RES_hh_tesh_in!W5=0,0,RES_hh_tesh_in!W5/RES_summary!W$21)</f>
        <v>57.566867362998515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74.844756687294336</v>
      </c>
      <c r="D6" s="72">
        <f>IF(RES_hh_tesh_in!D6=0,0,RES_hh_tesh_in!D6/RES_summary!D$21)</f>
        <v>144.38714433948402</v>
      </c>
      <c r="E6" s="72">
        <f>IF(RES_hh_tesh_in!E6=0,0,RES_hh_tesh_in!E6/RES_summary!E$21)</f>
        <v>52.5791354229289</v>
      </c>
      <c r="F6" s="72">
        <f>IF(RES_hh_tesh_in!F6=0,0,RES_hh_tesh_in!F6/RES_summary!F$21)</f>
        <v>11.983056528119365</v>
      </c>
      <c r="G6" s="72">
        <f>IF(RES_hh_tesh_in!G6=0,0,RES_hh_tesh_in!G6/RES_summary!G$21)</f>
        <v>30.278114411115453</v>
      </c>
      <c r="H6" s="72">
        <f>IF(RES_hh_tesh_in!H6=0,0,RES_hh_tesh_in!H6/RES_summary!H$21)</f>
        <v>89.562572422013332</v>
      </c>
      <c r="I6" s="72">
        <f>IF(RES_hh_tesh_in!I6=0,0,RES_hh_tesh_in!I6/RES_summary!I$21)</f>
        <v>56.645922515234524</v>
      </c>
      <c r="J6" s="72">
        <f>IF(RES_hh_tesh_in!J6=0,0,RES_hh_tesh_in!J6/RES_summary!J$21)</f>
        <v>97.379815133233947</v>
      </c>
      <c r="K6" s="72">
        <f>IF(RES_hh_tesh_in!K6=0,0,RES_hh_tesh_in!K6/RES_summary!K$21)</f>
        <v>100.20024708100688</v>
      </c>
      <c r="L6" s="72">
        <f>IF(RES_hh_tesh_in!L6=0,0,RES_hh_tesh_in!L6/RES_summary!L$21)</f>
        <v>70.879271822002991</v>
      </c>
      <c r="M6" s="72">
        <f>IF(RES_hh_tesh_in!M6=0,0,RES_hh_tesh_in!M6/RES_summary!M$21)</f>
        <v>0</v>
      </c>
      <c r="N6" s="72">
        <f>IF(RES_hh_tesh_in!N6=0,0,RES_hh_tesh_in!N6/RES_summary!N$21)</f>
        <v>0</v>
      </c>
      <c r="O6" s="72">
        <f>IF(RES_hh_tesh_in!O6=0,0,RES_hh_tesh_in!O6/RES_summary!O$21)</f>
        <v>75.097965497471634</v>
      </c>
      <c r="P6" s="72">
        <f>IF(RES_hh_tesh_in!P6=0,0,RES_hh_tesh_in!P6/RES_summary!P$21)</f>
        <v>6.8724863209103502</v>
      </c>
      <c r="Q6" s="72">
        <f>IF(RES_hh_tesh_in!Q6=0,0,RES_hh_tesh_in!Q6/RES_summary!Q$21)</f>
        <v>0</v>
      </c>
      <c r="R6" s="72">
        <f>IF(RES_hh_tesh_in!R6=0,0,RES_hh_tesh_in!R6/RES_summary!R$21)</f>
        <v>70.622785527710136</v>
      </c>
      <c r="S6" s="72">
        <f>IF(RES_hh_tesh_in!S6=0,0,RES_hh_tesh_in!S6/RES_summary!S$21)</f>
        <v>69.324538695849256</v>
      </c>
      <c r="T6" s="72">
        <f>IF(RES_hh_tesh_in!T6=0,0,RES_hh_tesh_in!T6/RES_summary!T$21)</f>
        <v>60.820099077877224</v>
      </c>
      <c r="U6" s="72">
        <f>IF(RES_hh_tesh_in!U6=0,0,RES_hh_tesh_in!U6/RES_summary!U$21)</f>
        <v>49.489657133550566</v>
      </c>
      <c r="V6" s="72">
        <f>IF(RES_hh_tesh_in!V6=0,0,RES_hh_tesh_in!V6/RES_summary!V$21)</f>
        <v>51.612073620397787</v>
      </c>
      <c r="W6" s="72">
        <f>IF(RES_hh_tesh_in!W6=0,0,RES_hh_tesh_in!W6/RES_summary!W$21)</f>
        <v>58.117789723574781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0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0</v>
      </c>
      <c r="H7" s="72">
        <f>IF(RES_hh_tesh_in!H7=0,0,RES_hh_tesh_in!H7/RES_summary!H$21)</f>
        <v>0</v>
      </c>
      <c r="I7" s="72">
        <f>IF(RES_hh_tesh_in!I7=0,0,RES_hh_tesh_in!I7/RES_summary!I$21)</f>
        <v>0</v>
      </c>
      <c r="J7" s="72">
        <f>IF(RES_hh_tesh_in!J7=0,0,RES_hh_tesh_in!J7/RES_summary!J$21)</f>
        <v>0</v>
      </c>
      <c r="K7" s="72">
        <f>IF(RES_hh_tesh_in!K7=0,0,RES_hh_tesh_in!K7/RES_summary!K$21)</f>
        <v>0</v>
      </c>
      <c r="L7" s="72">
        <f>IF(RES_hh_tesh_in!L7=0,0,RES_hh_tesh_in!L7/RES_summary!L$21)</f>
        <v>0</v>
      </c>
      <c r="M7" s="72">
        <f>IF(RES_hh_tesh_in!M7=0,0,RES_hh_tesh_in!M7/RES_summary!M$21)</f>
        <v>0</v>
      </c>
      <c r="N7" s="72">
        <f>IF(RES_hh_tesh_in!N7=0,0,RES_hh_tesh_in!N7/RES_summary!N$21)</f>
        <v>0</v>
      </c>
      <c r="O7" s="72">
        <f>IF(RES_hh_tesh_in!O7=0,0,RES_hh_tesh_in!O7/RES_summary!O$21)</f>
        <v>0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0</v>
      </c>
      <c r="S7" s="72">
        <f>IF(RES_hh_tesh_in!S7=0,0,RES_hh_tesh_in!S7/RES_summary!S$21)</f>
        <v>0</v>
      </c>
      <c r="T7" s="72">
        <f>IF(RES_hh_tesh_in!T7=0,0,RES_hh_tesh_in!T7/RES_summary!T$21)</f>
        <v>0</v>
      </c>
      <c r="U7" s="72">
        <f>IF(RES_hh_tesh_in!U7=0,0,RES_hh_tesh_in!U7/RES_summary!U$21)</f>
        <v>0</v>
      </c>
      <c r="V7" s="72">
        <f>IF(RES_hh_tesh_in!V7=0,0,RES_hh_tesh_in!V7/RES_summary!V$21)</f>
        <v>0</v>
      </c>
      <c r="W7" s="72">
        <f>IF(RES_hh_tesh_in!W7=0,0,RES_hh_tesh_in!W7/RES_summary!W$21)</f>
        <v>0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93.124354674631078</v>
      </c>
      <c r="D8" s="72">
        <f>IF(RES_hh_tesh_in!D8=0,0,RES_hh_tesh_in!D8/RES_summary!D$21)</f>
        <v>89.279055332269849</v>
      </c>
      <c r="E8" s="72">
        <f>IF(RES_hh_tesh_in!E8=0,0,RES_hh_tesh_in!E8/RES_summary!E$21)</f>
        <v>88.159161885751189</v>
      </c>
      <c r="F8" s="72">
        <f>IF(RES_hh_tesh_in!F8=0,0,RES_hh_tesh_in!F8/RES_summary!F$21)</f>
        <v>79.38988519214324</v>
      </c>
      <c r="G8" s="72">
        <f>IF(RES_hh_tesh_in!G8=0,0,RES_hh_tesh_in!G8/RES_summary!G$21)</f>
        <v>74.714323225297349</v>
      </c>
      <c r="H8" s="72">
        <f>IF(RES_hh_tesh_in!H8=0,0,RES_hh_tesh_in!H8/RES_summary!H$21)</f>
        <v>65.801807149739588</v>
      </c>
      <c r="I8" s="72">
        <f>IF(RES_hh_tesh_in!I8=0,0,RES_hh_tesh_in!I8/RES_summary!I$21)</f>
        <v>54.165213703170863</v>
      </c>
      <c r="J8" s="72">
        <f>IF(RES_hh_tesh_in!J8=0,0,RES_hh_tesh_in!J8/RES_summary!J$21)</f>
        <v>58.841983435215248</v>
      </c>
      <c r="K8" s="72">
        <f>IF(RES_hh_tesh_in!K8=0,0,RES_hh_tesh_in!K8/RES_summary!K$21)</f>
        <v>61.447863369362189</v>
      </c>
      <c r="L8" s="72">
        <f>IF(RES_hh_tesh_in!L8=0,0,RES_hh_tesh_in!L8/RES_summary!L$21)</f>
        <v>0</v>
      </c>
      <c r="M8" s="72">
        <f>IF(RES_hh_tesh_in!M8=0,0,RES_hh_tesh_in!M8/RES_summary!M$21)</f>
        <v>71.332367017248117</v>
      </c>
      <c r="N8" s="72">
        <f>IF(RES_hh_tesh_in!N8=0,0,RES_hh_tesh_in!N8/RES_summary!N$21)</f>
        <v>69.639609365360599</v>
      </c>
      <c r="O8" s="72">
        <f>IF(RES_hh_tesh_in!O8=0,0,RES_hh_tesh_in!O8/RES_summary!O$21)</f>
        <v>74.561123798220379</v>
      </c>
      <c r="P8" s="72">
        <f>IF(RES_hh_tesh_in!P8=0,0,RES_hh_tesh_in!P8/RES_summary!P$21)</f>
        <v>62.057144883506005</v>
      </c>
      <c r="Q8" s="72">
        <f>IF(RES_hh_tesh_in!Q8=0,0,RES_hh_tesh_in!Q8/RES_summary!Q$21)</f>
        <v>63.103032455751112</v>
      </c>
      <c r="R8" s="72">
        <f>IF(RES_hh_tesh_in!R8=0,0,RES_hh_tesh_in!R8/RES_summary!R$21)</f>
        <v>63.724340170293814</v>
      </c>
      <c r="S8" s="72">
        <f>IF(RES_hh_tesh_in!S8=0,0,RES_hh_tesh_in!S8/RES_summary!S$21)</f>
        <v>65.452552661179396</v>
      </c>
      <c r="T8" s="72">
        <f>IF(RES_hh_tesh_in!T8=0,0,RES_hh_tesh_in!T8/RES_summary!T$21)</f>
        <v>59.209521530830756</v>
      </c>
      <c r="U8" s="72">
        <f>IF(RES_hh_tesh_in!U8=0,0,RES_hh_tesh_in!U8/RES_summary!U$21)</f>
        <v>56.428653134033311</v>
      </c>
      <c r="V8" s="72">
        <f>IF(RES_hh_tesh_in!V8=0,0,RES_hh_tesh_in!V8/RES_summary!V$21)</f>
        <v>55.523029171847021</v>
      </c>
      <c r="W8" s="72">
        <f>IF(RES_hh_tesh_in!W8=0,0,RES_hh_tesh_in!W8/RES_summary!W$21)</f>
        <v>55.559492119796609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130.39768046261358</v>
      </c>
      <c r="D9" s="72">
        <f>IF(RES_hh_tesh_in!D9=0,0,RES_hh_tesh_in!D9/RES_summary!D$21)</f>
        <v>92.24515287455182</v>
      </c>
      <c r="E9" s="72">
        <f>IF(RES_hh_tesh_in!E9=0,0,RES_hh_tesh_in!E9/RES_summary!E$21)</f>
        <v>77.519524111022392</v>
      </c>
      <c r="F9" s="72">
        <f>IF(RES_hh_tesh_in!F9=0,0,RES_hh_tesh_in!F9/RES_summary!F$21)</f>
        <v>87.2071754233055</v>
      </c>
      <c r="G9" s="72">
        <f>IF(RES_hh_tesh_in!G9=0,0,RES_hh_tesh_in!G9/RES_summary!G$21)</f>
        <v>81.328581410366397</v>
      </c>
      <c r="H9" s="72">
        <f>IF(RES_hh_tesh_in!H9=0,0,RES_hh_tesh_in!H9/RES_summary!H$21)</f>
        <v>52.363370215739778</v>
      </c>
      <c r="I9" s="72">
        <f>IF(RES_hh_tesh_in!I9=0,0,RES_hh_tesh_in!I9/RES_summary!I$21)</f>
        <v>65.738155193544387</v>
      </c>
      <c r="J9" s="72">
        <f>IF(RES_hh_tesh_in!J9=0,0,RES_hh_tesh_in!J9/RES_summary!J$21)</f>
        <v>25.484286336065033</v>
      </c>
      <c r="K9" s="72">
        <f>IF(RES_hh_tesh_in!K9=0,0,RES_hh_tesh_in!K9/RES_summary!K$21)</f>
        <v>12.98815365118994</v>
      </c>
      <c r="L9" s="72">
        <f>IF(RES_hh_tesh_in!L9=0,0,RES_hh_tesh_in!L9/RES_summary!L$21)</f>
        <v>122.39818563940273</v>
      </c>
      <c r="M9" s="72">
        <f>IF(RES_hh_tesh_in!M9=0,0,RES_hh_tesh_in!M9/RES_summary!M$21)</f>
        <v>97.553281884632767</v>
      </c>
      <c r="N9" s="72">
        <f>IF(RES_hh_tesh_in!N9=0,0,RES_hh_tesh_in!N9/RES_summary!N$21)</f>
        <v>95.640543149212505</v>
      </c>
      <c r="O9" s="72">
        <f>IF(RES_hh_tesh_in!O9=0,0,RES_hh_tesh_in!O9/RES_summary!O$21)</f>
        <v>86.217273200375544</v>
      </c>
      <c r="P9" s="72">
        <f>IF(RES_hh_tesh_in!P9=0,0,RES_hh_tesh_in!P9/RES_summary!P$21)</f>
        <v>0</v>
      </c>
      <c r="Q9" s="72">
        <f>IF(RES_hh_tesh_in!Q9=0,0,RES_hh_tesh_in!Q9/RES_summary!Q$21)</f>
        <v>67.058530454985728</v>
      </c>
      <c r="R9" s="72">
        <f>IF(RES_hh_tesh_in!R9=0,0,RES_hh_tesh_in!R9/RES_summary!R$21)</f>
        <v>71.955791897373615</v>
      </c>
      <c r="S9" s="72">
        <f>IF(RES_hh_tesh_in!S9=0,0,RES_hh_tesh_in!S9/RES_summary!S$21)</f>
        <v>67.784084096510568</v>
      </c>
      <c r="T9" s="72">
        <f>IF(RES_hh_tesh_in!T9=0,0,RES_hh_tesh_in!T9/RES_summary!T$21)</f>
        <v>0</v>
      </c>
      <c r="U9" s="72">
        <f>IF(RES_hh_tesh_in!U9=0,0,RES_hh_tesh_in!U9/RES_summary!U$21)</f>
        <v>0</v>
      </c>
      <c r="V9" s="72">
        <f>IF(RES_hh_tesh_in!V9=0,0,RES_hh_tesh_in!V9/RES_summary!V$21)</f>
        <v>52.516082135482364</v>
      </c>
      <c r="W9" s="72">
        <f>IF(RES_hh_tesh_in!W9=0,0,RES_hh_tesh_in!W9/RES_summary!W$21)</f>
        <v>54.50959610605041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113.92992416697048</v>
      </c>
      <c r="D11" s="72">
        <f>IF(RES_hh_tesh_in!D11=0,0,RES_hh_tesh_in!D11/RES_summary!D$21)</f>
        <v>100.33156066352518</v>
      </c>
      <c r="E11" s="72">
        <f>IF(RES_hh_tesh_in!E11=0,0,RES_hh_tesh_in!E11/RES_summary!E$21)</f>
        <v>85.875012509063893</v>
      </c>
      <c r="F11" s="72">
        <f>IF(RES_hh_tesh_in!F11=0,0,RES_hh_tesh_in!F11/RES_summary!F$21)</f>
        <v>78.853598039720339</v>
      </c>
      <c r="G11" s="72">
        <f>IF(RES_hh_tesh_in!G11=0,0,RES_hh_tesh_in!G11/RES_summary!G$21)</f>
        <v>77.366941628600401</v>
      </c>
      <c r="H11" s="72">
        <f>IF(RES_hh_tesh_in!H11=0,0,RES_hh_tesh_in!H11/RES_summary!H$21)</f>
        <v>66.58698216676045</v>
      </c>
      <c r="I11" s="72">
        <f>IF(RES_hh_tesh_in!I11=0,0,RES_hh_tesh_in!I11/RES_summary!I$21)</f>
        <v>58.227876708886654</v>
      </c>
      <c r="J11" s="72">
        <f>IF(RES_hh_tesh_in!J11=0,0,RES_hh_tesh_in!J11/RES_summary!J$21)</f>
        <v>56.857783028866798</v>
      </c>
      <c r="K11" s="72">
        <f>IF(RES_hh_tesh_in!K11=0,0,RES_hh_tesh_in!K11/RES_summary!K$21)</f>
        <v>62.199119748763387</v>
      </c>
      <c r="L11" s="72">
        <f>IF(RES_hh_tesh_in!L11=0,0,RES_hh_tesh_in!L11/RES_summary!L$21)</f>
        <v>0</v>
      </c>
      <c r="M11" s="72">
        <f>IF(RES_hh_tesh_in!M11=0,0,RES_hh_tesh_in!M11/RES_summary!M$21)</f>
        <v>75.652200511050083</v>
      </c>
      <c r="N11" s="72">
        <f>IF(RES_hh_tesh_in!N11=0,0,RES_hh_tesh_in!N11/RES_summary!N$21)</f>
        <v>79.258988193240839</v>
      </c>
      <c r="O11" s="72">
        <f>IF(RES_hh_tesh_in!O11=0,0,RES_hh_tesh_in!O11/RES_summary!O$21)</f>
        <v>78.682205915987311</v>
      </c>
      <c r="P11" s="72">
        <f>IF(RES_hh_tesh_in!P11=0,0,RES_hh_tesh_in!P11/RES_summary!P$21)</f>
        <v>61.897615152545036</v>
      </c>
      <c r="Q11" s="72">
        <f>IF(RES_hh_tesh_in!Q11=0,0,RES_hh_tesh_in!Q11/RES_summary!Q$21)</f>
        <v>66.308440187868712</v>
      </c>
      <c r="R11" s="72">
        <f>IF(RES_hh_tesh_in!R11=0,0,RES_hh_tesh_in!R11/RES_summary!R$21)</f>
        <v>66.283980552047197</v>
      </c>
      <c r="S11" s="72">
        <f>IF(RES_hh_tesh_in!S11=0,0,RES_hh_tesh_in!S11/RES_summary!S$21)</f>
        <v>66.309490088656631</v>
      </c>
      <c r="T11" s="72">
        <f>IF(RES_hh_tesh_in!T11=0,0,RES_hh_tesh_in!T11/RES_summary!T$21)</f>
        <v>58.553465268960693</v>
      </c>
      <c r="U11" s="72">
        <f>IF(RES_hh_tesh_in!U11=0,0,RES_hh_tesh_in!U11/RES_summary!U$21)</f>
        <v>55.742763069728348</v>
      </c>
      <c r="V11" s="72">
        <f>IF(RES_hh_tesh_in!V11=0,0,RES_hh_tesh_in!V11/RES_summary!V$21)</f>
        <v>56.64905743312999</v>
      </c>
      <c r="W11" s="72">
        <f>IF(RES_hh_tesh_in!W11=0,0,RES_hh_tesh_in!W11/RES_summary!W$21)</f>
        <v>54.491319885734242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96.793855271477611</v>
      </c>
      <c r="D12" s="72">
        <f>IF(RES_hh_tesh_in!D12=0,0,RES_hh_tesh_in!D12/RES_summary!D$21)</f>
        <v>95.607598692498215</v>
      </c>
      <c r="E12" s="72">
        <f>IF(RES_hh_tesh_in!E12=0,0,RES_hh_tesh_in!E12/RES_summary!E$21)</f>
        <v>91.131510297795302</v>
      </c>
      <c r="F12" s="72">
        <f>IF(RES_hh_tesh_in!F12=0,0,RES_hh_tesh_in!F12/RES_summary!F$21)</f>
        <v>79.608881750439153</v>
      </c>
      <c r="G12" s="72">
        <f>IF(RES_hh_tesh_in!G12=0,0,RES_hh_tesh_in!G12/RES_summary!G$21)</f>
        <v>75.051194423840073</v>
      </c>
      <c r="H12" s="72">
        <f>IF(RES_hh_tesh_in!H12=0,0,RES_hh_tesh_in!H12/RES_summary!H$21)</f>
        <v>67.046942072127294</v>
      </c>
      <c r="I12" s="72">
        <f>IF(RES_hh_tesh_in!I12=0,0,RES_hh_tesh_in!I12/RES_summary!I$21)</f>
        <v>57.899623343788825</v>
      </c>
      <c r="J12" s="72">
        <f>IF(RES_hh_tesh_in!J12=0,0,RES_hh_tesh_in!J12/RES_summary!J$21)</f>
        <v>60.914298936562268</v>
      </c>
      <c r="K12" s="72">
        <f>IF(RES_hh_tesh_in!K12=0,0,RES_hh_tesh_in!K12/RES_summary!K$21)</f>
        <v>63.04459260938183</v>
      </c>
      <c r="L12" s="72">
        <f>IF(RES_hh_tesh_in!L12=0,0,RES_hh_tesh_in!L12/RES_summary!L$21)</f>
        <v>0</v>
      </c>
      <c r="M12" s="72">
        <f>IF(RES_hh_tesh_in!M12=0,0,RES_hh_tesh_in!M12/RES_summary!M$21)</f>
        <v>67.799303549364993</v>
      </c>
      <c r="N12" s="72">
        <f>IF(RES_hh_tesh_in!N12=0,0,RES_hh_tesh_in!N12/RES_summary!N$21)</f>
        <v>65.360287886420068</v>
      </c>
      <c r="O12" s="72">
        <f>IF(RES_hh_tesh_in!O12=0,0,RES_hh_tesh_in!O12/RES_summary!O$21)</f>
        <v>69.808045638863561</v>
      </c>
      <c r="P12" s="72">
        <f>IF(RES_hh_tesh_in!P12=0,0,RES_hh_tesh_in!P12/RES_summary!P$21)</f>
        <v>63.133578564995879</v>
      </c>
      <c r="Q12" s="72">
        <f>IF(RES_hh_tesh_in!Q12=0,0,RES_hh_tesh_in!Q12/RES_summary!Q$21)</f>
        <v>76.015619093786441</v>
      </c>
      <c r="R12" s="72">
        <f>IF(RES_hh_tesh_in!R12=0,0,RES_hh_tesh_in!R12/RES_summary!R$21)</f>
        <v>66.402375456044297</v>
      </c>
      <c r="S12" s="72">
        <f>IF(RES_hh_tesh_in!S12=0,0,RES_hh_tesh_in!S12/RES_summary!S$21)</f>
        <v>68.181575606248373</v>
      </c>
      <c r="T12" s="72">
        <f>IF(RES_hh_tesh_in!T12=0,0,RES_hh_tesh_in!T12/RES_summary!T$21)</f>
        <v>61.727096997349108</v>
      </c>
      <c r="U12" s="72">
        <f>IF(RES_hh_tesh_in!U12=0,0,RES_hh_tesh_in!U12/RES_summary!U$21)</f>
        <v>56.248546541798589</v>
      </c>
      <c r="V12" s="72">
        <f>IF(RES_hh_tesh_in!V12=0,0,RES_hh_tesh_in!V12/RES_summary!V$21)</f>
        <v>59.236640771100831</v>
      </c>
      <c r="W12" s="72">
        <f>IF(RES_hh_tesh_in!W12=0,0,RES_hh_tesh_in!W12/RES_summary!W$21)</f>
        <v>62.529323953164401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0</v>
      </c>
      <c r="D13" s="74">
        <f>IF(RES_hh_tesh_in!D13=0,0,RES_hh_tesh_in!D13/RES_summary!D$21)</f>
        <v>0</v>
      </c>
      <c r="E13" s="74">
        <f>IF(RES_hh_tesh_in!E13=0,0,RES_hh_tesh_in!E13/RES_summary!E$21)</f>
        <v>0</v>
      </c>
      <c r="F13" s="74">
        <f>IF(RES_hh_tesh_in!F13=0,0,RES_hh_tesh_in!F13/RES_summary!F$21)</f>
        <v>0</v>
      </c>
      <c r="G13" s="74">
        <f>IF(RES_hh_tesh_in!G13=0,0,RES_hh_tesh_in!G13/RES_summary!G$21)</f>
        <v>73.265839033267739</v>
      </c>
      <c r="H13" s="74">
        <f>IF(RES_hh_tesh_in!H13=0,0,RES_hh_tesh_in!H13/RES_summary!H$21)</f>
        <v>65.071644485796483</v>
      </c>
      <c r="I13" s="74">
        <f>IF(RES_hh_tesh_in!I13=0,0,RES_hh_tesh_in!I13/RES_summary!I$21)</f>
        <v>58.929574932692084</v>
      </c>
      <c r="J13" s="74">
        <f>IF(RES_hh_tesh_in!J13=0,0,RES_hh_tesh_in!J13/RES_summary!J$21)</f>
        <v>61.858238596377873</v>
      </c>
      <c r="K13" s="74">
        <f>IF(RES_hh_tesh_in!K13=0,0,RES_hh_tesh_in!K13/RES_summary!K$21)</f>
        <v>61.334166103944348</v>
      </c>
      <c r="L13" s="74">
        <f>IF(RES_hh_tesh_in!L13=0,0,RES_hh_tesh_in!L13/RES_summary!L$21)</f>
        <v>0</v>
      </c>
      <c r="M13" s="74">
        <f>IF(RES_hh_tesh_in!M13=0,0,RES_hh_tesh_in!M13/RES_summary!M$21)</f>
        <v>74.701503800512768</v>
      </c>
      <c r="N13" s="74">
        <f>IF(RES_hh_tesh_in!N13=0,0,RES_hh_tesh_in!N13/RES_summary!N$21)</f>
        <v>82.733077085997522</v>
      </c>
      <c r="O13" s="74">
        <f>IF(RES_hh_tesh_in!O13=0,0,RES_hh_tesh_in!O13/RES_summary!O$21)</f>
        <v>80.252209597909754</v>
      </c>
      <c r="P13" s="74">
        <f>IF(RES_hh_tesh_in!P13=0,0,RES_hh_tesh_in!P13/RES_summary!P$21)</f>
        <v>75.314327076675369</v>
      </c>
      <c r="Q13" s="74">
        <f>IF(RES_hh_tesh_in!Q13=0,0,RES_hh_tesh_in!Q13/RES_summary!Q$21)</f>
        <v>75.395532812846142</v>
      </c>
      <c r="R13" s="74">
        <f>IF(RES_hh_tesh_in!R13=0,0,RES_hh_tesh_in!R13/RES_summary!R$21)</f>
        <v>74.652619796215717</v>
      </c>
      <c r="S13" s="74">
        <f>IF(RES_hh_tesh_in!S13=0,0,RES_hh_tesh_in!S13/RES_summary!S$21)</f>
        <v>43.772757022149399</v>
      </c>
      <c r="T13" s="74">
        <f>IF(RES_hh_tesh_in!T13=0,0,RES_hh_tesh_in!T13/RES_summary!T$21)</f>
        <v>41.200344734293843</v>
      </c>
      <c r="U13" s="74">
        <f>IF(RES_hh_tesh_in!U13=0,0,RES_hh_tesh_in!U13/RES_summary!U$21)</f>
        <v>55.689344491195328</v>
      </c>
      <c r="V13" s="74">
        <f>IF(RES_hh_tesh_in!V13=0,0,RES_hh_tesh_in!V13/RES_summary!V$21)</f>
        <v>72.269251655661421</v>
      </c>
      <c r="W13" s="74">
        <f>IF(RES_hh_tesh_in!W13=0,0,RES_hh_tesh_in!W13/RES_summary!W$21)</f>
        <v>52.741648050746996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1.5633147020454647</v>
      </c>
      <c r="D14" s="76">
        <f>IF(RES_hh_tesh_in!D14=0,0,RES_hh_tesh_in!D14/RES_summary!D$21)</f>
        <v>1.4345261337387274</v>
      </c>
      <c r="E14" s="76">
        <f>IF(RES_hh_tesh_in!E14=0,0,RES_hh_tesh_in!E14/RES_summary!E$21)</f>
        <v>1.3823403437966679</v>
      </c>
      <c r="F14" s="76">
        <f>IF(RES_hh_tesh_in!F14=0,0,RES_hh_tesh_in!F14/RES_summary!F$21)</f>
        <v>1.3840862218511745</v>
      </c>
      <c r="G14" s="76">
        <f>IF(RES_hh_tesh_in!G14=0,0,RES_hh_tesh_in!G14/RES_summary!G$21)</f>
        <v>1.1475608487522908</v>
      </c>
      <c r="H14" s="76">
        <f>IF(RES_hh_tesh_in!H14=0,0,RES_hh_tesh_in!H14/RES_summary!H$21)</f>
        <v>1.08769667214539</v>
      </c>
      <c r="I14" s="76">
        <f>IF(RES_hh_tesh_in!I14=0,0,RES_hh_tesh_in!I14/RES_summary!I$21)</f>
        <v>0.90292624793070964</v>
      </c>
      <c r="J14" s="76">
        <f>IF(RES_hh_tesh_in!J14=0,0,RES_hh_tesh_in!J14/RES_summary!J$21)</f>
        <v>0.73023782503072765</v>
      </c>
      <c r="K14" s="76">
        <f>IF(RES_hh_tesh_in!K14=0,0,RES_hh_tesh_in!K14/RES_summary!K$21)</f>
        <v>0.5045168742743118</v>
      </c>
      <c r="L14" s="76">
        <f>IF(RES_hh_tesh_in!L14=0,0,RES_hh_tesh_in!L14/RES_summary!L$21)</f>
        <v>0.97895470225735903</v>
      </c>
      <c r="M14" s="76">
        <f>IF(RES_hh_tesh_in!M14=0,0,RES_hh_tesh_in!M14/RES_summary!M$21)</f>
        <v>0.92067989321402688</v>
      </c>
      <c r="N14" s="76">
        <f>IF(RES_hh_tesh_in!N14=0,0,RES_hh_tesh_in!N14/RES_summary!N$21)</f>
        <v>0.76796579017736377</v>
      </c>
      <c r="O14" s="76">
        <f>IF(RES_hh_tesh_in!O14=0,0,RES_hh_tesh_in!O14/RES_summary!O$21)</f>
        <v>0.92593928323873687</v>
      </c>
      <c r="P14" s="76">
        <f>IF(RES_hh_tesh_in!P14=0,0,RES_hh_tesh_in!P14/RES_summary!P$21)</f>
        <v>0.84148306506042503</v>
      </c>
      <c r="Q14" s="76">
        <f>IF(RES_hh_tesh_in!Q14=0,0,RES_hh_tesh_in!Q14/RES_summary!Q$21)</f>
        <v>0.88684519895837133</v>
      </c>
      <c r="R14" s="76">
        <f>IF(RES_hh_tesh_in!R14=0,0,RES_hh_tesh_in!R14/RES_summary!R$21)</f>
        <v>0.86291643061884193</v>
      </c>
      <c r="S14" s="76">
        <f>IF(RES_hh_tesh_in!S14=0,0,RES_hh_tesh_in!S14/RES_summary!S$21)</f>
        <v>0.95682854101823112</v>
      </c>
      <c r="T14" s="76">
        <f>IF(RES_hh_tesh_in!T14=0,0,RES_hh_tesh_in!T14/RES_summary!T$21)</f>
        <v>0.9163658217445938</v>
      </c>
      <c r="U14" s="76">
        <f>IF(RES_hh_tesh_in!U14=0,0,RES_hh_tesh_in!U14/RES_summary!U$21)</f>
        <v>0.91688495486035215</v>
      </c>
      <c r="V14" s="76">
        <f>IF(RES_hh_tesh_in!V14=0,0,RES_hh_tesh_in!V14/RES_summary!V$21)</f>
        <v>0.79077465572154404</v>
      </c>
      <c r="W14" s="76">
        <f>IF(RES_hh_tesh_in!W14=0,0,RES_hh_tesh_in!W14/RES_summary!W$21)</f>
        <v>0.67420058764913138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0.15065225872618854</v>
      </c>
      <c r="D15" s="69">
        <f>IF(RES_hh_tesh_in!D15=0,0,RES_hh_tesh_in!D15/RES_summary!D$21)</f>
        <v>0.25174716299670336</v>
      </c>
      <c r="E15" s="69">
        <f>IF(RES_hh_tesh_in!E15=0,0,RES_hh_tesh_in!E15/RES_summary!E$21)</f>
        <v>0.3646314828457573</v>
      </c>
      <c r="F15" s="69">
        <f>IF(RES_hh_tesh_in!F15=0,0,RES_hh_tesh_in!F15/RES_summary!F$21)</f>
        <v>0.33911039375312824</v>
      </c>
      <c r="G15" s="69">
        <f>IF(RES_hh_tesh_in!G15=0,0,RES_hh_tesh_in!G15/RES_summary!G$21)</f>
        <v>0.40643966326937353</v>
      </c>
      <c r="H15" s="69">
        <f>IF(RES_hh_tesh_in!H15=0,0,RES_hh_tesh_in!H15/RES_summary!H$21)</f>
        <v>0.35728050680228496</v>
      </c>
      <c r="I15" s="69">
        <f>IF(RES_hh_tesh_in!I15=0,0,RES_hh_tesh_in!I15/RES_summary!I$21)</f>
        <v>0.55871007633564396</v>
      </c>
      <c r="J15" s="69">
        <f>IF(RES_hh_tesh_in!J15=0,0,RES_hh_tesh_in!J15/RES_summary!J$21)</f>
        <v>0.43328417397646118</v>
      </c>
      <c r="K15" s="69">
        <f>IF(RES_hh_tesh_in!K15=0,0,RES_hh_tesh_in!K15/RES_summary!K$21)</f>
        <v>0.60763842852621708</v>
      </c>
      <c r="L15" s="69">
        <f>IF(RES_hh_tesh_in!L15=0,0,RES_hh_tesh_in!L15/RES_summary!L$21)</f>
        <v>0.49555201486215511</v>
      </c>
      <c r="M15" s="69">
        <f>IF(RES_hh_tesh_in!M15=0,0,RES_hh_tesh_in!M15/RES_summary!M$21)</f>
        <v>0.22948813447497826</v>
      </c>
      <c r="N15" s="69">
        <f>IF(RES_hh_tesh_in!N15=0,0,RES_hh_tesh_in!N15/RES_summary!N$21)</f>
        <v>1.0484413114286752</v>
      </c>
      <c r="O15" s="69">
        <f>IF(RES_hh_tesh_in!O15=0,0,RES_hh_tesh_in!O15/RES_summary!O$21)</f>
        <v>0.67241257324305792</v>
      </c>
      <c r="P15" s="69">
        <f>IF(RES_hh_tesh_in!P15=0,0,RES_hh_tesh_in!P15/RES_summary!P$21)</f>
        <v>0.5573773595513366</v>
      </c>
      <c r="Q15" s="69">
        <f>IF(RES_hh_tesh_in!Q15=0,0,RES_hh_tesh_in!Q15/RES_summary!Q$21)</f>
        <v>1.2255713028383191</v>
      </c>
      <c r="R15" s="69">
        <f>IF(RES_hh_tesh_in!R15=0,0,RES_hh_tesh_in!R15/RES_summary!R$21)</f>
        <v>1.0214294019924242</v>
      </c>
      <c r="S15" s="69">
        <f>IF(RES_hh_tesh_in!S15=0,0,RES_hh_tesh_in!S15/RES_summary!S$21)</f>
        <v>0.83372214107787779</v>
      </c>
      <c r="T15" s="69">
        <f>IF(RES_hh_tesh_in!T15=0,0,RES_hh_tesh_in!T15/RES_summary!T$21)</f>
        <v>1.2496563740252189</v>
      </c>
      <c r="U15" s="69">
        <f>IF(RES_hh_tesh_in!U15=0,0,RES_hh_tesh_in!U15/RES_summary!U$21)</f>
        <v>1.0498392888350576</v>
      </c>
      <c r="V15" s="69">
        <f>IF(RES_hh_tesh_in!V15=0,0,RES_hh_tesh_in!V15/RES_summary!V$21)</f>
        <v>1.1761008737696115</v>
      </c>
      <c r="W15" s="69">
        <f>IF(RES_hh_tesh_in!W15=0,0,RES_hh_tesh_in!W15/RES_summary!W$21)</f>
        <v>0.56095849502739714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0.15065225872618854</v>
      </c>
      <c r="D16" s="72">
        <f>IF(RES_hh_tesh_in!D16=0,0,RES_hh_tesh_in!D16/RES_summary!D$21)</f>
        <v>0.25174716299670336</v>
      </c>
      <c r="E16" s="72">
        <f>IF(RES_hh_tesh_in!E16=0,0,RES_hh_tesh_in!E16/RES_summary!E$21)</f>
        <v>0.3646314828457573</v>
      </c>
      <c r="F16" s="72">
        <f>IF(RES_hh_tesh_in!F16=0,0,RES_hh_tesh_in!F16/RES_summary!F$21)</f>
        <v>0.33911039375312824</v>
      </c>
      <c r="G16" s="72">
        <f>IF(RES_hh_tesh_in!G16=0,0,RES_hh_tesh_in!G16/RES_summary!G$21)</f>
        <v>0.40643966326937353</v>
      </c>
      <c r="H16" s="72">
        <f>IF(RES_hh_tesh_in!H16=0,0,RES_hh_tesh_in!H16/RES_summary!H$21)</f>
        <v>0.35728050680228496</v>
      </c>
      <c r="I16" s="72">
        <f>IF(RES_hh_tesh_in!I16=0,0,RES_hh_tesh_in!I16/RES_summary!I$21)</f>
        <v>0.55871007633564396</v>
      </c>
      <c r="J16" s="72">
        <f>IF(RES_hh_tesh_in!J16=0,0,RES_hh_tesh_in!J16/RES_summary!J$21)</f>
        <v>0.43328417397646118</v>
      </c>
      <c r="K16" s="72">
        <f>IF(RES_hh_tesh_in!K16=0,0,RES_hh_tesh_in!K16/RES_summary!K$21)</f>
        <v>0.60763842852621708</v>
      </c>
      <c r="L16" s="72">
        <f>IF(RES_hh_tesh_in!L16=0,0,RES_hh_tesh_in!L16/RES_summary!L$21)</f>
        <v>0.49555201486215511</v>
      </c>
      <c r="M16" s="72">
        <f>IF(RES_hh_tesh_in!M16=0,0,RES_hh_tesh_in!M16/RES_summary!M$21)</f>
        <v>0.22948813447497826</v>
      </c>
      <c r="N16" s="72">
        <f>IF(RES_hh_tesh_in!N16=0,0,RES_hh_tesh_in!N16/RES_summary!N$21)</f>
        <v>1.0484413114286752</v>
      </c>
      <c r="O16" s="72">
        <f>IF(RES_hh_tesh_in!O16=0,0,RES_hh_tesh_in!O16/RES_summary!O$21)</f>
        <v>0.67241257324305792</v>
      </c>
      <c r="P16" s="72">
        <f>IF(RES_hh_tesh_in!P16=0,0,RES_hh_tesh_in!P16/RES_summary!P$21)</f>
        <v>0.5573773595513366</v>
      </c>
      <c r="Q16" s="72">
        <f>IF(RES_hh_tesh_in!Q16=0,0,RES_hh_tesh_in!Q16/RES_summary!Q$21)</f>
        <v>1.2255713028383191</v>
      </c>
      <c r="R16" s="72">
        <f>IF(RES_hh_tesh_in!R16=0,0,RES_hh_tesh_in!R16/RES_summary!R$21)</f>
        <v>1.0214294019924242</v>
      </c>
      <c r="S16" s="72">
        <f>IF(RES_hh_tesh_in!S16=0,0,RES_hh_tesh_in!S16/RES_summary!S$21)</f>
        <v>0.83372214107787779</v>
      </c>
      <c r="T16" s="72">
        <f>IF(RES_hh_tesh_in!T16=0,0,RES_hh_tesh_in!T16/RES_summary!T$21)</f>
        <v>1.2496563740252189</v>
      </c>
      <c r="U16" s="72">
        <f>IF(RES_hh_tesh_in!U16=0,0,RES_hh_tesh_in!U16/RES_summary!U$21)</f>
        <v>1.0498392888350576</v>
      </c>
      <c r="V16" s="72">
        <f>IF(RES_hh_tesh_in!V16=0,0,RES_hh_tesh_in!V16/RES_summary!V$21)</f>
        <v>1.1761008737696115</v>
      </c>
      <c r="W16" s="72">
        <f>IF(RES_hh_tesh_in!W16=0,0,RES_hh_tesh_in!W16/RES_summary!W$21)</f>
        <v>0.56095849502739714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7.2524809989357539</v>
      </c>
      <c r="D17" s="69">
        <f>IF(RES_hh_tesh_in!D17=0,0,RES_hh_tesh_in!D17/RES_summary!D$21)</f>
        <v>7.2570946034916499</v>
      </c>
      <c r="E17" s="69">
        <f>IF(RES_hh_tesh_in!E17=0,0,RES_hh_tesh_in!E17/RES_summary!E$21)</f>
        <v>7.1580734368089125</v>
      </c>
      <c r="F17" s="69">
        <f>IF(RES_hh_tesh_in!F17=0,0,RES_hh_tesh_in!F17/RES_summary!F$21)</f>
        <v>7.0569280442342679</v>
      </c>
      <c r="G17" s="69">
        <f>IF(RES_hh_tesh_in!G17=0,0,RES_hh_tesh_in!G17/RES_summary!G$21)</f>
        <v>7.1620700136573934</v>
      </c>
      <c r="H17" s="69">
        <f>IF(RES_hh_tesh_in!H17=0,0,RES_hh_tesh_in!H17/RES_summary!H$21)</f>
        <v>7.2451124726269382</v>
      </c>
      <c r="I17" s="69">
        <f>IF(RES_hh_tesh_in!I17=0,0,RES_hh_tesh_in!I17/RES_summary!I$21)</f>
        <v>7.4798367113557021</v>
      </c>
      <c r="J17" s="69">
        <f>IF(RES_hh_tesh_in!J17=0,0,RES_hh_tesh_in!J17/RES_summary!J$21)</f>
        <v>7.4554618122975835</v>
      </c>
      <c r="K17" s="69">
        <f>IF(RES_hh_tesh_in!K17=0,0,RES_hh_tesh_in!K17/RES_summary!K$21)</f>
        <v>6.5388551624245608</v>
      </c>
      <c r="L17" s="69">
        <f>IF(RES_hh_tesh_in!L17=0,0,RES_hh_tesh_in!L17/RES_summary!L$21)</f>
        <v>5.389505107868656</v>
      </c>
      <c r="M17" s="69">
        <f>IF(RES_hh_tesh_in!M17=0,0,RES_hh_tesh_in!M17/RES_summary!M$21)</f>
        <v>5.6008923183804002</v>
      </c>
      <c r="N17" s="69">
        <f>IF(RES_hh_tesh_in!N17=0,0,RES_hh_tesh_in!N17/RES_summary!N$21)</f>
        <v>6.0964315549522103</v>
      </c>
      <c r="O17" s="69">
        <f>IF(RES_hh_tesh_in!O17=0,0,RES_hh_tesh_in!O17/RES_summary!O$21)</f>
        <v>6.9498274523159749</v>
      </c>
      <c r="P17" s="69">
        <f>IF(RES_hh_tesh_in!P17=0,0,RES_hh_tesh_in!P17/RES_summary!P$21)</f>
        <v>9.6807881038323345</v>
      </c>
      <c r="Q17" s="69">
        <f>IF(RES_hh_tesh_in!Q17=0,0,RES_hh_tesh_in!Q17/RES_summary!Q$21)</f>
        <v>8.8885136359165013</v>
      </c>
      <c r="R17" s="69">
        <f>IF(RES_hh_tesh_in!R17=0,0,RES_hh_tesh_in!R17/RES_summary!R$21)</f>
        <v>8.6897513769512713</v>
      </c>
      <c r="S17" s="69">
        <f>IF(RES_hh_tesh_in!S17=0,0,RES_hh_tesh_in!S17/RES_summary!S$21)</f>
        <v>9.8826289429147618</v>
      </c>
      <c r="T17" s="69">
        <f>IF(RES_hh_tesh_in!T17=0,0,RES_hh_tesh_in!T17/RES_summary!T$21)</f>
        <v>12.819903702260543</v>
      </c>
      <c r="U17" s="69">
        <f>IF(RES_hh_tesh_in!U17=0,0,RES_hh_tesh_in!U17/RES_summary!U$21)</f>
        <v>14.228614270848357</v>
      </c>
      <c r="V17" s="69">
        <f>IF(RES_hh_tesh_in!V17=0,0,RES_hh_tesh_in!V17/RES_summary!V$21)</f>
        <v>14.451851068929649</v>
      </c>
      <c r="W17" s="69">
        <f>IF(RES_hh_tesh_in!W17=0,0,RES_hh_tesh_in!W17/RES_summary!W$21)</f>
        <v>15.135533485982146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5.5411078868365209</v>
      </c>
      <c r="D18" s="72">
        <f>IF(RES_hh_tesh_in!D18=0,0,RES_hh_tesh_in!D18/RES_summary!D$21)</f>
        <v>9.4006229242672106</v>
      </c>
      <c r="E18" s="72">
        <f>IF(RES_hh_tesh_in!E18=0,0,RES_hh_tesh_in!E18/RES_summary!E$21)</f>
        <v>6.3552526390885786</v>
      </c>
      <c r="F18" s="72">
        <f>IF(RES_hh_tesh_in!F18=0,0,RES_hh_tesh_in!F18/RES_summary!F$21)</f>
        <v>8.7053677066337283</v>
      </c>
      <c r="G18" s="72">
        <f>IF(RES_hh_tesh_in!G18=0,0,RES_hh_tesh_in!G18/RES_summary!G$21)</f>
        <v>5.8348593353892353</v>
      </c>
      <c r="H18" s="72">
        <f>IF(RES_hh_tesh_in!H18=0,0,RES_hh_tesh_in!H18/RES_summary!H$21)</f>
        <v>6.2936861474258246</v>
      </c>
      <c r="I18" s="72">
        <f>IF(RES_hh_tesh_in!I18=0,0,RES_hh_tesh_in!I18/RES_summary!I$21)</f>
        <v>6.6000517992626877</v>
      </c>
      <c r="J18" s="72">
        <f>IF(RES_hh_tesh_in!J18=0,0,RES_hh_tesh_in!J18/RES_summary!J$21)</f>
        <v>9.6710737517873877</v>
      </c>
      <c r="K18" s="72">
        <f>IF(RES_hh_tesh_in!K18=0,0,RES_hh_tesh_in!K18/RES_summary!K$21)</f>
        <v>7.3010195158546791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6.7411029927443549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9.4519143426371244</v>
      </c>
      <c r="S18" s="72">
        <f>IF(RES_hh_tesh_in!S18=0,0,RES_hh_tesh_in!S18/RES_summary!S$21)</f>
        <v>11.34014454955496</v>
      </c>
      <c r="T18" s="72">
        <f>IF(RES_hh_tesh_in!T18=0,0,RES_hh_tesh_in!T18/RES_summary!T$21)</f>
        <v>11.517426836886964</v>
      </c>
      <c r="U18" s="72">
        <f>IF(RES_hh_tesh_in!U18=0,0,RES_hh_tesh_in!U18/RES_summary!U$21)</f>
        <v>11.47841329172927</v>
      </c>
      <c r="V18" s="72">
        <f>IF(RES_hh_tesh_in!V18=0,0,RES_hh_tesh_in!V18/RES_summary!V$21)</f>
        <v>17.862887900721855</v>
      </c>
      <c r="W18" s="72">
        <f>IF(RES_hh_tesh_in!W18=0,0,RES_hh_tesh_in!W18/RES_summary!W$21)</f>
        <v>13.444233358270711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7.3954555431517033</v>
      </c>
      <c r="D19" s="72">
        <f>IF(RES_hh_tesh_in!D19=0,0,RES_hh_tesh_in!D19/RES_summary!D$21)</f>
        <v>7.3419429457868368</v>
      </c>
      <c r="E19" s="72">
        <f>IF(RES_hh_tesh_in!E19=0,0,RES_hh_tesh_in!E19/RES_summary!E$21)</f>
        <v>7.1731783575331294</v>
      </c>
      <c r="F19" s="72">
        <f>IF(RES_hh_tesh_in!F19=0,0,RES_hh_tesh_in!F19/RES_summary!F$21)</f>
        <v>7.1078864111116333</v>
      </c>
      <c r="G19" s="72">
        <f>IF(RES_hh_tesh_in!G19=0,0,RES_hh_tesh_in!G19/RES_summary!G$21)</f>
        <v>7.1833872698070715</v>
      </c>
      <c r="H19" s="72">
        <f>IF(RES_hh_tesh_in!H19=0,0,RES_hh_tesh_in!H19/RES_summary!H$21)</f>
        <v>7.270408377362596</v>
      </c>
      <c r="I19" s="72">
        <f>IF(RES_hh_tesh_in!I19=0,0,RES_hh_tesh_in!I19/RES_summary!I$21)</f>
        <v>7.3716728711751713</v>
      </c>
      <c r="J19" s="72">
        <f>IF(RES_hh_tesh_in!J19=0,0,RES_hh_tesh_in!J19/RES_summary!J$21)</f>
        <v>7.0949303881227985</v>
      </c>
      <c r="K19" s="72">
        <f>IF(RES_hh_tesh_in!K19=0,0,RES_hh_tesh_in!K19/RES_summary!K$21)</f>
        <v>7.0860702498224057</v>
      </c>
      <c r="L19" s="72">
        <f>IF(RES_hh_tesh_in!L19=0,0,RES_hh_tesh_in!L19/RES_summary!L$21)</f>
        <v>6.7669628814874825</v>
      </c>
      <c r="M19" s="72">
        <f>IF(RES_hh_tesh_in!M19=0,0,RES_hh_tesh_in!M19/RES_summary!M$21)</f>
        <v>6.8456682161371489</v>
      </c>
      <c r="N19" s="72">
        <f>IF(RES_hh_tesh_in!N19=0,0,RES_hh_tesh_in!N19/RES_summary!N$21)</f>
        <v>6.8491677573564482</v>
      </c>
      <c r="O19" s="72">
        <f>IF(RES_hh_tesh_in!O19=0,0,RES_hh_tesh_in!O19/RES_summary!O$21)</f>
        <v>7.1418030661835452</v>
      </c>
      <c r="P19" s="72">
        <f>IF(RES_hh_tesh_in!P19=0,0,RES_hh_tesh_in!P19/RES_summary!P$21)</f>
        <v>8.0023045466913647</v>
      </c>
      <c r="Q19" s="72">
        <f>IF(RES_hh_tesh_in!Q19=0,0,RES_hh_tesh_in!Q19/RES_summary!Q$21)</f>
        <v>8.547452070505237</v>
      </c>
      <c r="R19" s="72">
        <f>IF(RES_hh_tesh_in!R19=0,0,RES_hh_tesh_in!R19/RES_summary!R$21)</f>
        <v>9.070963359279208</v>
      </c>
      <c r="S19" s="72">
        <f>IF(RES_hh_tesh_in!S19=0,0,RES_hh_tesh_in!S19/RES_summary!S$21)</f>
        <v>10.926132878321431</v>
      </c>
      <c r="T19" s="72">
        <f>IF(RES_hh_tesh_in!T19=0,0,RES_hh_tesh_in!T19/RES_summary!T$21)</f>
        <v>14.344612593190064</v>
      </c>
      <c r="U19" s="72">
        <f>IF(RES_hh_tesh_in!U19=0,0,RES_hh_tesh_in!U19/RES_summary!U$21)</f>
        <v>11.917092787767778</v>
      </c>
      <c r="V19" s="72">
        <f>IF(RES_hh_tesh_in!V19=0,0,RES_hh_tesh_in!V19/RES_summary!V$21)</f>
        <v>15.8361633885202</v>
      </c>
      <c r="W19" s="72">
        <f>IF(RES_hh_tesh_in!W19=0,0,RES_hh_tesh_in!W19/RES_summary!W$21)</f>
        <v>18.429917676362635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0</v>
      </c>
      <c r="L20" s="72">
        <f>IF(RES_hh_tesh_in!L20=0,0,RES_hh_tesh_in!L20/RES_summary!L$21)</f>
        <v>0</v>
      </c>
      <c r="M20" s="72">
        <f>IF(RES_hh_tesh_in!M20=0,0,RES_hh_tesh_in!M20/RES_summary!M$21)</f>
        <v>0</v>
      </c>
      <c r="N20" s="72">
        <f>IF(RES_hh_tesh_in!N20=0,0,RES_hh_tesh_in!N20/RES_summary!N$21)</f>
        <v>0</v>
      </c>
      <c r="O20" s="72">
        <f>IF(RES_hh_tesh_in!O20=0,0,RES_hh_tesh_in!O20/RES_summary!O$21)</f>
        <v>0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6.8348825851121529</v>
      </c>
      <c r="D21" s="72">
        <f>IF(RES_hh_tesh_in!D21=0,0,RES_hh_tesh_in!D21/RES_summary!D$21)</f>
        <v>6.9190125274184373</v>
      </c>
      <c r="E21" s="72">
        <f>IF(RES_hh_tesh_in!E21=0,0,RES_hh_tesh_in!E21/RES_summary!E$21)</f>
        <v>7.3129756381636541</v>
      </c>
      <c r="F21" s="72">
        <f>IF(RES_hh_tesh_in!F21=0,0,RES_hh_tesh_in!F21/RES_summary!F$21)</f>
        <v>7.0910005495296478</v>
      </c>
      <c r="G21" s="72">
        <f>IF(RES_hh_tesh_in!G21=0,0,RES_hh_tesh_in!G21/RES_summary!G$21)</f>
        <v>7.1645394975607513</v>
      </c>
      <c r="H21" s="72">
        <f>IF(RES_hh_tesh_in!H21=0,0,RES_hh_tesh_in!H21/RES_summary!H$21)</f>
        <v>7.3458386352647063</v>
      </c>
      <c r="I21" s="72">
        <f>IF(RES_hh_tesh_in!I21=0,0,RES_hh_tesh_in!I21/RES_summary!I$21)</f>
        <v>7.2000630910645063</v>
      </c>
      <c r="J21" s="72">
        <f>IF(RES_hh_tesh_in!J21=0,0,RES_hh_tesh_in!J21/RES_summary!J$21)</f>
        <v>7.6296876523108743</v>
      </c>
      <c r="K21" s="72">
        <f>IF(RES_hh_tesh_in!K21=0,0,RES_hh_tesh_in!K21/RES_summary!K$21)</f>
        <v>7.9609627831058587</v>
      </c>
      <c r="L21" s="72">
        <f>IF(RES_hh_tesh_in!L21=0,0,RES_hh_tesh_in!L21/RES_summary!L$21)</f>
        <v>0</v>
      </c>
      <c r="M21" s="72">
        <f>IF(RES_hh_tesh_in!M21=0,0,RES_hh_tesh_in!M21/RES_summary!M$21)</f>
        <v>5.5539843423019626</v>
      </c>
      <c r="N21" s="72">
        <f>IF(RES_hh_tesh_in!N21=0,0,RES_hh_tesh_in!N21/RES_summary!N$21)</f>
        <v>5.7800038213871945</v>
      </c>
      <c r="O21" s="72">
        <f>IF(RES_hh_tesh_in!O21=0,0,RES_hh_tesh_in!O21/RES_summary!O$21)</f>
        <v>6.7228909693191383</v>
      </c>
      <c r="P21" s="72">
        <f>IF(RES_hh_tesh_in!P21=0,0,RES_hh_tesh_in!P21/RES_summary!P$21)</f>
        <v>9.9160548917132036</v>
      </c>
      <c r="Q21" s="72">
        <f>IF(RES_hh_tesh_in!Q21=0,0,RES_hh_tesh_in!Q21/RES_summary!Q$21)</f>
        <v>8.7194301909461025</v>
      </c>
      <c r="R21" s="72">
        <f>IF(RES_hh_tesh_in!R21=0,0,RES_hh_tesh_in!R21/RES_summary!R$21)</f>
        <v>8.3841422814682875</v>
      </c>
      <c r="S21" s="72">
        <f>IF(RES_hh_tesh_in!S21=0,0,RES_hh_tesh_in!S21/RES_summary!S$21)</f>
        <v>9.8373080543383864</v>
      </c>
      <c r="T21" s="72">
        <f>IF(RES_hh_tesh_in!T21=0,0,RES_hh_tesh_in!T21/RES_summary!T$21)</f>
        <v>13.487853998181196</v>
      </c>
      <c r="U21" s="72">
        <f>IF(RES_hh_tesh_in!U21=0,0,RES_hh_tesh_in!U21/RES_summary!U$21)</f>
        <v>14.122754932812727</v>
      </c>
      <c r="V21" s="72">
        <f>IF(RES_hh_tesh_in!V21=0,0,RES_hh_tesh_in!V21/RES_summary!V$21)</f>
        <v>15.466891644164441</v>
      </c>
      <c r="W21" s="72">
        <f>IF(RES_hh_tesh_in!W21=0,0,RES_hh_tesh_in!W21/RES_summary!W$21)</f>
        <v>13.402405422271874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9.49157799056945</v>
      </c>
      <c r="D22" s="72">
        <f>IF(RES_hh_tesh_in!D22=0,0,RES_hh_tesh_in!D22/RES_summary!D$21)</f>
        <v>6.9672903653494336</v>
      </c>
      <c r="E22" s="72">
        <f>IF(RES_hh_tesh_in!E22=0,0,RES_hh_tesh_in!E22/RES_summary!E$21)</f>
        <v>6.2272753287044198</v>
      </c>
      <c r="F22" s="72">
        <f>IF(RES_hh_tesh_in!F22=0,0,RES_hh_tesh_in!F22/RES_summary!F$21)</f>
        <v>7.5795142451027715</v>
      </c>
      <c r="G22" s="72">
        <f>IF(RES_hh_tesh_in!G22=0,0,RES_hh_tesh_in!G22/RES_summary!G$21)</f>
        <v>7.6567430869771806</v>
      </c>
      <c r="H22" s="72">
        <f>IF(RES_hh_tesh_in!H22=0,0,RES_hh_tesh_in!H22/RES_summary!H$21)</f>
        <v>5.7607577849478027</v>
      </c>
      <c r="I22" s="72">
        <f>IF(RES_hh_tesh_in!I22=0,0,RES_hh_tesh_in!I22/RES_summary!I$21)</f>
        <v>8.6767606371987718</v>
      </c>
      <c r="J22" s="72">
        <f>IF(RES_hh_tesh_in!J22=0,0,RES_hh_tesh_in!J22/RES_summary!J$21)</f>
        <v>4.9974212600735308</v>
      </c>
      <c r="K22" s="72">
        <f>IF(RES_hh_tesh_in!K22=0,0,RES_hh_tesh_in!K22/RES_summary!K$21)</f>
        <v>4.9077003197997913</v>
      </c>
      <c r="L22" s="72">
        <f>IF(RES_hh_tesh_in!L22=0,0,RES_hh_tesh_in!L22/RES_summary!L$21)</f>
        <v>6.9108627701214527</v>
      </c>
      <c r="M22" s="72">
        <f>IF(RES_hh_tesh_in!M22=0,0,RES_hh_tesh_in!M22/RES_summary!M$21)</f>
        <v>6.0951382219657404</v>
      </c>
      <c r="N22" s="72">
        <f>IF(RES_hh_tesh_in!N22=0,0,RES_hh_tesh_in!N22/RES_summary!N$21)</f>
        <v>6.964156785408731</v>
      </c>
      <c r="O22" s="72">
        <f>IF(RES_hh_tesh_in!O22=0,0,RES_hh_tesh_in!O22/RES_summary!O$21)</f>
        <v>7.0800598207846912</v>
      </c>
      <c r="P22" s="72">
        <f>IF(RES_hh_tesh_in!P22=0,0,RES_hh_tesh_in!P22/RES_summary!P$21)</f>
        <v>0</v>
      </c>
      <c r="Q22" s="72">
        <f>IF(RES_hh_tesh_in!Q22=0,0,RES_hh_tesh_in!Q22/RES_summary!Q$21)</f>
        <v>8.724609366209231</v>
      </c>
      <c r="R22" s="72">
        <f>IF(RES_hh_tesh_in!R22=0,0,RES_hh_tesh_in!R22/RES_summary!R$21)</f>
        <v>6.5460335539181322</v>
      </c>
      <c r="S22" s="72">
        <f>IF(RES_hh_tesh_in!S22=0,0,RES_hh_tesh_in!S22/RES_summary!S$21)</f>
        <v>6.5206721775759817</v>
      </c>
      <c r="T22" s="72">
        <f>IF(RES_hh_tesh_in!T22=0,0,RES_hh_tesh_in!T22/RES_summary!T$21)</f>
        <v>0</v>
      </c>
      <c r="U22" s="72">
        <f>IF(RES_hh_tesh_in!U22=0,0,RES_hh_tesh_in!U22/RES_summary!U$21)</f>
        <v>0</v>
      </c>
      <c r="V22" s="72">
        <f>IF(RES_hh_tesh_in!V22=0,0,RES_hh_tesh_in!V22/RES_summary!V$21)</f>
        <v>13.803324914967032</v>
      </c>
      <c r="W22" s="72">
        <f>IF(RES_hh_tesh_in!W22=0,0,RES_hh_tesh_in!W22/RES_summary!W$21)</f>
        <v>15.194767899433765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8.2069819198108576</v>
      </c>
      <c r="D24" s="72">
        <f>IF(RES_hh_tesh_in!D24=0,0,RES_hh_tesh_in!D24/RES_summary!D$21)</f>
        <v>7.5602293945492214</v>
      </c>
      <c r="E24" s="72">
        <f>IF(RES_hh_tesh_in!E24=0,0,RES_hh_tesh_in!E24/RES_summary!E$21)</f>
        <v>6.9731437741675952</v>
      </c>
      <c r="F24" s="72">
        <f>IF(RES_hh_tesh_in!F24=0,0,RES_hh_tesh_in!F24/RES_summary!F$21)</f>
        <v>6.9007476175599578</v>
      </c>
      <c r="G24" s="72">
        <f>IF(RES_hh_tesh_in!G24=0,0,RES_hh_tesh_in!G24/RES_summary!G$21)</f>
        <v>7.2917372570570205</v>
      </c>
      <c r="H24" s="72">
        <f>IF(RES_hh_tesh_in!H24=0,0,RES_hh_tesh_in!H24/RES_summary!H$21)</f>
        <v>7.2879546226994858</v>
      </c>
      <c r="I24" s="72">
        <f>IF(RES_hh_tesh_in!I24=0,0,RES_hh_tesh_in!I24/RES_summary!I$21)</f>
        <v>7.7401232613586313</v>
      </c>
      <c r="J24" s="72">
        <f>IF(RES_hh_tesh_in!J24=0,0,RES_hh_tesh_in!J24/RES_summary!J$21)</f>
        <v>7.3302987239818043</v>
      </c>
      <c r="K24" s="72">
        <f>IF(RES_hh_tesh_in!K24=0,0,RES_hh_tesh_in!K24/RES_summary!K$21)</f>
        <v>7.9649817636434994</v>
      </c>
      <c r="L24" s="72">
        <f>IF(RES_hh_tesh_in!L24=0,0,RES_hh_tesh_in!L24/RES_summary!L$21)</f>
        <v>0</v>
      </c>
      <c r="M24" s="72">
        <f>IF(RES_hh_tesh_in!M24=0,0,RES_hh_tesh_in!M24/RES_summary!M$21)</f>
        <v>5.3465905364342614</v>
      </c>
      <c r="N24" s="72">
        <f>IF(RES_hh_tesh_in!N24=0,0,RES_hh_tesh_in!N24/RES_summary!N$21)</f>
        <v>6.0877280398938431</v>
      </c>
      <c r="O24" s="72">
        <f>IF(RES_hh_tesh_in!O24=0,0,RES_hh_tesh_in!O24/RES_summary!O$21)</f>
        <v>6.8026609138857781</v>
      </c>
      <c r="P24" s="72">
        <f>IF(RES_hh_tesh_in!P24=0,0,RES_hh_tesh_in!P24/RES_summary!P$21)</f>
        <v>9.7091898567297221</v>
      </c>
      <c r="Q24" s="72">
        <f>IF(RES_hh_tesh_in!Q24=0,0,RES_hh_tesh_in!Q24/RES_summary!Q$21)</f>
        <v>8.9758096940700938</v>
      </c>
      <c r="R24" s="72">
        <f>IF(RES_hh_tesh_in!R24=0,0,RES_hh_tesh_in!R24/RES_summary!R$21)</f>
        <v>8.5763147178041876</v>
      </c>
      <c r="S24" s="72">
        <f>IF(RES_hh_tesh_in!S24=0,0,RES_hh_tesh_in!S24/RES_summary!S$21)</f>
        <v>9.7212270108054746</v>
      </c>
      <c r="T24" s="72">
        <f>IF(RES_hh_tesh_in!T24=0,0,RES_hh_tesh_in!T24/RES_summary!T$21)</f>
        <v>12.997948172475674</v>
      </c>
      <c r="U24" s="72">
        <f>IF(RES_hh_tesh_in!U24=0,0,RES_hh_tesh_in!U24/RES_summary!U$21)</f>
        <v>14.882962767929016</v>
      </c>
      <c r="V24" s="72">
        <f>IF(RES_hh_tesh_in!V24=0,0,RES_hh_tesh_in!V24/RES_summary!V$21)</f>
        <v>14.949489044131854</v>
      </c>
      <c r="W24" s="72">
        <f>IF(RES_hh_tesh_in!W24=0,0,RES_hh_tesh_in!W24/RES_summary!W$21)</f>
        <v>12.994764370600803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6.8537326051767886</v>
      </c>
      <c r="D25" s="74">
        <f>IF(RES_hh_tesh_in!D25=0,0,RES_hh_tesh_in!D25/RES_summary!D$21)</f>
        <v>7.019558925710526</v>
      </c>
      <c r="E25" s="74">
        <f>IF(RES_hh_tesh_in!E25=0,0,RES_hh_tesh_in!E25/RES_summary!E$21)</f>
        <v>7.2652122125530525</v>
      </c>
      <c r="F25" s="74">
        <f>IF(RES_hh_tesh_in!F25=0,0,RES_hh_tesh_in!F25/RES_summary!F$21)</f>
        <v>7.0440750017934466</v>
      </c>
      <c r="G25" s="74">
        <f>IF(RES_hh_tesh_in!G25=0,0,RES_hh_tesh_in!G25/RES_summary!G$21)</f>
        <v>7.0476404232478949</v>
      </c>
      <c r="H25" s="74">
        <f>IF(RES_hh_tesh_in!H25=0,0,RES_hh_tesh_in!H25/RES_summary!H$21)</f>
        <v>7.1690354993755321</v>
      </c>
      <c r="I25" s="74">
        <f>IF(RES_hh_tesh_in!I25=0,0,RES_hh_tesh_in!I25/RES_summary!I$21)</f>
        <v>7.8258935197018076</v>
      </c>
      <c r="J25" s="74">
        <f>IF(RES_hh_tesh_in!J25=0,0,RES_hh_tesh_in!J25/RES_summary!J$21)</f>
        <v>7.1531595257816862</v>
      </c>
      <c r="K25" s="74">
        <f>IF(RES_hh_tesh_in!K25=0,0,RES_hh_tesh_in!K25/RES_summary!K$21)</f>
        <v>5.6492557515564137</v>
      </c>
      <c r="L25" s="74">
        <f>IF(RES_hh_tesh_in!L25=0,0,RES_hh_tesh_in!L25/RES_summary!L$21)</f>
        <v>2.9161385566460645</v>
      </c>
      <c r="M25" s="74">
        <f>IF(RES_hh_tesh_in!M25=0,0,RES_hh_tesh_in!M25/RES_summary!M$21)</f>
        <v>5.467847639827732</v>
      </c>
      <c r="N25" s="74">
        <f>IF(RES_hh_tesh_in!N25=0,0,RES_hh_tesh_in!N25/RES_summary!N$21)</f>
        <v>6.2469285931338066</v>
      </c>
      <c r="O25" s="74">
        <f>IF(RES_hh_tesh_in!O25=0,0,RES_hh_tesh_in!O25/RES_summary!O$21)</f>
        <v>7.6890219703431537</v>
      </c>
      <c r="P25" s="74">
        <f>IF(RES_hh_tesh_in!P25=0,0,RES_hh_tesh_in!P25/RES_summary!P$21)</f>
        <v>7.9170221976373778</v>
      </c>
      <c r="Q25" s="74">
        <f>IF(RES_hh_tesh_in!Q25=0,0,RES_hh_tesh_in!Q25/RES_summary!Q$21)</f>
        <v>9.0283050253080077</v>
      </c>
      <c r="R25" s="74">
        <f>IF(RES_hh_tesh_in!R25=0,0,RES_hh_tesh_in!R25/RES_summary!R$21)</f>
        <v>9.0543973590354625</v>
      </c>
      <c r="S25" s="74">
        <f>IF(RES_hh_tesh_in!S25=0,0,RES_hh_tesh_in!S25/RES_summary!S$21)</f>
        <v>7.2675737878217479</v>
      </c>
      <c r="T25" s="74">
        <f>IF(RES_hh_tesh_in!T25=0,0,RES_hh_tesh_in!T25/RES_summary!T$21)</f>
        <v>6.7657808151717109</v>
      </c>
      <c r="U25" s="74">
        <f>IF(RES_hh_tesh_in!U25=0,0,RES_hh_tesh_in!U25/RES_summary!U$21)</f>
        <v>14.320338754892527</v>
      </c>
      <c r="V25" s="74">
        <f>IF(RES_hh_tesh_in!V25=0,0,RES_hh_tesh_in!V25/RES_summary!V$21)</f>
        <v>10.952669520503642</v>
      </c>
      <c r="W25" s="74">
        <f>IF(RES_hh_tesh_in!W25=0,0,RES_hh_tesh_in!W25/RES_summary!W$21)</f>
        <v>15.305635405677446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0</v>
      </c>
      <c r="D26" s="77">
        <f>IF(RES_hh_tesh_in!D26=0,0,RES_hh_tesh_in!D26/RES_summary!D$21)</f>
        <v>0</v>
      </c>
      <c r="E26" s="77">
        <f>IF(RES_hh_tesh_in!E26=0,0,RES_hh_tesh_in!E26/RES_summary!E$21)</f>
        <v>0</v>
      </c>
      <c r="F26" s="77">
        <f>IF(RES_hh_tesh_in!F26=0,0,RES_hh_tesh_in!F26/RES_summary!F$21)</f>
        <v>0</v>
      </c>
      <c r="G26" s="77">
        <f>IF(RES_hh_tesh_in!G26=0,0,RES_hh_tesh_in!G26/RES_summary!G$21)</f>
        <v>0</v>
      </c>
      <c r="H26" s="77">
        <f>IF(RES_hh_tesh_in!H26=0,0,RES_hh_tesh_in!H26/RES_summary!H$21)</f>
        <v>0</v>
      </c>
      <c r="I26" s="77">
        <f>IF(RES_hh_tesh_in!I26=0,0,RES_hh_tesh_in!I26/RES_summary!I$21)</f>
        <v>0</v>
      </c>
      <c r="J26" s="77">
        <f>IF(RES_hh_tesh_in!J26=0,0,RES_hh_tesh_in!J26/RES_summary!J$21)</f>
        <v>0</v>
      </c>
      <c r="K26" s="77">
        <f>IF(RES_hh_tesh_in!K26=0,0,RES_hh_tesh_in!K26/RES_summary!K$21)</f>
        <v>0</v>
      </c>
      <c r="L26" s="77">
        <f>IF(RES_hh_tesh_in!L26=0,0,RES_hh_tesh_in!L26/RES_summary!L$21)</f>
        <v>3.3815821312667986</v>
      </c>
      <c r="M26" s="77">
        <f>IF(RES_hh_tesh_in!M26=0,0,RES_hh_tesh_in!M26/RES_summary!M$21)</f>
        <v>3.8648264827039087</v>
      </c>
      <c r="N26" s="77">
        <f>IF(RES_hh_tesh_in!N26=0,0,RES_hh_tesh_in!N26/RES_summary!N$21)</f>
        <v>4.2039665212735047</v>
      </c>
      <c r="O26" s="77">
        <f>IF(RES_hh_tesh_in!O26=0,0,RES_hh_tesh_in!O26/RES_summary!O$21)</f>
        <v>4.9261278729887277</v>
      </c>
      <c r="P26" s="77">
        <f>IF(RES_hh_tesh_in!P26=0,0,RES_hh_tesh_in!P26/RES_summary!P$21)</f>
        <v>6.6292308689923614</v>
      </c>
      <c r="Q26" s="77">
        <f>IF(RES_hh_tesh_in!Q26=0,0,RES_hh_tesh_in!Q26/RES_summary!Q$21)</f>
        <v>6.0807919262546184</v>
      </c>
      <c r="R26" s="77">
        <f>IF(RES_hh_tesh_in!R26=0,0,RES_hh_tesh_in!R26/RES_summary!R$21)</f>
        <v>6.2769271139364831</v>
      </c>
      <c r="S26" s="77">
        <f>IF(RES_hh_tesh_in!S26=0,0,RES_hh_tesh_in!S26/RES_summary!S$21)</f>
        <v>6.8779603355384591</v>
      </c>
      <c r="T26" s="77">
        <f>IF(RES_hh_tesh_in!T26=0,0,RES_hh_tesh_in!T26/RES_summary!T$21)</f>
        <v>8.2330520687699753</v>
      </c>
      <c r="U26" s="77">
        <f>IF(RES_hh_tesh_in!U26=0,0,RES_hh_tesh_in!U26/RES_summary!U$21)</f>
        <v>10.132762802742601</v>
      </c>
      <c r="V26" s="77">
        <f>IF(RES_hh_tesh_in!V26=0,0,RES_hh_tesh_in!V26/RES_summary!V$21)</f>
        <v>9.2192924845335114</v>
      </c>
      <c r="W26" s="77">
        <f>IF(RES_hh_tesh_in!W26=0,0,RES_hh_tesh_in!W26/RES_summary!W$21)</f>
        <v>11.047315691253303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2.3213802951672586</v>
      </c>
      <c r="D27" s="69">
        <f>IF(RES_hh_tesh_in!D27=0,0,RES_hh_tesh_in!D27/RES_summary!D$21)</f>
        <v>2.1695431193856396</v>
      </c>
      <c r="E27" s="69">
        <f>IF(RES_hh_tesh_in!E27=0,0,RES_hh_tesh_in!E27/RES_summary!E$21)</f>
        <v>2.5441991367407852</v>
      </c>
      <c r="F27" s="69">
        <f>IF(RES_hh_tesh_in!F27=0,0,RES_hh_tesh_in!F27/RES_summary!F$21)</f>
        <v>2.6476922729754788</v>
      </c>
      <c r="G27" s="69">
        <f>IF(RES_hh_tesh_in!G27=0,0,RES_hh_tesh_in!G27/RES_summary!G$21)</f>
        <v>2.5415649544693659</v>
      </c>
      <c r="H27" s="69">
        <f>IF(RES_hh_tesh_in!H27=0,0,RES_hh_tesh_in!H27/RES_summary!H$21)</f>
        <v>2.3123295805900117</v>
      </c>
      <c r="I27" s="69">
        <f>IF(RES_hh_tesh_in!I27=0,0,RES_hh_tesh_in!I27/RES_summary!I$21)</f>
        <v>2.4794608895743724</v>
      </c>
      <c r="J27" s="69">
        <f>IF(RES_hh_tesh_in!J27=0,0,RES_hh_tesh_in!J27/RES_summary!J$21)</f>
        <v>2.2675596362322303</v>
      </c>
      <c r="K27" s="69">
        <f>IF(RES_hh_tesh_in!K27=0,0,RES_hh_tesh_in!K27/RES_summary!K$21)</f>
        <v>2.1183116025851558</v>
      </c>
      <c r="L27" s="69">
        <f>IF(RES_hh_tesh_in!L27=0,0,RES_hh_tesh_in!L27/RES_summary!L$21)</f>
        <v>1.8467701675644379</v>
      </c>
      <c r="M27" s="69">
        <f>IF(RES_hh_tesh_in!M27=0,0,RES_hh_tesh_in!M27/RES_summary!M$21)</f>
        <v>2.0328852273719766</v>
      </c>
      <c r="N27" s="69">
        <f>IF(RES_hh_tesh_in!N27=0,0,RES_hh_tesh_in!N27/RES_summary!N$21)</f>
        <v>2.0706792578142972</v>
      </c>
      <c r="O27" s="69">
        <f>IF(RES_hh_tesh_in!O27=0,0,RES_hh_tesh_in!O27/RES_summary!O$21)</f>
        <v>2.0471337511345125</v>
      </c>
      <c r="P27" s="69">
        <f>IF(RES_hh_tesh_in!P27=0,0,RES_hh_tesh_in!P27/RES_summary!P$21)</f>
        <v>2.5301059422236598</v>
      </c>
      <c r="Q27" s="69">
        <f>IF(RES_hh_tesh_in!Q27=0,0,RES_hh_tesh_in!Q27/RES_summary!Q$21)</f>
        <v>2.5140892909367674</v>
      </c>
      <c r="R27" s="69">
        <f>IF(RES_hh_tesh_in!R27=0,0,RES_hh_tesh_in!R27/RES_summary!R$21)</f>
        <v>2.5701290193762261</v>
      </c>
      <c r="S27" s="69">
        <f>IF(RES_hh_tesh_in!S27=0,0,RES_hh_tesh_in!S27/RES_summary!S$21)</f>
        <v>3.1592300466352299</v>
      </c>
      <c r="T27" s="69">
        <f>IF(RES_hh_tesh_in!T27=0,0,RES_hh_tesh_in!T27/RES_summary!T$21)</f>
        <v>3.2176047630565905</v>
      </c>
      <c r="U27" s="69">
        <f>IF(RES_hh_tesh_in!U27=0,0,RES_hh_tesh_in!U27/RES_summary!U$21)</f>
        <v>3.2997692187976453</v>
      </c>
      <c r="V27" s="69">
        <f>IF(RES_hh_tesh_in!V27=0,0,RES_hh_tesh_in!V27/RES_summary!V$21)</f>
        <v>3.5088881236082154</v>
      </c>
      <c r="W27" s="69">
        <f>IF(RES_hh_tesh_in!W27=0,0,RES_hh_tesh_in!W27/RES_summary!W$21)</f>
        <v>4.1191986666517488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2.5006051891736418</v>
      </c>
      <c r="D28" s="72">
        <f>IF(RES_hh_tesh_in!D28=0,0,RES_hh_tesh_in!D28/RES_summary!D$21)</f>
        <v>4.2628552820190286</v>
      </c>
      <c r="E28" s="72">
        <f>IF(RES_hh_tesh_in!E28=0,0,RES_hh_tesh_in!E28/RES_summary!E$21)</f>
        <v>2.8395814708921319</v>
      </c>
      <c r="F28" s="72">
        <f>IF(RES_hh_tesh_in!F28=0,0,RES_hh_tesh_in!F28/RES_summary!F$21)</f>
        <v>3.8822337358109529</v>
      </c>
      <c r="G28" s="72">
        <f>IF(RES_hh_tesh_in!G28=0,0,RES_hh_tesh_in!G28/RES_summary!G$21)</f>
        <v>2.0073995030079841</v>
      </c>
      <c r="H28" s="72">
        <f>IF(RES_hh_tesh_in!H28=0,0,RES_hh_tesh_in!H28/RES_summary!H$21)</f>
        <v>2.1886511043295416</v>
      </c>
      <c r="I28" s="72">
        <f>IF(RES_hh_tesh_in!I28=0,0,RES_hh_tesh_in!I28/RES_summary!I$21)</f>
        <v>2.1768284000165372</v>
      </c>
      <c r="J28" s="72">
        <f>IF(RES_hh_tesh_in!J28=0,0,RES_hh_tesh_in!J28/RES_summary!J$21)</f>
        <v>3.0414530869970866</v>
      </c>
      <c r="K28" s="72">
        <f>IF(RES_hh_tesh_in!K28=0,0,RES_hh_tesh_in!K28/RES_summary!K$21)</f>
        <v>2.2278632008941961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2.3265649967168134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2.8647537477292646</v>
      </c>
      <c r="S28" s="72">
        <f>IF(RES_hh_tesh_in!S28=0,0,RES_hh_tesh_in!S28/RES_summary!S$21)</f>
        <v>2.9477447193108604</v>
      </c>
      <c r="T28" s="72">
        <f>IF(RES_hh_tesh_in!T28=0,0,RES_hh_tesh_in!T28/RES_summary!T$21)</f>
        <v>3.237179719780916</v>
      </c>
      <c r="U28" s="72">
        <f>IF(RES_hh_tesh_in!U28=0,0,RES_hh_tesh_in!U28/RES_summary!U$21)</f>
        <v>2.6830029117717125</v>
      </c>
      <c r="V28" s="72">
        <f>IF(RES_hh_tesh_in!V28=0,0,RES_hh_tesh_in!V28/RES_summary!V$21)</f>
        <v>3.9756336672439012</v>
      </c>
      <c r="W28" s="72">
        <f>IF(RES_hh_tesh_in!W28=0,0,RES_hh_tesh_in!W28/RES_summary!W$21)</f>
        <v>4.0488830678527385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2.630862572419129</v>
      </c>
      <c r="D29" s="72">
        <f>IF(RES_hh_tesh_in!D29=0,0,RES_hh_tesh_in!D29/RES_summary!D$21)</f>
        <v>2.3606538633886247</v>
      </c>
      <c r="E29" s="72">
        <f>IF(RES_hh_tesh_in!E29=0,0,RES_hh_tesh_in!E29/RES_summary!E$21)</f>
        <v>2.2954966068578493</v>
      </c>
      <c r="F29" s="72">
        <f>IF(RES_hh_tesh_in!F29=0,0,RES_hh_tesh_in!F29/RES_summary!F$21)</f>
        <v>2.4704594750280617</v>
      </c>
      <c r="G29" s="72">
        <f>IF(RES_hh_tesh_in!G29=0,0,RES_hh_tesh_in!G29/RES_summary!G$21)</f>
        <v>2.6059575757182039</v>
      </c>
      <c r="H29" s="72">
        <f>IF(RES_hh_tesh_in!H29=0,0,RES_hh_tesh_in!H29/RES_summary!H$21)</f>
        <v>2.3864631280854742</v>
      </c>
      <c r="I29" s="72">
        <f>IF(RES_hh_tesh_in!I29=0,0,RES_hh_tesh_in!I29/RES_summary!I$21)</f>
        <v>2.4254568909502918</v>
      </c>
      <c r="J29" s="72">
        <f>IF(RES_hh_tesh_in!J29=0,0,RES_hh_tesh_in!J29/RES_summary!J$21)</f>
        <v>2.3103648554688916</v>
      </c>
      <c r="K29" s="72">
        <f>IF(RES_hh_tesh_in!K29=0,0,RES_hh_tesh_in!K29/RES_summary!K$21)</f>
        <v>2.1563833833323671</v>
      </c>
      <c r="L29" s="72">
        <f>IF(RES_hh_tesh_in!L29=0,0,RES_hh_tesh_in!L29/RES_summary!L$21)</f>
        <v>1.8884713009483247</v>
      </c>
      <c r="M29" s="72">
        <f>IF(RES_hh_tesh_in!M29=0,0,RES_hh_tesh_in!M29/RES_summary!M$21)</f>
        <v>2.0431111322005275</v>
      </c>
      <c r="N29" s="72">
        <f>IF(RES_hh_tesh_in!N29=0,0,RES_hh_tesh_in!N29/RES_summary!N$21)</f>
        <v>2.0937974275649367</v>
      </c>
      <c r="O29" s="72">
        <f>IF(RES_hh_tesh_in!O29=0,0,RES_hh_tesh_in!O29/RES_summary!O$21)</f>
        <v>2.1064620025165608</v>
      </c>
      <c r="P29" s="72">
        <f>IF(RES_hh_tesh_in!P29=0,0,RES_hh_tesh_in!P29/RES_summary!P$21)</f>
        <v>2.3398650294634082</v>
      </c>
      <c r="Q29" s="72">
        <f>IF(RES_hh_tesh_in!Q29=0,0,RES_hh_tesh_in!Q29/RES_summary!Q$21)</f>
        <v>2.5406993912753078</v>
      </c>
      <c r="R29" s="72">
        <f>IF(RES_hh_tesh_in!R29=0,0,RES_hh_tesh_in!R29/RES_summary!R$21)</f>
        <v>2.8956992111407813</v>
      </c>
      <c r="S29" s="72">
        <f>IF(RES_hh_tesh_in!S29=0,0,RES_hh_tesh_in!S29/RES_summary!S$21)</f>
        <v>3.2577481377532291</v>
      </c>
      <c r="T29" s="72">
        <f>IF(RES_hh_tesh_in!T29=0,0,RES_hh_tesh_in!T29/RES_summary!T$21)</f>
        <v>1.8898692447057157</v>
      </c>
      <c r="U29" s="72">
        <f>IF(RES_hh_tesh_in!U29=0,0,RES_hh_tesh_in!U29/RES_summary!U$21)</f>
        <v>3.8749446594149788</v>
      </c>
      <c r="V29" s="72">
        <f>IF(RES_hh_tesh_in!V29=0,0,RES_hh_tesh_in!V29/RES_summary!V$21)</f>
        <v>2.4326277234405551</v>
      </c>
      <c r="W29" s="72">
        <f>IF(RES_hh_tesh_in!W29=0,0,RES_hh_tesh_in!W29/RES_summary!W$21)</f>
        <v>4.9340278398465047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2.1679028725033676</v>
      </c>
      <c r="D30" s="72">
        <f>IF(RES_hh_tesh_in!D30=0,0,RES_hh_tesh_in!D30/RES_summary!D$21)</f>
        <v>2.0825094823231547</v>
      </c>
      <c r="E30" s="72">
        <f>IF(RES_hh_tesh_in!E30=0,0,RES_hh_tesh_in!E30/RES_summary!E$21)</f>
        <v>2.6054858135113563</v>
      </c>
      <c r="F30" s="72">
        <f>IF(RES_hh_tesh_in!F30=0,0,RES_hh_tesh_in!F30/RES_summary!F$21)</f>
        <v>2.6616780978218255</v>
      </c>
      <c r="G30" s="72">
        <f>IF(RES_hh_tesh_in!G30=0,0,RES_hh_tesh_in!G30/RES_summary!G$21)</f>
        <v>2.5348218267517884</v>
      </c>
      <c r="H30" s="72">
        <f>IF(RES_hh_tesh_in!H30=0,0,RES_hh_tesh_in!H30/RES_summary!H$21)</f>
        <v>2.3259773705989262</v>
      </c>
      <c r="I30" s="72">
        <f>IF(RES_hh_tesh_in!I30=0,0,RES_hh_tesh_in!I30/RES_summary!I$21)</f>
        <v>2.4279402205348437</v>
      </c>
      <c r="J30" s="72">
        <f>IF(RES_hh_tesh_in!J30=0,0,RES_hh_tesh_in!J30/RES_summary!J$21)</f>
        <v>2.4010432683729825</v>
      </c>
      <c r="K30" s="72">
        <f>IF(RES_hh_tesh_in!K30=0,0,RES_hh_tesh_in!K30/RES_summary!K$21)</f>
        <v>2.4699426853533359</v>
      </c>
      <c r="L30" s="72">
        <f>IF(RES_hh_tesh_in!L30=0,0,RES_hh_tesh_in!L30/RES_summary!L$21)</f>
        <v>0</v>
      </c>
      <c r="M30" s="72">
        <f>IF(RES_hh_tesh_in!M30=0,0,RES_hh_tesh_in!M30/RES_summary!M$21)</f>
        <v>1.9690473999206048</v>
      </c>
      <c r="N30" s="72">
        <f>IF(RES_hh_tesh_in!N30=0,0,RES_hh_tesh_in!N30/RES_summary!N$21)</f>
        <v>1.9241416467069561</v>
      </c>
      <c r="O30" s="72">
        <f>IF(RES_hh_tesh_in!O30=0,0,RES_hh_tesh_in!O30/RES_summary!O$21)</f>
        <v>2.0091761546469833</v>
      </c>
      <c r="P30" s="72">
        <f>IF(RES_hh_tesh_in!P30=0,0,RES_hh_tesh_in!P30/RES_summary!P$21)</f>
        <v>2.7004826113186651</v>
      </c>
      <c r="Q30" s="72">
        <f>IF(RES_hh_tesh_in!Q30=0,0,RES_hh_tesh_in!Q30/RES_summary!Q$21)</f>
        <v>2.4743176110333533</v>
      </c>
      <c r="R30" s="72">
        <f>IF(RES_hh_tesh_in!R30=0,0,RES_hh_tesh_in!R30/RES_summary!R$21)</f>
        <v>2.4665659559933739</v>
      </c>
      <c r="S30" s="72">
        <f>IF(RES_hh_tesh_in!S30=0,0,RES_hh_tesh_in!S30/RES_summary!S$21)</f>
        <v>3.163529287589304</v>
      </c>
      <c r="T30" s="72">
        <f>IF(RES_hh_tesh_in!T30=0,0,RES_hh_tesh_in!T30/RES_summary!T$21)</f>
        <v>3.2654405254136627</v>
      </c>
      <c r="U30" s="72">
        <f>IF(RES_hh_tesh_in!U30=0,0,RES_hh_tesh_in!U30/RES_summary!U$21)</f>
        <v>3.3564057318616447</v>
      </c>
      <c r="V30" s="72">
        <f>IF(RES_hh_tesh_in!V30=0,0,RES_hh_tesh_in!V30/RES_summary!V$21)</f>
        <v>3.4555777706613289</v>
      </c>
      <c r="W30" s="72">
        <f>IF(RES_hh_tesh_in!W30=0,0,RES_hh_tesh_in!W30/RES_summary!W$21)</f>
        <v>4.1026013024734649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2.9497712278956767</v>
      </c>
      <c r="D31" s="72">
        <f>IF(RES_hh_tesh_in!D31=0,0,RES_hh_tesh_in!D31/RES_summary!D$21)</f>
        <v>2.3038270562257814</v>
      </c>
      <c r="E31" s="72">
        <f>IF(RES_hh_tesh_in!E31=0,0,RES_hh_tesh_in!E31/RES_summary!E$21)</f>
        <v>2.2115558980286729</v>
      </c>
      <c r="F31" s="72">
        <f>IF(RES_hh_tesh_in!F31=0,0,RES_hh_tesh_in!F31/RES_summary!F$21)</f>
        <v>2.6976235924993417</v>
      </c>
      <c r="G31" s="72">
        <f>IF(RES_hh_tesh_in!G31=0,0,RES_hh_tesh_in!G31/RES_summary!G$21)</f>
        <v>2.6488890464136214</v>
      </c>
      <c r="H31" s="72">
        <f>IF(RES_hh_tesh_in!H31=0,0,RES_hh_tesh_in!H31/RES_summary!H$21)</f>
        <v>1.9434795849627158</v>
      </c>
      <c r="I31" s="72">
        <f>IF(RES_hh_tesh_in!I31=0,0,RES_hh_tesh_in!I31/RES_summary!I$21)</f>
        <v>2.8315969447632172</v>
      </c>
      <c r="J31" s="72">
        <f>IF(RES_hh_tesh_in!J31=0,0,RES_hh_tesh_in!J31/RES_summary!J$21)</f>
        <v>0.66286668356612433</v>
      </c>
      <c r="K31" s="72">
        <f>IF(RES_hh_tesh_in!K31=0,0,RES_hh_tesh_in!K31/RES_summary!K$21)</f>
        <v>0.30299078872380114</v>
      </c>
      <c r="L31" s="72">
        <f>IF(RES_hh_tesh_in!L31=0,0,RES_hh_tesh_in!L31/RES_summary!L$21)</f>
        <v>2.4323171918786821</v>
      </c>
      <c r="M31" s="72">
        <f>IF(RES_hh_tesh_in!M31=0,0,RES_hh_tesh_in!M31/RES_summary!M$21)</f>
        <v>2.1009808939188601</v>
      </c>
      <c r="N31" s="72">
        <f>IF(RES_hh_tesh_in!N31=0,0,RES_hh_tesh_in!N31/RES_summary!N$21)</f>
        <v>2.440992143372112</v>
      </c>
      <c r="O31" s="72">
        <f>IF(RES_hh_tesh_in!O31=0,0,RES_hh_tesh_in!O31/RES_summary!O$21)</f>
        <v>2.2344000938702315</v>
      </c>
      <c r="P31" s="72">
        <f>IF(RES_hh_tesh_in!P31=0,0,RES_hh_tesh_in!P31/RES_summary!P$21)</f>
        <v>0</v>
      </c>
      <c r="Q31" s="72">
        <f>IF(RES_hh_tesh_in!Q31=0,0,RES_hh_tesh_in!Q31/RES_summary!Q$21)</f>
        <v>2.4975908542648138</v>
      </c>
      <c r="R31" s="72">
        <f>IF(RES_hh_tesh_in!R31=0,0,RES_hh_tesh_in!R31/RES_summary!R$21)</f>
        <v>3.0113780186456443</v>
      </c>
      <c r="S31" s="72">
        <f>IF(RES_hh_tesh_in!S31=0,0,RES_hh_tesh_in!S31/RES_summary!S$21)</f>
        <v>2.8954209013407546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3.561214030241449</v>
      </c>
      <c r="W31" s="72">
        <f>IF(RES_hh_tesh_in!W31=0,0,RES_hh_tesh_in!W31/RES_summary!W$21)</f>
        <v>3.9053892313266325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2.4663015161916522</v>
      </c>
      <c r="D32" s="77">
        <f>IF(RES_hh_tesh_in!D32=0,0,RES_hh_tesh_in!D32/RES_summary!D$21)</f>
        <v>2.222918320321337</v>
      </c>
      <c r="E32" s="77">
        <f>IF(RES_hh_tesh_in!E32=0,0,RES_hh_tesh_in!E32/RES_summary!E$21)</f>
        <v>2.4731445803964673</v>
      </c>
      <c r="F32" s="77">
        <f>IF(RES_hh_tesh_in!F32=0,0,RES_hh_tesh_in!F32/RES_summary!F$21)</f>
        <v>2.611682513280484</v>
      </c>
      <c r="G32" s="77">
        <f>IF(RES_hh_tesh_in!G32=0,0,RES_hh_tesh_in!G32/RES_summary!G$21)</f>
        <v>2.5476955238426102</v>
      </c>
      <c r="H32" s="77">
        <f>IF(RES_hh_tesh_in!H32=0,0,RES_hh_tesh_in!H32/RES_summary!H$21)</f>
        <v>2.2856860249685491</v>
      </c>
      <c r="I32" s="77">
        <f>IF(RES_hh_tesh_in!I32=0,0,RES_hh_tesh_in!I32/RES_summary!I$21)</f>
        <v>2.5831651387678742</v>
      </c>
      <c r="J32" s="77">
        <f>IF(RES_hh_tesh_in!J32=0,0,RES_hh_tesh_in!J32/RES_summary!J$21)</f>
        <v>2.174878496275511</v>
      </c>
      <c r="K32" s="77">
        <f>IF(RES_hh_tesh_in!K32=0,0,RES_hh_tesh_in!K32/RES_summary!K$21)</f>
        <v>2.0221336464088226</v>
      </c>
      <c r="L32" s="77">
        <f>IF(RES_hh_tesh_in!L32=0,0,RES_hh_tesh_in!L32/RES_summary!L$21)</f>
        <v>1.8113896774945433</v>
      </c>
      <c r="M32" s="77">
        <f>IF(RES_hh_tesh_in!M32=0,0,RES_hh_tesh_in!M32/RES_summary!M$21)</f>
        <v>2.0442108044408727</v>
      </c>
      <c r="N32" s="77">
        <f>IF(RES_hh_tesh_in!N32=0,0,RES_hh_tesh_in!N32/RES_summary!N$21)</f>
        <v>2.1181157262266601</v>
      </c>
      <c r="O32" s="77">
        <f>IF(RES_hh_tesh_in!O32=0,0,RES_hh_tesh_in!O32/RES_summary!O$21)</f>
        <v>2.0654859991833203</v>
      </c>
      <c r="P32" s="77">
        <f>IF(RES_hh_tesh_in!P32=0,0,RES_hh_tesh_in!P32/RES_summary!P$21)</f>
        <v>2.4133385827245388</v>
      </c>
      <c r="Q32" s="77">
        <f>IF(RES_hh_tesh_in!Q32=0,0,RES_hh_tesh_in!Q32/RES_summary!Q$21)</f>
        <v>2.5581216136493041</v>
      </c>
      <c r="R32" s="77">
        <f>IF(RES_hh_tesh_in!R32=0,0,RES_hh_tesh_in!R32/RES_summary!R$21)</f>
        <v>2.6267431376195263</v>
      </c>
      <c r="S32" s="77">
        <f>IF(RES_hh_tesh_in!S32=0,0,RES_hh_tesh_in!S32/RES_summary!S$21)</f>
        <v>3.1703774622637515</v>
      </c>
      <c r="T32" s="77">
        <f>IF(RES_hh_tesh_in!T32=0,0,RES_hh_tesh_in!T32/RES_summary!T$21)</f>
        <v>3.1230442818379971</v>
      </c>
      <c r="U32" s="77">
        <f>IF(RES_hh_tesh_in!U32=0,0,RES_hh_tesh_in!U32/RES_summary!U$21)</f>
        <v>3.2544051594818759</v>
      </c>
      <c r="V32" s="77">
        <f>IF(RES_hh_tesh_in!V32=0,0,RES_hh_tesh_in!V32/RES_summary!V$21)</f>
        <v>3.5222831604069698</v>
      </c>
      <c r="W32" s="77">
        <f>IF(RES_hh_tesh_in!W32=0,0,RES_hh_tesh_in!W32/RES_summary!W$21)</f>
        <v>4.0963811245136554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24.136335395671694</v>
      </c>
      <c r="D3" s="65">
        <f>IF(RES_hh_emih_in!D3=0,0,RES_hh_emih_in!D3/RES_summary!D$21)</f>
        <v>22.810655266575345</v>
      </c>
      <c r="E3" s="65">
        <f>IF(RES_hh_emih_in!E3=0,0,RES_hh_emih_in!E3/RES_summary!E$21)</f>
        <v>22.277911841818792</v>
      </c>
      <c r="F3" s="65">
        <f>IF(RES_hh_emih_in!F3=0,0,RES_hh_emih_in!F3/RES_summary!F$21)</f>
        <v>23.778046586689602</v>
      </c>
      <c r="G3" s="65">
        <f>IF(RES_hh_emih_in!G3=0,0,RES_hh_emih_in!G3/RES_summary!G$21)</f>
        <v>17.029726224085639</v>
      </c>
      <c r="H3" s="65">
        <f>IF(RES_hh_emih_in!H3=0,0,RES_hh_emih_in!H3/RES_summary!H$21)</f>
        <v>16.97028569618687</v>
      </c>
      <c r="I3" s="65">
        <f>IF(RES_hh_emih_in!I3=0,0,RES_hh_emih_in!I3/RES_summary!I$21)</f>
        <v>15.073142462636037</v>
      </c>
      <c r="J3" s="65">
        <f>IF(RES_hh_emih_in!J3=0,0,RES_hh_emih_in!J3/RES_summary!J$21)</f>
        <v>12.898515087238062</v>
      </c>
      <c r="K3" s="65">
        <f>IF(RES_hh_emih_in!K3=0,0,RES_hh_emih_in!K3/RES_summary!K$21)</f>
        <v>8.1353121803966424</v>
      </c>
      <c r="L3" s="65">
        <f>IF(RES_hh_emih_in!L3=0,0,RES_hh_emih_in!L3/RES_summary!L$21)</f>
        <v>0.1243891485533821</v>
      </c>
      <c r="M3" s="65">
        <f>IF(RES_hh_emih_in!M3=0,0,RES_hh_emih_in!M3/RES_summary!M$21)</f>
        <v>8.8959925071935508</v>
      </c>
      <c r="N3" s="65">
        <f>IF(RES_hh_emih_in!N3=0,0,RES_hh_emih_in!N3/RES_summary!N$21)</f>
        <v>7.0831195685030588</v>
      </c>
      <c r="O3" s="65">
        <f>IF(RES_hh_emih_in!O3=0,0,RES_hh_emih_in!O3/RES_summary!O$21)</f>
        <v>12.330028810105011</v>
      </c>
      <c r="P3" s="65">
        <f>IF(RES_hh_emih_in!P3=0,0,RES_hh_emih_in!P3/RES_summary!P$21)</f>
        <v>12.585663641082835</v>
      </c>
      <c r="Q3" s="65">
        <f>IF(RES_hh_emih_in!Q3=0,0,RES_hh_emih_in!Q3/RES_summary!Q$21)</f>
        <v>12.163779006257515</v>
      </c>
      <c r="R3" s="65">
        <f>IF(RES_hh_emih_in!R3=0,0,RES_hh_emih_in!R3/RES_summary!R$21)</f>
        <v>13.805465161722774</v>
      </c>
      <c r="S3" s="65">
        <f>IF(RES_hh_emih_in!S3=0,0,RES_hh_emih_in!S3/RES_summary!S$21)</f>
        <v>16.131277941266667</v>
      </c>
      <c r="T3" s="65">
        <f>IF(RES_hh_emih_in!T3=0,0,RES_hh_emih_in!T3/RES_summary!T$21)</f>
        <v>15.220691792848362</v>
      </c>
      <c r="U3" s="65">
        <f>IF(RES_hh_emih_in!U3=0,0,RES_hh_emih_in!U3/RES_summary!U$21)</f>
        <v>14.124679400660895</v>
      </c>
      <c r="V3" s="65">
        <f>IF(RES_hh_emih_in!V3=0,0,RES_hh_emih_in!V3/RES_summary!V$21)</f>
        <v>12.477585870219794</v>
      </c>
      <c r="W3" s="65">
        <f>IF(RES_hh_emih_in!W3=0,0,RES_hh_emih_in!W3/RES_summary!W$21)</f>
        <v>9.0678682182258026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22.377360196335356</v>
      </c>
      <c r="D4" s="69">
        <f>IF(RES_hh_emih_in!D4=0,0,RES_hh_emih_in!D4/RES_summary!D$21)</f>
        <v>21.599177957897258</v>
      </c>
      <c r="E4" s="69">
        <f>IF(RES_hh_emih_in!E4=0,0,RES_hh_emih_in!E4/RES_summary!E$21)</f>
        <v>20.730813930263569</v>
      </c>
      <c r="F4" s="69">
        <f>IF(RES_hh_emih_in!F4=0,0,RES_hh_emih_in!F4/RES_summary!F$21)</f>
        <v>22.011348412702798</v>
      </c>
      <c r="G4" s="69">
        <f>IF(RES_hh_emih_in!G4=0,0,RES_hh_emih_in!G4/RES_summary!G$21)</f>
        <v>15.656545936171998</v>
      </c>
      <c r="H4" s="69">
        <f>IF(RES_hh_emih_in!H4=0,0,RES_hh_emih_in!H4/RES_summary!H$21)</f>
        <v>15.610700698583786</v>
      </c>
      <c r="I4" s="69">
        <f>IF(RES_hh_emih_in!I4=0,0,RES_hh_emih_in!I4/RES_summary!I$21)</f>
        <v>13.131111213612401</v>
      </c>
      <c r="J4" s="69">
        <f>IF(RES_hh_emih_in!J4=0,0,RES_hh_emih_in!J4/RES_summary!J$21)</f>
        <v>10.928500602769438</v>
      </c>
      <c r="K4" s="69">
        <f>IF(RES_hh_emih_in!K4=0,0,RES_hh_emih_in!K4/RES_summary!K$21)</f>
        <v>6.9248799638646066</v>
      </c>
      <c r="L4" s="69">
        <f>IF(RES_hh_emih_in!L4=0,0,RES_hh_emih_in!L4/RES_summary!L$21)</f>
        <v>2.7622437244950358E-2</v>
      </c>
      <c r="M4" s="69">
        <f>IF(RES_hh_emih_in!M4=0,0,RES_hh_emih_in!M4/RES_summary!M$21)</f>
        <v>8.2329478445982573</v>
      </c>
      <c r="N4" s="69">
        <f>IF(RES_hh_emih_in!N4=0,0,RES_hh_emih_in!N4/RES_summary!N$21)</f>
        <v>6.3224999351330409</v>
      </c>
      <c r="O4" s="69">
        <f>IF(RES_hh_emih_in!O4=0,0,RES_hh_emih_in!O4/RES_summary!O$21)</f>
        <v>11.070538588358529</v>
      </c>
      <c r="P4" s="69">
        <f>IF(RES_hh_emih_in!P4=0,0,RES_hh_emih_in!P4/RES_summary!P$21)</f>
        <v>10.536662411259989</v>
      </c>
      <c r="Q4" s="69">
        <f>IF(RES_hh_emih_in!Q4=0,0,RES_hh_emih_in!Q4/RES_summary!Q$21)</f>
        <v>10.495560774171599</v>
      </c>
      <c r="R4" s="69">
        <f>IF(RES_hh_emih_in!R4=0,0,RES_hh_emih_in!R4/RES_summary!R$21)</f>
        <v>11.833031551043723</v>
      </c>
      <c r="S4" s="69">
        <f>IF(RES_hh_emih_in!S4=0,0,RES_hh_emih_in!S4/RES_summary!S$21)</f>
        <v>13.564965711752455</v>
      </c>
      <c r="T4" s="69">
        <f>IF(RES_hh_emih_in!T4=0,0,RES_hh_emih_in!T4/RES_summary!T$21)</f>
        <v>12.705141650098808</v>
      </c>
      <c r="U4" s="69">
        <f>IF(RES_hh_emih_in!U4=0,0,RES_hh_emih_in!U4/RES_summary!U$21)</f>
        <v>11.956675328986382</v>
      </c>
      <c r="V4" s="69">
        <f>IF(RES_hh_emih_in!V4=0,0,RES_hh_emih_in!V4/RES_summary!V$21)</f>
        <v>9.8116341525798454</v>
      </c>
      <c r="W4" s="69">
        <f>IF(RES_hh_emih_in!W4=0,0,RES_hh_emih_in!W4/RES_summary!W$21)</f>
        <v>7.644854628638968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52.41267026557842</v>
      </c>
      <c r="D5" s="72">
        <f>IF(RES_hh_emih_in!D5=0,0,RES_hh_emih_in!D5/RES_summary!D$21)</f>
        <v>88.206800438494511</v>
      </c>
      <c r="E5" s="72">
        <f>IF(RES_hh_emih_in!E5=0,0,RES_hh_emih_in!E5/RES_summary!E$21)</f>
        <v>56.101948592434546</v>
      </c>
      <c r="F5" s="72">
        <f>IF(RES_hh_emih_in!F5=0,0,RES_hh_emih_in!F5/RES_summary!F$21)</f>
        <v>70.490720034547337</v>
      </c>
      <c r="G5" s="72">
        <f>IF(RES_hh_emih_in!G5=0,0,RES_hh_emih_in!G5/RES_summary!G$21)</f>
        <v>35.176022038318138</v>
      </c>
      <c r="H5" s="72">
        <f>IF(RES_hh_emih_in!H5=0,0,RES_hh_emih_in!H5/RES_summary!H$21)</f>
        <v>33.86159331653036</v>
      </c>
      <c r="I5" s="72">
        <f>IF(RES_hh_emih_in!I5=0,0,RES_hh_emih_in!I5/RES_summary!I$21)</f>
        <v>29.340323061172253</v>
      </c>
      <c r="J5" s="72">
        <f>IF(RES_hh_emih_in!J5=0,0,RES_hh_emih_in!J5/RES_summary!J$21)</f>
        <v>44.284300193631061</v>
      </c>
      <c r="K5" s="72">
        <f>IF(RES_hh_emih_in!K5=0,0,RES_hh_emih_in!K5/RES_summary!K$21)</f>
        <v>34.939166278111841</v>
      </c>
      <c r="L5" s="72">
        <f>IF(RES_hh_emih_in!L5=0,0,RES_hh_emih_in!L5/RES_summary!L$21)</f>
        <v>0</v>
      </c>
      <c r="M5" s="72">
        <f>IF(RES_hh_emih_in!M5=0,0,RES_hh_emih_in!M5/RES_summary!M$21)</f>
        <v>0</v>
      </c>
      <c r="N5" s="72">
        <f>IF(RES_hh_emih_in!N5=0,0,RES_hh_emih_in!N5/RES_summary!N$21)</f>
        <v>50.479317396389916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37.463911012651074</v>
      </c>
      <c r="S5" s="72">
        <f>IF(RES_hh_emih_in!S5=0,0,RES_hh_emih_in!S5/RES_summary!S$21)</f>
        <v>37.337650323203462</v>
      </c>
      <c r="T5" s="72">
        <f>IF(RES_hh_emih_in!T5=0,0,RES_hh_emih_in!T5/RES_summary!T$21)</f>
        <v>26.939918139482746</v>
      </c>
      <c r="U5" s="72">
        <f>IF(RES_hh_emih_in!U5=0,0,RES_hh_emih_in!U5/RES_summary!U$21)</f>
        <v>21.230926945927902</v>
      </c>
      <c r="V5" s="72">
        <f>IF(RES_hh_emih_in!V5=0,0,RES_hh_emih_in!V5/RES_summary!V$21)</f>
        <v>30.410374517510643</v>
      </c>
      <c r="W5" s="72">
        <f>IF(RES_hh_emih_in!W5=0,0,RES_hh_emih_in!W5/RES_summary!W$21)</f>
        <v>25.842287799850173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30.783041612147418</v>
      </c>
      <c r="D6" s="72">
        <f>IF(RES_hh_emih_in!D6=0,0,RES_hh_emih_in!D6/RES_summary!D$21)</f>
        <v>58.7402927851128</v>
      </c>
      <c r="E6" s="72">
        <f>IF(RES_hh_emih_in!E6=0,0,RES_hh_emih_in!E6/RES_summary!E$21)</f>
        <v>21.152818356665435</v>
      </c>
      <c r="F6" s="72">
        <f>IF(RES_hh_emih_in!F6=0,0,RES_hh_emih_in!F6/RES_summary!F$21)</f>
        <v>4.7681192324038095</v>
      </c>
      <c r="G6" s="72">
        <f>IF(RES_hh_emih_in!G6=0,0,RES_hh_emih_in!G6/RES_summary!G$21)</f>
        <v>11.913804502923515</v>
      </c>
      <c r="H6" s="72">
        <f>IF(RES_hh_emih_in!H6=0,0,RES_hh_emih_in!H6/RES_summary!H$21)</f>
        <v>34.844550678300052</v>
      </c>
      <c r="I6" s="72">
        <f>IF(RES_hh_emih_in!I6=0,0,RES_hh_emih_in!I6/RES_summary!I$21)</f>
        <v>21.785983575425888</v>
      </c>
      <c r="J6" s="72">
        <f>IF(RES_hh_emih_in!J6=0,0,RES_hh_emih_in!J6/RES_summary!J$21)</f>
        <v>37.004021949984839</v>
      </c>
      <c r="K6" s="72">
        <f>IF(RES_hh_emih_in!K6=0,0,RES_hh_emih_in!K6/RES_summary!K$21)</f>
        <v>37.590965526799152</v>
      </c>
      <c r="L6" s="72">
        <f>IF(RES_hh_emih_in!L6=0,0,RES_hh_emih_in!L6/RES_summary!L$21)</f>
        <v>26.231566287204618</v>
      </c>
      <c r="M6" s="72">
        <f>IF(RES_hh_emih_in!M6=0,0,RES_hh_emih_in!M6/RES_summary!M$21)</f>
        <v>0</v>
      </c>
      <c r="N6" s="72">
        <f>IF(RES_hh_emih_in!N6=0,0,RES_hh_emih_in!N6/RES_summary!N$21)</f>
        <v>0</v>
      </c>
      <c r="O6" s="72">
        <f>IF(RES_hh_emih_in!O6=0,0,RES_hh_emih_in!O6/RES_summary!O$21)</f>
        <v>25.3483564192064</v>
      </c>
      <c r="P6" s="72">
        <f>IF(RES_hh_emih_in!P6=0,0,RES_hh_emih_in!P6/RES_summary!P$21)</f>
        <v>2.2197564719365097</v>
      </c>
      <c r="Q6" s="72">
        <f>IF(RES_hh_emih_in!Q6=0,0,RES_hh_emih_in!Q6/RES_summary!Q$21)</f>
        <v>0</v>
      </c>
      <c r="R6" s="72">
        <f>IF(RES_hh_emih_in!R6=0,0,RES_hh_emih_in!R6/RES_summary!R$21)</f>
        <v>21.660952208373779</v>
      </c>
      <c r="S6" s="72">
        <f>IF(RES_hh_emih_in!S6=0,0,RES_hh_emih_in!S6/RES_summary!S$21)</f>
        <v>21.015039193686622</v>
      </c>
      <c r="T6" s="72">
        <f>IF(RES_hh_emih_in!T6=0,0,RES_hh_emih_in!T6/RES_summary!T$21)</f>
        <v>18.281380139023899</v>
      </c>
      <c r="U6" s="72">
        <f>IF(RES_hh_emih_in!U6=0,0,RES_hh_emih_in!U6/RES_summary!U$21)</f>
        <v>14.778297859589143</v>
      </c>
      <c r="V6" s="72">
        <f>IF(RES_hh_emih_in!V6=0,0,RES_hh_emih_in!V6/RES_summary!V$21)</f>
        <v>15.324168419398184</v>
      </c>
      <c r="W6" s="72">
        <f>IF(RES_hh_emih_in!W6=0,0,RES_hh_emih_in!W6/RES_summary!W$21)</f>
        <v>17.190810637555391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0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0</v>
      </c>
      <c r="H7" s="72">
        <f>IF(RES_hh_emih_in!H7=0,0,RES_hh_emih_in!H7/RES_summary!H$21)</f>
        <v>0</v>
      </c>
      <c r="I7" s="72">
        <f>IF(RES_hh_emih_in!I7=0,0,RES_hh_emih_in!I7/RES_summary!I$21)</f>
        <v>0</v>
      </c>
      <c r="J7" s="72">
        <f>IF(RES_hh_emih_in!J7=0,0,RES_hh_emih_in!J7/RES_summary!J$21)</f>
        <v>0</v>
      </c>
      <c r="K7" s="72">
        <f>IF(RES_hh_emih_in!K7=0,0,RES_hh_emih_in!K7/RES_summary!K$21)</f>
        <v>0</v>
      </c>
      <c r="L7" s="72">
        <f>IF(RES_hh_emih_in!L7=0,0,RES_hh_emih_in!L7/RES_summary!L$21)</f>
        <v>0</v>
      </c>
      <c r="M7" s="72">
        <f>IF(RES_hh_emih_in!M7=0,0,RES_hh_emih_in!M7/RES_summary!M$21)</f>
        <v>0</v>
      </c>
      <c r="N7" s="72">
        <f>IF(RES_hh_emih_in!N7=0,0,RES_hh_emih_in!N7/RES_summary!N$21)</f>
        <v>0</v>
      </c>
      <c r="O7" s="72">
        <f>IF(RES_hh_emih_in!O7=0,0,RES_hh_emih_in!O7/RES_summary!O$21)</f>
        <v>0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0</v>
      </c>
      <c r="S7" s="72">
        <f>IF(RES_hh_emih_in!S7=0,0,RES_hh_emih_in!S7/RES_summary!S$21)</f>
        <v>0</v>
      </c>
      <c r="T7" s="72">
        <f>IF(RES_hh_emih_in!T7=0,0,RES_hh_emih_in!T7/RES_summary!T$21)</f>
        <v>0</v>
      </c>
      <c r="U7" s="72">
        <f>IF(RES_hh_emih_in!U7=0,0,RES_hh_emih_in!U7/RES_summary!U$21)</f>
        <v>0</v>
      </c>
      <c r="V7" s="72">
        <f>IF(RES_hh_emih_in!V7=0,0,RES_hh_emih_in!V7/RES_summary!V$21)</f>
        <v>0</v>
      </c>
      <c r="W7" s="72">
        <f>IF(RES_hh_emih_in!W7=0,0,RES_hh_emih_in!W7/RES_summary!W$21)</f>
        <v>0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36.003460273507862</v>
      </c>
      <c r="D8" s="72">
        <f>IF(RES_hh_emih_in!D8=0,0,RES_hh_emih_in!D8/RES_summary!D$21)</f>
        <v>33.976417811659999</v>
      </c>
      <c r="E8" s="72">
        <f>IF(RES_hh_emih_in!E8=0,0,RES_hh_emih_in!E8/RES_summary!E$21)</f>
        <v>33.032846363983793</v>
      </c>
      <c r="F8" s="72">
        <f>IF(RES_hh_emih_in!F8=0,0,RES_hh_emih_in!F8/RES_summary!F$21)</f>
        <v>29.300754176807303</v>
      </c>
      <c r="G8" s="72">
        <f>IF(RES_hh_emih_in!G8=0,0,RES_hh_emih_in!G8/RES_summary!G$21)</f>
        <v>27.167764917168647</v>
      </c>
      <c r="H8" s="72">
        <f>IF(RES_hh_emih_in!H8=0,0,RES_hh_emih_in!H8/RES_summary!H$21)</f>
        <v>23.579307092482772</v>
      </c>
      <c r="I8" s="72">
        <f>IF(RES_hh_emih_in!I8=0,0,RES_hh_emih_in!I8/RES_summary!I$21)</f>
        <v>19.131158471083239</v>
      </c>
      <c r="J8" s="72">
        <f>IF(RES_hh_emih_in!J8=0,0,RES_hh_emih_in!J8/RES_summary!J$21)</f>
        <v>20.485308646378893</v>
      </c>
      <c r="K8" s="72">
        <f>IF(RES_hh_emih_in!K8=0,0,RES_hh_emih_in!K8/RES_summary!K$21)</f>
        <v>21.083375293372942</v>
      </c>
      <c r="L8" s="72">
        <f>IF(RES_hh_emih_in!L8=0,0,RES_hh_emih_in!L8/RES_summary!L$21)</f>
        <v>0</v>
      </c>
      <c r="M8" s="72">
        <f>IF(RES_hh_emih_in!M8=0,0,RES_hh_emih_in!M8/RES_summary!M$21)</f>
        <v>23.674510703619411</v>
      </c>
      <c r="N8" s="72">
        <f>IF(RES_hh_emih_in!N8=0,0,RES_hh_emih_in!N8/RES_summary!N$21)</f>
        <v>22.580359984742369</v>
      </c>
      <c r="O8" s="72">
        <f>IF(RES_hh_emih_in!O8=0,0,RES_hh_emih_in!O8/RES_summary!O$21)</f>
        <v>23.498922432648726</v>
      </c>
      <c r="P8" s="72">
        <f>IF(RES_hh_emih_in!P8=0,0,RES_hh_emih_in!P8/RES_summary!P$21)</f>
        <v>18.967550809590659</v>
      </c>
      <c r="Q8" s="72">
        <f>IF(RES_hh_emih_in!Q8=0,0,RES_hh_emih_in!Q8/RES_summary!Q$21)</f>
        <v>18.804878900042503</v>
      </c>
      <c r="R8" s="72">
        <f>IF(RES_hh_emih_in!R8=0,0,RES_hh_emih_in!R8/RES_summary!R$21)</f>
        <v>18.722421639892865</v>
      </c>
      <c r="S8" s="72">
        <f>IF(RES_hh_emih_in!S8=0,0,RES_hh_emih_in!S8/RES_summary!S$21)</f>
        <v>19.021896452535028</v>
      </c>
      <c r="T8" s="72">
        <f>IF(RES_hh_emih_in!T8=0,0,RES_hh_emih_in!T8/RES_summary!T$21)</f>
        <v>17.058970236969834</v>
      </c>
      <c r="U8" s="72">
        <f>IF(RES_hh_emih_in!U8=0,0,RES_hh_emih_in!U8/RES_summary!U$21)</f>
        <v>16.140460989530215</v>
      </c>
      <c r="V8" s="72">
        <f>IF(RES_hh_emih_in!V8=0,0,RES_hh_emih_in!V8/RES_summary!V$21)</f>
        <v>15.781411938546166</v>
      </c>
      <c r="W8" s="72">
        <f>IF(RES_hh_emih_in!W8=0,0,RES_hh_emih_in!W8/RES_summary!W$21)</f>
        <v>15.721108863798243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1.3443006819581158</v>
      </c>
      <c r="D17" s="69">
        <f>IF(RES_hh_emih_in!D17=0,0,RES_hh_emih_in!D17/RES_summary!D$21)</f>
        <v>0.83654110987753705</v>
      </c>
      <c r="E17" s="69">
        <f>IF(RES_hh_emih_in!E17=0,0,RES_hh_emih_in!E17/RES_summary!E$21)</f>
        <v>1.0359465773491767</v>
      </c>
      <c r="F17" s="69">
        <f>IF(RES_hh_emih_in!F17=0,0,RES_hh_emih_in!F17/RES_summary!F$21)</f>
        <v>1.1178779111784101</v>
      </c>
      <c r="G17" s="69">
        <f>IF(RES_hh_emih_in!G17=0,0,RES_hh_emih_in!G17/RES_summary!G$21)</f>
        <v>0.85910156974539009</v>
      </c>
      <c r="H17" s="69">
        <f>IF(RES_hh_emih_in!H17=0,0,RES_hh_emih_in!H17/RES_summary!H$21)</f>
        <v>0.85148141637398578</v>
      </c>
      <c r="I17" s="69">
        <f>IF(RES_hh_emih_in!I17=0,0,RES_hh_emih_in!I17/RES_summary!I$21)</f>
        <v>1.3884222221346032</v>
      </c>
      <c r="J17" s="69">
        <f>IF(RES_hh_emih_in!J17=0,0,RES_hh_emih_in!J17/RES_summary!J$21)</f>
        <v>1.5485745885496369</v>
      </c>
      <c r="K17" s="69">
        <f>IF(RES_hh_emih_in!K17=0,0,RES_hh_emih_in!K17/RES_summary!K$21)</f>
        <v>0.91260985187876875</v>
      </c>
      <c r="L17" s="69">
        <f>IF(RES_hh_emih_in!L17=0,0,RES_hh_emih_in!L17/RES_summary!L$21)</f>
        <v>6.4834000744521905E-2</v>
      </c>
      <c r="M17" s="69">
        <f>IF(RES_hh_emih_in!M17=0,0,RES_hh_emih_in!M17/RES_summary!M$21)</f>
        <v>0.5284820442337046</v>
      </c>
      <c r="N17" s="69">
        <f>IF(RES_hh_emih_in!N17=0,0,RES_hh_emih_in!N17/RES_summary!N$21)</f>
        <v>0.5733695748809795</v>
      </c>
      <c r="O17" s="69">
        <f>IF(RES_hh_emih_in!O17=0,0,RES_hh_emih_in!O17/RES_summary!O$21)</f>
        <v>1.0097986370016376</v>
      </c>
      <c r="P17" s="69">
        <f>IF(RES_hh_emih_in!P17=0,0,RES_hh_emih_in!P17/RES_summary!P$21)</f>
        <v>1.6635535361952407</v>
      </c>
      <c r="Q17" s="69">
        <f>IF(RES_hh_emih_in!Q17=0,0,RES_hh_emih_in!Q17/RES_summary!Q$21)</f>
        <v>1.2126522708277752</v>
      </c>
      <c r="R17" s="69">
        <f>IF(RES_hh_emih_in!R17=0,0,RES_hh_emih_in!R17/RES_summary!R$21)</f>
        <v>1.5248220121530769</v>
      </c>
      <c r="S17" s="69">
        <f>IF(RES_hh_emih_in!S17=0,0,RES_hh_emih_in!S17/RES_summary!S$21)</f>
        <v>1.8449816698219943</v>
      </c>
      <c r="T17" s="69">
        <f>IF(RES_hh_emih_in!T17=0,0,RES_hh_emih_in!T17/RES_summary!T$21)</f>
        <v>1.7409522041111005</v>
      </c>
      <c r="U17" s="69">
        <f>IF(RES_hh_emih_in!U17=0,0,RES_hh_emih_in!U17/RES_summary!U$21)</f>
        <v>1.4242004217387993</v>
      </c>
      <c r="V17" s="69">
        <f>IF(RES_hh_emih_in!V17=0,0,RES_hh_emih_in!V17/RES_summary!V$21)</f>
        <v>1.975086751935079</v>
      </c>
      <c r="W17" s="69">
        <f>IF(RES_hh_emih_in!W17=0,0,RES_hh_emih_in!W17/RES_summary!W$21)</f>
        <v>0.7426257314218272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3.3584151321378006</v>
      </c>
      <c r="D18" s="72">
        <f>IF(RES_hh_emih_in!D18=0,0,RES_hh_emih_in!D18/RES_summary!D$21)</f>
        <v>5.673169073423443</v>
      </c>
      <c r="E18" s="72">
        <f>IF(RES_hh_emih_in!E18=0,0,RES_hh_emih_in!E18/RES_summary!E$21)</f>
        <v>3.8092817791883613</v>
      </c>
      <c r="F18" s="72">
        <f>IF(RES_hh_emih_in!F18=0,0,RES_hh_emih_in!F18/RES_summary!F$21)</f>
        <v>5.1771962981442501</v>
      </c>
      <c r="G18" s="72">
        <f>IF(RES_hh_emih_in!G18=0,0,RES_hh_emih_in!G18/RES_summary!G$21)</f>
        <v>3.449039413727002</v>
      </c>
      <c r="H18" s="72">
        <f>IF(RES_hh_emih_in!H18=0,0,RES_hh_emih_in!H18/RES_summary!H$21)</f>
        <v>3.6924980295549386</v>
      </c>
      <c r="I18" s="72">
        <f>IF(RES_hh_emih_in!I18=0,0,RES_hh_emih_in!I18/RES_summary!I$21)</f>
        <v>3.8195402400866962</v>
      </c>
      <c r="J18" s="72">
        <f>IF(RES_hh_emih_in!J18=0,0,RES_hh_emih_in!J18/RES_summary!J$21)</f>
        <v>5.5537635044742357</v>
      </c>
      <c r="K18" s="72">
        <f>IF(RES_hh_emih_in!K18=0,0,RES_hh_emih_in!K18/RES_summary!K$21)</f>
        <v>4.1285624732628374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3.6521679371343927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4.8047266285069918</v>
      </c>
      <c r="S18" s="72">
        <f>IF(RES_hh_emih_in!S18=0,0,RES_hh_emih_in!S18/RES_summary!S$21)</f>
        <v>5.5638421158100471</v>
      </c>
      <c r="T18" s="72">
        <f>IF(RES_hh_emih_in!T18=0,0,RES_hh_emih_in!T18/RES_summary!T$21)</f>
        <v>5.442246565488241</v>
      </c>
      <c r="U18" s="72">
        <f>IF(RES_hh_emih_in!U18=0,0,RES_hh_emih_in!U18/RES_summary!U$21)</f>
        <v>5.2696073678702762</v>
      </c>
      <c r="V18" s="72">
        <f>IF(RES_hh_emih_in!V18=0,0,RES_hh_emih_in!V18/RES_summary!V$21)</f>
        <v>7.9994724549616851</v>
      </c>
      <c r="W18" s="72">
        <f>IF(RES_hh_emih_in!W18=0,0,RES_hh_emih_in!W18/RES_summary!W$21)</f>
        <v>5.9841223186965244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3.3043382601974938</v>
      </c>
      <c r="D19" s="72">
        <f>IF(RES_hh_emih_in!D19=0,0,RES_hh_emih_in!D19/RES_summary!D$21)</f>
        <v>3.2597095728662611</v>
      </c>
      <c r="E19" s="72">
        <f>IF(RES_hh_emih_in!E19=0,0,RES_hh_emih_in!E19/RES_summary!E$21)</f>
        <v>3.1615073350363745</v>
      </c>
      <c r="F19" s="72">
        <f>IF(RES_hh_emih_in!F19=0,0,RES_hh_emih_in!F19/RES_summary!F$21)</f>
        <v>3.1095667241292051</v>
      </c>
      <c r="G19" s="72">
        <f>IF(RES_hh_emih_in!G19=0,0,RES_hh_emih_in!G19/RES_summary!G$21)</f>
        <v>3.1165953908211272</v>
      </c>
      <c r="H19" s="72">
        <f>IF(RES_hh_emih_in!H19=0,0,RES_hh_emih_in!H19/RES_summary!H$21)</f>
        <v>3.1258529130360224</v>
      </c>
      <c r="I19" s="72">
        <f>IF(RES_hh_emih_in!I19=0,0,RES_hh_emih_in!I19/RES_summary!I$21)</f>
        <v>3.1378076754639963</v>
      </c>
      <c r="J19" s="72">
        <f>IF(RES_hh_emih_in!J19=0,0,RES_hh_emih_in!J19/RES_summary!J$21)</f>
        <v>2.98484988162022</v>
      </c>
      <c r="K19" s="72">
        <f>IF(RES_hh_emih_in!K19=0,0,RES_hh_emih_in!K19/RES_summary!K$21)</f>
        <v>2.9396643186094109</v>
      </c>
      <c r="L19" s="72">
        <f>IF(RES_hh_emih_in!L19=0,0,RES_hh_emih_in!L19/RES_summary!L$21)</f>
        <v>2.7616889393655977</v>
      </c>
      <c r="M19" s="72">
        <f>IF(RES_hh_emih_in!M19=0,0,RES_hh_emih_in!M19/RES_summary!M$21)</f>
        <v>2.7015286259909042</v>
      </c>
      <c r="N19" s="72">
        <f>IF(RES_hh_emih_in!N19=0,0,RES_hh_emih_in!N19/RES_summary!N$21)</f>
        <v>2.561829874958041</v>
      </c>
      <c r="O19" s="72">
        <f>IF(RES_hh_emih_in!O19=0,0,RES_hh_emih_in!O19/RES_summary!O$21)</f>
        <v>2.4807311713817173</v>
      </c>
      <c r="P19" s="72">
        <f>IF(RES_hh_emih_in!P19=0,0,RES_hh_emih_in!P19/RES_summary!P$21)</f>
        <v>2.5573503133029556</v>
      </c>
      <c r="Q19" s="72">
        <f>IF(RES_hh_emih_in!Q19=0,0,RES_hh_emih_in!Q19/RES_summary!Q$21)</f>
        <v>2.5466628346756517</v>
      </c>
      <c r="R19" s="72">
        <f>IF(RES_hh_emih_in!R19=0,0,RES_hh_emih_in!R19/RES_summary!R$21)</f>
        <v>2.584567816715774</v>
      </c>
      <c r="S19" s="72">
        <f>IF(RES_hh_emih_in!S19=0,0,RES_hh_emih_in!S19/RES_summary!S$21)</f>
        <v>2.987390503798768</v>
      </c>
      <c r="T19" s="72">
        <f>IF(RES_hh_emih_in!T19=0,0,RES_hh_emih_in!T19/RES_summary!T$21)</f>
        <v>3.7836287532289163</v>
      </c>
      <c r="U19" s="72">
        <f>IF(RES_hh_emih_in!U19=0,0,RES_hh_emih_in!U19/RES_summary!U$21)</f>
        <v>3.0535167043545881</v>
      </c>
      <c r="V19" s="72">
        <f>IF(RES_hh_emih_in!V19=0,0,RES_hh_emih_in!V19/RES_summary!V$21)</f>
        <v>3.9753498548540862</v>
      </c>
      <c r="W19" s="72">
        <f>IF(RES_hh_emih_in!W19=0,0,RES_hh_emih_in!W19/RES_summary!W$21)</f>
        <v>4.5827110289567381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0</v>
      </c>
      <c r="L20" s="72">
        <f>IF(RES_hh_emih_in!L20=0,0,RES_hh_emih_in!L20/RES_summary!L$21)</f>
        <v>0</v>
      </c>
      <c r="M20" s="72">
        <f>IF(RES_hh_emih_in!M20=0,0,RES_hh_emih_in!M20/RES_summary!M$21)</f>
        <v>0</v>
      </c>
      <c r="N20" s="72">
        <f>IF(RES_hh_emih_in!N20=0,0,RES_hh_emih_in!N20/RES_summary!N$21)</f>
        <v>0</v>
      </c>
      <c r="O20" s="72">
        <f>IF(RES_hh_emih_in!O20=0,0,RES_hh_emih_in!O20/RES_summary!O$21)</f>
        <v>0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2.7252330793226336</v>
      </c>
      <c r="D21" s="72">
        <f>IF(RES_hh_emih_in!D21=0,0,RES_hh_emih_in!D21/RES_summary!D$21)</f>
        <v>2.7235550782542677</v>
      </c>
      <c r="E21" s="72">
        <f>IF(RES_hh_emih_in!E21=0,0,RES_hh_emih_in!E21/RES_summary!E$21)</f>
        <v>2.8407941807069661</v>
      </c>
      <c r="F21" s="72">
        <f>IF(RES_hh_emih_in!F21=0,0,RES_hh_emih_in!F21/RES_summary!F$21)</f>
        <v>2.7185433382617168</v>
      </c>
      <c r="G21" s="72">
        <f>IF(RES_hh_emih_in!G21=0,0,RES_hh_emih_in!G21/RES_summary!G$21)</f>
        <v>2.7099674480345644</v>
      </c>
      <c r="H21" s="72">
        <f>IF(RES_hh_emih_in!H21=0,0,RES_hh_emih_in!H21/RES_summary!H$21)</f>
        <v>2.7406696593337228</v>
      </c>
      <c r="I21" s="72">
        <f>IF(RES_hh_emih_in!I21=0,0,RES_hh_emih_in!I21/RES_summary!I$21)</f>
        <v>2.6488142752223811</v>
      </c>
      <c r="J21" s="72">
        <f>IF(RES_hh_emih_in!J21=0,0,RES_hh_emih_in!J21/RES_summary!J$21)</f>
        <v>2.7658775251284689</v>
      </c>
      <c r="K21" s="72">
        <f>IF(RES_hh_emih_in!K21=0,0,RES_hh_emih_in!K21/RES_summary!K$21)</f>
        <v>2.8411843175324463</v>
      </c>
      <c r="L21" s="72">
        <f>IF(RES_hh_emih_in!L21=0,0,RES_hh_emih_in!L21/RES_summary!L$21)</f>
        <v>0</v>
      </c>
      <c r="M21" s="72">
        <f>IF(RES_hh_emih_in!M21=0,0,RES_hh_emih_in!M21/RES_summary!M$21)</f>
        <v>1.9022154799079201</v>
      </c>
      <c r="N21" s="72">
        <f>IF(RES_hh_emih_in!N21=0,0,RES_hh_emih_in!N21/RES_summary!N$21)</f>
        <v>1.9132827929345968</v>
      </c>
      <c r="O21" s="72">
        <f>IF(RES_hh_emih_in!O21=0,0,RES_hh_emih_in!O21/RES_summary!O$21)</f>
        <v>2.1293333075783183</v>
      </c>
      <c r="P21" s="72">
        <f>IF(RES_hh_emih_in!P21=0,0,RES_hh_emih_in!P21/RES_summary!P$21)</f>
        <v>2.9904861659922513</v>
      </c>
      <c r="Q21" s="72">
        <f>IF(RES_hh_emih_in!Q21=0,0,RES_hh_emih_in!Q21/RES_summary!Q$21)</f>
        <v>2.5224021974339248</v>
      </c>
      <c r="R21" s="72">
        <f>IF(RES_hh_emih_in!R21=0,0,RES_hh_emih_in!R21/RES_summary!R$21)</f>
        <v>2.3620891835017317</v>
      </c>
      <c r="S21" s="72">
        <f>IF(RES_hh_emih_in!S21=0,0,RES_hh_emih_in!S21/RES_summary!S$21)</f>
        <v>2.7070112482031563</v>
      </c>
      <c r="T21" s="72">
        <f>IF(RES_hh_emih_in!T21=0,0,RES_hh_emih_in!T21/RES_summary!T$21)</f>
        <v>3.6372538562598473</v>
      </c>
      <c r="U21" s="72">
        <f>IF(RES_hh_emih_in!U21=0,0,RES_hh_emih_in!U21/RES_summary!U$21)</f>
        <v>3.7463484549154291</v>
      </c>
      <c r="V21" s="72">
        <f>IF(RES_hh_emih_in!V21=0,0,RES_hh_emih_in!V21/RES_summary!V$21)</f>
        <v>4.0533945471669748</v>
      </c>
      <c r="W21" s="72">
        <f>IF(RES_hh_emih_in!W21=0,0,RES_hh_emih_in!W21/RES_summary!W$21)</f>
        <v>3.4906154223959263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0.4146745173782207</v>
      </c>
      <c r="D27" s="69">
        <f>IF(RES_hh_emih_in!D27=0,0,RES_hh_emih_in!D27/RES_summary!D$21)</f>
        <v>0.37493619880055357</v>
      </c>
      <c r="E27" s="69">
        <f>IF(RES_hh_emih_in!E27=0,0,RES_hh_emih_in!E27/RES_summary!E$21)</f>
        <v>0.51115133420604975</v>
      </c>
      <c r="F27" s="69">
        <f>IF(RES_hh_emih_in!F27=0,0,RES_hh_emih_in!F27/RES_summary!F$21)</f>
        <v>0.64882026280839444</v>
      </c>
      <c r="G27" s="69">
        <f>IF(RES_hh_emih_in!G27=0,0,RES_hh_emih_in!G27/RES_summary!G$21)</f>
        <v>0.51407871816824924</v>
      </c>
      <c r="H27" s="69">
        <f>IF(RES_hh_emih_in!H27=0,0,RES_hh_emih_in!H27/RES_summary!H$21)</f>
        <v>0.50810358122910115</v>
      </c>
      <c r="I27" s="69">
        <f>IF(RES_hh_emih_in!I27=0,0,RES_hh_emih_in!I27/RES_summary!I$21)</f>
        <v>0.55360902688903513</v>
      </c>
      <c r="J27" s="69">
        <f>IF(RES_hh_emih_in!J27=0,0,RES_hh_emih_in!J27/RES_summary!J$21)</f>
        <v>0.42143989591898467</v>
      </c>
      <c r="K27" s="69">
        <f>IF(RES_hh_emih_in!K27=0,0,RES_hh_emih_in!K27/RES_summary!K$21)</f>
        <v>0.29782236465326839</v>
      </c>
      <c r="L27" s="69">
        <f>IF(RES_hh_emih_in!L27=0,0,RES_hh_emih_in!L27/RES_summary!L$21)</f>
        <v>3.1932710563909852E-2</v>
      </c>
      <c r="M27" s="69">
        <f>IF(RES_hh_emih_in!M27=0,0,RES_hh_emih_in!M27/RES_summary!M$21)</f>
        <v>0.13456261836159011</v>
      </c>
      <c r="N27" s="69">
        <f>IF(RES_hh_emih_in!N27=0,0,RES_hh_emih_in!N27/RES_summary!N$21)</f>
        <v>0.18725005848903858</v>
      </c>
      <c r="O27" s="69">
        <f>IF(RES_hh_emih_in!O27=0,0,RES_hh_emih_in!O27/RES_summary!O$21)</f>
        <v>0.24969158474484554</v>
      </c>
      <c r="P27" s="69">
        <f>IF(RES_hh_emih_in!P27=0,0,RES_hh_emih_in!P27/RES_summary!P$21)</f>
        <v>0.38544769362760412</v>
      </c>
      <c r="Q27" s="69">
        <f>IF(RES_hh_emih_in!Q27=0,0,RES_hh_emih_in!Q27/RES_summary!Q$21)</f>
        <v>0.45556596125814158</v>
      </c>
      <c r="R27" s="69">
        <f>IF(RES_hh_emih_in!R27=0,0,RES_hh_emih_in!R27/RES_summary!R$21)</f>
        <v>0.44761159852597249</v>
      </c>
      <c r="S27" s="69">
        <f>IF(RES_hh_emih_in!S27=0,0,RES_hh_emih_in!S27/RES_summary!S$21)</f>
        <v>0.72133055969221382</v>
      </c>
      <c r="T27" s="69">
        <f>IF(RES_hh_emih_in!T27=0,0,RES_hh_emih_in!T27/RES_summary!T$21)</f>
        <v>0.77459793863845261</v>
      </c>
      <c r="U27" s="69">
        <f>IF(RES_hh_emih_in!U27=0,0,RES_hh_emih_in!U27/RES_summary!U$21)</f>
        <v>0.74380364993571269</v>
      </c>
      <c r="V27" s="69">
        <f>IF(RES_hh_emih_in!V27=0,0,RES_hh_emih_in!V27/RES_summary!V$21)</f>
        <v>0.69086496570486966</v>
      </c>
      <c r="W27" s="69">
        <f>IF(RES_hh_emih_in!W27=0,0,RES_hh_emih_in!W27/RES_summary!W$21)</f>
        <v>0.68038785816500658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1.6199405194448659</v>
      </c>
      <c r="D28" s="72">
        <f>IF(RES_hh_emih_in!D28=0,0,RES_hh_emih_in!D28/RES_summary!D$21)</f>
        <v>2.7661220031018998</v>
      </c>
      <c r="E28" s="72">
        <f>IF(RES_hh_emih_in!E28=0,0,RES_hh_emih_in!E28/RES_summary!E$21)</f>
        <v>1.8415207033371097</v>
      </c>
      <c r="F28" s="72">
        <f>IF(RES_hh_emih_in!F28=0,0,RES_hh_emih_in!F28/RES_summary!F$21)</f>
        <v>2.5141617707193569</v>
      </c>
      <c r="G28" s="72">
        <f>IF(RES_hh_emih_in!G28=0,0,RES_hh_emih_in!G28/RES_summary!G$21)</f>
        <v>1.3007721386466062</v>
      </c>
      <c r="H28" s="72">
        <f>IF(RES_hh_emih_in!H28=0,0,RES_hh_emih_in!H28/RES_summary!H$21)</f>
        <v>1.4173483645491574</v>
      </c>
      <c r="I28" s="72">
        <f>IF(RES_hh_emih_in!I28=0,0,RES_hh_emih_in!I28/RES_summary!I$21)</f>
        <v>1.4003694329780052</v>
      </c>
      <c r="J28" s="72">
        <f>IF(RES_hh_emih_in!J28=0,0,RES_hh_emih_in!J28/RES_summary!J$21)</f>
        <v>1.9557296704284886</v>
      </c>
      <c r="K28" s="72">
        <f>IF(RES_hh_emih_in!K28=0,0,RES_hh_emih_in!K28/RES_summary!K$21)</f>
        <v>1.4212288816019456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1.4559835307306876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1.7584742281704291</v>
      </c>
      <c r="S28" s="72">
        <f>IF(RES_hh_emih_in!S28=0,0,RES_hh_emih_in!S28/RES_summary!S$21)</f>
        <v>1.7833506094476512</v>
      </c>
      <c r="T28" s="72">
        <f>IF(RES_hh_emih_in!T28=0,0,RES_hh_emih_in!T28/RES_summary!T$21)</f>
        <v>1.926169247574232</v>
      </c>
      <c r="U28" s="72">
        <f>IF(RES_hh_emih_in!U28=0,0,RES_hh_emih_in!U28/RES_summary!U$21)</f>
        <v>1.5795615785729484</v>
      </c>
      <c r="V28" s="72">
        <f>IF(RES_hh_emih_in!V28=0,0,RES_hh_emih_in!V28/RES_summary!V$21)</f>
        <v>2.3147538940885251</v>
      </c>
      <c r="W28" s="72">
        <f>IF(RES_hh_emih_in!W28=0,0,RES_hh_emih_in!W28/RES_summary!W$21)</f>
        <v>2.3642281497022002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1.0137741608761583</v>
      </c>
      <c r="D29" s="72">
        <f>IF(RES_hh_emih_in!D29=0,0,RES_hh_emih_in!D29/RES_summary!D$21)</f>
        <v>0.90891086657107401</v>
      </c>
      <c r="E29" s="72">
        <f>IF(RES_hh_emih_in!E29=0,0,RES_hh_emih_in!E29/RES_summary!E$21)</f>
        <v>0.8831141485282975</v>
      </c>
      <c r="F29" s="72">
        <f>IF(RES_hh_emih_in!F29=0,0,RES_hh_emih_in!F29/RES_summary!F$21)</f>
        <v>0.94966424137362104</v>
      </c>
      <c r="G29" s="72">
        <f>IF(RES_hh_emih_in!G29=0,0,RES_hh_emih_in!G29/RES_summary!G$21)</f>
        <v>1.0009599943314518</v>
      </c>
      <c r="H29" s="72">
        <f>IF(RES_hh_emih_in!H29=0,0,RES_hh_emih_in!H29/RES_summary!H$21)</f>
        <v>0.91593680513411213</v>
      </c>
      <c r="I29" s="72">
        <f>IF(RES_hh_emih_in!I29=0,0,RES_hh_emih_in!I29/RES_summary!I$21)</f>
        <v>0.93018872529442143</v>
      </c>
      <c r="J29" s="72">
        <f>IF(RES_hh_emih_in!J29=0,0,RES_hh_emih_in!J29/RES_summary!J$21)</f>
        <v>0.88538887074099193</v>
      </c>
      <c r="K29" s="72">
        <f>IF(RES_hh_emih_in!K29=0,0,RES_hh_emih_in!K29/RES_summary!K$21)</f>
        <v>0.8257869489027454</v>
      </c>
      <c r="L29" s="72">
        <f>IF(RES_hh_emih_in!L29=0,0,RES_hh_emih_in!L29/RES_summary!L$21)</f>
        <v>0.72269394300527201</v>
      </c>
      <c r="M29" s="72">
        <f>IF(RES_hh_emih_in!M29=0,0,RES_hh_emih_in!M29/RES_summary!M$21)</f>
        <v>0.78158412564062141</v>
      </c>
      <c r="N29" s="72">
        <f>IF(RES_hh_emih_in!N29=0,0,RES_hh_emih_in!N29/RES_summary!N$21)</f>
        <v>0.80097396852287639</v>
      </c>
      <c r="O29" s="72">
        <f>IF(RES_hh_emih_in!O29=0,0,RES_hh_emih_in!O29/RES_summary!O$21)</f>
        <v>0.80581875184580498</v>
      </c>
      <c r="P29" s="72">
        <f>IF(RES_hh_emih_in!P29=0,0,RES_hh_emih_in!P29/RES_summary!P$21)</f>
        <v>0.89510616155300349</v>
      </c>
      <c r="Q29" s="72">
        <f>IF(RES_hh_emih_in!Q29=0,0,RES_hh_emih_in!Q29/RES_summary!Q$21)</f>
        <v>0.97193455654406946</v>
      </c>
      <c r="R29" s="72">
        <f>IF(RES_hh_emih_in!R29=0,0,RES_hh_emih_in!R29/RES_summary!R$21)</f>
        <v>1.1051619307037079</v>
      </c>
      <c r="S29" s="72">
        <f>IF(RES_hh_emih_in!S29=0,0,RES_hh_emih_in!S29/RES_summary!S$21)</f>
        <v>1.2386293680299512</v>
      </c>
      <c r="T29" s="72">
        <f>IF(RES_hh_emih_in!T29=0,0,RES_hh_emih_in!T29/RES_summary!T$21)</f>
        <v>0.71538550113424437</v>
      </c>
      <c r="U29" s="72">
        <f>IF(RES_hh_emih_in!U29=0,0,RES_hh_emih_in!U29/RES_summary!U$21)</f>
        <v>1.4601546157738521</v>
      </c>
      <c r="V29" s="72">
        <f>IF(RES_hh_emih_in!V29=0,0,RES_hh_emih_in!V29/RES_summary!V$21)</f>
        <v>0.91280541195219644</v>
      </c>
      <c r="W29" s="72">
        <f>IF(RES_hh_emih_in!W29=0,0,RES_hh_emih_in!W29/RES_summary!W$21)</f>
        <v>1.8442331793350506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0.74883219481703656</v>
      </c>
      <c r="D30" s="72">
        <f>IF(RES_hh_emih_in!D30=0,0,RES_hh_emih_in!D30/RES_summary!D$21)</f>
        <v>0.71848236469698867</v>
      </c>
      <c r="E30" s="72">
        <f>IF(RES_hh_emih_in!E30=0,0,RES_hh_emih_in!E30/RES_summary!E$21)</f>
        <v>0.89786314565668712</v>
      </c>
      <c r="F30" s="72">
        <f>IF(RES_hh_emih_in!F30=0,0,RES_hh_emih_in!F30/RES_summary!F$21)</f>
        <v>0.91615900059187538</v>
      </c>
      <c r="G30" s="72">
        <f>IF(RES_hh_emih_in!G30=0,0,RES_hh_emih_in!G30/RES_summary!G$21)</f>
        <v>0.87149300706889876</v>
      </c>
      <c r="H30" s="72">
        <f>IF(RES_hh_emih_in!H30=0,0,RES_hh_emih_in!H30/RES_summary!H$21)</f>
        <v>0.79878451977947706</v>
      </c>
      <c r="I30" s="72">
        <f>IF(RES_hh_emih_in!I30=0,0,RES_hh_emih_in!I30/RES_summary!I$21)</f>
        <v>0.8328710076969158</v>
      </c>
      <c r="J30" s="72">
        <f>IF(RES_hh_emih_in!J30=0,0,RES_hh_emih_in!J30/RES_summary!J$21)</f>
        <v>0.82275199872071769</v>
      </c>
      <c r="K30" s="72">
        <f>IF(RES_hh_emih_in!K30=0,0,RES_hh_emih_in!K30/RES_summary!K$21)</f>
        <v>0.84548022723894489</v>
      </c>
      <c r="L30" s="72">
        <f>IF(RES_hh_emih_in!L30=0,0,RES_hh_emih_in!L30/RES_summary!L$21)</f>
        <v>0</v>
      </c>
      <c r="M30" s="72">
        <f>IF(RES_hh_emih_in!M30=0,0,RES_hh_emih_in!M30/RES_summary!M$21)</f>
        <v>0.67298803464274692</v>
      </c>
      <c r="N30" s="72">
        <f>IF(RES_hh_emih_in!N30=0,0,RES_hh_emih_in!N30/RES_summary!N$21)</f>
        <v>0.65763998634252607</v>
      </c>
      <c r="O30" s="72">
        <f>IF(RES_hh_emih_in!O30=0,0,RES_hh_emih_in!O30/RES_summary!O$21)</f>
        <v>0.68670338338298287</v>
      </c>
      <c r="P30" s="72">
        <f>IF(RES_hh_emih_in!P30=0,0,RES_hh_emih_in!P30/RES_summary!P$21)</f>
        <v>0.92298056677129303</v>
      </c>
      <c r="Q30" s="72">
        <f>IF(RES_hh_emih_in!Q30=0,0,RES_hh_emih_in!Q30/RES_summary!Q$21)</f>
        <v>0.84568108731075509</v>
      </c>
      <c r="R30" s="72">
        <f>IF(RES_hh_emih_in!R30=0,0,RES_hh_emih_in!R30/RES_summary!R$21)</f>
        <v>0.8401885343125588</v>
      </c>
      <c r="S30" s="72">
        <f>IF(RES_hh_emih_in!S30=0,0,RES_hh_emih_in!S30/RES_summary!S$21)</f>
        <v>1.0716855508586918</v>
      </c>
      <c r="T30" s="72">
        <f>IF(RES_hh_emih_in!T30=0,0,RES_hh_emih_in!T30/RES_summary!T$21)</f>
        <v>1.0991759323758266</v>
      </c>
      <c r="U30" s="72">
        <f>IF(RES_hh_emih_in!U30=0,0,RES_hh_emih_in!U30/RES_summary!U$21)</f>
        <v>1.1224044420349293</v>
      </c>
      <c r="V30" s="72">
        <f>IF(RES_hh_emih_in!V30=0,0,RES_hh_emih_in!V30/RES_summary!V$21)</f>
        <v>1.1485724248837719</v>
      </c>
      <c r="W30" s="72">
        <f>IF(RES_hh_emih_in!W30=0,0,RES_hh_emih_in!W30/RES_summary!W$21)</f>
        <v>1.3560302078308344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199.98900127891531</v>
      </c>
      <c r="C3" s="19">
        <f t="shared" ref="C3:V3" si="0">SUM(C4,C9,C12)</f>
        <v>204.75162473641609</v>
      </c>
      <c r="D3" s="19">
        <f t="shared" si="0"/>
        <v>210.83829602532734</v>
      </c>
      <c r="E3" s="19">
        <f t="shared" si="0"/>
        <v>216.45834945333371</v>
      </c>
      <c r="F3" s="19">
        <f t="shared" si="0"/>
        <v>221.06678748410363</v>
      </c>
      <c r="G3" s="19">
        <f t="shared" si="0"/>
        <v>227.0586115039157</v>
      </c>
      <c r="H3" s="19">
        <f t="shared" si="0"/>
        <v>232.91694736410886</v>
      </c>
      <c r="I3" s="19">
        <f t="shared" si="0"/>
        <v>240.16702730938272</v>
      </c>
      <c r="J3" s="19">
        <f t="shared" si="0"/>
        <v>240.24055488090775</v>
      </c>
      <c r="K3" s="19">
        <f t="shared" si="0"/>
        <v>244.5051023120979</v>
      </c>
      <c r="L3" s="19">
        <f t="shared" si="0"/>
        <v>244.47372985284179</v>
      </c>
      <c r="M3" s="19">
        <f t="shared" si="0"/>
        <v>244.67805447981726</v>
      </c>
      <c r="N3" s="19">
        <f t="shared" si="0"/>
        <v>244.50874300761444</v>
      </c>
      <c r="O3" s="19">
        <f t="shared" si="0"/>
        <v>247.5877005283202</v>
      </c>
      <c r="P3" s="19">
        <f t="shared" si="0"/>
        <v>249.7984264360268</v>
      </c>
      <c r="Q3" s="19">
        <f t="shared" si="0"/>
        <v>238.10146173688736</v>
      </c>
      <c r="R3" s="19">
        <f t="shared" si="0"/>
        <v>241.00601891659505</v>
      </c>
      <c r="S3" s="19">
        <f t="shared" si="0"/>
        <v>246.61220980223558</v>
      </c>
      <c r="T3" s="19">
        <f t="shared" si="0"/>
        <v>267.92777300085982</v>
      </c>
      <c r="U3" s="19">
        <f t="shared" si="0"/>
        <v>268.78761822871877</v>
      </c>
      <c r="V3" s="19">
        <f t="shared" si="0"/>
        <v>279.01117798796213</v>
      </c>
      <c r="W3" s="19">
        <f t="shared" ref="W3" si="1">SUM(W4,W9,W12)</f>
        <v>271.48753224419602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104.53094553820505</v>
      </c>
      <c r="C4" s="22">
        <f t="shared" ref="C4:V4" si="2">SUM(C5:C8)</f>
        <v>104.28936278856042</v>
      </c>
      <c r="D4" s="22">
        <f t="shared" si="2"/>
        <v>105.71766544754614</v>
      </c>
      <c r="E4" s="22">
        <f t="shared" si="2"/>
        <v>106.93264989081602</v>
      </c>
      <c r="F4" s="22">
        <f t="shared" si="2"/>
        <v>107.32097244250973</v>
      </c>
      <c r="G4" s="22">
        <f t="shared" si="2"/>
        <v>107.48679097967528</v>
      </c>
      <c r="H4" s="22">
        <f t="shared" si="2"/>
        <v>107.59141653690232</v>
      </c>
      <c r="I4" s="22">
        <f t="shared" si="2"/>
        <v>108.15471939997718</v>
      </c>
      <c r="J4" s="22">
        <f t="shared" si="2"/>
        <v>106.27126254304906</v>
      </c>
      <c r="K4" s="22">
        <f t="shared" si="2"/>
        <v>106.71278166945267</v>
      </c>
      <c r="L4" s="22">
        <f t="shared" si="2"/>
        <v>105.22115642260955</v>
      </c>
      <c r="M4" s="22">
        <f t="shared" si="2"/>
        <v>104.33190210696775</v>
      </c>
      <c r="N4" s="22">
        <f t="shared" si="2"/>
        <v>103.24802490982762</v>
      </c>
      <c r="O4" s="22">
        <f t="shared" si="2"/>
        <v>102.75332130104675</v>
      </c>
      <c r="P4" s="22">
        <f t="shared" si="2"/>
        <v>101.41239314587087</v>
      </c>
      <c r="Q4" s="22">
        <f t="shared" si="2"/>
        <v>99.57392776593467</v>
      </c>
      <c r="R4" s="22">
        <f t="shared" si="2"/>
        <v>97.495024030290764</v>
      </c>
      <c r="S4" s="22">
        <f t="shared" si="2"/>
        <v>95.565870795410177</v>
      </c>
      <c r="T4" s="22">
        <f t="shared" si="2"/>
        <v>91.889263507499805</v>
      </c>
      <c r="U4" s="22">
        <f t="shared" si="2"/>
        <v>90.018023975074186</v>
      </c>
      <c r="V4" s="22">
        <f t="shared" si="2"/>
        <v>88.394869217718409</v>
      </c>
      <c r="W4" s="22">
        <f t="shared" ref="W4" si="3">SUM(W5:W8)</f>
        <v>87.82982779816048</v>
      </c>
      <c r="DA4" s="57"/>
    </row>
    <row r="5" spans="1:105" ht="12" customHeight="1" x14ac:dyDescent="0.25">
      <c r="A5" s="28" t="s">
        <v>32</v>
      </c>
      <c r="B5" s="29">
        <f>B18*B70/11630</f>
        <v>68.835595121777587</v>
      </c>
      <c r="C5" s="29">
        <f t="shared" ref="C5:V5" si="4">C18*C70/11630</f>
        <v>68.474083863295789</v>
      </c>
      <c r="D5" s="29">
        <f t="shared" si="4"/>
        <v>68.636270917272142</v>
      </c>
      <c r="E5" s="29">
        <f t="shared" si="4"/>
        <v>68.45279823964033</v>
      </c>
      <c r="F5" s="29">
        <f t="shared" si="4"/>
        <v>68.072838404032083</v>
      </c>
      <c r="G5" s="29">
        <f t="shared" si="4"/>
        <v>67.70882751825043</v>
      </c>
      <c r="H5" s="29">
        <f t="shared" si="4"/>
        <v>67.183566492902642</v>
      </c>
      <c r="I5" s="29">
        <f t="shared" si="4"/>
        <v>67.178967313853605</v>
      </c>
      <c r="J5" s="29">
        <f t="shared" si="4"/>
        <v>65.518685626635332</v>
      </c>
      <c r="K5" s="29">
        <f t="shared" si="4"/>
        <v>65.226717361640425</v>
      </c>
      <c r="L5" s="29">
        <f t="shared" si="4"/>
        <v>64.0862120370643</v>
      </c>
      <c r="M5" s="29">
        <f t="shared" si="4"/>
        <v>63.258927268602854</v>
      </c>
      <c r="N5" s="29">
        <f t="shared" si="4"/>
        <v>62.135948367234725</v>
      </c>
      <c r="O5" s="29">
        <f t="shared" si="4"/>
        <v>61.26491863540447</v>
      </c>
      <c r="P5" s="29">
        <f t="shared" si="4"/>
        <v>59.930067797649137</v>
      </c>
      <c r="Q5" s="29">
        <f t="shared" si="4"/>
        <v>58.222074299645968</v>
      </c>
      <c r="R5" s="29">
        <f t="shared" si="4"/>
        <v>56.317334340060377</v>
      </c>
      <c r="S5" s="29">
        <f t="shared" si="4"/>
        <v>54.460529086699403</v>
      </c>
      <c r="T5" s="29">
        <f t="shared" si="4"/>
        <v>51.841381343369591</v>
      </c>
      <c r="U5" s="29">
        <f t="shared" si="4"/>
        <v>50.6076536271216</v>
      </c>
      <c r="V5" s="29">
        <f t="shared" si="4"/>
        <v>48.986496832688019</v>
      </c>
      <c r="W5" s="29">
        <f t="shared" ref="W5" si="5">W18*W70/11630</f>
        <v>47.721095893213544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30.525845051929885</v>
      </c>
      <c r="C6" s="29">
        <f t="shared" ref="C6:V6" si="6">C19*C71/11630</f>
        <v>30.008301764960237</v>
      </c>
      <c r="D6" s="29">
        <f t="shared" si="6"/>
        <v>30.738291507827199</v>
      </c>
      <c r="E6" s="29">
        <f t="shared" si="6"/>
        <v>31.474934566316549</v>
      </c>
      <c r="F6" s="29">
        <f t="shared" si="6"/>
        <v>31.812631299990421</v>
      </c>
      <c r="G6" s="29">
        <f t="shared" si="6"/>
        <v>31.789986577979079</v>
      </c>
      <c r="H6" s="29">
        <f t="shared" si="6"/>
        <v>31.868578039194372</v>
      </c>
      <c r="I6" s="29">
        <f t="shared" si="6"/>
        <v>31.744172455894805</v>
      </c>
      <c r="J6" s="29">
        <f t="shared" si="6"/>
        <v>31.334570720655183</v>
      </c>
      <c r="K6" s="29">
        <f t="shared" si="6"/>
        <v>31.444584926847099</v>
      </c>
      <c r="L6" s="29">
        <f t="shared" si="6"/>
        <v>30.703573615492481</v>
      </c>
      <c r="M6" s="29">
        <f t="shared" si="6"/>
        <v>30.068945463881178</v>
      </c>
      <c r="N6" s="29">
        <f t="shared" si="6"/>
        <v>29.35328758040168</v>
      </c>
      <c r="O6" s="29">
        <f t="shared" si="6"/>
        <v>28.718966420044136</v>
      </c>
      <c r="P6" s="29">
        <f t="shared" si="6"/>
        <v>27.785679442911604</v>
      </c>
      <c r="Q6" s="29">
        <f t="shared" si="6"/>
        <v>27.034785745327365</v>
      </c>
      <c r="R6" s="29">
        <f t="shared" si="6"/>
        <v>26.695939414610425</v>
      </c>
      <c r="S6" s="29">
        <f t="shared" si="6"/>
        <v>26.171188410938999</v>
      </c>
      <c r="T6" s="29">
        <f t="shared" si="6"/>
        <v>25.059705826190655</v>
      </c>
      <c r="U6" s="29">
        <f t="shared" si="6"/>
        <v>24.236561739334764</v>
      </c>
      <c r="V6" s="29">
        <f t="shared" si="6"/>
        <v>23.680406183316229</v>
      </c>
      <c r="W6" s="29">
        <f t="shared" ref="W6" si="7">W19*W71/11630</f>
        <v>23.364790940247886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1.3948780615980743</v>
      </c>
      <c r="C7" s="29">
        <f t="shared" ref="C7:V7" si="8">C20*C72/11630</f>
        <v>1.4053233623160311</v>
      </c>
      <c r="D7" s="29">
        <f t="shared" si="8"/>
        <v>1.4226553336212537</v>
      </c>
      <c r="E7" s="29">
        <f t="shared" si="8"/>
        <v>1.4658929922674619</v>
      </c>
      <c r="F7" s="29">
        <f t="shared" si="8"/>
        <v>1.5007652834216809</v>
      </c>
      <c r="G7" s="29">
        <f t="shared" si="8"/>
        <v>1.5362419524819979</v>
      </c>
      <c r="H7" s="29">
        <f t="shared" si="8"/>
        <v>1.5584404673812708</v>
      </c>
      <c r="I7" s="29">
        <f t="shared" si="8"/>
        <v>1.5942253772065753</v>
      </c>
      <c r="J7" s="29">
        <f t="shared" si="8"/>
        <v>1.5776407933658818</v>
      </c>
      <c r="K7" s="29">
        <f t="shared" si="8"/>
        <v>1.571977603182559</v>
      </c>
      <c r="L7" s="29">
        <f t="shared" si="8"/>
        <v>1.5774924205761216</v>
      </c>
      <c r="M7" s="29">
        <f t="shared" si="8"/>
        <v>1.596834515563901</v>
      </c>
      <c r="N7" s="29">
        <f t="shared" si="8"/>
        <v>1.6210809540322191</v>
      </c>
      <c r="O7" s="29">
        <f t="shared" si="8"/>
        <v>1.7026153620671236</v>
      </c>
      <c r="P7" s="29">
        <f t="shared" si="8"/>
        <v>1.7502076058661555</v>
      </c>
      <c r="Q7" s="29">
        <f t="shared" si="8"/>
        <v>1.7481863584583348</v>
      </c>
      <c r="R7" s="29">
        <f t="shared" si="8"/>
        <v>1.7677719199421795</v>
      </c>
      <c r="S7" s="29">
        <f t="shared" si="8"/>
        <v>1.7781993176978614</v>
      </c>
      <c r="T7" s="29">
        <f t="shared" si="8"/>
        <v>1.7390882833192161</v>
      </c>
      <c r="U7" s="29">
        <f t="shared" si="8"/>
        <v>1.6978204777501082</v>
      </c>
      <c r="V7" s="29">
        <f t="shared" si="8"/>
        <v>1.6640209416531684</v>
      </c>
      <c r="W7" s="29">
        <f t="shared" ref="W7" si="9">W20*W72/11630</f>
        <v>1.6548731819352838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3.7746273028994848</v>
      </c>
      <c r="C8" s="29">
        <f t="shared" ref="C8:V8" si="10">C21*C73/11630</f>
        <v>4.401653797988371</v>
      </c>
      <c r="D8" s="29">
        <f t="shared" si="10"/>
        <v>4.9204476888255479</v>
      </c>
      <c r="E8" s="29">
        <f t="shared" si="10"/>
        <v>5.5390240925916858</v>
      </c>
      <c r="F8" s="29">
        <f t="shared" si="10"/>
        <v>5.9347374550655321</v>
      </c>
      <c r="G8" s="29">
        <f t="shared" si="10"/>
        <v>6.4517349309637666</v>
      </c>
      <c r="H8" s="29">
        <f t="shared" si="10"/>
        <v>6.9808315374240291</v>
      </c>
      <c r="I8" s="29">
        <f t="shared" si="10"/>
        <v>7.6373542530221945</v>
      </c>
      <c r="J8" s="29">
        <f t="shared" si="10"/>
        <v>7.8403654023926705</v>
      </c>
      <c r="K8" s="29">
        <f t="shared" si="10"/>
        <v>8.4695017777825825</v>
      </c>
      <c r="L8" s="29">
        <f t="shared" si="10"/>
        <v>8.8538783494766466</v>
      </c>
      <c r="M8" s="29">
        <f t="shared" si="10"/>
        <v>9.4071948589198175</v>
      </c>
      <c r="N8" s="29">
        <f t="shared" si="10"/>
        <v>10.137708008158993</v>
      </c>
      <c r="O8" s="29">
        <f t="shared" si="10"/>
        <v>11.066820883531024</v>
      </c>
      <c r="P8" s="29">
        <f t="shared" si="10"/>
        <v>11.946438299443967</v>
      </c>
      <c r="Q8" s="29">
        <f t="shared" si="10"/>
        <v>12.56888136250299</v>
      </c>
      <c r="R8" s="29">
        <f t="shared" si="10"/>
        <v>12.713978355677781</v>
      </c>
      <c r="S8" s="29">
        <f t="shared" si="10"/>
        <v>13.155953980073916</v>
      </c>
      <c r="T8" s="29">
        <f t="shared" si="10"/>
        <v>13.249088054620351</v>
      </c>
      <c r="U8" s="29">
        <f t="shared" si="10"/>
        <v>13.475988130867703</v>
      </c>
      <c r="V8" s="29">
        <f t="shared" si="10"/>
        <v>14.063945260060994</v>
      </c>
      <c r="W8" s="29">
        <f t="shared" ref="W8" si="11">W21*W73/11630</f>
        <v>15.08906778276376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35.46955981610553</v>
      </c>
      <c r="C9" s="22">
        <f t="shared" ref="C9:V9" si="12">SUM(C10:C11)</f>
        <v>38.259246674063249</v>
      </c>
      <c r="D9" s="22">
        <f t="shared" si="12"/>
        <v>41.033585074905488</v>
      </c>
      <c r="E9" s="22">
        <f t="shared" si="12"/>
        <v>43.370828464341798</v>
      </c>
      <c r="F9" s="22">
        <f t="shared" si="12"/>
        <v>45.512689972978727</v>
      </c>
      <c r="G9" s="22">
        <f t="shared" si="12"/>
        <v>48.314072631010667</v>
      </c>
      <c r="H9" s="22">
        <f t="shared" si="12"/>
        <v>51.154880592470306</v>
      </c>
      <c r="I9" s="22">
        <f t="shared" si="12"/>
        <v>53.784924481847916</v>
      </c>
      <c r="J9" s="22">
        <f t="shared" si="12"/>
        <v>54.667592498990416</v>
      </c>
      <c r="K9" s="22">
        <f t="shared" si="12"/>
        <v>56.788638024615722</v>
      </c>
      <c r="L9" s="22">
        <f t="shared" si="12"/>
        <v>58.001400956746636</v>
      </c>
      <c r="M9" s="22">
        <f t="shared" si="12"/>
        <v>59.51941160828413</v>
      </c>
      <c r="N9" s="22">
        <f t="shared" si="12"/>
        <v>61.520897152030294</v>
      </c>
      <c r="O9" s="22">
        <f t="shared" si="12"/>
        <v>64.62296743150111</v>
      </c>
      <c r="P9" s="22">
        <f t="shared" si="12"/>
        <v>68.025506972571094</v>
      </c>
      <c r="Q9" s="22">
        <f t="shared" si="12"/>
        <v>66.265515309509198</v>
      </c>
      <c r="R9" s="22">
        <f t="shared" si="12"/>
        <v>72.524691127311357</v>
      </c>
      <c r="S9" s="22">
        <f t="shared" si="12"/>
        <v>79.986056207628806</v>
      </c>
      <c r="T9" s="22">
        <f t="shared" si="12"/>
        <v>97.392800047295964</v>
      </c>
      <c r="U9" s="22">
        <f t="shared" si="12"/>
        <v>102.71367386680828</v>
      </c>
      <c r="V9" s="22">
        <f t="shared" si="12"/>
        <v>112.69529599778932</v>
      </c>
      <c r="W9" s="22">
        <f t="shared" ref="W9" si="13">SUM(W10:W11)</f>
        <v>110.7720507653585</v>
      </c>
      <c r="DA9" s="57"/>
    </row>
    <row r="10" spans="1:105" ht="12" customHeight="1" x14ac:dyDescent="0.25">
      <c r="A10" s="28" t="s">
        <v>28</v>
      </c>
      <c r="B10" s="29">
        <f>B23*B75/11630</f>
        <v>27.538450242543156</v>
      </c>
      <c r="C10" s="29">
        <f t="shared" ref="C10:V10" si="14">C23*C75/11630</f>
        <v>29.127666206815483</v>
      </c>
      <c r="D10" s="29">
        <f t="shared" si="14"/>
        <v>30.996346662192355</v>
      </c>
      <c r="E10" s="29">
        <f t="shared" si="14"/>
        <v>32.679713290522471</v>
      </c>
      <c r="F10" s="29">
        <f t="shared" si="14"/>
        <v>34.099792170019519</v>
      </c>
      <c r="G10" s="29">
        <f t="shared" si="14"/>
        <v>35.792719812844211</v>
      </c>
      <c r="H10" s="29">
        <f t="shared" si="14"/>
        <v>37.996307202000658</v>
      </c>
      <c r="I10" s="29">
        <f t="shared" si="14"/>
        <v>39.628404221975003</v>
      </c>
      <c r="J10" s="29">
        <f t="shared" si="14"/>
        <v>39.509619888013596</v>
      </c>
      <c r="K10" s="29">
        <f t="shared" si="14"/>
        <v>40.577460379725458</v>
      </c>
      <c r="L10" s="29">
        <f t="shared" si="14"/>
        <v>40.94788697481227</v>
      </c>
      <c r="M10" s="29">
        <f t="shared" si="14"/>
        <v>41.899029367161702</v>
      </c>
      <c r="N10" s="29">
        <f t="shared" si="14"/>
        <v>43.447481202219372</v>
      </c>
      <c r="O10" s="29">
        <f t="shared" si="14"/>
        <v>45.948296115180213</v>
      </c>
      <c r="P10" s="29">
        <f t="shared" si="14"/>
        <v>48.495929892331475</v>
      </c>
      <c r="Q10" s="29">
        <f t="shared" si="14"/>
        <v>46.847369286560422</v>
      </c>
      <c r="R10" s="29">
        <f t="shared" si="14"/>
        <v>51.222102538686975</v>
      </c>
      <c r="S10" s="29">
        <f t="shared" si="14"/>
        <v>56.116914265382931</v>
      </c>
      <c r="T10" s="29">
        <f t="shared" si="14"/>
        <v>67.818625144781208</v>
      </c>
      <c r="U10" s="29">
        <f t="shared" si="14"/>
        <v>70.908574799053468</v>
      </c>
      <c r="V10" s="29">
        <f t="shared" si="14"/>
        <v>76.816272384136809</v>
      </c>
      <c r="W10" s="29">
        <f t="shared" ref="W10" si="15">W23*W75/11630</f>
        <v>74.765901402430373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7.931109573562372</v>
      </c>
      <c r="C11" s="29">
        <f t="shared" ref="C11:V11" si="16">C24*C76/11630</f>
        <v>9.1315804672477672</v>
      </c>
      <c r="D11" s="29">
        <f t="shared" si="16"/>
        <v>10.037238412713137</v>
      </c>
      <c r="E11" s="29">
        <f t="shared" si="16"/>
        <v>10.691115173819327</v>
      </c>
      <c r="F11" s="29">
        <f t="shared" si="16"/>
        <v>11.412897802959209</v>
      </c>
      <c r="G11" s="29">
        <f t="shared" si="16"/>
        <v>12.521352818166454</v>
      </c>
      <c r="H11" s="29">
        <f t="shared" si="16"/>
        <v>13.15857339046965</v>
      </c>
      <c r="I11" s="29">
        <f t="shared" si="16"/>
        <v>14.156520259872913</v>
      </c>
      <c r="J11" s="29">
        <f t="shared" si="16"/>
        <v>15.157972610976824</v>
      </c>
      <c r="K11" s="29">
        <f t="shared" si="16"/>
        <v>16.211177644890263</v>
      </c>
      <c r="L11" s="29">
        <f t="shared" si="16"/>
        <v>17.053513981934366</v>
      </c>
      <c r="M11" s="29">
        <f t="shared" si="16"/>
        <v>17.620382241122428</v>
      </c>
      <c r="N11" s="29">
        <f t="shared" si="16"/>
        <v>18.073415949810922</v>
      </c>
      <c r="O11" s="29">
        <f t="shared" si="16"/>
        <v>18.6746713163209</v>
      </c>
      <c r="P11" s="29">
        <f t="shared" si="16"/>
        <v>19.529577080239616</v>
      </c>
      <c r="Q11" s="29">
        <f t="shared" si="16"/>
        <v>19.418146022948772</v>
      </c>
      <c r="R11" s="29">
        <f t="shared" si="16"/>
        <v>21.302588588624381</v>
      </c>
      <c r="S11" s="29">
        <f t="shared" si="16"/>
        <v>23.869141942245879</v>
      </c>
      <c r="T11" s="29">
        <f t="shared" si="16"/>
        <v>29.574174902514763</v>
      </c>
      <c r="U11" s="29">
        <f t="shared" si="16"/>
        <v>31.805099067754817</v>
      </c>
      <c r="V11" s="29">
        <f t="shared" si="16"/>
        <v>35.8790236136525</v>
      </c>
      <c r="W11" s="29">
        <f t="shared" ref="W11" si="17">W24*W76/11630</f>
        <v>36.00614936292812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59.988495924604727</v>
      </c>
      <c r="C12" s="22">
        <f t="shared" ref="C12:V12" si="18">SUM(C13:C14)</f>
        <v>62.203015273792403</v>
      </c>
      <c r="D12" s="22">
        <f t="shared" si="18"/>
        <v>64.087045502875682</v>
      </c>
      <c r="E12" s="22">
        <f t="shared" si="18"/>
        <v>66.154871098175875</v>
      </c>
      <c r="F12" s="22">
        <f t="shared" si="18"/>
        <v>68.23312506861518</v>
      </c>
      <c r="G12" s="22">
        <f t="shared" si="18"/>
        <v>71.257747893229734</v>
      </c>
      <c r="H12" s="22">
        <f t="shared" si="18"/>
        <v>74.170650234736229</v>
      </c>
      <c r="I12" s="22">
        <f t="shared" si="18"/>
        <v>78.227383427557612</v>
      </c>
      <c r="J12" s="22">
        <f t="shared" si="18"/>
        <v>79.301699838868274</v>
      </c>
      <c r="K12" s="22">
        <f t="shared" si="18"/>
        <v>81.003682618029515</v>
      </c>
      <c r="L12" s="22">
        <f t="shared" si="18"/>
        <v>81.251172473485582</v>
      </c>
      <c r="M12" s="22">
        <f t="shared" si="18"/>
        <v>80.8267407645654</v>
      </c>
      <c r="N12" s="22">
        <f t="shared" si="18"/>
        <v>79.739820945756506</v>
      </c>
      <c r="O12" s="22">
        <f t="shared" si="18"/>
        <v>80.211411795772335</v>
      </c>
      <c r="P12" s="22">
        <f t="shared" si="18"/>
        <v>80.360526317584828</v>
      </c>
      <c r="Q12" s="22">
        <f t="shared" si="18"/>
        <v>72.262018661443506</v>
      </c>
      <c r="R12" s="22">
        <f t="shared" si="18"/>
        <v>70.986303758992932</v>
      </c>
      <c r="S12" s="22">
        <f t="shared" si="18"/>
        <v>71.060282799196585</v>
      </c>
      <c r="T12" s="22">
        <f t="shared" si="18"/>
        <v>78.64570944606406</v>
      </c>
      <c r="U12" s="22">
        <f t="shared" si="18"/>
        <v>76.055920386836334</v>
      </c>
      <c r="V12" s="22">
        <f t="shared" si="18"/>
        <v>77.92101277245439</v>
      </c>
      <c r="W12" s="22">
        <f t="shared" ref="W12" si="19">SUM(W13:W14)</f>
        <v>72.885653680677052</v>
      </c>
      <c r="DA12" s="57"/>
    </row>
    <row r="13" spans="1:105" ht="12" customHeight="1" x14ac:dyDescent="0.25">
      <c r="A13" s="30" t="s">
        <v>44</v>
      </c>
      <c r="B13" s="31">
        <f>B26*B78/11630</f>
        <v>48.738454189053137</v>
      </c>
      <c r="C13" s="31">
        <f t="shared" ref="C13:V13" si="20">C26*C78/11630</f>
        <v>50.521186335535248</v>
      </c>
      <c r="D13" s="31">
        <f t="shared" si="20"/>
        <v>51.944880554369092</v>
      </c>
      <c r="E13" s="31">
        <f t="shared" si="20"/>
        <v>53.465638033975765</v>
      </c>
      <c r="F13" s="31">
        <f t="shared" si="20"/>
        <v>54.853375436016776</v>
      </c>
      <c r="G13" s="31">
        <f t="shared" si="20"/>
        <v>57.151477607954952</v>
      </c>
      <c r="H13" s="31">
        <f t="shared" si="20"/>
        <v>59.302258665908447</v>
      </c>
      <c r="I13" s="31">
        <f t="shared" si="20"/>
        <v>62.035347160751414</v>
      </c>
      <c r="J13" s="31">
        <f t="shared" si="20"/>
        <v>62.465063012371388</v>
      </c>
      <c r="K13" s="31">
        <f t="shared" si="20"/>
        <v>63.083507078422215</v>
      </c>
      <c r="L13" s="31">
        <f t="shared" si="20"/>
        <v>62.176832084211696</v>
      </c>
      <c r="M13" s="31">
        <f t="shared" si="20"/>
        <v>60.432839741572593</v>
      </c>
      <c r="N13" s="31">
        <f t="shared" si="20"/>
        <v>58.110701852303734</v>
      </c>
      <c r="O13" s="31">
        <f t="shared" si="20"/>
        <v>56.860977827462222</v>
      </c>
      <c r="P13" s="31">
        <f t="shared" si="20"/>
        <v>55.192096152741911</v>
      </c>
      <c r="Q13" s="31">
        <f t="shared" si="20"/>
        <v>47.470894595611526</v>
      </c>
      <c r="R13" s="31">
        <f t="shared" si="20"/>
        <v>45.003005665156081</v>
      </c>
      <c r="S13" s="31">
        <f t="shared" si="20"/>
        <v>43.315467731247217</v>
      </c>
      <c r="T13" s="31">
        <f t="shared" si="20"/>
        <v>45.938701400263952</v>
      </c>
      <c r="U13" s="31">
        <f t="shared" si="20"/>
        <v>42.60204613429903</v>
      </c>
      <c r="V13" s="31">
        <f t="shared" si="20"/>
        <v>42.099803064131898</v>
      </c>
      <c r="W13" s="31">
        <f t="shared" ref="W13" si="21">W26*W78/11630</f>
        <v>38.471823655432587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11.250041735551591</v>
      </c>
      <c r="C14" s="33">
        <f t="shared" ref="C14:V14" si="22">C27*C79/11630</f>
        <v>11.681828938257153</v>
      </c>
      <c r="D14" s="33">
        <f t="shared" si="22"/>
        <v>12.142164948506592</v>
      </c>
      <c r="E14" s="33">
        <f t="shared" si="22"/>
        <v>12.689233064200103</v>
      </c>
      <c r="F14" s="33">
        <f t="shared" si="22"/>
        <v>13.379749632598404</v>
      </c>
      <c r="G14" s="33">
        <f t="shared" si="22"/>
        <v>14.106270285274782</v>
      </c>
      <c r="H14" s="33">
        <f t="shared" si="22"/>
        <v>14.868391568827782</v>
      </c>
      <c r="I14" s="33">
        <f t="shared" si="22"/>
        <v>16.192036266806191</v>
      </c>
      <c r="J14" s="33">
        <f t="shared" si="22"/>
        <v>16.836636826496886</v>
      </c>
      <c r="K14" s="33">
        <f t="shared" si="22"/>
        <v>17.9201755396073</v>
      </c>
      <c r="L14" s="33">
        <f t="shared" si="22"/>
        <v>19.074340389273893</v>
      </c>
      <c r="M14" s="33">
        <f t="shared" si="22"/>
        <v>20.393901022992804</v>
      </c>
      <c r="N14" s="33">
        <f t="shared" si="22"/>
        <v>21.629119093452772</v>
      </c>
      <c r="O14" s="33">
        <f t="shared" si="22"/>
        <v>23.350433968310121</v>
      </c>
      <c r="P14" s="33">
        <f t="shared" si="22"/>
        <v>25.168430164842917</v>
      </c>
      <c r="Q14" s="33">
        <f t="shared" si="22"/>
        <v>24.791124065831973</v>
      </c>
      <c r="R14" s="33">
        <f t="shared" si="22"/>
        <v>25.983298093836851</v>
      </c>
      <c r="S14" s="33">
        <f t="shared" si="22"/>
        <v>27.744815067949364</v>
      </c>
      <c r="T14" s="33">
        <f t="shared" si="22"/>
        <v>32.707008045800109</v>
      </c>
      <c r="U14" s="33">
        <f t="shared" si="22"/>
        <v>33.453874252537304</v>
      </c>
      <c r="V14" s="33">
        <f t="shared" si="22"/>
        <v>35.821209708322492</v>
      </c>
      <c r="W14" s="33">
        <f t="shared" ref="W14" si="23">W27*W79/11630</f>
        <v>34.413830025244458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6712.1346481915289</v>
      </c>
      <c r="C16" s="19">
        <f t="shared" ref="C16:Q16" si="24">SUM(C17,C22,C25)</f>
        <v>6920.7427658545048</v>
      </c>
      <c r="D16" s="19">
        <f t="shared" si="24"/>
        <v>7161.6444156317484</v>
      </c>
      <c r="E16" s="19">
        <f t="shared" si="24"/>
        <v>7431.1510618943303</v>
      </c>
      <c r="F16" s="19">
        <f t="shared" si="24"/>
        <v>7731.7375574395282</v>
      </c>
      <c r="G16" s="19">
        <f t="shared" si="24"/>
        <v>8073.0480946840871</v>
      </c>
      <c r="H16" s="19">
        <f t="shared" si="24"/>
        <v>8426.0015231768793</v>
      </c>
      <c r="I16" s="19">
        <f t="shared" si="24"/>
        <v>9000.5652692688291</v>
      </c>
      <c r="J16" s="19">
        <f t="shared" si="24"/>
        <v>9256.998234431092</v>
      </c>
      <c r="K16" s="19">
        <f t="shared" si="24"/>
        <v>9739.0524957630587</v>
      </c>
      <c r="L16" s="19">
        <f t="shared" si="24"/>
        <v>10148.164438947169</v>
      </c>
      <c r="M16" s="19">
        <f t="shared" si="24"/>
        <v>10556.031545875439</v>
      </c>
      <c r="N16" s="19">
        <f t="shared" si="24"/>
        <v>10922.428233477622</v>
      </c>
      <c r="O16" s="19">
        <f t="shared" si="24"/>
        <v>11505.266720310174</v>
      </c>
      <c r="P16" s="19">
        <f t="shared" si="24"/>
        <v>12097.540664580854</v>
      </c>
      <c r="Q16" s="19">
        <f t="shared" si="24"/>
        <v>12860.509481704492</v>
      </c>
      <c r="R16" s="19">
        <f t="shared" ref="R16" si="25">SUM(R17,R22,R25)</f>
        <v>13200.798118702754</v>
      </c>
      <c r="S16" s="19">
        <f t="shared" ref="S16" si="26">SUM(S17,S22,S25)</f>
        <v>13571.979599181823</v>
      </c>
      <c r="T16" s="19">
        <f t="shared" ref="T16" si="27">SUM(T17,T22,T25)</f>
        <v>13931.27619431998</v>
      </c>
      <c r="U16" s="19">
        <f t="shared" ref="U16" si="28">SUM(U17,U22,U25)</f>
        <v>14306.325042412915</v>
      </c>
      <c r="V16" s="19">
        <f t="shared" ref="V16:W16" si="29">SUM(V17,V22,V25)</f>
        <v>14646.636148204467</v>
      </c>
      <c r="W16" s="19">
        <f t="shared" si="29"/>
        <v>14709.675531783983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1165.6556178910091</v>
      </c>
      <c r="C17" s="22">
        <f t="shared" ref="C17:Q17" si="30">SUM(C18:C21)</f>
        <v>1181.755228842615</v>
      </c>
      <c r="D17" s="22">
        <f t="shared" si="30"/>
        <v>1223.9253081274519</v>
      </c>
      <c r="E17" s="22">
        <f t="shared" si="30"/>
        <v>1263.3780137879207</v>
      </c>
      <c r="F17" s="22">
        <f t="shared" si="30"/>
        <v>1286.0440284874869</v>
      </c>
      <c r="G17" s="22">
        <f t="shared" si="30"/>
        <v>1301.5735517544715</v>
      </c>
      <c r="H17" s="22">
        <f t="shared" si="30"/>
        <v>1319.3865452384343</v>
      </c>
      <c r="I17" s="22">
        <f t="shared" si="30"/>
        <v>1337.1358527547495</v>
      </c>
      <c r="J17" s="22">
        <f t="shared" si="30"/>
        <v>1339.2004753875315</v>
      </c>
      <c r="K17" s="22">
        <f t="shared" si="30"/>
        <v>1363.5628451607606</v>
      </c>
      <c r="L17" s="22">
        <f t="shared" si="30"/>
        <v>1359.7346360726826</v>
      </c>
      <c r="M17" s="22">
        <f t="shared" si="30"/>
        <v>1357.1407177553936</v>
      </c>
      <c r="N17" s="22">
        <f t="shared" si="30"/>
        <v>1352.6624477214204</v>
      </c>
      <c r="O17" s="22">
        <f t="shared" si="30"/>
        <v>1357.0175079269497</v>
      </c>
      <c r="P17" s="22">
        <f t="shared" si="30"/>
        <v>1356.8641093378089</v>
      </c>
      <c r="Q17" s="22">
        <f t="shared" si="30"/>
        <v>1344.2391516783409</v>
      </c>
      <c r="R17" s="22">
        <f t="shared" ref="R17" si="31">SUM(R18:R21)</f>
        <v>1331.4591696486914</v>
      </c>
      <c r="S17" s="22">
        <f t="shared" ref="S17" si="32">SUM(S18:S21)</f>
        <v>1311.640500197286</v>
      </c>
      <c r="T17" s="22">
        <f t="shared" ref="T17" si="33">SUM(T18:T21)</f>
        <v>1274.21302917605</v>
      </c>
      <c r="U17" s="22">
        <f t="shared" ref="U17" si="34">SUM(U18:U21)</f>
        <v>1259.2826614085182</v>
      </c>
      <c r="V17" s="22">
        <f t="shared" ref="V17:W17" si="35">SUM(V18:V21)</f>
        <v>1240.0877973276574</v>
      </c>
      <c r="W17" s="22">
        <f t="shared" si="35"/>
        <v>1224.5266392930278</v>
      </c>
      <c r="DA17" s="57"/>
    </row>
    <row r="18" spans="1:105" ht="12" customHeight="1" x14ac:dyDescent="0.25">
      <c r="A18" s="28" t="s">
        <v>32</v>
      </c>
      <c r="B18" s="29">
        <f>B31*B83/1000000</f>
        <v>91.387896263273234</v>
      </c>
      <c r="C18" s="29">
        <f t="shared" ref="C18:Q18" si="36">C31*C83/1000000</f>
        <v>90.907944672389306</v>
      </c>
      <c r="D18" s="29">
        <f t="shared" si="36"/>
        <v>91.123268352497192</v>
      </c>
      <c r="E18" s="29">
        <f t="shared" si="36"/>
        <v>90.879685334134393</v>
      </c>
      <c r="F18" s="29">
        <f t="shared" si="36"/>
        <v>90.375240940512967</v>
      </c>
      <c r="G18" s="29">
        <f t="shared" si="36"/>
        <v>89.891970780508316</v>
      </c>
      <c r="H18" s="29">
        <f t="shared" si="36"/>
        <v>89.194620811924466</v>
      </c>
      <c r="I18" s="29">
        <f t="shared" si="36"/>
        <v>89.188514824214352</v>
      </c>
      <c r="J18" s="29">
        <f t="shared" si="36"/>
        <v>86.984282401571861</v>
      </c>
      <c r="K18" s="29">
        <f t="shared" si="36"/>
        <v>86.596657867109428</v>
      </c>
      <c r="L18" s="29">
        <f t="shared" si="36"/>
        <v>85.082493834595667</v>
      </c>
      <c r="M18" s="29">
        <f t="shared" si="36"/>
        <v>83.984169421672547</v>
      </c>
      <c r="N18" s="29">
        <f t="shared" si="36"/>
        <v>82.493273916774015</v>
      </c>
      <c r="O18" s="29">
        <f t="shared" si="36"/>
        <v>81.336872571889742</v>
      </c>
      <c r="P18" s="29">
        <f t="shared" si="36"/>
        <v>79.564690466513653</v>
      </c>
      <c r="Q18" s="29">
        <f t="shared" si="36"/>
        <v>77.29711462384509</v>
      </c>
      <c r="R18" s="29">
        <f t="shared" ref="R18:V18" si="37">R31*R83/1000000</f>
        <v>74.768333147819931</v>
      </c>
      <c r="S18" s="29">
        <f t="shared" si="37"/>
        <v>72.303191013506179</v>
      </c>
      <c r="T18" s="29">
        <f t="shared" si="37"/>
        <v>68.82594349582061</v>
      </c>
      <c r="U18" s="29">
        <f t="shared" si="37"/>
        <v>67.1880150323544</v>
      </c>
      <c r="V18" s="29">
        <f t="shared" si="37"/>
        <v>65.035725817826687</v>
      </c>
      <c r="W18" s="29">
        <f t="shared" ref="W18" si="38">W31*W83/1000000</f>
        <v>63.355747173296081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900.32259150599771</v>
      </c>
      <c r="C19" s="29">
        <f t="shared" ref="C19:Q19" si="39">C32*C84/1000000</f>
        <v>897.82166906255861</v>
      </c>
      <c r="D19" s="29">
        <f t="shared" si="39"/>
        <v>923.12722585428287</v>
      </c>
      <c r="E19" s="29">
        <f t="shared" si="39"/>
        <v>942.79794474727646</v>
      </c>
      <c r="F19" s="29">
        <f t="shared" si="39"/>
        <v>952.11497849194973</v>
      </c>
      <c r="G19" s="29">
        <f t="shared" si="39"/>
        <v>950.77467488288278</v>
      </c>
      <c r="H19" s="29">
        <f t="shared" si="39"/>
        <v>952.05973817484801</v>
      </c>
      <c r="I19" s="29">
        <f t="shared" si="39"/>
        <v>947.75075869680688</v>
      </c>
      <c r="J19" s="29">
        <f t="shared" si="39"/>
        <v>945.19423232191639</v>
      </c>
      <c r="K19" s="29">
        <f t="shared" si="39"/>
        <v>949.01679417827245</v>
      </c>
      <c r="L19" s="29">
        <f t="shared" si="39"/>
        <v>933.2194529737136</v>
      </c>
      <c r="M19" s="29">
        <f t="shared" si="39"/>
        <v>914.24701590138807</v>
      </c>
      <c r="N19" s="29">
        <f t="shared" si="39"/>
        <v>889.40076645931856</v>
      </c>
      <c r="O19" s="29">
        <f t="shared" si="39"/>
        <v>865.27441856734129</v>
      </c>
      <c r="P19" s="29">
        <f t="shared" si="39"/>
        <v>839.97454973971321</v>
      </c>
      <c r="Q19" s="29">
        <f t="shared" si="39"/>
        <v>813.46178346804311</v>
      </c>
      <c r="R19" s="29">
        <f t="shared" ref="R19:V19" si="40">R32*R84/1000000</f>
        <v>798.99229889260164</v>
      </c>
      <c r="S19" s="29">
        <f t="shared" si="40"/>
        <v>776.11673594719264</v>
      </c>
      <c r="T19" s="29">
        <f t="shared" si="40"/>
        <v>745.31042179123779</v>
      </c>
      <c r="U19" s="29">
        <f t="shared" si="40"/>
        <v>728.47330076236392</v>
      </c>
      <c r="V19" s="29">
        <f t="shared" si="40"/>
        <v>711.68114979846405</v>
      </c>
      <c r="W19" s="29">
        <f t="shared" ref="W19" si="41">W32*W84/1000000</f>
        <v>697.53460357971937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63.521450473612852</v>
      </c>
      <c r="C20" s="29">
        <f t="shared" ref="C20:Q20" si="43">C33*C85/1000000</f>
        <v>64.367644068585918</v>
      </c>
      <c r="D20" s="29">
        <f t="shared" si="43"/>
        <v>65.787120436449143</v>
      </c>
      <c r="E20" s="29">
        <f t="shared" si="43"/>
        <v>67.836549298937044</v>
      </c>
      <c r="F20" s="29">
        <f t="shared" si="43"/>
        <v>70.2502078751928</v>
      </c>
      <c r="G20" s="29">
        <f t="shared" si="43"/>
        <v>72.77941991263836</v>
      </c>
      <c r="H20" s="29">
        <f t="shared" si="43"/>
        <v>74.766156790005482</v>
      </c>
      <c r="I20" s="29">
        <f t="shared" si="43"/>
        <v>77.551816952800465</v>
      </c>
      <c r="J20" s="29">
        <f t="shared" si="43"/>
        <v>77.917871360564291</v>
      </c>
      <c r="K20" s="29">
        <f t="shared" si="43"/>
        <v>79.172028947735328</v>
      </c>
      <c r="L20" s="29">
        <f t="shared" si="43"/>
        <v>81.003707947556563</v>
      </c>
      <c r="M20" s="29">
        <f t="shared" si="43"/>
        <v>82.565989926827157</v>
      </c>
      <c r="N20" s="29">
        <f t="shared" si="43"/>
        <v>83.723013622332459</v>
      </c>
      <c r="O20" s="29">
        <f t="shared" si="43"/>
        <v>87.250571856331959</v>
      </c>
      <c r="P20" s="29">
        <f t="shared" si="43"/>
        <v>89.294444165240108</v>
      </c>
      <c r="Q20" s="29">
        <f t="shared" si="43"/>
        <v>88.627926938314431</v>
      </c>
      <c r="R20" s="29">
        <f t="shared" ref="R20:V20" si="44">R33*R85/1000000</f>
        <v>88.127968030319067</v>
      </c>
      <c r="S20" s="29">
        <f t="shared" si="44"/>
        <v>87.221907680264493</v>
      </c>
      <c r="T20" s="29">
        <f t="shared" si="44"/>
        <v>85.12827473328467</v>
      </c>
      <c r="U20" s="29">
        <f t="shared" si="44"/>
        <v>83.413309023983302</v>
      </c>
      <c r="V20" s="29">
        <f t="shared" si="44"/>
        <v>82.231887240439093</v>
      </c>
      <c r="W20" s="29">
        <f t="shared" ref="W20" si="45">W33*W85/1000000</f>
        <v>80.972894390172627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110.4236796481253</v>
      </c>
      <c r="C21" s="29">
        <f t="shared" ref="C21:Q21" si="47">C34*C86/1000000</f>
        <v>128.6579710390813</v>
      </c>
      <c r="D21" s="29">
        <f t="shared" si="47"/>
        <v>143.88769348422261</v>
      </c>
      <c r="E21" s="29">
        <f t="shared" si="47"/>
        <v>161.86383440757285</v>
      </c>
      <c r="F21" s="29">
        <f t="shared" si="47"/>
        <v>173.3036011798315</v>
      </c>
      <c r="G21" s="29">
        <f t="shared" si="47"/>
        <v>188.12748617844201</v>
      </c>
      <c r="H21" s="29">
        <f t="shared" si="47"/>
        <v>203.36602946165635</v>
      </c>
      <c r="I21" s="29">
        <f t="shared" si="47"/>
        <v>222.64476228092781</v>
      </c>
      <c r="J21" s="29">
        <f t="shared" si="47"/>
        <v>229.10408930347899</v>
      </c>
      <c r="K21" s="29">
        <f t="shared" si="47"/>
        <v>248.77736416764355</v>
      </c>
      <c r="L21" s="29">
        <f t="shared" si="47"/>
        <v>260.42898131681687</v>
      </c>
      <c r="M21" s="29">
        <f t="shared" si="47"/>
        <v>276.34354250550587</v>
      </c>
      <c r="N21" s="29">
        <f t="shared" si="47"/>
        <v>297.04539372299536</v>
      </c>
      <c r="O21" s="29">
        <f t="shared" si="47"/>
        <v>323.15564493138652</v>
      </c>
      <c r="P21" s="29">
        <f t="shared" si="47"/>
        <v>348.03042496634203</v>
      </c>
      <c r="Q21" s="29">
        <f t="shared" si="47"/>
        <v>364.85232664813827</v>
      </c>
      <c r="R21" s="29">
        <f t="shared" ref="R21:V21" si="48">R34*R86/1000000</f>
        <v>369.57056957795083</v>
      </c>
      <c r="S21" s="29">
        <f t="shared" si="48"/>
        <v>375.99866555632258</v>
      </c>
      <c r="T21" s="29">
        <f t="shared" si="48"/>
        <v>374.94838915570676</v>
      </c>
      <c r="U21" s="29">
        <f t="shared" si="48"/>
        <v>380.20803658981646</v>
      </c>
      <c r="V21" s="29">
        <f t="shared" si="48"/>
        <v>381.13903447092764</v>
      </c>
      <c r="W21" s="29">
        <f t="shared" ref="W21" si="49">W34*W86/1000000</f>
        <v>382.66339414983969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408.3618744931569</v>
      </c>
      <c r="C22" s="22">
        <f t="shared" ref="C22:Q22" si="50">SUM(C23:C24)</f>
        <v>443.88595289002842</v>
      </c>
      <c r="D22" s="22">
        <f t="shared" si="50"/>
        <v>475.72591011651781</v>
      </c>
      <c r="E22" s="22">
        <f t="shared" si="50"/>
        <v>500.91822419737213</v>
      </c>
      <c r="F22" s="22">
        <f t="shared" si="50"/>
        <v>526.07664423618701</v>
      </c>
      <c r="G22" s="22">
        <f t="shared" si="50"/>
        <v>560.75448545185304</v>
      </c>
      <c r="H22" s="22">
        <f t="shared" si="50"/>
        <v>591.69291391975503</v>
      </c>
      <c r="I22" s="22">
        <f t="shared" si="50"/>
        <v>625.52269979672963</v>
      </c>
      <c r="J22" s="22">
        <f t="shared" si="50"/>
        <v>643.07302340237948</v>
      </c>
      <c r="K22" s="22">
        <f t="shared" si="50"/>
        <v>673.66929820873304</v>
      </c>
      <c r="L22" s="22">
        <f t="shared" si="50"/>
        <v>691.00007456877779</v>
      </c>
      <c r="M22" s="22">
        <f t="shared" si="50"/>
        <v>703.49097748338386</v>
      </c>
      <c r="N22" s="22">
        <f t="shared" si="50"/>
        <v>717.68167259433108</v>
      </c>
      <c r="O22" s="22">
        <f t="shared" si="50"/>
        <v>742.39991587600036</v>
      </c>
      <c r="P22" s="22">
        <f t="shared" si="50"/>
        <v>763.1033629520216</v>
      </c>
      <c r="Q22" s="22">
        <f t="shared" si="50"/>
        <v>811.74572757614885</v>
      </c>
      <c r="R22" s="22">
        <f t="shared" ref="R22" si="51">SUM(R23:R24)</f>
        <v>869.08910403178584</v>
      </c>
      <c r="S22" s="22">
        <f t="shared" ref="S22" si="52">SUM(S23:S24)</f>
        <v>929.09971531707265</v>
      </c>
      <c r="T22" s="22">
        <f t="shared" ref="T22" si="53">SUM(T23:T24)</f>
        <v>993.02969293787874</v>
      </c>
      <c r="U22" s="22">
        <f t="shared" ref="U22" si="54">SUM(U23:U24)</f>
        <v>1056.7243121766458</v>
      </c>
      <c r="V22" s="22">
        <f t="shared" ref="V22:W22" si="55">SUM(V23:V24)</f>
        <v>1111.9551498839937</v>
      </c>
      <c r="W22" s="22">
        <f t="shared" si="55"/>
        <v>1151.8896387530151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238.98109869193246</v>
      </c>
      <c r="C23" s="29">
        <f t="shared" ref="C23:Q23" si="57">C36*C88/1000000</f>
        <v>252.69899052133758</v>
      </c>
      <c r="D23" s="29">
        <f t="shared" si="57"/>
        <v>269.29696837802601</v>
      </c>
      <c r="E23" s="29">
        <f t="shared" si="57"/>
        <v>284.66068696084363</v>
      </c>
      <c r="F23" s="29">
        <f t="shared" si="57"/>
        <v>298.79248827841246</v>
      </c>
      <c r="G23" s="29">
        <f t="shared" si="57"/>
        <v>314.98543173981335</v>
      </c>
      <c r="H23" s="29">
        <f t="shared" si="57"/>
        <v>336.904722027047</v>
      </c>
      <c r="I23" s="29">
        <f t="shared" si="57"/>
        <v>354.65170777889045</v>
      </c>
      <c r="J23" s="29">
        <f t="shared" si="57"/>
        <v>356.27107870485611</v>
      </c>
      <c r="K23" s="29">
        <f t="shared" si="57"/>
        <v>369.16839998071623</v>
      </c>
      <c r="L23" s="29">
        <f t="shared" si="57"/>
        <v>373.9020603189212</v>
      </c>
      <c r="M23" s="29">
        <f t="shared" si="57"/>
        <v>381.00311108567627</v>
      </c>
      <c r="N23" s="29">
        <f t="shared" si="57"/>
        <v>391.8568961363365</v>
      </c>
      <c r="O23" s="29">
        <f t="shared" si="57"/>
        <v>410.23251702433981</v>
      </c>
      <c r="P23" s="29">
        <f t="shared" si="57"/>
        <v>424.69706974235987</v>
      </c>
      <c r="Q23" s="29">
        <f t="shared" si="57"/>
        <v>444.84458737152789</v>
      </c>
      <c r="R23" s="29">
        <f t="shared" ref="R23:V23" si="58">R36*R88/1000000</f>
        <v>473.9164576825807</v>
      </c>
      <c r="S23" s="29">
        <f t="shared" si="58"/>
        <v>500.09242751346397</v>
      </c>
      <c r="T23" s="29">
        <f t="shared" si="58"/>
        <v>526.78957531274943</v>
      </c>
      <c r="U23" s="29">
        <f t="shared" si="58"/>
        <v>551.66295291796303</v>
      </c>
      <c r="V23" s="29">
        <f t="shared" si="58"/>
        <v>568.35630651423105</v>
      </c>
      <c r="W23" s="29">
        <f t="shared" ref="W23" si="59">W36*W88/1000000</f>
        <v>577.39888271370364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169.38077580122444</v>
      </c>
      <c r="C24" s="29">
        <f t="shared" ref="C24:Q24" si="61">C37*C89/1000000</f>
        <v>191.18696236869084</v>
      </c>
      <c r="D24" s="29">
        <f t="shared" si="61"/>
        <v>206.4289417384918</v>
      </c>
      <c r="E24" s="29">
        <f t="shared" si="61"/>
        <v>216.25753723652849</v>
      </c>
      <c r="F24" s="29">
        <f t="shared" si="61"/>
        <v>227.28415595777457</v>
      </c>
      <c r="G24" s="29">
        <f t="shared" si="61"/>
        <v>245.76905371203964</v>
      </c>
      <c r="H24" s="29">
        <f t="shared" si="61"/>
        <v>254.78819189270806</v>
      </c>
      <c r="I24" s="29">
        <f t="shared" si="61"/>
        <v>270.87099201783917</v>
      </c>
      <c r="J24" s="29">
        <f t="shared" si="61"/>
        <v>286.80194469752337</v>
      </c>
      <c r="K24" s="29">
        <f t="shared" si="61"/>
        <v>304.50089822801681</v>
      </c>
      <c r="L24" s="29">
        <f t="shared" si="61"/>
        <v>317.09801424985665</v>
      </c>
      <c r="M24" s="29">
        <f t="shared" si="61"/>
        <v>322.48786639770759</v>
      </c>
      <c r="N24" s="29">
        <f t="shared" si="61"/>
        <v>325.82477645799452</v>
      </c>
      <c r="O24" s="29">
        <f t="shared" si="61"/>
        <v>332.16739885166055</v>
      </c>
      <c r="P24" s="29">
        <f t="shared" si="61"/>
        <v>338.40629320966173</v>
      </c>
      <c r="Q24" s="29">
        <f t="shared" si="61"/>
        <v>366.90114020462096</v>
      </c>
      <c r="R24" s="29">
        <f t="shared" ref="R24:V24" si="62">R37*R89/1000000</f>
        <v>395.17264634920508</v>
      </c>
      <c r="S24" s="29">
        <f t="shared" si="62"/>
        <v>429.00728780360862</v>
      </c>
      <c r="T24" s="29">
        <f t="shared" si="62"/>
        <v>466.24011762512924</v>
      </c>
      <c r="U24" s="29">
        <f t="shared" si="62"/>
        <v>505.06135925868278</v>
      </c>
      <c r="V24" s="29">
        <f t="shared" si="62"/>
        <v>543.59884336976279</v>
      </c>
      <c r="W24" s="29">
        <f t="shared" ref="W24" si="63">W37*W89/1000000</f>
        <v>574.49075603931146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5138.1171558073629</v>
      </c>
      <c r="C25" s="22">
        <f t="shared" ref="C25:Q25" si="64">SUM(C26:C27)</f>
        <v>5295.1015841218614</v>
      </c>
      <c r="D25" s="22">
        <f t="shared" si="64"/>
        <v>5461.9931973877792</v>
      </c>
      <c r="E25" s="22">
        <f t="shared" si="64"/>
        <v>5666.8548239090369</v>
      </c>
      <c r="F25" s="22">
        <f t="shared" si="64"/>
        <v>5919.6168847158542</v>
      </c>
      <c r="G25" s="22">
        <f t="shared" si="64"/>
        <v>6210.7200574777626</v>
      </c>
      <c r="H25" s="22">
        <f t="shared" si="64"/>
        <v>6514.9220640186904</v>
      </c>
      <c r="I25" s="22">
        <f t="shared" si="64"/>
        <v>7037.9067167173498</v>
      </c>
      <c r="J25" s="22">
        <f t="shared" si="64"/>
        <v>7274.7247356411817</v>
      </c>
      <c r="K25" s="22">
        <f t="shared" si="64"/>
        <v>7701.8203523935645</v>
      </c>
      <c r="L25" s="22">
        <f t="shared" si="64"/>
        <v>8097.4297283057085</v>
      </c>
      <c r="M25" s="22">
        <f t="shared" si="64"/>
        <v>8495.3998506366624</v>
      </c>
      <c r="N25" s="22">
        <f t="shared" si="64"/>
        <v>8852.084113161869</v>
      </c>
      <c r="O25" s="22">
        <f t="shared" si="64"/>
        <v>9405.8492965072237</v>
      </c>
      <c r="P25" s="22">
        <f t="shared" si="64"/>
        <v>9977.5731922910236</v>
      </c>
      <c r="Q25" s="22">
        <f t="shared" si="64"/>
        <v>10704.524602450003</v>
      </c>
      <c r="R25" s="22">
        <f t="shared" ref="R25" si="65">SUM(R26:R27)</f>
        <v>11000.249845022277</v>
      </c>
      <c r="S25" s="22">
        <f t="shared" ref="S25" si="66">SUM(S26:S27)</f>
        <v>11331.239383667464</v>
      </c>
      <c r="T25" s="22">
        <f t="shared" ref="T25" si="67">SUM(T26:T27)</f>
        <v>11664.033472206051</v>
      </c>
      <c r="U25" s="22">
        <f t="shared" ref="U25" si="68">SUM(U26:U27)</f>
        <v>11990.31806882775</v>
      </c>
      <c r="V25" s="22">
        <f t="shared" ref="V25:W25" si="69">SUM(V26:V27)</f>
        <v>12294.593200992816</v>
      </c>
      <c r="W25" s="22">
        <f t="shared" si="69"/>
        <v>12333.259253737941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1189.7565992887241</v>
      </c>
      <c r="C26" s="31">
        <f t="shared" ref="C26:Q26" si="71">C39*C91/1000000</f>
        <v>1227.513653555767</v>
      </c>
      <c r="D26" s="31">
        <f t="shared" si="71"/>
        <v>1257.450299682692</v>
      </c>
      <c r="E26" s="31">
        <f t="shared" si="71"/>
        <v>1290.0384925550461</v>
      </c>
      <c r="F26" s="31">
        <f t="shared" si="71"/>
        <v>1318.9001300184784</v>
      </c>
      <c r="G26" s="31">
        <f t="shared" si="71"/>
        <v>1369.6558107152687</v>
      </c>
      <c r="H26" s="31">
        <f t="shared" si="71"/>
        <v>1416.8715834198226</v>
      </c>
      <c r="I26" s="31">
        <f t="shared" si="71"/>
        <v>1479.5776103864625</v>
      </c>
      <c r="J26" s="31">
        <f t="shared" si="71"/>
        <v>1486.6492085914679</v>
      </c>
      <c r="K26" s="31">
        <f t="shared" si="71"/>
        <v>1504.0458897283709</v>
      </c>
      <c r="L26" s="31">
        <f t="shared" si="71"/>
        <v>1479.8853829826132</v>
      </c>
      <c r="M26" s="31">
        <f t="shared" si="71"/>
        <v>1435.7846139682001</v>
      </c>
      <c r="N26" s="31">
        <f t="shared" si="71"/>
        <v>1378.0303030415951</v>
      </c>
      <c r="O26" s="31">
        <f t="shared" si="71"/>
        <v>1346.0512959364839</v>
      </c>
      <c r="P26" s="31">
        <f t="shared" si="71"/>
        <v>1303.1907063659087</v>
      </c>
      <c r="Q26" s="31">
        <f t="shared" si="71"/>
        <v>1239.7424249165804</v>
      </c>
      <c r="R26" s="31">
        <f t="shared" ref="R26:V26" si="72">R39*R91/1000000</f>
        <v>1169.1061449081619</v>
      </c>
      <c r="S26" s="31">
        <f t="shared" si="72"/>
        <v>1102.3369077813466</v>
      </c>
      <c r="T26" s="31">
        <f t="shared" si="72"/>
        <v>1029.7612715445493</v>
      </c>
      <c r="U26" s="31">
        <f t="shared" si="72"/>
        <v>963.85571149553959</v>
      </c>
      <c r="V26" s="31">
        <f t="shared" si="72"/>
        <v>910.02643117701803</v>
      </c>
      <c r="W26" s="31">
        <f t="shared" ref="W26" si="73">W39*W91/1000000</f>
        <v>874.60959505685071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3948.3605565186385</v>
      </c>
      <c r="C27" s="33">
        <f t="shared" ref="C27:Q27" si="75">C40*C92/1000000</f>
        <v>4067.5879305660947</v>
      </c>
      <c r="D27" s="33">
        <f t="shared" si="75"/>
        <v>4204.5428977050869</v>
      </c>
      <c r="E27" s="33">
        <f t="shared" si="75"/>
        <v>4376.8163313539908</v>
      </c>
      <c r="F27" s="33">
        <f t="shared" si="75"/>
        <v>4600.716754697376</v>
      </c>
      <c r="G27" s="33">
        <f t="shared" si="75"/>
        <v>4841.0642467624939</v>
      </c>
      <c r="H27" s="33">
        <f t="shared" si="75"/>
        <v>5098.0504805988676</v>
      </c>
      <c r="I27" s="33">
        <f t="shared" si="75"/>
        <v>5558.329106330887</v>
      </c>
      <c r="J27" s="33">
        <f t="shared" si="75"/>
        <v>5788.0755270497139</v>
      </c>
      <c r="K27" s="33">
        <f t="shared" si="75"/>
        <v>6197.7744626651938</v>
      </c>
      <c r="L27" s="33">
        <f t="shared" si="75"/>
        <v>6617.5443453230955</v>
      </c>
      <c r="M27" s="33">
        <f t="shared" si="75"/>
        <v>7059.6152366684628</v>
      </c>
      <c r="N27" s="33">
        <f t="shared" si="75"/>
        <v>7474.0538101202746</v>
      </c>
      <c r="O27" s="33">
        <f t="shared" si="75"/>
        <v>8059.7980005707404</v>
      </c>
      <c r="P27" s="33">
        <f t="shared" si="75"/>
        <v>8674.3824859251145</v>
      </c>
      <c r="Q27" s="33">
        <f t="shared" si="75"/>
        <v>9464.7821775334232</v>
      </c>
      <c r="R27" s="33">
        <f t="shared" ref="R27:V27" si="76">R40*R92/1000000</f>
        <v>9831.1437001141148</v>
      </c>
      <c r="S27" s="33">
        <f t="shared" si="76"/>
        <v>10228.902475886118</v>
      </c>
      <c r="T27" s="33">
        <f t="shared" si="76"/>
        <v>10634.2722006615</v>
      </c>
      <c r="U27" s="33">
        <f t="shared" si="76"/>
        <v>11026.46235733221</v>
      </c>
      <c r="V27" s="33">
        <f t="shared" si="76"/>
        <v>11384.566769815798</v>
      </c>
      <c r="W27" s="33">
        <f t="shared" ref="W27" si="77">W40*W92/1000000</f>
        <v>11458.64965868109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1738755</v>
      </c>
      <c r="C31" s="34">
        <v>1751030</v>
      </c>
      <c r="D31" s="34">
        <v>1788158</v>
      </c>
      <c r="E31" s="34">
        <v>1817777</v>
      </c>
      <c r="F31" s="34">
        <v>1844644</v>
      </c>
      <c r="G31" s="34">
        <v>1875604</v>
      </c>
      <c r="H31" s="34">
        <v>1904846</v>
      </c>
      <c r="I31" s="34">
        <v>1958637</v>
      </c>
      <c r="J31" s="34">
        <v>1949736</v>
      </c>
      <c r="K31" s="34">
        <v>2002314</v>
      </c>
      <c r="L31" s="34">
        <v>2023302</v>
      </c>
      <c r="M31" s="34">
        <v>2061315</v>
      </c>
      <c r="N31" s="34">
        <v>2091963</v>
      </c>
      <c r="O31" s="34">
        <v>2140203</v>
      </c>
      <c r="P31" s="34">
        <v>2174588</v>
      </c>
      <c r="Q31" s="34">
        <v>2197692</v>
      </c>
      <c r="R31" s="34">
        <v>2213929</v>
      </c>
      <c r="S31" s="34">
        <v>2235939</v>
      </c>
      <c r="T31" s="34">
        <v>2216630</v>
      </c>
      <c r="U31" s="34">
        <v>2233266</v>
      </c>
      <c r="V31" s="34">
        <v>2233956</v>
      </c>
      <c r="W31" s="34">
        <v>2244450</v>
      </c>
      <c r="DA31" s="58" t="s">
        <v>984</v>
      </c>
    </row>
    <row r="32" spans="1:105" ht="12" customHeight="1" x14ac:dyDescent="0.25">
      <c r="A32" s="28" t="s">
        <v>47</v>
      </c>
      <c r="B32" s="34">
        <v>1106865</v>
      </c>
      <c r="C32" s="34">
        <v>1117289</v>
      </c>
      <c r="D32" s="34">
        <v>1181089</v>
      </c>
      <c r="E32" s="34">
        <v>1242537</v>
      </c>
      <c r="F32" s="34">
        <v>1290551</v>
      </c>
      <c r="G32" s="34">
        <v>1323199</v>
      </c>
      <c r="H32" s="34">
        <v>1366213</v>
      </c>
      <c r="I32" s="34">
        <v>1402003</v>
      </c>
      <c r="J32" s="34">
        <v>1447533</v>
      </c>
      <c r="K32" s="34">
        <v>1513912</v>
      </c>
      <c r="L32" s="34">
        <v>1545131</v>
      </c>
      <c r="M32" s="34">
        <v>1573594</v>
      </c>
      <c r="N32" s="34">
        <v>1591226</v>
      </c>
      <c r="O32" s="34">
        <v>1617234</v>
      </c>
      <c r="P32" s="34">
        <v>1642226</v>
      </c>
      <c r="Q32" s="34">
        <v>1668554</v>
      </c>
      <c r="R32" s="34">
        <v>1695597</v>
      </c>
      <c r="S32" s="34">
        <v>1726626</v>
      </c>
      <c r="T32" s="34">
        <v>1725169</v>
      </c>
      <c r="U32" s="34">
        <v>1751144</v>
      </c>
      <c r="V32" s="34">
        <v>1764789</v>
      </c>
      <c r="W32" s="34">
        <v>1785920</v>
      </c>
      <c r="DA32" s="58" t="s">
        <v>985</v>
      </c>
    </row>
    <row r="33" spans="1:105" ht="12" customHeight="1" x14ac:dyDescent="0.25">
      <c r="A33" s="28" t="s">
        <v>46</v>
      </c>
      <c r="B33" s="34">
        <v>33292</v>
      </c>
      <c r="C33" s="34">
        <v>33846</v>
      </c>
      <c r="D33" s="34">
        <v>34825</v>
      </c>
      <c r="E33" s="34">
        <v>36277</v>
      </c>
      <c r="F33" s="34">
        <v>38070</v>
      </c>
      <c r="G33" s="34">
        <v>40047</v>
      </c>
      <c r="H33" s="34">
        <v>41814</v>
      </c>
      <c r="I33" s="34">
        <v>44209</v>
      </c>
      <c r="J33" s="34">
        <v>45180</v>
      </c>
      <c r="K33" s="34">
        <v>46938</v>
      </c>
      <c r="L33" s="34">
        <v>49151</v>
      </c>
      <c r="M33" s="34">
        <v>51353</v>
      </c>
      <c r="N33" s="34">
        <v>53581</v>
      </c>
      <c r="O33" s="34">
        <v>57358</v>
      </c>
      <c r="P33" s="34">
        <v>60682</v>
      </c>
      <c r="Q33" s="34">
        <v>62809</v>
      </c>
      <c r="R33" s="34">
        <v>65622</v>
      </c>
      <c r="S33" s="34">
        <v>68257</v>
      </c>
      <c r="T33" s="34">
        <v>69419</v>
      </c>
      <c r="U33" s="34">
        <v>71579</v>
      </c>
      <c r="V33" s="34">
        <v>73214</v>
      </c>
      <c r="W33" s="34">
        <v>75277</v>
      </c>
      <c r="DA33" s="58" t="s">
        <v>986</v>
      </c>
    </row>
    <row r="34" spans="1:105" ht="12" customHeight="1" x14ac:dyDescent="0.25">
      <c r="A34" s="28" t="s">
        <v>45</v>
      </c>
      <c r="B34" s="34">
        <v>143259</v>
      </c>
      <c r="C34" s="34">
        <v>171741</v>
      </c>
      <c r="D34" s="34">
        <v>197285</v>
      </c>
      <c r="E34" s="34">
        <v>228763</v>
      </c>
      <c r="F34" s="34">
        <v>250038</v>
      </c>
      <c r="G34" s="34">
        <v>277949</v>
      </c>
      <c r="H34" s="34">
        <v>307824</v>
      </c>
      <c r="I34" s="34">
        <v>346552</v>
      </c>
      <c r="J34" s="34">
        <v>362837</v>
      </c>
      <c r="K34" s="34">
        <v>406098</v>
      </c>
      <c r="L34" s="34">
        <v>435211</v>
      </c>
      <c r="M34" s="34">
        <v>475020</v>
      </c>
      <c r="N34" s="34">
        <v>526232</v>
      </c>
      <c r="O34" s="34">
        <v>591330</v>
      </c>
      <c r="P34" s="34">
        <v>656432</v>
      </c>
      <c r="Q34" s="34">
        <v>704172</v>
      </c>
      <c r="R34" s="34">
        <v>732892</v>
      </c>
      <c r="S34" s="34">
        <v>762649</v>
      </c>
      <c r="T34" s="34">
        <v>776676</v>
      </c>
      <c r="U34" s="34">
        <v>801489</v>
      </c>
      <c r="V34" s="34">
        <v>818548</v>
      </c>
      <c r="W34" s="34">
        <v>836861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579060.66271203535</v>
      </c>
      <c r="C36" s="34">
        <v>620744.93764885108</v>
      </c>
      <c r="D36" s="34">
        <v>674105.70520919177</v>
      </c>
      <c r="E36" s="34">
        <v>728865.58300848026</v>
      </c>
      <c r="F36" s="34">
        <v>784390.13702243287</v>
      </c>
      <c r="G36" s="34">
        <v>851531.97021891025</v>
      </c>
      <c r="H36" s="34">
        <v>944025.35906793387</v>
      </c>
      <c r="I36" s="34">
        <v>1033728.5738646612</v>
      </c>
      <c r="J36" s="34">
        <v>1076455.7667981463</v>
      </c>
      <c r="K36" s="34">
        <v>1156911.8123949482</v>
      </c>
      <c r="L36" s="34">
        <v>1216612.7664314886</v>
      </c>
      <c r="M36" s="34">
        <v>1299117.2155435991</v>
      </c>
      <c r="N36" s="34">
        <v>1406190.5101392071</v>
      </c>
      <c r="O36" s="34">
        <v>1571372.0311118942</v>
      </c>
      <c r="P36" s="34">
        <v>1768769.0594817458</v>
      </c>
      <c r="Q36" s="34">
        <v>2051407.8182463194</v>
      </c>
      <c r="R36" s="34">
        <v>2396043.7442885083</v>
      </c>
      <c r="S36" s="34">
        <v>2756882.3779869759</v>
      </c>
      <c r="T36" s="34">
        <v>3114941.6449944261</v>
      </c>
      <c r="U36" s="34">
        <v>3461233.5256503173</v>
      </c>
      <c r="V36" s="34">
        <v>3778762.7762944195</v>
      </c>
      <c r="W36" s="34">
        <v>4060251.6258030157</v>
      </c>
      <c r="DA36" s="58" t="s">
        <v>988</v>
      </c>
    </row>
    <row r="37" spans="1:105" ht="12" customHeight="1" x14ac:dyDescent="0.25">
      <c r="A37" s="28" t="s">
        <v>27</v>
      </c>
      <c r="B37" s="34">
        <v>441102.29766117461</v>
      </c>
      <c r="C37" s="34">
        <v>509388.59258329228</v>
      </c>
      <c r="D37" s="34">
        <v>564164.20064588147</v>
      </c>
      <c r="E37" s="34">
        <v>607212.09850767546</v>
      </c>
      <c r="F37" s="34">
        <v>658636.92675282876</v>
      </c>
      <c r="G37" s="34">
        <v>741323.49535123899</v>
      </c>
      <c r="H37" s="34">
        <v>802180.83287438494</v>
      </c>
      <c r="I37" s="34">
        <v>890598.14682723524</v>
      </c>
      <c r="J37" s="34">
        <v>988947.26059612283</v>
      </c>
      <c r="K37" s="34">
        <v>1107214.6072303411</v>
      </c>
      <c r="L37" s="34">
        <v>1227768.8418404958</v>
      </c>
      <c r="M37" s="34">
        <v>1333877.4481375748</v>
      </c>
      <c r="N37" s="34">
        <v>1435197.7995868111</v>
      </c>
      <c r="O37" s="34">
        <v>1544755.1069400392</v>
      </c>
      <c r="P37" s="34">
        <v>1660234.8395793203</v>
      </c>
      <c r="Q37" s="34">
        <v>1903570.0726002399</v>
      </c>
      <c r="R37" s="34">
        <v>2130468.0823619463</v>
      </c>
      <c r="S37" s="34">
        <v>2378033.2630056576</v>
      </c>
      <c r="T37" s="34">
        <v>2633952.8715964253</v>
      </c>
      <c r="U37" s="34">
        <v>2892828.9947137572</v>
      </c>
      <c r="V37" s="34">
        <v>3145488.4586721272</v>
      </c>
      <c r="W37" s="34">
        <v>3359058.0228004316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15513386.878657483</v>
      </c>
      <c r="C39" s="35">
        <v>16122159.283125486</v>
      </c>
      <c r="D39" s="35">
        <v>16737765.05507897</v>
      </c>
      <c r="E39" s="35">
        <v>17500917.632906225</v>
      </c>
      <c r="F39" s="35">
        <v>18307847.380910769</v>
      </c>
      <c r="G39" s="35">
        <v>19498337.702021562</v>
      </c>
      <c r="H39" s="35">
        <v>20674210.304183535</v>
      </c>
      <c r="I39" s="35">
        <v>22169988.546725668</v>
      </c>
      <c r="J39" s="35">
        <v>23022819.612762898</v>
      </c>
      <c r="K39" s="35">
        <v>24344098.557990279</v>
      </c>
      <c r="L39" s="35">
        <v>25444224.096546132</v>
      </c>
      <c r="M39" s="35">
        <v>26451926.226201624</v>
      </c>
      <c r="N39" s="35">
        <v>27126623.975956164</v>
      </c>
      <c r="O39" s="35">
        <v>27853648.659797233</v>
      </c>
      <c r="P39" s="35">
        <v>28523128.605376448</v>
      </c>
      <c r="Q39" s="35">
        <v>29259397.993427034</v>
      </c>
      <c r="R39" s="35">
        <v>29713818.455974091</v>
      </c>
      <c r="S39" s="35">
        <v>30391105.514544137</v>
      </c>
      <c r="T39" s="35">
        <v>31130596.026367016</v>
      </c>
      <c r="U39" s="35">
        <v>31885757.602518775</v>
      </c>
      <c r="V39" s="35">
        <v>32621581.811721534</v>
      </c>
      <c r="W39" s="35">
        <v>33928574.460545883</v>
      </c>
      <c r="DA39" s="59" t="s">
        <v>990</v>
      </c>
    </row>
    <row r="40" spans="1:105" ht="12" customHeight="1" x14ac:dyDescent="0.25">
      <c r="A40" s="32" t="s">
        <v>25</v>
      </c>
      <c r="B40" s="36">
        <v>395945.60446600406</v>
      </c>
      <c r="C40" s="36">
        <v>414267.5993368958</v>
      </c>
      <c r="D40" s="36">
        <v>435967.28881888732</v>
      </c>
      <c r="E40" s="36">
        <v>463090.6277564959</v>
      </c>
      <c r="F40" s="36">
        <v>497606.06508590322</v>
      </c>
      <c r="G40" s="36">
        <v>535200.84989986592</v>
      </c>
      <c r="H40" s="36">
        <v>575558.69584905321</v>
      </c>
      <c r="I40" s="36">
        <v>642513.14626840933</v>
      </c>
      <c r="J40" s="36">
        <v>682634.50350681087</v>
      </c>
      <c r="K40" s="36">
        <v>742735.06310807064</v>
      </c>
      <c r="L40" s="36">
        <v>806462.37747382571</v>
      </c>
      <c r="M40" s="36">
        <v>875871.86843857972</v>
      </c>
      <c r="N40" s="36">
        <v>944876.77619192388</v>
      </c>
      <c r="O40" s="36">
        <v>1037630.4073810719</v>
      </c>
      <c r="P40" s="36">
        <v>1139267.4146431158</v>
      </c>
      <c r="Q40" s="36">
        <v>1268510.868946882</v>
      </c>
      <c r="R40" s="36">
        <v>1333944.2731164119</v>
      </c>
      <c r="S40" s="36">
        <v>1409086.8594708494</v>
      </c>
      <c r="T40" s="36">
        <v>1486944.2301722942</v>
      </c>
      <c r="U40" s="36">
        <v>1565176.0610962445</v>
      </c>
      <c r="V40" s="36">
        <v>1639916.223466092</v>
      </c>
      <c r="W40" s="36">
        <v>1676995.6529585789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103698.31497302721</v>
      </c>
      <c r="D44" s="37">
        <v>129139.3735509261</v>
      </c>
      <c r="E44" s="37">
        <v>122222.21467478876</v>
      </c>
      <c r="F44" s="37">
        <v>120065.86267493619</v>
      </c>
      <c r="G44" s="37">
        <v>124758.34203818836</v>
      </c>
      <c r="H44" s="37">
        <v>123643.67740887078</v>
      </c>
      <c r="I44" s="37">
        <v>148799.8935898277</v>
      </c>
      <c r="J44" s="37">
        <v>86719.015543441754</v>
      </c>
      <c r="K44" s="37">
        <v>148813.06839266</v>
      </c>
      <c r="L44" s="37">
        <v>117842.07742202748</v>
      </c>
      <c r="M44" s="37">
        <v>135490.06807872513</v>
      </c>
      <c r="N44" s="37">
        <v>128752.06597361714</v>
      </c>
      <c r="O44" s="37">
        <v>146975.09688230348</v>
      </c>
      <c r="P44" s="37">
        <v>133755.18674617959</v>
      </c>
      <c r="Q44" s="37">
        <v>123113.36167350272</v>
      </c>
      <c r="R44" s="37">
        <v>116889.64794046478</v>
      </c>
      <c r="S44" s="37">
        <v>123310.07199227391</v>
      </c>
      <c r="T44" s="37">
        <v>82642.66044423962</v>
      </c>
      <c r="U44" s="37">
        <v>120334.31497302745</v>
      </c>
      <c r="V44" s="37">
        <v>129829.37355092634</v>
      </c>
      <c r="W44" s="37">
        <v>132716.21467478853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77774.19602667063</v>
      </c>
      <c r="D45" s="37">
        <v>132019.72550136177</v>
      </c>
      <c r="E45" s="37">
        <v>130548.4810979052</v>
      </c>
      <c r="F45" s="37">
        <v>118006.60775194154</v>
      </c>
      <c r="G45" s="37">
        <v>103544.25227031391</v>
      </c>
      <c r="H45" s="37">
        <v>114825.5633552256</v>
      </c>
      <c r="I45" s="37">
        <v>108528.69162870967</v>
      </c>
      <c r="J45" s="37">
        <v>119207.78965741605</v>
      </c>
      <c r="K45" s="37">
        <v>141008.01197771705</v>
      </c>
      <c r="L45" s="37">
        <v>106811.51512113796</v>
      </c>
      <c r="M45" s="37">
        <v>105031.45764011494</v>
      </c>
      <c r="N45" s="37">
        <v>95189.000134087168</v>
      </c>
      <c r="O45" s="37">
        <v>104566.30527592381</v>
      </c>
      <c r="P45" s="37">
        <v>104564.53783869394</v>
      </c>
      <c r="Q45" s="37">
        <v>106927.86472278088</v>
      </c>
      <c r="R45" s="37">
        <v>104817.19602667075</v>
      </c>
      <c r="S45" s="37">
        <v>163048.72550136177</v>
      </c>
      <c r="T45" s="37">
        <v>129091.4810979052</v>
      </c>
      <c r="U45" s="37">
        <v>143981.60775194154</v>
      </c>
      <c r="V45" s="37">
        <v>117189.25227031391</v>
      </c>
      <c r="W45" s="37">
        <v>135956.5633552256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2698.9444631701008</v>
      </c>
      <c r="D46" s="37">
        <v>3221.838768802314</v>
      </c>
      <c r="E46" s="37">
        <v>3797.200926744812</v>
      </c>
      <c r="F46" s="37">
        <v>4245.2348477780833</v>
      </c>
      <c r="G46" s="37">
        <v>4541.1537490794071</v>
      </c>
      <c r="H46" s="37">
        <v>4448.1805789626233</v>
      </c>
      <c r="I46" s="37">
        <v>5198.5484610028871</v>
      </c>
      <c r="J46" s="37">
        <v>3902.5011584310123</v>
      </c>
      <c r="K46" s="37">
        <v>4823.2935597226024</v>
      </c>
      <c r="L46" s="37">
        <v>5418.1921863492535</v>
      </c>
      <c r="M46" s="37">
        <v>5553.4757237032827</v>
      </c>
      <c r="N46" s="37">
        <v>5732.4355762536143</v>
      </c>
      <c r="O46" s="37">
        <v>6475.9444631701044</v>
      </c>
      <c r="P46" s="37">
        <v>6545.838768802314</v>
      </c>
      <c r="Q46" s="37">
        <v>5924.2009267448157</v>
      </c>
      <c r="R46" s="37">
        <v>7058.2348477780833</v>
      </c>
      <c r="S46" s="37">
        <v>7176.1537490794071</v>
      </c>
      <c r="T46" s="37">
        <v>5610.1805789626233</v>
      </c>
      <c r="U46" s="37">
        <v>7358.5484610028871</v>
      </c>
      <c r="V46" s="37">
        <v>5537.5011584310123</v>
      </c>
      <c r="W46" s="37">
        <v>6886.2935597226024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35029.64089872007</v>
      </c>
      <c r="D47" s="37">
        <v>32431.057350358053</v>
      </c>
      <c r="E47" s="37">
        <v>38722.068463863485</v>
      </c>
      <c r="F47" s="37">
        <v>28894.586310895684</v>
      </c>
      <c r="G47" s="37">
        <v>35925.570243062626</v>
      </c>
      <c r="H47" s="37">
        <v>38305.029342818016</v>
      </c>
      <c r="I47" s="37">
        <v>47595.025001407426</v>
      </c>
      <c r="J47" s="37">
        <v>25611.673630450503</v>
      </c>
      <c r="K47" s="37">
        <v>53071.149514085497</v>
      </c>
      <c r="L47" s="37">
        <v>39431.687808963528</v>
      </c>
      <c r="M47" s="37">
        <v>50662.587699756783</v>
      </c>
      <c r="N47" s="37">
        <v>62628.215718241001</v>
      </c>
      <c r="O47" s="37">
        <v>77106.00923443347</v>
      </c>
      <c r="P47" s="37">
        <v>77732.480128703872</v>
      </c>
      <c r="Q47" s="37">
        <v>61025.218654240016</v>
      </c>
      <c r="R47" s="37">
        <v>63749.640898720128</v>
      </c>
      <c r="S47" s="37">
        <v>62188.057350357994</v>
      </c>
      <c r="T47" s="37">
        <v>52749.068463863456</v>
      </c>
      <c r="U47" s="37">
        <v>53707.586310895626</v>
      </c>
      <c r="V47" s="37">
        <v>52984.570243062684</v>
      </c>
      <c r="W47" s="37">
        <v>56618.029342818074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96674.303329929651</v>
      </c>
      <c r="D49" s="37">
        <v>112596.97994832217</v>
      </c>
      <c r="E49" s="37">
        <v>118570.1532366703</v>
      </c>
      <c r="F49" s="37">
        <v>124262.08950534509</v>
      </c>
      <c r="G49" s="37">
        <v>141187.0986814542</v>
      </c>
      <c r="H49" s="37">
        <v>172256.23314575094</v>
      </c>
      <c r="I49" s="37">
        <v>175625.13416096789</v>
      </c>
      <c r="J49" s="37">
        <v>135283.77478970622</v>
      </c>
      <c r="K49" s="37">
        <v>177130.34892673162</v>
      </c>
      <c r="L49" s="37">
        <v>172297.93398486252</v>
      </c>
      <c r="M49" s="37">
        <v>201074.60234878096</v>
      </c>
      <c r="N49" s="37">
        <v>231335.38410095312</v>
      </c>
      <c r="O49" s="37">
        <v>306368.61965414137</v>
      </c>
      <c r="P49" s="37">
        <v>369653.2615156027</v>
      </c>
      <c r="Q49" s="37">
        <v>458263.89292554138</v>
      </c>
      <c r="R49" s="37">
        <v>479919.70083189523</v>
      </c>
      <c r="S49" s="37">
        <v>537968.98262519948</v>
      </c>
      <c r="T49" s="37">
        <v>530357.20099231275</v>
      </c>
      <c r="U49" s="37">
        <v>547366.48300467199</v>
      </c>
      <c r="V49" s="37">
        <v>548864.63474505534</v>
      </c>
      <c r="W49" s="37">
        <v>587857.46916273749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150578.69886808965</v>
      </c>
      <c r="D50" s="37">
        <v>139930.71115057077</v>
      </c>
      <c r="E50" s="37">
        <v>131165.28457327688</v>
      </c>
      <c r="F50" s="37">
        <v>142607.5472988619</v>
      </c>
      <c r="G50" s="37">
        <v>177041.25346043974</v>
      </c>
      <c r="H50" s="37">
        <v>211436.03639123566</v>
      </c>
      <c r="I50" s="37">
        <v>228348.02510342107</v>
      </c>
      <c r="J50" s="37">
        <v>229514.39834216447</v>
      </c>
      <c r="K50" s="37">
        <v>260874.89393308014</v>
      </c>
      <c r="L50" s="37">
        <v>297595.4880705945</v>
      </c>
      <c r="M50" s="37">
        <v>317544.64268831466</v>
      </c>
      <c r="N50" s="37">
        <v>329668.37655265722</v>
      </c>
      <c r="O50" s="37">
        <v>339071.70569539256</v>
      </c>
      <c r="P50" s="37">
        <v>376354.62657236122</v>
      </c>
      <c r="Q50" s="37">
        <v>540930.72109151399</v>
      </c>
      <c r="R50" s="37">
        <v>544442.65245002112</v>
      </c>
      <c r="S50" s="37">
        <v>577233.55719636846</v>
      </c>
      <c r="T50" s="37">
        <v>594991.31428616028</v>
      </c>
      <c r="U50" s="37">
        <v>635230.7496896931</v>
      </c>
      <c r="V50" s="37">
        <v>793590.18504988402</v>
      </c>
      <c r="W50" s="37">
        <v>758012.21657832526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4343054.9860755168</v>
      </c>
      <c r="D52" s="38">
        <v>4385655.2620434333</v>
      </c>
      <c r="E52" s="38">
        <v>4618837.717665948</v>
      </c>
      <c r="F52" s="38">
        <v>4703551.8016609922</v>
      </c>
      <c r="G52" s="38">
        <v>5265735.6471309867</v>
      </c>
      <c r="H52" s="38">
        <v>5392949.6145045348</v>
      </c>
      <c r="I52" s="38">
        <v>6059948.3756991364</v>
      </c>
      <c r="J52" s="38">
        <v>5637498.4715970233</v>
      </c>
      <c r="K52" s="38">
        <v>6423059.2399166003</v>
      </c>
      <c r="L52" s="38">
        <v>6544113.2282258049</v>
      </c>
      <c r="M52" s="38">
        <v>6618763.6297049932</v>
      </c>
      <c r="N52" s="38">
        <v>5725616.0768007189</v>
      </c>
      <c r="O52" s="38">
        <v>4584282.2073210366</v>
      </c>
      <c r="P52" s="38">
        <v>4727676.4873936884</v>
      </c>
      <c r="Q52" s="38">
        <v>5563538.6651181988</v>
      </c>
      <c r="R52" s="38">
        <v>4469415.5039943717</v>
      </c>
      <c r="S52" s="38">
        <v>3913185.8068452217</v>
      </c>
      <c r="T52" s="38">
        <v>3775296.3306589015</v>
      </c>
      <c r="U52" s="38">
        <v>3321508.7788363993</v>
      </c>
      <c r="V52" s="38">
        <v>2860485.0199472569</v>
      </c>
      <c r="W52" s="38">
        <v>3101460.3772850446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64904.538316230173</v>
      </c>
      <c r="D53" s="39">
        <v>69085.538090796734</v>
      </c>
      <c r="E53" s="39">
        <v>75326.345521211217</v>
      </c>
      <c r="F53" s="39">
        <v>83549.693587658287</v>
      </c>
      <c r="G53" s="39">
        <v>87474.625454810273</v>
      </c>
      <c r="H53" s="39">
        <v>91097.852879295358</v>
      </c>
      <c r="I53" s="39">
        <v>118569.4570069887</v>
      </c>
      <c r="J53" s="39">
        <v>92626.452649820014</v>
      </c>
      <c r="K53" s="39">
        <v>125005.09791748994</v>
      </c>
      <c r="L53" s="39">
        <v>132812.85245655186</v>
      </c>
      <c r="M53" s="39">
        <v>144735.83648596529</v>
      </c>
      <c r="N53" s="39">
        <v>152554.6013410025</v>
      </c>
      <c r="O53" s="39">
        <v>180228.25664395839</v>
      </c>
      <c r="P53" s="39">
        <v>192734.86014133925</v>
      </c>
      <c r="Q53" s="39">
        <v>247812.91131075483</v>
      </c>
      <c r="R53" s="39">
        <v>158059.85681935004</v>
      </c>
      <c r="S53" s="39">
        <v>200147.68427192746</v>
      </c>
      <c r="T53" s="39">
        <v>210670.22315799678</v>
      </c>
      <c r="U53" s="39">
        <v>222967.66740991548</v>
      </c>
      <c r="V53" s="39">
        <v>227294.76371085015</v>
      </c>
      <c r="W53" s="39">
        <v>217307.68613644526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91423.314973027213</v>
      </c>
      <c r="D57" s="37">
        <v>92011.373550926102</v>
      </c>
      <c r="E57" s="37">
        <v>92603.21467478876</v>
      </c>
      <c r="F57" s="37">
        <v>93198.862674936187</v>
      </c>
      <c r="G57" s="37">
        <v>93798.342038188362</v>
      </c>
      <c r="H57" s="37">
        <v>94401.677408870775</v>
      </c>
      <c r="I57" s="37">
        <v>95008.893589827698</v>
      </c>
      <c r="J57" s="37">
        <v>95620.015543441754</v>
      </c>
      <c r="K57" s="37">
        <v>96235.068392660003</v>
      </c>
      <c r="L57" s="37">
        <v>96854.077422027476</v>
      </c>
      <c r="M57" s="37">
        <v>97477.068078725133</v>
      </c>
      <c r="N57" s="37">
        <v>98104.065973617136</v>
      </c>
      <c r="O57" s="37">
        <v>98735.096882303245</v>
      </c>
      <c r="P57" s="37">
        <v>99370.186746179592</v>
      </c>
      <c r="Q57" s="37">
        <v>100009.36167350272</v>
      </c>
      <c r="R57" s="37">
        <v>100652.64794046478</v>
      </c>
      <c r="S57" s="37">
        <v>101300.07199227391</v>
      </c>
      <c r="T57" s="37">
        <v>101951.66044423962</v>
      </c>
      <c r="U57" s="37">
        <v>103698.31497302745</v>
      </c>
      <c r="V57" s="37">
        <v>129139.37355092634</v>
      </c>
      <c r="W57" s="37">
        <v>122222.21467478853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67350.196026670747</v>
      </c>
      <c r="D58" s="37">
        <v>68219.725501361769</v>
      </c>
      <c r="E58" s="37">
        <v>69100.481097905198</v>
      </c>
      <c r="F58" s="37">
        <v>69992.607751941541</v>
      </c>
      <c r="G58" s="37">
        <v>70896.252270313911</v>
      </c>
      <c r="H58" s="37">
        <v>71811.563355225604</v>
      </c>
      <c r="I58" s="37">
        <v>72738.691628709668</v>
      </c>
      <c r="J58" s="37">
        <v>73677.789657416055</v>
      </c>
      <c r="K58" s="37">
        <v>74629.011977717048</v>
      </c>
      <c r="L58" s="37">
        <v>75592.515121137956</v>
      </c>
      <c r="M58" s="37">
        <v>76568.457640114939</v>
      </c>
      <c r="N58" s="37">
        <v>77557.000134087168</v>
      </c>
      <c r="O58" s="37">
        <v>78558.305275923805</v>
      </c>
      <c r="P58" s="37">
        <v>79572.537838693941</v>
      </c>
      <c r="Q58" s="37">
        <v>80599.864722780883</v>
      </c>
      <c r="R58" s="37">
        <v>77774.196026670747</v>
      </c>
      <c r="S58" s="37">
        <v>132019.72550136177</v>
      </c>
      <c r="T58" s="37">
        <v>130548.4810979052</v>
      </c>
      <c r="U58" s="37">
        <v>118006.60775194154</v>
      </c>
      <c r="V58" s="37">
        <v>103544.25227031391</v>
      </c>
      <c r="W58" s="37">
        <v>114825.5633552256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2144.9444631701044</v>
      </c>
      <c r="D59" s="37">
        <v>2242.838768802314</v>
      </c>
      <c r="E59" s="37">
        <v>2345.2009267448157</v>
      </c>
      <c r="F59" s="37">
        <v>2452.2348477780833</v>
      </c>
      <c r="G59" s="37">
        <v>2564.1537490794071</v>
      </c>
      <c r="H59" s="37">
        <v>2681.1805789626233</v>
      </c>
      <c r="I59" s="37">
        <v>2803.5484610028871</v>
      </c>
      <c r="J59" s="37">
        <v>2931.5011584310123</v>
      </c>
      <c r="K59" s="37">
        <v>3065.2935597226024</v>
      </c>
      <c r="L59" s="37">
        <v>3205.1921863492535</v>
      </c>
      <c r="M59" s="37">
        <v>3351.4757237032827</v>
      </c>
      <c r="N59" s="37">
        <v>3504.4355762536143</v>
      </c>
      <c r="O59" s="37">
        <v>2698.9444631701044</v>
      </c>
      <c r="P59" s="37">
        <v>3221.838768802314</v>
      </c>
      <c r="Q59" s="37">
        <v>3797.2009267448157</v>
      </c>
      <c r="R59" s="37">
        <v>4245.2348477780761</v>
      </c>
      <c r="S59" s="37">
        <v>4541.1537490794144</v>
      </c>
      <c r="T59" s="37">
        <v>4448.1805789626233</v>
      </c>
      <c r="U59" s="37">
        <v>5198.5484610028798</v>
      </c>
      <c r="V59" s="37">
        <v>3902.5011584310123</v>
      </c>
      <c r="W59" s="37">
        <v>4823.2935597226024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6547.6408987200703</v>
      </c>
      <c r="D60" s="37">
        <v>6887.0573503580526</v>
      </c>
      <c r="E60" s="37">
        <v>7244.0684638634848</v>
      </c>
      <c r="F60" s="37">
        <v>7619.5863108956837</v>
      </c>
      <c r="G60" s="37">
        <v>8014.5702430626261</v>
      </c>
      <c r="H60" s="37">
        <v>8430.0293428180157</v>
      </c>
      <c r="I60" s="37">
        <v>8867.0250014074263</v>
      </c>
      <c r="J60" s="37">
        <v>9326.673630450503</v>
      </c>
      <c r="K60" s="37">
        <v>9810.1495140854968</v>
      </c>
      <c r="L60" s="37">
        <v>10318.687808963528</v>
      </c>
      <c r="M60" s="37">
        <v>10853.587699756783</v>
      </c>
      <c r="N60" s="37">
        <v>11416.215718240943</v>
      </c>
      <c r="O60" s="37">
        <v>12008.009234433528</v>
      </c>
      <c r="P60" s="37">
        <v>12630.480128703872</v>
      </c>
      <c r="Q60" s="37">
        <v>13285.218654240016</v>
      </c>
      <c r="R60" s="37">
        <v>35029.640898720128</v>
      </c>
      <c r="S60" s="37">
        <v>32431.057350357994</v>
      </c>
      <c r="T60" s="37">
        <v>38722.068463863456</v>
      </c>
      <c r="U60" s="37">
        <v>28894.586310895626</v>
      </c>
      <c r="V60" s="37">
        <v>35925.570243062684</v>
      </c>
      <c r="W60" s="37">
        <v>38305.029342818074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54990.028393113869</v>
      </c>
      <c r="D62" s="37">
        <v>59236.212387981475</v>
      </c>
      <c r="E62" s="37">
        <v>63810.275437381817</v>
      </c>
      <c r="F62" s="37">
        <v>68737.535491392482</v>
      </c>
      <c r="G62" s="37">
        <v>74045.265484976815</v>
      </c>
      <c r="H62" s="37">
        <v>79762.844296727329</v>
      </c>
      <c r="I62" s="37">
        <v>85921.919364240486</v>
      </c>
      <c r="J62" s="37">
        <v>92556.581856221193</v>
      </c>
      <c r="K62" s="37">
        <v>96674.303329929709</v>
      </c>
      <c r="L62" s="37">
        <v>112596.97994832229</v>
      </c>
      <c r="M62" s="37">
        <v>118570.15323667042</v>
      </c>
      <c r="N62" s="37">
        <v>124262.08950534509</v>
      </c>
      <c r="O62" s="37">
        <v>141187.09868145431</v>
      </c>
      <c r="P62" s="37">
        <v>172256.23314575106</v>
      </c>
      <c r="Q62" s="37">
        <v>175625.13416096801</v>
      </c>
      <c r="R62" s="37">
        <v>135283.77478970634</v>
      </c>
      <c r="S62" s="37">
        <v>177130.34892673185</v>
      </c>
      <c r="T62" s="37">
        <v>172297.93398486264</v>
      </c>
      <c r="U62" s="37">
        <v>201074.60234878073</v>
      </c>
      <c r="V62" s="37">
        <v>231335.38410095312</v>
      </c>
      <c r="W62" s="37">
        <v>306368.61965414183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82292.403945971979</v>
      </c>
      <c r="D63" s="37">
        <v>85155.103087981581</v>
      </c>
      <c r="E63" s="37">
        <v>88117.38671148289</v>
      </c>
      <c r="F63" s="37">
        <v>91182.719053708599</v>
      </c>
      <c r="G63" s="37">
        <v>94354.684862029506</v>
      </c>
      <c r="H63" s="37">
        <v>150578.6988680897</v>
      </c>
      <c r="I63" s="37">
        <v>139930.71115057077</v>
      </c>
      <c r="J63" s="37">
        <v>131165.28457327676</v>
      </c>
      <c r="K63" s="37">
        <v>142607.5472988619</v>
      </c>
      <c r="L63" s="37">
        <v>177041.25346043985</v>
      </c>
      <c r="M63" s="37">
        <v>211436.03639123566</v>
      </c>
      <c r="N63" s="37">
        <v>228348.02510342095</v>
      </c>
      <c r="O63" s="37">
        <v>229514.39834216447</v>
      </c>
      <c r="P63" s="37">
        <v>260874.89393308014</v>
      </c>
      <c r="Q63" s="37">
        <v>297595.48807059415</v>
      </c>
      <c r="R63" s="37">
        <v>317544.6426883149</v>
      </c>
      <c r="S63" s="37">
        <v>329668.37655265722</v>
      </c>
      <c r="T63" s="37">
        <v>339071.70569539256</v>
      </c>
      <c r="U63" s="37">
        <v>376354.62657236122</v>
      </c>
      <c r="V63" s="37">
        <v>540930.72109151399</v>
      </c>
      <c r="W63" s="37">
        <v>544442.65245002089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3734282.5816075131</v>
      </c>
      <c r="D65" s="38">
        <v>3770049.4900899511</v>
      </c>
      <c r="E65" s="38">
        <v>3855685.1398386918</v>
      </c>
      <c r="F65" s="38">
        <v>3896622.0536564477</v>
      </c>
      <c r="G65" s="38">
        <v>4075245.3260201961</v>
      </c>
      <c r="H65" s="38">
        <v>4217077.012342561</v>
      </c>
      <c r="I65" s="38">
        <v>4564170.1331570037</v>
      </c>
      <c r="J65" s="38">
        <v>4784667.4055597931</v>
      </c>
      <c r="K65" s="38">
        <v>5101780.2946892194</v>
      </c>
      <c r="L65" s="38">
        <v>5443987.6896699518</v>
      </c>
      <c r="M65" s="38">
        <v>5611061.5000495017</v>
      </c>
      <c r="N65" s="38">
        <v>5050918.3270461783</v>
      </c>
      <c r="O65" s="38">
        <v>3857257.5234799683</v>
      </c>
      <c r="P65" s="38">
        <v>4058196.5418144725</v>
      </c>
      <c r="Q65" s="38">
        <v>4827269.2770676129</v>
      </c>
      <c r="R65" s="38">
        <v>4014995.0414473154</v>
      </c>
      <c r="S65" s="38">
        <v>3235898.7482751757</v>
      </c>
      <c r="T65" s="38">
        <v>3035805.8188360259</v>
      </c>
      <c r="U65" s="38">
        <v>2566347.2026846409</v>
      </c>
      <c r="V65" s="38">
        <v>2124660.8107444942</v>
      </c>
      <c r="W65" s="38">
        <v>1794467.7284606993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46582.543445338437</v>
      </c>
      <c r="D66" s="39">
        <v>47385.848608805216</v>
      </c>
      <c r="E66" s="39">
        <v>48203.006583602633</v>
      </c>
      <c r="F66" s="39">
        <v>49034.256258250971</v>
      </c>
      <c r="G66" s="39">
        <v>49879.840640847571</v>
      </c>
      <c r="H66" s="39">
        <v>50740.006930108066</v>
      </c>
      <c r="I66" s="39">
        <v>51615.006587632583</v>
      </c>
      <c r="J66" s="39">
        <v>52505.095411418471</v>
      </c>
      <c r="K66" s="39">
        <v>64904.538316230173</v>
      </c>
      <c r="L66" s="39">
        <v>69085.538090796792</v>
      </c>
      <c r="M66" s="39">
        <v>75326.345521211275</v>
      </c>
      <c r="N66" s="39">
        <v>83549.693587658345</v>
      </c>
      <c r="O66" s="39">
        <v>87474.625454810215</v>
      </c>
      <c r="P66" s="39">
        <v>91097.852879295358</v>
      </c>
      <c r="Q66" s="39">
        <v>118569.45700698858</v>
      </c>
      <c r="R66" s="39">
        <v>92626.45264982013</v>
      </c>
      <c r="S66" s="39">
        <v>125005.09791748994</v>
      </c>
      <c r="T66" s="39">
        <v>132812.85245655198</v>
      </c>
      <c r="U66" s="39">
        <v>144735.83648596518</v>
      </c>
      <c r="V66" s="39">
        <v>152554.60134100262</v>
      </c>
      <c r="W66" s="39">
        <v>180228.25664395839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8759.9999999999982</v>
      </c>
      <c r="C70" s="40">
        <v>8759.9999999999964</v>
      </c>
      <c r="D70" s="40">
        <v>8759.9999999999964</v>
      </c>
      <c r="E70" s="40">
        <v>8759.9999999999964</v>
      </c>
      <c r="F70" s="40">
        <v>8759.9999999999964</v>
      </c>
      <c r="G70" s="40">
        <v>8759.9999999999964</v>
      </c>
      <c r="H70" s="40">
        <v>8759.9999999999927</v>
      </c>
      <c r="I70" s="40">
        <v>8759.9999999999964</v>
      </c>
      <c r="J70" s="40">
        <v>8759.9999999999945</v>
      </c>
      <c r="K70" s="40">
        <v>8759.9999999999945</v>
      </c>
      <c r="L70" s="40">
        <v>8759.9999999999964</v>
      </c>
      <c r="M70" s="40">
        <v>8759.9999999999964</v>
      </c>
      <c r="N70" s="40">
        <v>8759.9999999999945</v>
      </c>
      <c r="O70" s="40">
        <v>8759.9999999999982</v>
      </c>
      <c r="P70" s="40">
        <v>8759.9999999999982</v>
      </c>
      <c r="Q70" s="40">
        <v>8759.9999999999945</v>
      </c>
      <c r="R70" s="40">
        <v>8759.9999999999945</v>
      </c>
      <c r="S70" s="40">
        <v>8760</v>
      </c>
      <c r="T70" s="40">
        <v>8759.9999999999964</v>
      </c>
      <c r="U70" s="40">
        <v>8759.9999999999945</v>
      </c>
      <c r="V70" s="40">
        <v>8759.9999999999982</v>
      </c>
      <c r="W70" s="40">
        <v>8759.9999999999982</v>
      </c>
      <c r="DA70" s="58" t="s">
        <v>1008</v>
      </c>
    </row>
    <row r="71" spans="1:105" ht="12" customHeight="1" x14ac:dyDescent="0.25">
      <c r="A71" s="28" t="s">
        <v>47</v>
      </c>
      <c r="B71" s="40">
        <v>394.3204150415674</v>
      </c>
      <c r="C71" s="40">
        <v>388.71477661135629</v>
      </c>
      <c r="D71" s="40">
        <v>387.25575437903956</v>
      </c>
      <c r="E71" s="40">
        <v>388.26292637324815</v>
      </c>
      <c r="F71" s="40">
        <v>388.58846922553363</v>
      </c>
      <c r="G71" s="40">
        <v>388.85926778333555</v>
      </c>
      <c r="H71" s="40">
        <v>389.29443997532348</v>
      </c>
      <c r="I71" s="40">
        <v>389.53777907780261</v>
      </c>
      <c r="J71" s="40">
        <v>385.55150361635344</v>
      </c>
      <c r="K71" s="40">
        <v>385.34673458111115</v>
      </c>
      <c r="L71" s="40">
        <v>382.63514547444356</v>
      </c>
      <c r="M71" s="40">
        <v>382.502572786803</v>
      </c>
      <c r="N71" s="40">
        <v>383.83004314139669</v>
      </c>
      <c r="O71" s="40">
        <v>386.00653422544133</v>
      </c>
      <c r="P71" s="40">
        <v>384.71100347170892</v>
      </c>
      <c r="Q71" s="40">
        <v>386.51423411399765</v>
      </c>
      <c r="R71" s="40">
        <v>388.58168698526129</v>
      </c>
      <c r="S71" s="40">
        <v>392.17157306594936</v>
      </c>
      <c r="T71" s="40">
        <v>391.03757338875795</v>
      </c>
      <c r="U71" s="40">
        <v>386.93417141503835</v>
      </c>
      <c r="V71" s="40">
        <v>386.97543694947831</v>
      </c>
      <c r="W71" s="40">
        <v>389.56134540216732</v>
      </c>
      <c r="DA71" s="58" t="s">
        <v>1009</v>
      </c>
    </row>
    <row r="72" spans="1:105" ht="12" customHeight="1" x14ac:dyDescent="0.25">
      <c r="A72" s="28" t="s">
        <v>46</v>
      </c>
      <c r="B72" s="40">
        <v>255.38509803274229</v>
      </c>
      <c r="C72" s="40">
        <v>253.9150055938112</v>
      </c>
      <c r="D72" s="40">
        <v>251.50031526304974</v>
      </c>
      <c r="E72" s="40">
        <v>251.31489847667885</v>
      </c>
      <c r="F72" s="40">
        <v>248.45336083848917</v>
      </c>
      <c r="G72" s="40">
        <v>245.48827029415588</v>
      </c>
      <c r="H72" s="40">
        <v>242.41800587063253</v>
      </c>
      <c r="I72" s="40">
        <v>239.07681167801374</v>
      </c>
      <c r="J72" s="40">
        <v>235.47822991647405</v>
      </c>
      <c r="K72" s="40">
        <v>230.9161425821475</v>
      </c>
      <c r="L72" s="40">
        <v>226.48638335393264</v>
      </c>
      <c r="M72" s="40">
        <v>224.92536494101986</v>
      </c>
      <c r="N72" s="40">
        <v>225.18505581320562</v>
      </c>
      <c r="O72" s="40">
        <v>226.94884674734217</v>
      </c>
      <c r="P72" s="40">
        <v>227.95275390881488</v>
      </c>
      <c r="Q72" s="40">
        <v>229.40181555889507</v>
      </c>
      <c r="R72" s="40">
        <v>233.28788679042816</v>
      </c>
      <c r="S72" s="40">
        <v>237.10164813908847</v>
      </c>
      <c r="T72" s="40">
        <v>237.58964689900372</v>
      </c>
      <c r="U72" s="40">
        <v>236.72064311171752</v>
      </c>
      <c r="V72" s="40">
        <v>235.34135237394088</v>
      </c>
      <c r="W72" s="40">
        <v>237.68663885433725</v>
      </c>
      <c r="DA72" s="58" t="s">
        <v>1010</v>
      </c>
    </row>
    <row r="73" spans="1:105" ht="12" customHeight="1" x14ac:dyDescent="0.25">
      <c r="A73" s="28" t="s">
        <v>45</v>
      </c>
      <c r="B73" s="40">
        <v>397.54983417151772</v>
      </c>
      <c r="C73" s="40">
        <v>397.88621923048083</v>
      </c>
      <c r="D73" s="40">
        <v>397.70466281965844</v>
      </c>
      <c r="E73" s="40">
        <v>397.98173837050444</v>
      </c>
      <c r="F73" s="40">
        <v>398.266372611561</v>
      </c>
      <c r="G73" s="40">
        <v>398.84484065203486</v>
      </c>
      <c r="H73" s="40">
        <v>399.21648170619795</v>
      </c>
      <c r="I73" s="40">
        <v>398.94237372884663</v>
      </c>
      <c r="J73" s="40">
        <v>398.0000964061453</v>
      </c>
      <c r="K73" s="40">
        <v>395.93757255678236</v>
      </c>
      <c r="L73" s="40">
        <v>395.38842675557555</v>
      </c>
      <c r="M73" s="40">
        <v>395.90458751920238</v>
      </c>
      <c r="N73" s="40">
        <v>396.91423138120155</v>
      </c>
      <c r="O73" s="40">
        <v>398.28215565534475</v>
      </c>
      <c r="P73" s="40">
        <v>399.20957323190902</v>
      </c>
      <c r="Q73" s="40">
        <v>400.64453360847352</v>
      </c>
      <c r="R73" s="40">
        <v>400.0956257025353</v>
      </c>
      <c r="S73" s="40">
        <v>406.92629736299023</v>
      </c>
      <c r="T73" s="40">
        <v>410.95494348489177</v>
      </c>
      <c r="U73" s="40">
        <v>412.21049236019525</v>
      </c>
      <c r="V73" s="40">
        <v>429.14440291207069</v>
      </c>
      <c r="W73" s="40">
        <v>458.59065956235014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1340.1569332210486</v>
      </c>
      <c r="C75" s="40">
        <v>1340.5465422967729</v>
      </c>
      <c r="D75" s="40">
        <v>1338.6244704220444</v>
      </c>
      <c r="E75" s="40">
        <v>1335.1512273314229</v>
      </c>
      <c r="F75" s="40">
        <v>1327.2776207405734</v>
      </c>
      <c r="G75" s="40">
        <v>1321.5510607081922</v>
      </c>
      <c r="H75" s="40">
        <v>1311.6380503678183</v>
      </c>
      <c r="I75" s="40">
        <v>1299.5238172909249</v>
      </c>
      <c r="J75" s="40">
        <v>1289.7394898513692</v>
      </c>
      <c r="K75" s="40">
        <v>1278.3213954413702</v>
      </c>
      <c r="L75" s="40">
        <v>1273.6595383049498</v>
      </c>
      <c r="M75" s="40">
        <v>1278.9546787467427</v>
      </c>
      <c r="N75" s="40">
        <v>1289.4865737057419</v>
      </c>
      <c r="O75" s="40">
        <v>1302.6239063049218</v>
      </c>
      <c r="P75" s="40">
        <v>1328.0234426622419</v>
      </c>
      <c r="Q75" s="40">
        <v>1224.7758436760732</v>
      </c>
      <c r="R75" s="40">
        <v>1257.0001376148148</v>
      </c>
      <c r="S75" s="40">
        <v>1305.0381829443568</v>
      </c>
      <c r="T75" s="40">
        <v>1497.2403543968089</v>
      </c>
      <c r="U75" s="40">
        <v>1494.8742172208667</v>
      </c>
      <c r="V75" s="40">
        <v>1571.8542005922864</v>
      </c>
      <c r="W75" s="40">
        <v>1505.9388913667333</v>
      </c>
      <c r="DA75" s="58" t="s">
        <v>1012</v>
      </c>
    </row>
    <row r="76" spans="1:105" ht="12" customHeight="1" x14ac:dyDescent="0.25">
      <c r="A76" s="28" t="s">
        <v>27</v>
      </c>
      <c r="B76" s="40">
        <v>544.56477663543444</v>
      </c>
      <c r="C76" s="40">
        <v>555.47867657048516</v>
      </c>
      <c r="D76" s="40">
        <v>565.4879677081982</v>
      </c>
      <c r="E76" s="40">
        <v>574.95184242076277</v>
      </c>
      <c r="F76" s="40">
        <v>583.9914396543985</v>
      </c>
      <c r="G76" s="40">
        <v>592.52103174022238</v>
      </c>
      <c r="H76" s="40">
        <v>600.63304894288478</v>
      </c>
      <c r="I76" s="40">
        <v>607.8182436437454</v>
      </c>
      <c r="J76" s="40">
        <v>614.66536306642683</v>
      </c>
      <c r="K76" s="40">
        <v>619.16400610711491</v>
      </c>
      <c r="L76" s="40">
        <v>625.46076827091429</v>
      </c>
      <c r="M76" s="40">
        <v>635.45040547829603</v>
      </c>
      <c r="N76" s="40">
        <v>645.11308741248934</v>
      </c>
      <c r="O76" s="40">
        <v>653.84630809540488</v>
      </c>
      <c r="P76" s="40">
        <v>671.1724515786932</v>
      </c>
      <c r="Q76" s="40">
        <v>615.51468093270842</v>
      </c>
      <c r="R76" s="40">
        <v>626.93890271638725</v>
      </c>
      <c r="S76" s="40">
        <v>647.0708742724172</v>
      </c>
      <c r="T76" s="40">
        <v>737.70497457018632</v>
      </c>
      <c r="U76" s="40">
        <v>732.37299860141593</v>
      </c>
      <c r="V76" s="40">
        <v>767.61209063674221</v>
      </c>
      <c r="W76" s="40">
        <v>728.90906022202307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476.4236841027456</v>
      </c>
      <c r="C78" s="41">
        <v>478.65976511159147</v>
      </c>
      <c r="D78" s="41">
        <v>480.43168067935358</v>
      </c>
      <c r="E78" s="41">
        <v>482.00528427922518</v>
      </c>
      <c r="F78" s="41">
        <v>483.69451317889951</v>
      </c>
      <c r="G78" s="41">
        <v>485.28373287695382</v>
      </c>
      <c r="H78" s="41">
        <v>486.76625062933437</v>
      </c>
      <c r="I78" s="41">
        <v>487.61963036943513</v>
      </c>
      <c r="J78" s="41">
        <v>488.66180309084154</v>
      </c>
      <c r="K78" s="41">
        <v>487.79175710825473</v>
      </c>
      <c r="L78" s="41">
        <v>488.63010977376325</v>
      </c>
      <c r="M78" s="41">
        <v>489.51208931819326</v>
      </c>
      <c r="N78" s="41">
        <v>490.43004428175698</v>
      </c>
      <c r="O78" s="41">
        <v>491.28378251982315</v>
      </c>
      <c r="P78" s="41">
        <v>492.54807843615856</v>
      </c>
      <c r="Q78" s="41">
        <v>445.32355516034778</v>
      </c>
      <c r="R78" s="41">
        <v>447.6795868067901</v>
      </c>
      <c r="S78" s="41">
        <v>456.99176554680679</v>
      </c>
      <c r="T78" s="41">
        <v>518.82617073345273</v>
      </c>
      <c r="U78" s="41">
        <v>514.04145935196914</v>
      </c>
      <c r="V78" s="41">
        <v>538.0291086738921</v>
      </c>
      <c r="W78" s="41">
        <v>511.57374860905526</v>
      </c>
      <c r="DA78" s="59" t="s">
        <v>1014</v>
      </c>
    </row>
    <row r="79" spans="1:105" ht="12" customHeight="1" x14ac:dyDescent="0.25">
      <c r="A79" s="32" t="s">
        <v>25</v>
      </c>
      <c r="B79" s="42">
        <v>33.13729420390824</v>
      </c>
      <c r="C79" s="42">
        <v>33.400549138964237</v>
      </c>
      <c r="D79" s="42">
        <v>33.585905004848065</v>
      </c>
      <c r="E79" s="42">
        <v>33.71760872839593</v>
      </c>
      <c r="F79" s="42">
        <v>33.822227388426754</v>
      </c>
      <c r="G79" s="42">
        <v>33.888400371356283</v>
      </c>
      <c r="H79" s="42">
        <v>33.91872924827419</v>
      </c>
      <c r="I79" s="42">
        <v>33.879494751123815</v>
      </c>
      <c r="J79" s="42">
        <v>33.82991209721942</v>
      </c>
      <c r="K79" s="42">
        <v>33.626851506308412</v>
      </c>
      <c r="L79" s="42">
        <v>33.522189977319222</v>
      </c>
      <c r="M79" s="42">
        <v>33.596883250160751</v>
      </c>
      <c r="N79" s="42">
        <v>33.655986623517201</v>
      </c>
      <c r="O79" s="42">
        <v>33.693840345901506</v>
      </c>
      <c r="P79" s="42">
        <v>33.744055359798445</v>
      </c>
      <c r="Q79" s="42">
        <v>30.462483708290041</v>
      </c>
      <c r="R79" s="42">
        <v>30.737599413567207</v>
      </c>
      <c r="S79" s="42">
        <v>31.545143772846302</v>
      </c>
      <c r="T79" s="42">
        <v>35.769490981149957</v>
      </c>
      <c r="U79" s="42">
        <v>35.284984879877811</v>
      </c>
      <c r="V79" s="42">
        <v>36.593458260733726</v>
      </c>
      <c r="W79" s="42">
        <v>34.92844751478863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52.559386608966321</v>
      </c>
      <c r="C83" s="29">
        <v>51.916840186855339</v>
      </c>
      <c r="D83" s="29">
        <v>50.95929350342486</v>
      </c>
      <c r="E83" s="29">
        <v>49.994958311241916</v>
      </c>
      <c r="F83" s="29">
        <v>48.993323882826694</v>
      </c>
      <c r="G83" s="29">
        <v>47.92694554954474</v>
      </c>
      <c r="H83" s="29">
        <v>46.825108597715762</v>
      </c>
      <c r="I83" s="29">
        <v>45.536010411431192</v>
      </c>
      <c r="J83" s="29">
        <v>44.613364271661318</v>
      </c>
      <c r="K83" s="29">
        <v>43.248290661259638</v>
      </c>
      <c r="L83" s="29">
        <v>42.051307137834918</v>
      </c>
      <c r="M83" s="29">
        <v>40.743006004260657</v>
      </c>
      <c r="N83" s="29">
        <v>39.433428754129025</v>
      </c>
      <c r="O83" s="29">
        <v>38.004279300556881</v>
      </c>
      <c r="P83" s="29">
        <v>36.588397648894251</v>
      </c>
      <c r="Q83" s="29">
        <v>35.17195067545638</v>
      </c>
      <c r="R83" s="29">
        <v>33.771784527787446</v>
      </c>
      <c r="S83" s="29">
        <v>32.336835223817005</v>
      </c>
      <c r="T83" s="29">
        <v>31.04981142356668</v>
      </c>
      <c r="U83" s="29">
        <v>30.085092878481291</v>
      </c>
      <c r="V83" s="29">
        <v>29.11235754769865</v>
      </c>
      <c r="W83" s="29">
        <v>28.227738275878757</v>
      </c>
      <c r="DA83" s="58" t="s">
        <v>1016</v>
      </c>
    </row>
    <row r="84" spans="1:105" ht="12" customHeight="1" x14ac:dyDescent="0.25">
      <c r="A84" s="28" t="s">
        <v>47</v>
      </c>
      <c r="B84" s="29">
        <v>813.39873562358343</v>
      </c>
      <c r="C84" s="29">
        <v>803.57156390384102</v>
      </c>
      <c r="D84" s="29">
        <v>781.58989361028921</v>
      </c>
      <c r="E84" s="29">
        <v>758.76850729376781</v>
      </c>
      <c r="F84" s="29">
        <v>737.75850663162453</v>
      </c>
      <c r="G84" s="29">
        <v>718.54246782447899</v>
      </c>
      <c r="H84" s="29">
        <v>696.86040037303701</v>
      </c>
      <c r="I84" s="29">
        <v>675.997668119688</v>
      </c>
      <c r="J84" s="29">
        <v>652.96903927020412</v>
      </c>
      <c r="K84" s="29">
        <v>626.86390898432171</v>
      </c>
      <c r="L84" s="29">
        <v>603.97432513729495</v>
      </c>
      <c r="M84" s="29">
        <v>580.99294729224187</v>
      </c>
      <c r="N84" s="29">
        <v>558.940569384436</v>
      </c>
      <c r="O84" s="29">
        <v>535.03353167651767</v>
      </c>
      <c r="P84" s="29">
        <v>511.48535569386502</v>
      </c>
      <c r="Q84" s="29">
        <v>487.52499677447844</v>
      </c>
      <c r="R84" s="29">
        <v>471.2159191674682</v>
      </c>
      <c r="S84" s="29">
        <v>449.49904376928919</v>
      </c>
      <c r="T84" s="29">
        <v>432.02168702964047</v>
      </c>
      <c r="U84" s="29">
        <v>415.99851340744328</v>
      </c>
      <c r="V84" s="29">
        <v>403.26699101051969</v>
      </c>
      <c r="W84" s="29">
        <v>390.57438383562499</v>
      </c>
      <c r="DA84" s="58" t="s">
        <v>1017</v>
      </c>
    </row>
    <row r="85" spans="1:105" ht="12" customHeight="1" x14ac:dyDescent="0.25">
      <c r="A85" s="28" t="s">
        <v>46</v>
      </c>
      <c r="B85" s="29">
        <v>1908.0094459213281</v>
      </c>
      <c r="C85" s="29">
        <v>1901.7799464807042</v>
      </c>
      <c r="D85" s="29">
        <v>1889.077399467312</v>
      </c>
      <c r="E85" s="29">
        <v>1869.9602861024075</v>
      </c>
      <c r="F85" s="29">
        <v>1845.2904616546573</v>
      </c>
      <c r="G85" s="29">
        <v>1817.3501114350231</v>
      </c>
      <c r="H85" s="29">
        <v>1788.0651645383239</v>
      </c>
      <c r="I85" s="29">
        <v>1754.208802569623</v>
      </c>
      <c r="J85" s="29">
        <v>1724.6098132041675</v>
      </c>
      <c r="K85" s="29">
        <v>1686.7363106168846</v>
      </c>
      <c r="L85" s="29">
        <v>1648.0581869658108</v>
      </c>
      <c r="M85" s="29">
        <v>1607.812395124475</v>
      </c>
      <c r="N85" s="29">
        <v>1562.5504119432719</v>
      </c>
      <c r="O85" s="29">
        <v>1521.1578481873837</v>
      </c>
      <c r="P85" s="29">
        <v>1471.5145210316091</v>
      </c>
      <c r="Q85" s="29">
        <v>1411.0704984686022</v>
      </c>
      <c r="R85" s="29">
        <v>1342.9637626149624</v>
      </c>
      <c r="S85" s="29">
        <v>1277.845608219882</v>
      </c>
      <c r="T85" s="29">
        <v>1226.2964711863419</v>
      </c>
      <c r="U85" s="29">
        <v>1165.3321368555485</v>
      </c>
      <c r="V85" s="29">
        <v>1123.1716234659914</v>
      </c>
      <c r="W85" s="29">
        <v>1075.665799516089</v>
      </c>
      <c r="DA85" s="58" t="s">
        <v>1018</v>
      </c>
    </row>
    <row r="86" spans="1:105" ht="12" customHeight="1" x14ac:dyDescent="0.25">
      <c r="A86" s="28" t="s">
        <v>45</v>
      </c>
      <c r="B86" s="29">
        <v>770.7975041576816</v>
      </c>
      <c r="C86" s="29">
        <v>749.13952427831043</v>
      </c>
      <c r="D86" s="29">
        <v>729.33924770875956</v>
      </c>
      <c r="E86" s="29">
        <v>707.56125075983823</v>
      </c>
      <c r="F86" s="29">
        <v>693.10905214340028</v>
      </c>
      <c r="G86" s="29">
        <v>676.84174499077892</v>
      </c>
      <c r="H86" s="29">
        <v>660.65683462516358</v>
      </c>
      <c r="I86" s="29">
        <v>642.45701159112571</v>
      </c>
      <c r="J86" s="29">
        <v>631.42427399487644</v>
      </c>
      <c r="K86" s="29">
        <v>612.60425849830222</v>
      </c>
      <c r="L86" s="29">
        <v>598.39705640899899</v>
      </c>
      <c r="M86" s="29">
        <v>581.75138416383697</v>
      </c>
      <c r="N86" s="29">
        <v>564.47611267082834</v>
      </c>
      <c r="O86" s="29">
        <v>546.48951504470688</v>
      </c>
      <c r="P86" s="29">
        <v>530.18503815527276</v>
      </c>
      <c r="Q86" s="29">
        <v>518.12955733562012</v>
      </c>
      <c r="R86" s="29">
        <v>504.26334245420992</v>
      </c>
      <c r="S86" s="29">
        <v>493.01666370286011</v>
      </c>
      <c r="T86" s="29">
        <v>482.76036488279124</v>
      </c>
      <c r="U86" s="29">
        <v>474.37711133879122</v>
      </c>
      <c r="V86" s="29">
        <v>465.62820319752495</v>
      </c>
      <c r="W86" s="29">
        <v>457.26039826188543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412.70477185009003</v>
      </c>
      <c r="C88" s="29">
        <v>407.08989344072063</v>
      </c>
      <c r="D88" s="29">
        <v>399.48774546338615</v>
      </c>
      <c r="E88" s="29">
        <v>390.55306437419154</v>
      </c>
      <c r="F88" s="29">
        <v>380.92331121428577</v>
      </c>
      <c r="G88" s="29">
        <v>369.90441082187141</v>
      </c>
      <c r="H88" s="29">
        <v>356.88100832342434</v>
      </c>
      <c r="I88" s="29">
        <v>343.08010511212058</v>
      </c>
      <c r="J88" s="29">
        <v>330.96676119313594</v>
      </c>
      <c r="K88" s="29">
        <v>319.0981335184855</v>
      </c>
      <c r="L88" s="29">
        <v>307.33037712207573</v>
      </c>
      <c r="M88" s="29">
        <v>293.27847135506579</v>
      </c>
      <c r="N88" s="29">
        <v>278.66558144923357</v>
      </c>
      <c r="O88" s="29">
        <v>261.06644951168028</v>
      </c>
      <c r="P88" s="29">
        <v>240.10883018656901</v>
      </c>
      <c r="Q88" s="29">
        <v>216.84844106317721</v>
      </c>
      <c r="R88" s="29">
        <v>197.79123766511515</v>
      </c>
      <c r="S88" s="29">
        <v>181.39781062354285</v>
      </c>
      <c r="T88" s="29">
        <v>169.11699651236711</v>
      </c>
      <c r="U88" s="29">
        <v>159.38333800066647</v>
      </c>
      <c r="V88" s="29">
        <v>150.40804098096368</v>
      </c>
      <c r="W88" s="29">
        <v>142.20765999927619</v>
      </c>
      <c r="DA88" s="58" t="s">
        <v>1020</v>
      </c>
    </row>
    <row r="89" spans="1:105" ht="12" customHeight="1" x14ac:dyDescent="0.25">
      <c r="A89" s="28" t="s">
        <v>27</v>
      </c>
      <c r="B89" s="29">
        <v>383.99431764314107</v>
      </c>
      <c r="C89" s="29">
        <v>375.326352321934</v>
      </c>
      <c r="D89" s="29">
        <v>365.90223467239207</v>
      </c>
      <c r="E89" s="29">
        <v>356.14826807307907</v>
      </c>
      <c r="F89" s="29">
        <v>345.08261946125151</v>
      </c>
      <c r="G89" s="29">
        <v>331.52740369519017</v>
      </c>
      <c r="H89" s="29">
        <v>317.61939633953563</v>
      </c>
      <c r="I89" s="29">
        <v>304.14502094218341</v>
      </c>
      <c r="J89" s="29">
        <v>290.00732003104326</v>
      </c>
      <c r="K89" s="29">
        <v>275.01524658323939</v>
      </c>
      <c r="L89" s="29">
        <v>258.27175559733911</v>
      </c>
      <c r="M89" s="29">
        <v>241.76723794826952</v>
      </c>
      <c r="N89" s="29">
        <v>227.02430044959547</v>
      </c>
      <c r="O89" s="29">
        <v>215.02916375505069</v>
      </c>
      <c r="P89" s="29">
        <v>203.83037696968762</v>
      </c>
      <c r="Q89" s="29">
        <v>192.74370063164582</v>
      </c>
      <c r="R89" s="29">
        <v>185.48630210460433</v>
      </c>
      <c r="S89" s="29">
        <v>180.40424180668325</v>
      </c>
      <c r="T89" s="29">
        <v>177.0115641220807</v>
      </c>
      <c r="U89" s="29">
        <v>174.59081064992512</v>
      </c>
      <c r="V89" s="29">
        <v>172.81857826279989</v>
      </c>
      <c r="W89" s="29">
        <v>171.02733925398556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76.692253509485411</v>
      </c>
      <c r="C91" s="31">
        <v>76.138290907506644</v>
      </c>
      <c r="D91" s="31">
        <v>75.126535445132603</v>
      </c>
      <c r="E91" s="31">
        <v>73.712620081671716</v>
      </c>
      <c r="F91" s="31">
        <v>72.040153196474066</v>
      </c>
      <c r="G91" s="31">
        <v>70.244747611139417</v>
      </c>
      <c r="H91" s="31">
        <v>68.53328676515936</v>
      </c>
      <c r="I91" s="31">
        <v>66.73786083687375</v>
      </c>
      <c r="J91" s="31">
        <v>64.572855696933445</v>
      </c>
      <c r="K91" s="31">
        <v>61.78277195787598</v>
      </c>
      <c r="L91" s="31">
        <v>58.161937945810536</v>
      </c>
      <c r="M91" s="31">
        <v>54.279019292969366</v>
      </c>
      <c r="N91" s="31">
        <v>50.799919085508755</v>
      </c>
      <c r="O91" s="31">
        <v>48.325851753824871</v>
      </c>
      <c r="P91" s="31">
        <v>45.688911773874082</v>
      </c>
      <c r="Q91" s="31">
        <v>42.37074273349991</v>
      </c>
      <c r="R91" s="31">
        <v>39.345537048373131</v>
      </c>
      <c r="S91" s="31">
        <v>36.271694929090557</v>
      </c>
      <c r="T91" s="31">
        <v>33.078752191970928</v>
      </c>
      <c r="U91" s="31">
        <v>30.228408667931447</v>
      </c>
      <c r="V91" s="31">
        <v>27.896453226251243</v>
      </c>
      <c r="W91" s="31">
        <v>25.77796470859386</v>
      </c>
      <c r="DA91" s="59" t="s">
        <v>1022</v>
      </c>
    </row>
    <row r="92" spans="1:105" ht="12" customHeight="1" x14ac:dyDescent="0.25">
      <c r="A92" s="32" t="s">
        <v>25</v>
      </c>
      <c r="B92" s="33">
        <v>9971.9772412769526</v>
      </c>
      <c r="C92" s="33">
        <v>9818.745026347573</v>
      </c>
      <c r="D92" s="33">
        <v>9644.170573200432</v>
      </c>
      <c r="E92" s="33">
        <v>9451.3170187832548</v>
      </c>
      <c r="F92" s="33">
        <v>9245.7007209169387</v>
      </c>
      <c r="G92" s="33">
        <v>9045.3224199256019</v>
      </c>
      <c r="H92" s="33">
        <v>8857.5683372802159</v>
      </c>
      <c r="I92" s="33">
        <v>8650.918877866663</v>
      </c>
      <c r="J92" s="33">
        <v>8479.0257411768289</v>
      </c>
      <c r="K92" s="33">
        <v>8344.5292547921563</v>
      </c>
      <c r="L92" s="33">
        <v>8205.6454586908148</v>
      </c>
      <c r="M92" s="33">
        <v>8060.100445118379</v>
      </c>
      <c r="N92" s="33">
        <v>7910.0830906676247</v>
      </c>
      <c r="O92" s="33">
        <v>7767.5036730209886</v>
      </c>
      <c r="P92" s="33">
        <v>7614.0003430559191</v>
      </c>
      <c r="Q92" s="33">
        <v>7461.3331341741568</v>
      </c>
      <c r="R92" s="33">
        <v>7369.9808142256343</v>
      </c>
      <c r="S92" s="33">
        <v>7259.2419744282834</v>
      </c>
      <c r="T92" s="33">
        <v>7151.7626450786884</v>
      </c>
      <c r="U92" s="33">
        <v>7044.8703065451373</v>
      </c>
      <c r="V92" s="33">
        <v>6942.1636342822558</v>
      </c>
      <c r="W92" s="33">
        <v>6832.843984100723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41.709470081376985</v>
      </c>
      <c r="D96" s="29">
        <v>39.115762265960036</v>
      </c>
      <c r="E96" s="29">
        <v>37.829335323902185</v>
      </c>
      <c r="F96" s="29">
        <v>36.596835797722328</v>
      </c>
      <c r="G96" s="29">
        <v>35.642611867184002</v>
      </c>
      <c r="H96" s="29">
        <v>34.488979786506775</v>
      </c>
      <c r="I96" s="29">
        <v>33.51819051373797</v>
      </c>
      <c r="J96" s="29">
        <v>32.536081321716537</v>
      </c>
      <c r="K96" s="29">
        <v>31.384552989689492</v>
      </c>
      <c r="L96" s="29">
        <v>30.349319577565559</v>
      </c>
      <c r="M96" s="29">
        <v>29.707051969273699</v>
      </c>
      <c r="N96" s="29">
        <v>28.468622998806236</v>
      </c>
      <c r="O96" s="29">
        <v>27.440395479079672</v>
      </c>
      <c r="P96" s="29">
        <v>25.798281480999034</v>
      </c>
      <c r="Q96" s="29">
        <v>24.277258141739832</v>
      </c>
      <c r="R96" s="29">
        <v>23.62450404248289</v>
      </c>
      <c r="S96" s="29">
        <v>23.186488069063866</v>
      </c>
      <c r="T96" s="29">
        <v>22.763899527394809</v>
      </c>
      <c r="U96" s="29">
        <v>22.331728925309619</v>
      </c>
      <c r="V96" s="29">
        <v>22.33004551414653</v>
      </c>
      <c r="W96" s="29">
        <v>22.179705062000377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672.22349467587935</v>
      </c>
      <c r="D97" s="29">
        <v>611.99487388940531</v>
      </c>
      <c r="E97" s="29">
        <v>581.21674194054265</v>
      </c>
      <c r="F97" s="29">
        <v>561.40019321934938</v>
      </c>
      <c r="G97" s="29">
        <v>543.98594912839815</v>
      </c>
      <c r="H97" s="29">
        <v>519.88857170751101</v>
      </c>
      <c r="I97" s="29">
        <v>505.45693954679069</v>
      </c>
      <c r="J97" s="29">
        <v>481.28477795681283</v>
      </c>
      <c r="K97" s="29">
        <v>457.60311726162797</v>
      </c>
      <c r="L97" s="29">
        <v>427.75832704707545</v>
      </c>
      <c r="M97" s="29">
        <v>412.33598517870189</v>
      </c>
      <c r="N97" s="29">
        <v>401.71150397515186</v>
      </c>
      <c r="O97" s="29">
        <v>380.36036739789478</v>
      </c>
      <c r="P97" s="29">
        <v>377.03349200034808</v>
      </c>
      <c r="Q97" s="29">
        <v>365.17199596666774</v>
      </c>
      <c r="R97" s="29">
        <v>360.74383504394319</v>
      </c>
      <c r="S97" s="29">
        <v>355.23020579039849</v>
      </c>
      <c r="T97" s="29">
        <v>349.13728086265974</v>
      </c>
      <c r="U97" s="29">
        <v>343.18141140189948</v>
      </c>
      <c r="V97" s="29">
        <v>337.35574396332203</v>
      </c>
      <c r="W97" s="29">
        <v>335.03312223700141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1829.8886690974489</v>
      </c>
      <c r="D98" s="29">
        <v>1768.8141255234434</v>
      </c>
      <c r="E98" s="29">
        <v>1718.1325163357351</v>
      </c>
      <c r="F98" s="29">
        <v>1670.7075306201195</v>
      </c>
      <c r="G98" s="29">
        <v>1634.3074957521947</v>
      </c>
      <c r="H98" s="29">
        <v>1596.7100755394681</v>
      </c>
      <c r="I98" s="29">
        <v>1564.8324084137441</v>
      </c>
      <c r="J98" s="29">
        <v>1527.0684278734341</v>
      </c>
      <c r="K98" s="29">
        <v>1472.5967983694666</v>
      </c>
      <c r="L98" s="29">
        <v>1466.7652408844594</v>
      </c>
      <c r="M98" s="29">
        <v>1432.783668056886</v>
      </c>
      <c r="N98" s="29">
        <v>1368.2700439079333</v>
      </c>
      <c r="O98" s="29">
        <v>1307.3500203448828</v>
      </c>
      <c r="P98" s="29">
        <v>1182.8440184360688</v>
      </c>
      <c r="Q98" s="29">
        <v>988.7539651011391</v>
      </c>
      <c r="R98" s="29">
        <v>934.02770857273981</v>
      </c>
      <c r="S98" s="29">
        <v>907.94894998799862</v>
      </c>
      <c r="T98" s="29">
        <v>892.8093723134599</v>
      </c>
      <c r="U98" s="29">
        <v>872.43991572631194</v>
      </c>
      <c r="V98" s="29">
        <v>862.83765701081575</v>
      </c>
      <c r="W98" s="29">
        <v>848.60945190558095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664.61419690605067</v>
      </c>
      <c r="D99" s="29">
        <v>633.28952984511216</v>
      </c>
      <c r="E99" s="29">
        <v>608.43471823387483</v>
      </c>
      <c r="F99" s="29">
        <v>599.17538521334109</v>
      </c>
      <c r="G99" s="29">
        <v>584.58350408272372</v>
      </c>
      <c r="H99" s="29">
        <v>567.4552202036092</v>
      </c>
      <c r="I99" s="29">
        <v>548.65846921790353</v>
      </c>
      <c r="J99" s="29">
        <v>532.8938661302027</v>
      </c>
      <c r="K99" s="29">
        <v>513.17738308658579</v>
      </c>
      <c r="L99" s="29">
        <v>497.1949477153284</v>
      </c>
      <c r="M99" s="29">
        <v>479.2585732634127</v>
      </c>
      <c r="N99" s="29">
        <v>471.05671879205022</v>
      </c>
      <c r="O99" s="29">
        <v>458.66716624728861</v>
      </c>
      <c r="P99" s="29">
        <v>445.24917431128296</v>
      </c>
      <c r="Q99" s="29">
        <v>443.45789592338116</v>
      </c>
      <c r="R99" s="29">
        <v>439.20936947873719</v>
      </c>
      <c r="S99" s="29">
        <v>433.62578265205514</v>
      </c>
      <c r="T99" s="29">
        <v>426.72932565716002</v>
      </c>
      <c r="U99" s="29">
        <v>420.28647846610596</v>
      </c>
      <c r="V99" s="29">
        <v>413.94114398507224</v>
      </c>
      <c r="W99" s="29">
        <v>410.83642100477203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376.65168195881972</v>
      </c>
      <c r="D101" s="29">
        <v>364.53060636592505</v>
      </c>
      <c r="E101" s="29">
        <v>351.67807926891948</v>
      </c>
      <c r="F101" s="29">
        <v>342.01992248209626</v>
      </c>
      <c r="G101" s="29">
        <v>331.13349800776581</v>
      </c>
      <c r="H101" s="29">
        <v>318.35014468491784</v>
      </c>
      <c r="I101" s="29">
        <v>302.95989315070022</v>
      </c>
      <c r="J101" s="29">
        <v>294.32882092517787</v>
      </c>
      <c r="K101" s="29">
        <v>278.38177097292237</v>
      </c>
      <c r="L101" s="29">
        <v>265.69503565701945</v>
      </c>
      <c r="M101" s="29">
        <v>242.69387553482136</v>
      </c>
      <c r="N101" s="29">
        <v>230.63439031643566</v>
      </c>
      <c r="O101" s="29">
        <v>212.57855592874662</v>
      </c>
      <c r="P101" s="29">
        <v>187.47933990546892</v>
      </c>
      <c r="Q101" s="29">
        <v>160.07128347131402</v>
      </c>
      <c r="R101" s="29">
        <v>143.5443973560586</v>
      </c>
      <c r="S101" s="29">
        <v>140.31632398172871</v>
      </c>
      <c r="T101" s="29">
        <v>136.65479299125195</v>
      </c>
      <c r="U101" s="29">
        <v>134.59529293143353</v>
      </c>
      <c r="V101" s="29">
        <v>127.62208463211762</v>
      </c>
      <c r="W101" s="29">
        <v>126.16999670527413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354.67169307060175</v>
      </c>
      <c r="D102" s="29">
        <v>342.60567018997995</v>
      </c>
      <c r="E102" s="29">
        <v>332.90189109768085</v>
      </c>
      <c r="F102" s="29">
        <v>322.84591928809232</v>
      </c>
      <c r="G102" s="29">
        <v>309.06107765736232</v>
      </c>
      <c r="H102" s="29">
        <v>295.24361747432795</v>
      </c>
      <c r="I102" s="29">
        <v>280.37840559398694</v>
      </c>
      <c r="J102" s="29">
        <v>259.6618094157493</v>
      </c>
      <c r="K102" s="29">
        <v>244.32867906393869</v>
      </c>
      <c r="L102" s="29">
        <v>226.1918587628777</v>
      </c>
      <c r="M102" s="29">
        <v>213.56049915474932</v>
      </c>
      <c r="N102" s="29">
        <v>204.32886515750008</v>
      </c>
      <c r="O102" s="29">
        <v>194.46844206280088</v>
      </c>
      <c r="P102" s="29">
        <v>185.93663436780196</v>
      </c>
      <c r="Q102" s="29">
        <v>177.11791892271555</v>
      </c>
      <c r="R102" s="29">
        <v>176.4859863727111</v>
      </c>
      <c r="S102" s="29">
        <v>175.31102523774064</v>
      </c>
      <c r="T102" s="29">
        <v>173.40013828514464</v>
      </c>
      <c r="U102" s="29">
        <v>171.27532676955158</v>
      </c>
      <c r="V102" s="29">
        <v>169.28889777502465</v>
      </c>
      <c r="W102" s="29">
        <v>167.51499307458081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74.635850048182121</v>
      </c>
      <c r="D104" s="31">
        <v>72.751162780987414</v>
      </c>
      <c r="E104" s="31">
        <v>71.014930908821555</v>
      </c>
      <c r="F104" s="31">
        <v>69.213643499358071</v>
      </c>
      <c r="G104" s="31">
        <v>67.531222449381772</v>
      </c>
      <c r="H104" s="31">
        <v>65.765012285903552</v>
      </c>
      <c r="I104" s="31">
        <v>64.011069352517694</v>
      </c>
      <c r="J104" s="31">
        <v>60.214114673059953</v>
      </c>
      <c r="K104" s="31">
        <v>56.489040152174383</v>
      </c>
      <c r="L104" s="31">
        <v>51.152297627157552</v>
      </c>
      <c r="M104" s="31">
        <v>47.533678528370899</v>
      </c>
      <c r="N104" s="31">
        <v>44.193755747652311</v>
      </c>
      <c r="O104" s="31">
        <v>41.949139741456911</v>
      </c>
      <c r="P104" s="31">
        <v>37.76313463978012</v>
      </c>
      <c r="Q104" s="31">
        <v>34.246171594813198</v>
      </c>
      <c r="R104" s="31">
        <v>29.201030020807345</v>
      </c>
      <c r="S104" s="31">
        <v>22.143115458161976</v>
      </c>
      <c r="T104" s="31">
        <v>17.707511250433274</v>
      </c>
      <c r="U104" s="31">
        <v>14.590658618073359</v>
      </c>
      <c r="V104" s="31">
        <v>13.234064553218337</v>
      </c>
      <c r="W104" s="31">
        <v>12.749022355210451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8993.9386716073859</v>
      </c>
      <c r="D105" s="33">
        <v>8822.1875065019685</v>
      </c>
      <c r="E105" s="33">
        <v>8668.3180199927192</v>
      </c>
      <c r="F105" s="33">
        <v>8532.2743888423993</v>
      </c>
      <c r="G105" s="33">
        <v>8433.8529476218755</v>
      </c>
      <c r="H105" s="33">
        <v>8375.2185595040683</v>
      </c>
      <c r="I105" s="33">
        <v>8222.8789887667663</v>
      </c>
      <c r="J105" s="33">
        <v>8132.9470757188828</v>
      </c>
      <c r="K105" s="33">
        <v>7947.2468666547793</v>
      </c>
      <c r="L105" s="33">
        <v>7749.6675558504576</v>
      </c>
      <c r="M105" s="33">
        <v>7565.6702320110126</v>
      </c>
      <c r="N105" s="33">
        <v>7389.5344639626373</v>
      </c>
      <c r="O105" s="33">
        <v>7343.4229616901939</v>
      </c>
      <c r="P105" s="33">
        <v>7147.3780742612562</v>
      </c>
      <c r="Q105" s="33">
        <v>7123.8499196952225</v>
      </c>
      <c r="R105" s="33">
        <v>7083.9464385506399</v>
      </c>
      <c r="S105" s="33">
        <v>6950.8930546631336</v>
      </c>
      <c r="T105" s="33">
        <v>6809.8146807484418</v>
      </c>
      <c r="U105" s="33">
        <v>6670.0871187014645</v>
      </c>
      <c r="V105" s="33">
        <v>6535.1786925397528</v>
      </c>
      <c r="W105" s="33">
        <v>6431.3197195077837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0.95157086042554728</v>
      </c>
      <c r="C109" s="43">
        <f>C31/RES_summary!C$6</f>
        <v>0.95600017689249028</v>
      </c>
      <c r="D109" s="43">
        <f>D31/RES_summary!D$6</f>
        <v>0.97028783204868374</v>
      </c>
      <c r="E109" s="43">
        <f>E31/RES_summary!E$6</f>
        <v>0.98105225094919546</v>
      </c>
      <c r="F109" s="43">
        <f>F31/RES_summary!F$6</f>
        <v>0.98995896646584602</v>
      </c>
      <c r="G109" s="43">
        <f>G31/RES_summary!G$6</f>
        <v>1.0001711741641128</v>
      </c>
      <c r="H109" s="43">
        <f>H31/RES_summary!H$6</f>
        <v>1.0075644853732655</v>
      </c>
      <c r="I109" s="43">
        <f>I31/RES_summary!I$6</f>
        <v>1.0173781062663718</v>
      </c>
      <c r="J109" s="43">
        <f>J31/RES_summary!J$6</f>
        <v>1.0212779331145232</v>
      </c>
      <c r="K109" s="43">
        <f>K31/RES_summary!K$6</f>
        <v>1.0356792980416214</v>
      </c>
      <c r="L109" s="43">
        <f>L31/RES_summary!L$6</f>
        <v>1.0464815693122027</v>
      </c>
      <c r="M109" s="43">
        <f>M31/RES_summary!M$6</f>
        <v>1.0607706574229219</v>
      </c>
      <c r="N109" s="43">
        <f>N31/RES_summary!N$6</f>
        <v>1.0819185050642128</v>
      </c>
      <c r="O109" s="43">
        <f>O31/RES_summary!O$6</f>
        <v>1.1055344312900621</v>
      </c>
      <c r="P109" s="43">
        <f>P31/RES_summary!P$6</f>
        <v>1.1206299391137875</v>
      </c>
      <c r="Q109" s="43">
        <f>Q31/RES_summary!Q$6</f>
        <v>1.130597124341443</v>
      </c>
      <c r="R109" s="43">
        <f>R31/RES_summary!R$6</f>
        <v>1.1415936002706086</v>
      </c>
      <c r="S109" s="43">
        <f>S31/RES_summary!S$6</f>
        <v>1.1522483111320221</v>
      </c>
      <c r="T109" s="43">
        <f>T31/RES_summary!T$6</f>
        <v>1.162249172866888</v>
      </c>
      <c r="U109" s="43">
        <f>U31/RES_summary!U$6</f>
        <v>1.1714522809388126</v>
      </c>
      <c r="V109" s="43">
        <f>V31/RES_summary!V$6</f>
        <v>1.179218944731337</v>
      </c>
      <c r="W109" s="43">
        <f>W31/RES_summary!W$6</f>
        <v>1.1859884849022866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0.60575554372233198</v>
      </c>
      <c r="C110" s="43">
        <f>C32/RES_summary!C$6</f>
        <v>0.61000010373325053</v>
      </c>
      <c r="D110" s="43">
        <f>D32/RES_summary!D$6</f>
        <v>0.64088088707292523</v>
      </c>
      <c r="E110" s="43">
        <f>E32/RES_summary!E$6</f>
        <v>0.67059585457273385</v>
      </c>
      <c r="F110" s="43">
        <f>F32/RES_summary!F$6</f>
        <v>0.69259571718524771</v>
      </c>
      <c r="G110" s="43">
        <f>G32/RES_summary!G$6</f>
        <v>0.7055996348284499</v>
      </c>
      <c r="H110" s="43">
        <f>H32/RES_summary!H$6</f>
        <v>0.72265563633766983</v>
      </c>
      <c r="I110" s="43">
        <f>I32/RES_summary!I$6</f>
        <v>0.72824477282915212</v>
      </c>
      <c r="J110" s="43">
        <f>J32/RES_summary!J$6</f>
        <v>0.75822240054810763</v>
      </c>
      <c r="K110" s="43">
        <f>K32/RES_summary!K$6</f>
        <v>0.78305766101459962</v>
      </c>
      <c r="L110" s="43">
        <f>L32/RES_summary!L$6</f>
        <v>0.79916449134777368</v>
      </c>
      <c r="M110" s="43">
        <f>M32/RES_summary!M$6</f>
        <v>0.80978518173921277</v>
      </c>
      <c r="N110" s="43">
        <f>N32/RES_summary!N$6</f>
        <v>0.82294804216867468</v>
      </c>
      <c r="O110" s="43">
        <f>O32/RES_summary!O$6</f>
        <v>0.83539172239874082</v>
      </c>
      <c r="P110" s="43">
        <f>P32/RES_summary!P$6</f>
        <v>0.84628795081692654</v>
      </c>
      <c r="Q110" s="43">
        <f>Q32/RES_summary!Q$6</f>
        <v>0.85838341050903033</v>
      </c>
      <c r="R110" s="43">
        <f>R32/RES_summary!R$6</f>
        <v>0.87432012672404724</v>
      </c>
      <c r="S110" s="43">
        <f>S32/RES_summary!S$6</f>
        <v>0.88978361773583214</v>
      </c>
      <c r="T110" s="43">
        <f>T32/RES_summary!T$6</f>
        <v>0.90456063632883976</v>
      </c>
      <c r="U110" s="43">
        <f>U32/RES_summary!U$6</f>
        <v>0.91855678322793444</v>
      </c>
      <c r="V110" s="43">
        <f>V32/RES_summary!V$6</f>
        <v>0.93156383664381559</v>
      </c>
      <c r="W110" s="43">
        <f>W32/RES_summary!W$6</f>
        <v>0.94369692127545346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1.8219759014517469E-2</v>
      </c>
      <c r="C111" s="43">
        <f>C33/RES_summary!C$6</f>
        <v>1.8478713664016738E-2</v>
      </c>
      <c r="D111" s="43">
        <f>D33/RES_summary!D$6</f>
        <v>1.8896693553419448E-2</v>
      </c>
      <c r="E111" s="43">
        <f>E33/RES_summary!E$6</f>
        <v>1.9578657067222196E-2</v>
      </c>
      <c r="F111" s="43">
        <f>F33/RES_summary!F$6</f>
        <v>2.0430900408618009E-2</v>
      </c>
      <c r="G111" s="43">
        <f>G33/RES_summary!G$6</f>
        <v>2.1355176791982865E-2</v>
      </c>
      <c r="H111" s="43">
        <f>H33/RES_summary!H$6</f>
        <v>2.2117431745872222E-2</v>
      </c>
      <c r="I111" s="43">
        <f>I33/RES_summary!I$6</f>
        <v>2.2963555115077493E-2</v>
      </c>
      <c r="J111" s="43">
        <f>J33/RES_summary!J$6</f>
        <v>2.3665428046727433E-2</v>
      </c>
      <c r="K111" s="43">
        <f>K33/RES_summary!K$6</f>
        <v>2.4278267490252591E-2</v>
      </c>
      <c r="L111" s="43">
        <f>L33/RES_summary!L$6</f>
        <v>2.5421620506115288E-2</v>
      </c>
      <c r="M111" s="43">
        <f>M33/RES_summary!M$6</f>
        <v>2.6426701193480524E-2</v>
      </c>
      <c r="N111" s="43">
        <f>N33/RES_summary!N$6</f>
        <v>2.7710946809214883E-2</v>
      </c>
      <c r="O111" s="43">
        <f>O33/RES_summary!O$6</f>
        <v>2.962861182324078E-2</v>
      </c>
      <c r="P111" s="43">
        <f>P33/RES_summary!P$6</f>
        <v>3.1271241249056302E-2</v>
      </c>
      <c r="Q111" s="43">
        <f>Q33/RES_summary!Q$6</f>
        <v>3.2311932146434387E-2</v>
      </c>
      <c r="R111" s="43">
        <f>R33/RES_summary!R$6</f>
        <v>3.3837424432742819E-2</v>
      </c>
      <c r="S111" s="43">
        <f>S33/RES_summary!S$6</f>
        <v>3.5174936781789859E-2</v>
      </c>
      <c r="T111" s="43">
        <f>T33/RES_summary!T$6</f>
        <v>3.6398575915351908E-2</v>
      </c>
      <c r="U111" s="43">
        <f>U33/RES_summary!U$6</f>
        <v>3.7546527291115017E-2</v>
      </c>
      <c r="V111" s="43">
        <f>V33/RES_summary!V$6</f>
        <v>3.8646838084349072E-2</v>
      </c>
      <c r="W111" s="43">
        <f>W33/RES_summary!W$6</f>
        <v>3.9777074640998653E-2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7.8401551623836302E-2</v>
      </c>
      <c r="C112" s="43">
        <f>C34/RES_summary!C$6</f>
        <v>9.3764485120011176E-2</v>
      </c>
      <c r="D112" s="43">
        <f>D34/RES_summary!D$6</f>
        <v>0.10705051508072809</v>
      </c>
      <c r="E112" s="43">
        <f>E34/RES_summary!E$6</f>
        <v>0.12346313991424185</v>
      </c>
      <c r="F112" s="43">
        <f>F34/RES_summary!F$6</f>
        <v>0.13418706268374125</v>
      </c>
      <c r="G112" s="43">
        <f>G34/RES_summary!G$6</f>
        <v>0.14821709576634567</v>
      </c>
      <c r="H112" s="43">
        <f>H34/RES_summary!H$6</f>
        <v>0.16282288969582845</v>
      </c>
      <c r="I112" s="43">
        <f>I34/RES_summary!I$6</f>
        <v>0.18001008736321417</v>
      </c>
      <c r="J112" s="43">
        <f>J34/RES_summary!J$6</f>
        <v>0.19005517742785397</v>
      </c>
      <c r="K112" s="43">
        <f>K34/RES_summary!K$6</f>
        <v>0.2100506172239251</v>
      </c>
      <c r="L112" s="43">
        <f>L34/RES_summary!L$6</f>
        <v>0.22509753376506969</v>
      </c>
      <c r="M112" s="43">
        <f>M34/RES_summary!M$6</f>
        <v>0.24444943043107742</v>
      </c>
      <c r="N112" s="43">
        <f>N34/RES_summary!N$6</f>
        <v>0.27215593141797961</v>
      </c>
      <c r="O112" s="43">
        <f>O34/RES_summary!O$6</f>
        <v>0.30545498499663465</v>
      </c>
      <c r="P112" s="43">
        <f>P34/RES_summary!P$6</f>
        <v>0.33827895315910034</v>
      </c>
      <c r="Q112" s="43">
        <f>Q34/RES_summary!Q$6</f>
        <v>0.36225951509208865</v>
      </c>
      <c r="R112" s="43">
        <f>R34/RES_summary!R$6</f>
        <v>0.37790950698487935</v>
      </c>
      <c r="S112" s="43">
        <f>S34/RES_summary!S$6</f>
        <v>0.39301654572710859</v>
      </c>
      <c r="T112" s="43">
        <f>T34/RES_summary!T$6</f>
        <v>0.4072357761942963</v>
      </c>
      <c r="U112" s="43">
        <f>U34/RES_summary!U$6</f>
        <v>0.42041839941922193</v>
      </c>
      <c r="V112" s="43">
        <f>V34/RES_summary!V$6</f>
        <v>0.43207982107612974</v>
      </c>
      <c r="W112" s="43">
        <f>W34/RES_summary!W$6</f>
        <v>0.44220522153035818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0.31690333201369897</v>
      </c>
      <c r="C114" s="43">
        <f>C36/RES_summary!C$6</f>
        <v>0.3389046847840525</v>
      </c>
      <c r="D114" s="43">
        <f>D36/RES_summary!D$6</f>
        <v>0.36578230966115732</v>
      </c>
      <c r="E114" s="43">
        <f>E36/RES_summary!E$6</f>
        <v>0.39336795484257264</v>
      </c>
      <c r="F114" s="43">
        <f>F36/RES_summary!F$6</f>
        <v>0.42095604862115993</v>
      </c>
      <c r="G114" s="43">
        <f>G36/RES_summary!G$6</f>
        <v>0.45408184802982282</v>
      </c>
      <c r="H114" s="43">
        <f>H36/RES_summary!H$6</f>
        <v>0.4993403272960622</v>
      </c>
      <c r="I114" s="43">
        <f>I36/RES_summary!I$6</f>
        <v>0.53695136917757924</v>
      </c>
      <c r="J114" s="43">
        <f>J36/RES_summary!J$6</f>
        <v>0.56385096269690882</v>
      </c>
      <c r="K114" s="43">
        <f>K36/RES_summary!K$6</f>
        <v>0.59840245523791968</v>
      </c>
      <c r="L114" s="43">
        <f>L36/RES_summary!L$6</f>
        <v>0.62925002647181905</v>
      </c>
      <c r="M114" s="43">
        <f>M36/RES_summary!M$6</f>
        <v>0.66853703718336077</v>
      </c>
      <c r="N114" s="43">
        <f>N36/RES_summary!N$6</f>
        <v>0.72725164573431456</v>
      </c>
      <c r="O114" s="43">
        <f>O36/RES_summary!O$6</f>
        <v>0.81170145297450647</v>
      </c>
      <c r="P114" s="43">
        <f>P36/RES_summary!P$6</f>
        <v>0.91149935685903716</v>
      </c>
      <c r="Q114" s="43">
        <f>Q36/RES_summary!Q$6</f>
        <v>1.0553415948007465</v>
      </c>
      <c r="R114" s="43">
        <f>R36/RES_summary!R$6</f>
        <v>1.2354995144145038</v>
      </c>
      <c r="S114" s="43">
        <f>S36/RES_summary!S$6</f>
        <v>1.4207064969237202</v>
      </c>
      <c r="T114" s="43">
        <f>T36/RES_summary!T$6</f>
        <v>1.6332623624255718</v>
      </c>
      <c r="U114" s="43">
        <f>U36/RES_summary!U$6</f>
        <v>1.8155785779593441</v>
      </c>
      <c r="V114" s="43">
        <f>V36/RES_summary!V$6</f>
        <v>1.9946626761905619</v>
      </c>
      <c r="W114" s="43">
        <f>W36/RES_summary!W$6</f>
        <v>2.1454751382334933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0.24140266623022208</v>
      </c>
      <c r="C115" s="43">
        <f>C37/RES_summary!C$6</f>
        <v>0.27810807617039346</v>
      </c>
      <c r="D115" s="43">
        <f>D37/RES_summary!D$6</f>
        <v>0.30612600182096378</v>
      </c>
      <c r="E115" s="43">
        <f>E37/RES_summary!E$6</f>
        <v>0.32771170283513301</v>
      </c>
      <c r="F115" s="43">
        <f>F37/RES_summary!F$6</f>
        <v>0.3534684910933879</v>
      </c>
      <c r="G115" s="43">
        <f>G37/RES_summary!G$6</f>
        <v>0.39531286496557533</v>
      </c>
      <c r="H115" s="43">
        <f>H37/RES_summary!H$6</f>
        <v>0.4243119486044421</v>
      </c>
      <c r="I115" s="43">
        <f>I37/RES_summary!I$6</f>
        <v>0.46260489108672653</v>
      </c>
      <c r="J115" s="43">
        <f>J37/RES_summary!J$6</f>
        <v>0.51801372814620961</v>
      </c>
      <c r="K115" s="43">
        <f>K37/RES_summary!K$6</f>
        <v>0.5726970131546546</v>
      </c>
      <c r="L115" s="43">
        <f>L37/RES_summary!L$6</f>
        <v>0.63502011284616322</v>
      </c>
      <c r="M115" s="43">
        <f>M37/RES_summary!M$6</f>
        <v>0.68642495571152617</v>
      </c>
      <c r="N115" s="43">
        <f>N37/RES_summary!N$6</f>
        <v>0.74225359521196621</v>
      </c>
      <c r="O115" s="43">
        <f>O37/RES_summary!O$6</f>
        <v>0.79795232444463227</v>
      </c>
      <c r="P115" s="43">
        <f>P37/RES_summary!P$6</f>
        <v>0.85556844201860871</v>
      </c>
      <c r="Q115" s="43">
        <f>Q37/RES_summary!Q$6</f>
        <v>0.97928683822130802</v>
      </c>
      <c r="R115" s="43">
        <f>R37/RES_summary!R$6</f>
        <v>1.0985576901541079</v>
      </c>
      <c r="S115" s="43">
        <f>S37/RES_summary!S$6</f>
        <v>1.2254738662879625</v>
      </c>
      <c r="T115" s="43">
        <f>T37/RES_summary!T$6</f>
        <v>1.381064745304047</v>
      </c>
      <c r="U115" s="43">
        <f>U37/RES_summary!U$6</f>
        <v>1.5174238645210034</v>
      </c>
      <c r="V115" s="43">
        <f>V37/RES_summary!V$6</f>
        <v>1.6603816641419731</v>
      </c>
      <c r="W115" s="43">
        <f>W37/RES_summary!W$6</f>
        <v>1.7749578449775909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8.490032753457788</v>
      </c>
      <c r="C117" s="44">
        <f>C39/RES_summary!C$6</f>
        <v>8.8021262494399686</v>
      </c>
      <c r="D117" s="44">
        <f>D39/RES_summary!D$6</f>
        <v>9.0822230298624564</v>
      </c>
      <c r="E117" s="44">
        <f>E39/RES_summary!E$6</f>
        <v>9.4452260301671309</v>
      </c>
      <c r="F117" s="44">
        <f>F39/RES_summary!F$6</f>
        <v>9.8252116242596781</v>
      </c>
      <c r="G117" s="44">
        <f>G39/RES_summary!G$6</f>
        <v>10.397544105087904</v>
      </c>
      <c r="H117" s="44">
        <f>H39/RES_summary!H$6</f>
        <v>10.935582228502117</v>
      </c>
      <c r="I117" s="44">
        <f>I39/RES_summary!I$6</f>
        <v>11.515794383346639</v>
      </c>
      <c r="J117" s="44">
        <f>J39/RES_summary!J$6</f>
        <v>12.059426316481309</v>
      </c>
      <c r="K117" s="44">
        <f>K39/RES_summary!K$6</f>
        <v>12.591770774211946</v>
      </c>
      <c r="L117" s="44">
        <f>L39/RES_summary!L$6</f>
        <v>13.160127139935096</v>
      </c>
      <c r="M117" s="44">
        <f>M39/RES_summary!M$6</f>
        <v>13.612391688349682</v>
      </c>
      <c r="N117" s="44">
        <f>N39/RES_summary!N$6</f>
        <v>14.029309533440854</v>
      </c>
      <c r="O117" s="44">
        <f>O39/RES_summary!O$6</f>
        <v>14.38796582869108</v>
      </c>
      <c r="P117" s="44">
        <f>P39/RES_summary!P$6</f>
        <v>14.698817372475952</v>
      </c>
      <c r="Q117" s="44">
        <f>Q39/RES_summary!Q$6</f>
        <v>15.05242373878159</v>
      </c>
      <c r="R117" s="44">
        <f>R39/RES_summary!R$6</f>
        <v>15.321676977420108</v>
      </c>
      <c r="S117" s="44">
        <f>S39/RES_summary!S$6</f>
        <v>15.661473771229254</v>
      </c>
      <c r="T117" s="44">
        <f>T39/RES_summary!T$6</f>
        <v>16.322755481292905</v>
      </c>
      <c r="U117" s="44">
        <f>U39/RES_summary!U$6</f>
        <v>16.72556850502032</v>
      </c>
      <c r="V117" s="44">
        <f>V39/RES_summary!V$6</f>
        <v>17.219670969117228</v>
      </c>
      <c r="W117" s="44">
        <f>W39/RES_summary!W$6</f>
        <v>17.928177780461684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0.21668970011498395</v>
      </c>
      <c r="C118" s="45">
        <f>C40/RES_summary!C$6</f>
        <v>0.22617539290983005</v>
      </c>
      <c r="D118" s="45">
        <f>D40/RES_summary!D$6</f>
        <v>0.23656397002514348</v>
      </c>
      <c r="E118" s="45">
        <f>E40/RES_summary!E$6</f>
        <v>0.24992950331860633</v>
      </c>
      <c r="F118" s="45">
        <f>F40/RES_summary!F$6</f>
        <v>0.26704859360373995</v>
      </c>
      <c r="G118" s="45">
        <f>G40/RES_summary!G$6</f>
        <v>0.28539737730244763</v>
      </c>
      <c r="H118" s="45">
        <f>H40/RES_summary!H$6</f>
        <v>0.30444062206879668</v>
      </c>
      <c r="I118" s="45">
        <f>I40/RES_summary!I$6</f>
        <v>0.33374168260979581</v>
      </c>
      <c r="J118" s="45">
        <f>J40/RES_summary!J$6</f>
        <v>0.35756612937038379</v>
      </c>
      <c r="K118" s="45">
        <f>K40/RES_summary!K$6</f>
        <v>0.38417317603066548</v>
      </c>
      <c r="L118" s="45">
        <f>L40/RES_summary!L$6</f>
        <v>0.41711420952979789</v>
      </c>
      <c r="M118" s="45">
        <f>M40/RES_summary!M$6</f>
        <v>0.45073129419901142</v>
      </c>
      <c r="N118" s="45">
        <f>N40/RES_summary!N$6</f>
        <v>0.48867005256185658</v>
      </c>
      <c r="O118" s="45">
        <f>O40/RES_summary!O$6</f>
        <v>0.53599408201619603</v>
      </c>
      <c r="P118" s="45">
        <f>P40/RES_summary!P$6</f>
        <v>0.58709841749602076</v>
      </c>
      <c r="Q118" s="45">
        <f>Q40/RES_summary!Q$6</f>
        <v>0.65258222745826522</v>
      </c>
      <c r="R118" s="45">
        <f>R40/RES_summary!R$6</f>
        <v>0.68783698361931422</v>
      </c>
      <c r="S118" s="45">
        <f>S40/RES_summary!S$6</f>
        <v>0.72614590740785467</v>
      </c>
      <c r="T118" s="45">
        <f>T40/RES_summary!T$6</f>
        <v>0.77965185963238803</v>
      </c>
      <c r="U118" s="45">
        <f>U40/RES_summary!U$6</f>
        <v>0.82100791703362785</v>
      </c>
      <c r="V118" s="45">
        <f>V40/RES_summary!V$6</f>
        <v>0.86564832901072564</v>
      </c>
      <c r="W118" s="45">
        <f>W40/RES_summary!W$6</f>
        <v>0.88614027206668255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50.013980738933071</v>
      </c>
      <c r="C122" s="29">
        <f t="shared" si="78"/>
        <v>49.632508402332853</v>
      </c>
      <c r="D122" s="29">
        <f t="shared" si="78"/>
        <v>49.445182416170681</v>
      </c>
      <c r="E122" s="29">
        <f t="shared" si="78"/>
        <v>49.047666387355072</v>
      </c>
      <c r="F122" s="29">
        <f t="shared" si="78"/>
        <v>48.501380274769566</v>
      </c>
      <c r="G122" s="29">
        <f t="shared" si="78"/>
        <v>47.935149404387666</v>
      </c>
      <c r="H122" s="29">
        <f t="shared" si="78"/>
        <v>47.179316446804748</v>
      </c>
      <c r="I122" s="29">
        <f t="shared" si="78"/>
        <v>46.327340039307657</v>
      </c>
      <c r="J122" s="29">
        <f t="shared" si="78"/>
        <v>45.562644452647589</v>
      </c>
      <c r="K122" s="29">
        <f t="shared" si="78"/>
        <v>44.791359313553393</v>
      </c>
      <c r="L122" s="29">
        <f t="shared" si="78"/>
        <v>44.005917885230915</v>
      </c>
      <c r="M122" s="29">
        <f t="shared" si="78"/>
        <v>43.218985264525628</v>
      </c>
      <c r="N122" s="29">
        <f t="shared" si="78"/>
        <v>42.663756287223421</v>
      </c>
      <c r="O122" s="29">
        <f t="shared" si="78"/>
        <v>42.015039303129832</v>
      </c>
      <c r="P122" s="29">
        <f t="shared" si="78"/>
        <v>41.002053829551407</v>
      </c>
      <c r="Q122" s="29">
        <f t="shared" si="78"/>
        <v>39.765306291150054</v>
      </c>
      <c r="R122" s="29">
        <f t="shared" ref="R122:V122" si="79">R83*R109</f>
        <v>38.553653086640104</v>
      </c>
      <c r="S122" s="29">
        <f t="shared" si="79"/>
        <v>37.260063773997629</v>
      </c>
      <c r="T122" s="29">
        <f t="shared" si="79"/>
        <v>36.087617644713227</v>
      </c>
      <c r="U122" s="29">
        <f t="shared" si="79"/>
        <v>35.243250674752936</v>
      </c>
      <c r="V122" s="29">
        <f t="shared" si="79"/>
        <v>34.329843546038575</v>
      </c>
      <c r="W122" s="29">
        <f t="shared" ref="W122" si="80">W83*W109</f>
        <v>33.47777255002773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492.72079336072113</v>
      </c>
      <c r="C123" s="29">
        <f t="shared" si="81"/>
        <v>490.17873733843339</v>
      </c>
      <c r="D123" s="29">
        <f t="shared" si="81"/>
        <v>500.90602434419543</v>
      </c>
      <c r="E123" s="29">
        <f t="shared" si="81"/>
        <v>508.82701557154189</v>
      </c>
      <c r="F123" s="29">
        <f t="shared" si="81"/>
        <v>510.96838201004732</v>
      </c>
      <c r="G123" s="29">
        <f t="shared" si="81"/>
        <v>507.00330290568559</v>
      </c>
      <c r="H123" s="29">
        <f t="shared" si="81"/>
        <v>503.5900960701004</v>
      </c>
      <c r="I123" s="29">
        <f t="shared" si="81"/>
        <v>492.29176825285873</v>
      </c>
      <c r="J123" s="29">
        <f t="shared" si="81"/>
        <v>495.09575243904573</v>
      </c>
      <c r="K123" s="29">
        <f t="shared" si="81"/>
        <v>490.87058634373182</v>
      </c>
      <c r="L123" s="29">
        <f t="shared" si="81"/>
        <v>482.67483433546118</v>
      </c>
      <c r="M123" s="29">
        <f t="shared" si="81"/>
        <v>470.47947941224896</v>
      </c>
      <c r="N123" s="29">
        <f t="shared" si="81"/>
        <v>459.97904726356586</v>
      </c>
      <c r="O123" s="29">
        <f t="shared" si="81"/>
        <v>446.96258356832737</v>
      </c>
      <c r="P123" s="29">
        <f t="shared" si="81"/>
        <v>432.86389354302781</v>
      </c>
      <c r="Q123" s="29">
        <f t="shared" si="81"/>
        <v>418.48336943968081</v>
      </c>
      <c r="R123" s="29">
        <f t="shared" ref="R123:V123" si="82">R84*R110</f>
        <v>411.99356216088921</v>
      </c>
      <c r="S123" s="29">
        <f t="shared" si="82"/>
        <v>399.95688533383532</v>
      </c>
      <c r="T123" s="29">
        <f t="shared" si="82"/>
        <v>390.78981212739046</v>
      </c>
      <c r="U123" s="29">
        <f t="shared" si="82"/>
        <v>382.11825630314388</v>
      </c>
      <c r="V123" s="29">
        <f t="shared" si="82"/>
        <v>375.66894533756681</v>
      </c>
      <c r="W123" s="29">
        <f t="shared" ref="W123" si="83">W84*W110</f>
        <v>368.58384355473652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34.763472302109598</v>
      </c>
      <c r="C124" s="29">
        <f t="shared" si="84"/>
        <v>35.14244708298601</v>
      </c>
      <c r="D124" s="29">
        <f t="shared" si="84"/>
        <v>35.697316716424332</v>
      </c>
      <c r="E124" s="29">
        <f t="shared" si="84"/>
        <v>36.611311170923742</v>
      </c>
      <c r="F124" s="29">
        <f t="shared" si="84"/>
        <v>37.700945647039056</v>
      </c>
      <c r="G124" s="29">
        <f t="shared" si="84"/>
        <v>38.809832922624679</v>
      </c>
      <c r="H124" s="29">
        <f t="shared" si="84"/>
        <v>39.547409233848164</v>
      </c>
      <c r="I124" s="29">
        <f t="shared" si="84"/>
        <v>40.282870521161627</v>
      </c>
      <c r="J124" s="29">
        <f t="shared" si="84"/>
        <v>40.813629443063263</v>
      </c>
      <c r="K124" s="29">
        <f t="shared" si="84"/>
        <v>40.951035334678508</v>
      </c>
      <c r="L124" s="29">
        <f t="shared" si="84"/>
        <v>41.896309801041241</v>
      </c>
      <c r="M124" s="29">
        <f t="shared" si="84"/>
        <v>42.489177741128742</v>
      </c>
      <c r="N124" s="29">
        <f t="shared" si="84"/>
        <v>43.299751352076811</v>
      </c>
      <c r="O124" s="29">
        <f t="shared" si="84"/>
        <v>45.069795405820223</v>
      </c>
      <c r="P124" s="29">
        <f t="shared" si="84"/>
        <v>46.016085588668979</v>
      </c>
      <c r="Q124" s="29">
        <f t="shared" si="84"/>
        <v>45.594414200352823</v>
      </c>
      <c r="R124" s="29">
        <f t="shared" ref="R124:V124" si="85">R85*R111</f>
        <v>45.442434833395758</v>
      </c>
      <c r="S124" s="29">
        <f t="shared" si="85"/>
        <v>44.94813848602216</v>
      </c>
      <c r="T124" s="29">
        <f t="shared" si="85"/>
        <v>44.63544520120422</v>
      </c>
      <c r="U124" s="29">
        <f t="shared" si="85"/>
        <v>43.754174879660233</v>
      </c>
      <c r="V124" s="29">
        <f t="shared" si="85"/>
        <v>43.407031873025652</v>
      </c>
      <c r="W124" s="29">
        <f t="shared" ref="W124" si="86">W85*W111</f>
        <v>42.786838796120968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60.431720313742652</v>
      </c>
      <c r="C125" s="29">
        <f t="shared" si="87"/>
        <v>70.242681777005885</v>
      </c>
      <c r="D125" s="29">
        <f t="shared" si="87"/>
        <v>78.076142135813441</v>
      </c>
      <c r="E125" s="29">
        <f t="shared" si="87"/>
        <v>87.357733700457871</v>
      </c>
      <c r="F125" s="29">
        <f t="shared" si="87"/>
        <v>93.006267826634939</v>
      </c>
      <c r="G125" s="29">
        <f t="shared" si="87"/>
        <v>100.3195177359588</v>
      </c>
      <c r="H125" s="29">
        <f t="shared" si="87"/>
        <v>107.57005491096818</v>
      </c>
      <c r="I125" s="29">
        <f t="shared" si="87"/>
        <v>115.64874278362804</v>
      </c>
      <c r="J125" s="29">
        <f t="shared" si="87"/>
        <v>120.00545242635012</v>
      </c>
      <c r="K125" s="29">
        <f t="shared" si="87"/>
        <v>128.67790261157333</v>
      </c>
      <c r="L125" s="29">
        <f t="shared" si="87"/>
        <v>134.69770160994295</v>
      </c>
      <c r="M125" s="29">
        <f t="shared" si="87"/>
        <v>142.20879451134087</v>
      </c>
      <c r="N125" s="29">
        <f t="shared" si="87"/>
        <v>153.62552220712968</v>
      </c>
      <c r="O125" s="29">
        <f t="shared" si="87"/>
        <v>166.9279466187991</v>
      </c>
      <c r="P125" s="29">
        <f t="shared" si="87"/>
        <v>179.35043968778334</v>
      </c>
      <c r="Q125" s="29">
        <f t="shared" si="87"/>
        <v>187.69736219528028</v>
      </c>
      <c r="R125" s="29">
        <f t="shared" ref="R125:V125" si="88">R86*R112</f>
        <v>190.56591113741786</v>
      </c>
      <c r="S125" s="29">
        <f t="shared" si="88"/>
        <v>193.76370615440163</v>
      </c>
      <c r="T125" s="29">
        <f t="shared" si="88"/>
        <v>196.59729190888518</v>
      </c>
      <c r="U125" s="29">
        <f t="shared" si="88"/>
        <v>199.43686587016865</v>
      </c>
      <c r="V125" s="29">
        <f t="shared" si="88"/>
        <v>201.18855072558637</v>
      </c>
      <c r="W125" s="29">
        <f t="shared" ref="W125" si="89">W86*W112</f>
        <v>202.20293571045684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130.78751733724695</v>
      </c>
      <c r="C127" s="29">
        <f t="shared" si="90"/>
        <v>137.96467201530095</v>
      </c>
      <c r="D127" s="29">
        <f t="shared" si="90"/>
        <v>146.12555021692592</v>
      </c>
      <c r="E127" s="29">
        <f t="shared" si="90"/>
        <v>153.63106019037534</v>
      </c>
      <c r="F127" s="29">
        <f t="shared" si="90"/>
        <v>160.35197191645412</v>
      </c>
      <c r="G127" s="29">
        <f t="shared" si="90"/>
        <v>167.96687846037815</v>
      </c>
      <c r="H127" s="29">
        <f t="shared" si="90"/>
        <v>178.20507950196742</v>
      </c>
      <c r="I127" s="29">
        <f t="shared" si="90"/>
        <v>184.21733217754095</v>
      </c>
      <c r="J127" s="29">
        <f t="shared" si="90"/>
        <v>186.61592691942761</v>
      </c>
      <c r="K127" s="29">
        <f t="shared" si="90"/>
        <v>190.94910655929922</v>
      </c>
      <c r="L127" s="29">
        <f t="shared" si="90"/>
        <v>193.3876479396603</v>
      </c>
      <c r="M127" s="29">
        <f t="shared" si="90"/>
        <v>196.06752030938082</v>
      </c>
      <c r="N127" s="29">
        <f t="shared" si="90"/>
        <v>202.6600027184648</v>
      </c>
      <c r="O127" s="29">
        <f t="shared" si="90"/>
        <v>211.9080163915265</v>
      </c>
      <c r="P127" s="29">
        <f t="shared" si="90"/>
        <v>218.85904429123343</v>
      </c>
      <c r="Q127" s="29">
        <f t="shared" si="90"/>
        <v>228.84917962166912</v>
      </c>
      <c r="R127" s="29">
        <f t="shared" ref="R127:V127" si="91">R88*R114</f>
        <v>244.37097809069348</v>
      </c>
      <c r="S127" s="29">
        <f t="shared" si="91"/>
        <v>257.71304808060597</v>
      </c>
      <c r="T127" s="29">
        <f t="shared" si="91"/>
        <v>276.21242525010587</v>
      </c>
      <c r="U127" s="29">
        <f t="shared" si="91"/>
        <v>289.37297415766352</v>
      </c>
      <c r="V127" s="29">
        <f t="shared" si="91"/>
        <v>300.01330554366871</v>
      </c>
      <c r="W127" s="29">
        <f t="shared" ref="W127" si="92">W88*W114</f>
        <v>305.10299899480873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92.697252096309057</v>
      </c>
      <c r="C128" s="29">
        <f t="shared" si="93"/>
        <v>104.38128978030436</v>
      </c>
      <c r="D128" s="29">
        <f t="shared" si="93"/>
        <v>112.01218815761541</v>
      </c>
      <c r="E128" s="29">
        <f t="shared" si="93"/>
        <v>116.71395539201218</v>
      </c>
      <c r="F128" s="29">
        <f t="shared" si="93"/>
        <v>121.97583280352235</v>
      </c>
      <c r="G128" s="29">
        <f t="shared" si="93"/>
        <v>131.05704776934448</v>
      </c>
      <c r="H128" s="29">
        <f t="shared" si="93"/>
        <v>134.76970497539497</v>
      </c>
      <c r="I128" s="29">
        <f t="shared" si="93"/>
        <v>140.69897428752893</v>
      </c>
      <c r="J128" s="29">
        <f t="shared" si="93"/>
        <v>150.22777303897166</v>
      </c>
      <c r="K128" s="29">
        <f t="shared" si="93"/>
        <v>157.50041029021202</v>
      </c>
      <c r="L128" s="29">
        <f t="shared" si="93"/>
        <v>164.00775938439898</v>
      </c>
      <c r="M128" s="29">
        <f t="shared" si="93"/>
        <v>165.95506560113893</v>
      </c>
      <c r="N128" s="29">
        <f t="shared" si="93"/>
        <v>168.50960320919384</v>
      </c>
      <c r="O128" s="29">
        <f t="shared" si="93"/>
        <v>171.58302104172816</v>
      </c>
      <c r="P128" s="29">
        <f t="shared" si="93"/>
        <v>174.39083806002134</v>
      </c>
      <c r="Q128" s="29">
        <f t="shared" si="93"/>
        <v>188.75136917863875</v>
      </c>
      <c r="R128" s="29">
        <f t="shared" ref="R128:V128" si="94">R89*R115</f>
        <v>203.76740359526119</v>
      </c>
      <c r="S128" s="29">
        <f t="shared" si="94"/>
        <v>221.0806837015846</v>
      </c>
      <c r="T128" s="29">
        <f t="shared" si="94"/>
        <v>244.46443072013236</v>
      </c>
      <c r="U128" s="29">
        <f t="shared" si="94"/>
        <v>264.92826260626413</v>
      </c>
      <c r="V128" s="29">
        <f t="shared" si="94"/>
        <v>286.94479857063749</v>
      </c>
      <c r="W128" s="29">
        <f t="shared" ref="W128" si="95">W89*W115</f>
        <v>303.56631751450556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651.11974423201912</v>
      </c>
      <c r="C130" s="31">
        <f t="shared" si="96"/>
        <v>670.17884898446073</v>
      </c>
      <c r="D130" s="31">
        <f t="shared" si="96"/>
        <v>682.31595037356146</v>
      </c>
      <c r="E130" s="31">
        <f t="shared" si="96"/>
        <v>696.23235794722609</v>
      </c>
      <c r="F130" s="31">
        <f t="shared" si="96"/>
        <v>707.80975059944501</v>
      </c>
      <c r="G130" s="31">
        <f t="shared" si="96"/>
        <v>730.37286143759036</v>
      </c>
      <c r="H130" s="31">
        <f t="shared" si="96"/>
        <v>749.451392809916</v>
      </c>
      <c r="I130" s="31">
        <f t="shared" si="96"/>
        <v>768.53948298184037</v>
      </c>
      <c r="J130" s="31">
        <f t="shared" si="96"/>
        <v>778.71159532194918</v>
      </c>
      <c r="K130" s="31">
        <f t="shared" si="96"/>
        <v>777.95450228898414</v>
      </c>
      <c r="L130" s="31">
        <f t="shared" si="96"/>
        <v>765.41849807188214</v>
      </c>
      <c r="M130" s="31">
        <f t="shared" si="96"/>
        <v>738.8672710753882</v>
      </c>
      <c r="N130" s="31">
        <f t="shared" si="96"/>
        <v>712.68778912435198</v>
      </c>
      <c r="O130" s="31">
        <f t="shared" si="96"/>
        <v>695.31070367642315</v>
      </c>
      <c r="P130" s="31">
        <f t="shared" si="96"/>
        <v>671.57297011134142</v>
      </c>
      <c r="Q130" s="31">
        <f t="shared" si="96"/>
        <v>637.78237375154163</v>
      </c>
      <c r="R130" s="31">
        <f t="shared" ref="R130:V130" si="97">R91*R117</f>
        <v>602.83960915828845</v>
      </c>
      <c r="S130" s="31">
        <f t="shared" si="97"/>
        <v>568.06819876998088</v>
      </c>
      <c r="T130" s="31">
        <f t="shared" si="97"/>
        <v>539.93638365582319</v>
      </c>
      <c r="U130" s="31">
        <f t="shared" si="97"/>
        <v>505.58731997323747</v>
      </c>
      <c r="V130" s="31">
        <f t="shared" si="97"/>
        <v>480.36774576141516</v>
      </c>
      <c r="W130" s="31">
        <f t="shared" ref="W130" si="98">W91*W117</f>
        <v>462.15193411413787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2160.8247579657477</v>
      </c>
      <c r="C131" s="33">
        <f t="shared" si="99"/>
        <v>2220.7585142156017</v>
      </c>
      <c r="D131" s="33">
        <f t="shared" si="99"/>
        <v>2281.4632783959578</v>
      </c>
      <c r="E131" s="33">
        <f t="shared" si="99"/>
        <v>2362.1629682111898</v>
      </c>
      <c r="F131" s="33">
        <f t="shared" si="99"/>
        <v>2469.0513744019531</v>
      </c>
      <c r="G131" s="33">
        <f t="shared" si="99"/>
        <v>2581.5112955017958</v>
      </c>
      <c r="H131" s="33">
        <f t="shared" si="99"/>
        <v>2696.6036146184661</v>
      </c>
      <c r="I131" s="33">
        <f t="shared" si="99"/>
        <v>2887.1722224200666</v>
      </c>
      <c r="J131" s="33">
        <f t="shared" si="99"/>
        <v>3031.8124151044485</v>
      </c>
      <c r="K131" s="33">
        <f t="shared" si="99"/>
        <v>3205.7443062943048</v>
      </c>
      <c r="L131" s="33">
        <f t="shared" si="99"/>
        <v>3422.6913191835952</v>
      </c>
      <c r="M131" s="33">
        <f t="shared" si="99"/>
        <v>3632.9395050022349</v>
      </c>
      <c r="N131" s="33">
        <f t="shared" si="99"/>
        <v>3865.4207196852012</v>
      </c>
      <c r="O131" s="33">
        <f t="shared" si="99"/>
        <v>4163.3360007783158</v>
      </c>
      <c r="P131" s="33">
        <f t="shared" si="99"/>
        <v>4470.1675522222895</v>
      </c>
      <c r="Q131" s="33">
        <f t="shared" si="99"/>
        <v>4869.133396507531</v>
      </c>
      <c r="R131" s="33">
        <f t="shared" ref="R131:V131" si="100">R92*R118</f>
        <v>5069.3453725891777</v>
      </c>
      <c r="S131" s="33">
        <f t="shared" si="100"/>
        <v>5271.2688506144123</v>
      </c>
      <c r="T131" s="33">
        <f t="shared" si="100"/>
        <v>5575.8850458850457</v>
      </c>
      <c r="U131" s="33">
        <f t="shared" si="100"/>
        <v>5783.8942961486782</v>
      </c>
      <c r="V131" s="33">
        <f t="shared" si="100"/>
        <v>6009.4723497354607</v>
      </c>
      <c r="W131" s="33">
        <f t="shared" ref="W131" si="101">W92*W118</f>
        <v>6054.8582270602101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1272.8832417696046</v>
      </c>
      <c r="C133" s="19">
        <f t="shared" ref="C133:Q133" si="103">SUM(C134,C139,C142)</f>
        <v>1300.0841307696946</v>
      </c>
      <c r="D133" s="19">
        <f t="shared" si="103"/>
        <v>1330.527660133298</v>
      </c>
      <c r="E133" s="19">
        <f t="shared" si="103"/>
        <v>1358.6437388948971</v>
      </c>
      <c r="F133" s="19">
        <f t="shared" si="103"/>
        <v>1379.7736438916731</v>
      </c>
      <c r="G133" s="19">
        <f t="shared" si="103"/>
        <v>1408.1563432242169</v>
      </c>
      <c r="H133" s="19">
        <f t="shared" si="103"/>
        <v>1432.8270936923407</v>
      </c>
      <c r="I133" s="19">
        <f t="shared" si="103"/>
        <v>1450.8467139495563</v>
      </c>
      <c r="J133" s="19">
        <f t="shared" si="103"/>
        <v>1463.5048788416811</v>
      </c>
      <c r="K133" s="19">
        <f t="shared" si="103"/>
        <v>1470.8241513828955</v>
      </c>
      <c r="L133" s="19">
        <f t="shared" si="103"/>
        <v>1470.5601270840775</v>
      </c>
      <c r="M133" s="19">
        <f t="shared" si="103"/>
        <v>1464.3735223526855</v>
      </c>
      <c r="N133" s="19">
        <f t="shared" si="103"/>
        <v>1470.6680505565646</v>
      </c>
      <c r="O133" s="19">
        <f t="shared" si="103"/>
        <v>1487.3942065905112</v>
      </c>
      <c r="P133" s="19">
        <f t="shared" si="103"/>
        <v>1497.1132253980234</v>
      </c>
      <c r="Q133" s="19">
        <f t="shared" si="103"/>
        <v>1424.5668223556243</v>
      </c>
      <c r="R133" s="19">
        <f t="shared" ref="R133:V133" si="104">SUM(R134,R139,R142)</f>
        <v>1445.2914714963711</v>
      </c>
      <c r="S133" s="19">
        <f t="shared" si="104"/>
        <v>1478.0203669052476</v>
      </c>
      <c r="T133" s="19">
        <f t="shared" si="104"/>
        <v>1633.8172914077779</v>
      </c>
      <c r="U133" s="19">
        <f t="shared" si="104"/>
        <v>1639.7329427908398</v>
      </c>
      <c r="V133" s="19">
        <f t="shared" si="104"/>
        <v>1712.8571707583833</v>
      </c>
      <c r="W133" s="19">
        <f t="shared" ref="W133" si="105">SUM(W134,W139,W142)</f>
        <v>1668.3998495090018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665.31503218192427</v>
      </c>
      <c r="C134" s="22">
        <f t="shared" ref="C134:Q134" si="107">SUM(C135:C138)</f>
        <v>662.19228171710074</v>
      </c>
      <c r="D134" s="22">
        <f t="shared" si="107"/>
        <v>667.14767048668091</v>
      </c>
      <c r="E134" s="22">
        <f t="shared" si="107"/>
        <v>671.18397430503808</v>
      </c>
      <c r="F134" s="22">
        <f t="shared" si="107"/>
        <v>669.83670816516235</v>
      </c>
      <c r="G134" s="22">
        <f t="shared" si="107"/>
        <v>666.6041227343411</v>
      </c>
      <c r="H134" s="22">
        <f t="shared" si="107"/>
        <v>661.86637944305687</v>
      </c>
      <c r="I134" s="22">
        <f t="shared" si="107"/>
        <v>653.36162502213278</v>
      </c>
      <c r="J134" s="22">
        <f t="shared" si="107"/>
        <v>647.38658004480646</v>
      </c>
      <c r="K134" s="22">
        <f t="shared" si="107"/>
        <v>641.93235665215354</v>
      </c>
      <c r="L134" s="22">
        <f t="shared" si="107"/>
        <v>632.92705213728584</v>
      </c>
      <c r="M134" s="22">
        <f t="shared" si="107"/>
        <v>624.41593017790797</v>
      </c>
      <c r="N134" s="22">
        <f t="shared" si="107"/>
        <v>621.01489562368386</v>
      </c>
      <c r="O134" s="22">
        <f t="shared" si="107"/>
        <v>617.29518261602175</v>
      </c>
      <c r="P134" s="22">
        <f t="shared" si="107"/>
        <v>607.7934003192355</v>
      </c>
      <c r="Q134" s="22">
        <f t="shared" si="107"/>
        <v>595.75322567207161</v>
      </c>
      <c r="R134" s="22">
        <f t="shared" ref="R134:V134" si="108">SUM(R135:R138)</f>
        <v>584.66891149750609</v>
      </c>
      <c r="S134" s="22">
        <f t="shared" si="108"/>
        <v>572.75470476470787</v>
      </c>
      <c r="T134" s="22">
        <f t="shared" si="108"/>
        <v>560.33857905726381</v>
      </c>
      <c r="U134" s="22">
        <f t="shared" si="108"/>
        <v>549.15297188750401</v>
      </c>
      <c r="V134" s="22">
        <f t="shared" si="108"/>
        <v>542.65849379106567</v>
      </c>
      <c r="W134" s="22">
        <f t="shared" ref="W134" si="109">SUM(W135:W138)</f>
        <v>539.74954308048223</v>
      </c>
      <c r="DA134" s="57"/>
    </row>
    <row r="135" spans="1:105" ht="12" customHeight="1" x14ac:dyDescent="0.25">
      <c r="A135" s="28" t="s">
        <v>32</v>
      </c>
      <c r="B135" s="29">
        <f>B5*1000*11630/RES_summary!B$6</f>
        <v>438.12247127305358</v>
      </c>
      <c r="C135" s="29">
        <f>C5*1000*11630/RES_summary!C$6</f>
        <v>434.78077360443564</v>
      </c>
      <c r="D135" s="29">
        <f>D5*1000*11630/RES_summary!D$6</f>
        <v>433.13979796565491</v>
      </c>
      <c r="E135" s="29">
        <f>E5*1000*11630/RES_summary!E$6</f>
        <v>429.65755755323022</v>
      </c>
      <c r="F135" s="29">
        <f>F5*1000*11630/RES_summary!F$6</f>
        <v>424.87209120698111</v>
      </c>
      <c r="G135" s="29">
        <f>G5*1000*11630/RES_summary!G$6</f>
        <v>419.91190878243577</v>
      </c>
      <c r="H135" s="29">
        <f>H5*1000*11630/RES_summary!H$6</f>
        <v>413.29081207400918</v>
      </c>
      <c r="I135" s="29">
        <f>I5*1000*11630/RES_summary!I$6</f>
        <v>405.82749874433489</v>
      </c>
      <c r="J135" s="29">
        <f>J5*1000*11630/RES_summary!J$6</f>
        <v>399.12876540519261</v>
      </c>
      <c r="K135" s="29">
        <f>K5*1000*11630/RES_summary!K$6</f>
        <v>392.37230758672746</v>
      </c>
      <c r="L135" s="29">
        <f>L5*1000*11630/RES_summary!L$6</f>
        <v>385.49184067462272</v>
      </c>
      <c r="M135" s="29">
        <f>M5*1000*11630/RES_summary!M$6</f>
        <v>378.59831091724431</v>
      </c>
      <c r="N135" s="29">
        <f>N5*1000*11630/RES_summary!N$6</f>
        <v>373.73450507607691</v>
      </c>
      <c r="O135" s="29">
        <f>O5*1000*11630/RES_summary!O$6</f>
        <v>368.05174429541728</v>
      </c>
      <c r="P135" s="29">
        <f>P5*1000*11630/RES_summary!P$6</f>
        <v>359.1779915468702</v>
      </c>
      <c r="Q135" s="29">
        <f>Q5*1000*11630/RES_summary!Q$6</f>
        <v>348.34408311047429</v>
      </c>
      <c r="R135" s="29">
        <f>R5*1000*11630/RES_summary!R$6</f>
        <v>337.73000103896709</v>
      </c>
      <c r="S135" s="29">
        <f>S5*1000*11630/RES_summary!S$6</f>
        <v>326.39815866021922</v>
      </c>
      <c r="T135" s="29">
        <f>T5*1000*11630/RES_summary!T$6</f>
        <v>316.12753056768776</v>
      </c>
      <c r="U135" s="29">
        <f>U5*1000*11630/RES_summary!U$6</f>
        <v>308.73087591083561</v>
      </c>
      <c r="V135" s="29">
        <f>V5*1000*11630/RES_summary!V$6</f>
        <v>300.72942946329789</v>
      </c>
      <c r="W135" s="29">
        <f>W5*1000*11630/RES_summary!W$6</f>
        <v>293.26528753824289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194.28986773760994</v>
      </c>
      <c r="C136" s="29">
        <f>C6*1000*11630/RES_summary!C$6</f>
        <v>190.5397183841458</v>
      </c>
      <c r="D136" s="29">
        <f>D6*1000*11630/RES_summary!D$6</f>
        <v>193.97874033041694</v>
      </c>
      <c r="E136" s="29">
        <f>E6*1000*11630/RES_summary!E$6</f>
        <v>197.55866608357317</v>
      </c>
      <c r="F136" s="29">
        <f>F6*1000*11630/RES_summary!F$6</f>
        <v>198.55642138793198</v>
      </c>
      <c r="G136" s="29">
        <f>G6*1000*11630/RES_summary!G$6</f>
        <v>197.15293313163755</v>
      </c>
      <c r="H136" s="29">
        <f>H6*1000*11630/RES_summary!H$6</f>
        <v>196.04482442672906</v>
      </c>
      <c r="I136" s="29">
        <f>I6*1000*11630/RES_summary!I$6</f>
        <v>191.76624206350289</v>
      </c>
      <c r="J136" s="29">
        <f>J6*1000*11630/RES_summary!J$6</f>
        <v>190.88491178694397</v>
      </c>
      <c r="K136" s="29">
        <f>K6*1000*11630/RES_summary!K$6</f>
        <v>189.15537754947243</v>
      </c>
      <c r="L136" s="29">
        <f>L6*1000*11630/RES_summary!L$6</f>
        <v>184.68835545280211</v>
      </c>
      <c r="M136" s="29">
        <f>M6*1000*11630/RES_summary!M$6</f>
        <v>179.95961131858093</v>
      </c>
      <c r="N136" s="29">
        <f>N6*1000*11630/RES_summary!N$6</f>
        <v>176.55377755531305</v>
      </c>
      <c r="O136" s="29">
        <f>O6*1000*11630/RES_summary!O$6</f>
        <v>172.53047781165924</v>
      </c>
      <c r="P136" s="29">
        <f>P6*1000*11630/RES_summary!P$6</f>
        <v>166.52750285160926</v>
      </c>
      <c r="Q136" s="29">
        <f>Q6*1000*11630/RES_summary!Q$6</f>
        <v>161.74977902842335</v>
      </c>
      <c r="R136" s="29">
        <f>R6*1000*11630/RES_summary!R$6</f>
        <v>160.09315341154544</v>
      </c>
      <c r="S136" s="29">
        <f>S6*1000*11630/RES_summary!S$6</f>
        <v>156.85172087992765</v>
      </c>
      <c r="T136" s="29">
        <f>T6*1000*11630/RES_summary!T$6</f>
        <v>152.81349983934339</v>
      </c>
      <c r="U136" s="29">
        <f>U6*1000*11630/RES_summary!U$6</f>
        <v>147.85461088521623</v>
      </c>
      <c r="V136" s="29">
        <f>V6*1000*11630/RES_summary!V$6</f>
        <v>145.3746542703546</v>
      </c>
      <c r="W136" s="29">
        <f>W6*1000*11630/RES_summary!W$6</f>
        <v>143.58601798868511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8.8780727818327811</v>
      </c>
      <c r="C137" s="29">
        <f>C7*1000*11630/RES_summary!C$6</f>
        <v>8.9231946476566062</v>
      </c>
      <c r="D137" s="29">
        <f>D7*1000*11630/RES_summary!D$6</f>
        <v>8.977886408225654</v>
      </c>
      <c r="E137" s="29">
        <f>E7*1000*11630/RES_summary!E$6</f>
        <v>9.2009679500188</v>
      </c>
      <c r="F137" s="29">
        <f>F7*1000*11630/RES_summary!F$6</f>
        <v>9.3669266527960584</v>
      </c>
      <c r="G137" s="29">
        <f>G7*1000*11630/RES_summary!G$6</f>
        <v>9.5273587545803142</v>
      </c>
      <c r="H137" s="29">
        <f>H7*1000*11630/RES_summary!H$6</f>
        <v>9.5870040838193109</v>
      </c>
      <c r="I137" s="29">
        <f>I7*1000*11630/RES_summary!I$6</f>
        <v>9.630700249437572</v>
      </c>
      <c r="J137" s="29">
        <f>J7*1000*11630/RES_summary!J$6</f>
        <v>9.6107212177194263</v>
      </c>
      <c r="K137" s="29">
        <f>K7*1000*11630/RES_summary!K$6</f>
        <v>9.4562551142291813</v>
      </c>
      <c r="L137" s="29">
        <f>L7*1000*11630/RES_summary!L$6</f>
        <v>9.4889436827137494</v>
      </c>
      <c r="M137" s="29">
        <f>M7*1000*11630/RES_summary!M$6</f>
        <v>9.5568938094672422</v>
      </c>
      <c r="N137" s="29">
        <f>N7*1000*11630/RES_summary!N$6</f>
        <v>9.7504569249153406</v>
      </c>
      <c r="O137" s="29">
        <f>O7*1000*11630/RES_summary!O$6</f>
        <v>10.228538090489561</v>
      </c>
      <c r="P137" s="29">
        <f>P7*1000*11630/RES_summary!P$6</f>
        <v>10.489493434040822</v>
      </c>
      <c r="Q137" s="29">
        <f>Q7*1000*11630/RES_summary!Q$6</f>
        <v>10.459441396905204</v>
      </c>
      <c r="R137" s="29">
        <f>R7*1000*11630/RES_summary!R$6</f>
        <v>10.601169592894641</v>
      </c>
      <c r="S137" s="29">
        <f>S7*1000*11630/RES_summary!S$6</f>
        <v>10.657277715819848</v>
      </c>
      <c r="T137" s="29">
        <f>T7*1000*11630/RES_summary!T$6</f>
        <v>10.60491966453394</v>
      </c>
      <c r="U137" s="29">
        <f>U7*1000*11630/RES_summary!U$6</f>
        <v>10.357516416335725</v>
      </c>
      <c r="V137" s="29">
        <f>V7*1000*11630/RES_summary!V$6</f>
        <v>10.215469583536612</v>
      </c>
      <c r="W137" s="29">
        <f>W7*1000*11630/RES_summary!W$6</f>
        <v>10.169859900652348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24.024620389427923</v>
      </c>
      <c r="C138" s="29">
        <f>C8*1000*11630/RES_summary!C$6</f>
        <v>27.948595080862663</v>
      </c>
      <c r="D138" s="29">
        <f>D8*1000*11630/RES_summary!D$6</f>
        <v>31.051245782383408</v>
      </c>
      <c r="E138" s="29">
        <f>E8*1000*11630/RES_summary!E$6</f>
        <v>34.766782718215815</v>
      </c>
      <c r="F138" s="29">
        <f>F8*1000*11630/RES_summary!F$6</f>
        <v>37.041268917453223</v>
      </c>
      <c r="G138" s="29">
        <f>G8*1000*11630/RES_summary!G$6</f>
        <v>40.011922065687479</v>
      </c>
      <c r="H138" s="29">
        <f>H8*1000*11630/RES_summary!H$6</f>
        <v>42.943738858499245</v>
      </c>
      <c r="I138" s="29">
        <f>I8*1000*11630/RES_summary!I$6</f>
        <v>46.137183964857392</v>
      </c>
      <c r="J138" s="29">
        <f>J8*1000*11630/RES_summary!J$6</f>
        <v>47.76218163495043</v>
      </c>
      <c r="K138" s="29">
        <f>K8*1000*11630/RES_summary!K$6</f>
        <v>50.948416401724394</v>
      </c>
      <c r="L138" s="29">
        <f>L8*1000*11630/RES_summary!L$6</f>
        <v>53.257912327147309</v>
      </c>
      <c r="M138" s="29">
        <f>M8*1000*11630/RES_summary!M$6</f>
        <v>56.301114132615432</v>
      </c>
      <c r="N138" s="29">
        <f>N8*1000*11630/RES_summary!N$6</f>
        <v>60.976156067378597</v>
      </c>
      <c r="O138" s="29">
        <f>O8*1000*11630/RES_summary!O$6</f>
        <v>66.484422418455608</v>
      </c>
      <c r="P138" s="29">
        <f>P8*1000*11630/RES_summary!P$6</f>
        <v>71.598412486715233</v>
      </c>
      <c r="Q138" s="29">
        <f>Q8*1000*11630/RES_summary!Q$6</f>
        <v>75.199922136268796</v>
      </c>
      <c r="R138" s="29">
        <f>R8*1000*11630/RES_summary!R$6</f>
        <v>76.244587454098934</v>
      </c>
      <c r="S138" s="29">
        <f>S8*1000*11630/RES_summary!S$6</f>
        <v>78.847547508741101</v>
      </c>
      <c r="T138" s="29">
        <f>T8*1000*11630/RES_summary!T$6</f>
        <v>80.792628985698684</v>
      </c>
      <c r="U138" s="29">
        <f>U8*1000*11630/RES_summary!U$6</f>
        <v>82.209968675116443</v>
      </c>
      <c r="V138" s="29">
        <f>V8*1000*11630/RES_summary!V$6</f>
        <v>86.33894047387659</v>
      </c>
      <c r="W138" s="29">
        <f>W8*1000*11630/RES_summary!W$6</f>
        <v>92.72837765290187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225.75545652082468</v>
      </c>
      <c r="C139" s="22">
        <f t="shared" ref="C139:Q139" si="111">SUM(C140:C141)</f>
        <v>242.92964473510384</v>
      </c>
      <c r="D139" s="22">
        <f t="shared" si="111"/>
        <v>258.94878191406053</v>
      </c>
      <c r="E139" s="22">
        <f t="shared" si="111"/>
        <v>272.22560225825953</v>
      </c>
      <c r="F139" s="22">
        <f t="shared" si="111"/>
        <v>284.06442596830374</v>
      </c>
      <c r="G139" s="22">
        <f t="shared" si="111"/>
        <v>299.63086355427635</v>
      </c>
      <c r="H139" s="22">
        <f t="shared" si="111"/>
        <v>314.68770184810711</v>
      </c>
      <c r="I139" s="22">
        <f t="shared" si="111"/>
        <v>324.9142141564306</v>
      </c>
      <c r="J139" s="22">
        <f t="shared" si="111"/>
        <v>333.02573904086319</v>
      </c>
      <c r="K139" s="22">
        <f t="shared" si="111"/>
        <v>341.61291335396828</v>
      </c>
      <c r="L139" s="22">
        <f t="shared" si="111"/>
        <v>348.89044157566531</v>
      </c>
      <c r="M139" s="22">
        <f t="shared" si="111"/>
        <v>356.21768617737558</v>
      </c>
      <c r="N139" s="22">
        <f t="shared" si="111"/>
        <v>370.03510291756606</v>
      </c>
      <c r="O139" s="22">
        <f t="shared" si="111"/>
        <v>388.22537292924784</v>
      </c>
      <c r="P139" s="22">
        <f t="shared" si="111"/>
        <v>407.69626777101928</v>
      </c>
      <c r="Q139" s="22">
        <f t="shared" si="111"/>
        <v>396.46818582130874</v>
      </c>
      <c r="R139" s="22">
        <f t="shared" ref="R139:V139" si="112">SUM(R140:R141)</f>
        <v>434.92406550844885</v>
      </c>
      <c r="S139" s="22">
        <f t="shared" si="112"/>
        <v>479.38023927569378</v>
      </c>
      <c r="T139" s="22">
        <f t="shared" si="112"/>
        <v>593.89901611798098</v>
      </c>
      <c r="U139" s="22">
        <f t="shared" si="112"/>
        <v>626.60250432802445</v>
      </c>
      <c r="V139" s="22">
        <f t="shared" si="112"/>
        <v>691.83947128053865</v>
      </c>
      <c r="W139" s="22">
        <f t="shared" ref="W139" si="113">SUM(W140:W141)</f>
        <v>680.73871127346627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175.27579813827958</v>
      </c>
      <c r="C140" s="29">
        <f>C10*1000*11630/RES_summary!C$6</f>
        <v>184.94806402922006</v>
      </c>
      <c r="D140" s="29">
        <f>D10*1000*11630/RES_summary!D$6</f>
        <v>195.60723727426227</v>
      </c>
      <c r="E140" s="29">
        <f>E10*1000*11630/RES_summary!E$6</f>
        <v>205.12069856940738</v>
      </c>
      <c r="F140" s="29">
        <f>F10*1000*11630/RES_summary!F$6</f>
        <v>212.83158376633051</v>
      </c>
      <c r="G140" s="29">
        <f>G10*1000*11630/RES_summary!G$6</f>
        <v>221.97680639315675</v>
      </c>
      <c r="H140" s="29">
        <f>H10*1000*11630/RES_summary!H$6</f>
        <v>233.74056304360258</v>
      </c>
      <c r="I140" s="29">
        <f>I10*1000*11630/RES_summary!I$6</f>
        <v>239.39481072250831</v>
      </c>
      <c r="J140" s="29">
        <f>J10*1000*11630/RES_summary!J$6</f>
        <v>240.68593038320293</v>
      </c>
      <c r="K140" s="29">
        <f>K10*1000*11630/RES_summary!K$6</f>
        <v>244.09432835516631</v>
      </c>
      <c r="L140" s="29">
        <f>L10*1000*11630/RES_summary!L$6</f>
        <v>246.31002238870789</v>
      </c>
      <c r="M140" s="29">
        <f>M10*1000*11630/RES_summary!M$6</f>
        <v>250.76147244995462</v>
      </c>
      <c r="N140" s="29">
        <f>N10*1000*11630/RES_summary!N$6</f>
        <v>261.3273525326295</v>
      </c>
      <c r="O140" s="29">
        <f>O10*1000*11630/RES_summary!O$6</f>
        <v>276.0364480892577</v>
      </c>
      <c r="P140" s="29">
        <f>P10*1000*11630/RES_summary!P$6</f>
        <v>290.6499414574119</v>
      </c>
      <c r="Q140" s="29">
        <f>Q10*1000*11630/RES_summary!Q$6</f>
        <v>280.288947045707</v>
      </c>
      <c r="R140" s="29">
        <f>R10*1000*11630/RES_summary!R$6</f>
        <v>307.17435308906857</v>
      </c>
      <c r="S140" s="29">
        <f>S10*1000*11630/RES_summary!S$6</f>
        <v>336.32536798816568</v>
      </c>
      <c r="T140" s="29">
        <f>T10*1000*11630/RES_summary!T$6</f>
        <v>413.55638947027063</v>
      </c>
      <c r="U140" s="29">
        <f>U10*1000*11630/RES_summary!U$6</f>
        <v>432.57619822881139</v>
      </c>
      <c r="V140" s="29">
        <f>V10*1000*11630/RES_summary!V$6</f>
        <v>471.57717455239271</v>
      </c>
      <c r="W140" s="29">
        <f>W10*1000*11630/RES_summary!W$6</f>
        <v>459.46647205890775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50.479658382545097</v>
      </c>
      <c r="C141" s="29">
        <f>C11*1000*11630/RES_summary!C$6</f>
        <v>57.981580705883772</v>
      </c>
      <c r="D141" s="29">
        <f>D11*1000*11630/RES_summary!D$6</f>
        <v>63.341544639798244</v>
      </c>
      <c r="E141" s="29">
        <f>E11*1000*11630/RES_summary!E$6</f>
        <v>67.104903688852133</v>
      </c>
      <c r="F141" s="29">
        <f>F11*1000*11630/RES_summary!F$6</f>
        <v>71.232842201973213</v>
      </c>
      <c r="G141" s="29">
        <f>G11*1000*11630/RES_summary!G$6</f>
        <v>77.65405716111961</v>
      </c>
      <c r="H141" s="29">
        <f>H11*1000*11630/RES_summary!H$6</f>
        <v>80.947138804504533</v>
      </c>
      <c r="I141" s="29">
        <f>I11*1000*11630/RES_summary!I$6</f>
        <v>85.519403433922307</v>
      </c>
      <c r="J141" s="29">
        <f>J11*1000*11630/RES_summary!J$6</f>
        <v>92.339808657660285</v>
      </c>
      <c r="K141" s="29">
        <f>K11*1000*11630/RES_summary!K$6</f>
        <v>97.518584998801956</v>
      </c>
      <c r="L141" s="29">
        <f>L11*1000*11630/RES_summary!L$6</f>
        <v>102.58041918695743</v>
      </c>
      <c r="M141" s="29">
        <f>M11*1000*11630/RES_summary!M$6</f>
        <v>105.45621372742094</v>
      </c>
      <c r="N141" s="29">
        <f>N11*1000*11630/RES_summary!N$6</f>
        <v>108.70775038493656</v>
      </c>
      <c r="O141" s="29">
        <f>O11*1000*11630/RES_summary!O$6</f>
        <v>112.18892483999012</v>
      </c>
      <c r="P141" s="29">
        <f>P11*1000*11630/RES_summary!P$6</f>
        <v>117.04632631360739</v>
      </c>
      <c r="Q141" s="29">
        <f>Q11*1000*11630/RES_summary!Q$6</f>
        <v>116.17923877560172</v>
      </c>
      <c r="R141" s="29">
        <f>R11*1000*11630/RES_summary!R$6</f>
        <v>127.74971241938026</v>
      </c>
      <c r="S141" s="29">
        <f>S11*1000*11630/RES_summary!S$6</f>
        <v>143.0548712875281</v>
      </c>
      <c r="T141" s="29">
        <f>T11*1000*11630/RES_summary!T$6</f>
        <v>180.34262664771035</v>
      </c>
      <c r="U141" s="29">
        <f>U11*1000*11630/RES_summary!U$6</f>
        <v>194.02630609921306</v>
      </c>
      <c r="V141" s="29">
        <f>V11*1000*11630/RES_summary!V$6</f>
        <v>220.26229672814591</v>
      </c>
      <c r="W141" s="29">
        <f>W11*1000*11630/RES_summary!W$6</f>
        <v>221.27223921455851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381.81275306685581</v>
      </c>
      <c r="C142" s="22">
        <f t="shared" ref="C142:Q142" si="115">SUM(C143:C144)</f>
        <v>394.96220431749015</v>
      </c>
      <c r="D142" s="22">
        <f t="shared" si="115"/>
        <v>404.43120773255646</v>
      </c>
      <c r="E142" s="22">
        <f t="shared" si="115"/>
        <v>415.23416233159935</v>
      </c>
      <c r="F142" s="22">
        <f t="shared" si="115"/>
        <v>425.87250975820723</v>
      </c>
      <c r="G142" s="22">
        <f t="shared" si="115"/>
        <v>441.92135693559948</v>
      </c>
      <c r="H142" s="22">
        <f t="shared" si="115"/>
        <v>456.27301240117657</v>
      </c>
      <c r="I142" s="22">
        <f t="shared" si="115"/>
        <v>472.57087477099293</v>
      </c>
      <c r="J142" s="22">
        <f t="shared" si="115"/>
        <v>483.09255975601144</v>
      </c>
      <c r="K142" s="22">
        <f t="shared" si="115"/>
        <v>487.27888137677365</v>
      </c>
      <c r="L142" s="22">
        <f t="shared" si="115"/>
        <v>488.74263337112654</v>
      </c>
      <c r="M142" s="22">
        <f t="shared" si="115"/>
        <v>483.73990599740199</v>
      </c>
      <c r="N142" s="22">
        <f t="shared" si="115"/>
        <v>479.61805201531479</v>
      </c>
      <c r="O142" s="22">
        <f t="shared" si="115"/>
        <v>481.87365104524167</v>
      </c>
      <c r="P142" s="22">
        <f t="shared" si="115"/>
        <v>481.62355730776864</v>
      </c>
      <c r="Q142" s="22">
        <f t="shared" si="115"/>
        <v>432.3454108622438</v>
      </c>
      <c r="R142" s="22">
        <f t="shared" ref="R142:V142" si="116">SUM(R143:R144)</f>
        <v>425.69849449041618</v>
      </c>
      <c r="S142" s="22">
        <f t="shared" si="116"/>
        <v>425.88542286484585</v>
      </c>
      <c r="T142" s="22">
        <f t="shared" si="116"/>
        <v>479.57969623253325</v>
      </c>
      <c r="U142" s="22">
        <f t="shared" si="116"/>
        <v>463.9774665753115</v>
      </c>
      <c r="V142" s="22">
        <f t="shared" si="116"/>
        <v>478.35920568677909</v>
      </c>
      <c r="W142" s="22">
        <f t="shared" ref="W142" si="117">SUM(W143:W144)</f>
        <v>447.91159515505331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310.20886733905598</v>
      </c>
      <c r="C143" s="31">
        <f>C13*1000*11630/RES_summary!C$6</f>
        <v>320.78765043765873</v>
      </c>
      <c r="D143" s="31">
        <f>D13*1000*11630/RES_summary!D$6</f>
        <v>327.80619879230056</v>
      </c>
      <c r="E143" s="31">
        <f>E13*1000*11630/RES_summary!E$6</f>
        <v>335.58767561674807</v>
      </c>
      <c r="F143" s="31">
        <f>F13*1000*11630/RES_summary!F$6</f>
        <v>342.36369273947679</v>
      </c>
      <c r="G143" s="31">
        <f>G13*1000*11630/RES_summary!G$6</f>
        <v>354.438068590456</v>
      </c>
      <c r="H143" s="31">
        <f>H13*1000*11630/RES_summary!H$6</f>
        <v>364.80764450701531</v>
      </c>
      <c r="I143" s="31">
        <f>I13*1000*11630/RES_summary!I$6</f>
        <v>374.75493861592179</v>
      </c>
      <c r="J143" s="31">
        <f>J13*1000*11630/RES_summary!J$6</f>
        <v>380.52661225776944</v>
      </c>
      <c r="K143" s="31">
        <f>K13*1000*11630/RES_summary!K$6</f>
        <v>379.47979362182139</v>
      </c>
      <c r="L143" s="31">
        <f>L13*1000*11630/RES_summary!L$6</f>
        <v>374.00652473573274</v>
      </c>
      <c r="M143" s="31">
        <f>M13*1000*11630/RES_summary!M$6</f>
        <v>361.68446159294513</v>
      </c>
      <c r="N143" s="31">
        <f>N13*1000*11630/RES_summary!N$6</f>
        <v>349.52350397932344</v>
      </c>
      <c r="O143" s="31">
        <f>O13*1000*11630/RES_summary!O$6</f>
        <v>341.59487252867308</v>
      </c>
      <c r="P143" s="31">
        <f>P13*1000*11630/RES_summary!P$6</f>
        <v>330.78197595800498</v>
      </c>
      <c r="Q143" s="31">
        <f>Q13*1000*11630/RES_summary!Q$6</f>
        <v>284.01951409764217</v>
      </c>
      <c r="R143" s="31">
        <f>R13*1000*11630/RES_summary!R$6</f>
        <v>269.87898713874944</v>
      </c>
      <c r="S143" s="31">
        <f>S13*1000*11630/RES_summary!S$6</f>
        <v>259.60248910688796</v>
      </c>
      <c r="T143" s="31">
        <f>T13*1000*11630/RES_summary!T$6</f>
        <v>280.13312637181917</v>
      </c>
      <c r="U143" s="31">
        <f>U13*1000*11630/RES_summary!U$6</f>
        <v>259.89284378889391</v>
      </c>
      <c r="V143" s="31">
        <f>V13*1000*11630/RES_summary!V$6</f>
        <v>258.45183008770101</v>
      </c>
      <c r="W143" s="31">
        <f>W13*1000*11630/RES_summary!W$6</f>
        <v>236.42479736169463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71.603885727799806</v>
      </c>
      <c r="C144" s="33">
        <f>C14*1000*11630/RES_summary!C$6</f>
        <v>74.174553879831421</v>
      </c>
      <c r="D144" s="33">
        <f>D14*1000*11630/RES_summary!D$6</f>
        <v>76.625008940255881</v>
      </c>
      <c r="E144" s="33">
        <f>E14*1000*11630/RES_summary!E$6</f>
        <v>79.646486714851278</v>
      </c>
      <c r="F144" s="33">
        <f>F14*1000*11630/RES_summary!F$6</f>
        <v>83.50881701873044</v>
      </c>
      <c r="G144" s="33">
        <f>G14*1000*11630/RES_summary!G$6</f>
        <v>87.483288345143478</v>
      </c>
      <c r="H144" s="33">
        <f>H14*1000*11630/RES_summary!H$6</f>
        <v>91.465367894161261</v>
      </c>
      <c r="I144" s="33">
        <f>I14*1000*11630/RES_summary!I$6</f>
        <v>97.815936155071142</v>
      </c>
      <c r="J144" s="33">
        <f>J14*1000*11630/RES_summary!J$6</f>
        <v>102.56594749824198</v>
      </c>
      <c r="K144" s="33">
        <f>K14*1000*11630/RES_summary!K$6</f>
        <v>107.79908775495227</v>
      </c>
      <c r="L144" s="33">
        <f>L14*1000*11630/RES_summary!L$6</f>
        <v>114.73610863539382</v>
      </c>
      <c r="M144" s="33">
        <f>M14*1000*11630/RES_summary!M$6</f>
        <v>122.05544440445686</v>
      </c>
      <c r="N144" s="33">
        <f>N14*1000*11630/RES_summary!N$6</f>
        <v>130.09454803599135</v>
      </c>
      <c r="O144" s="33">
        <f>O14*1000*11630/RES_summary!O$6</f>
        <v>140.27877851656862</v>
      </c>
      <c r="P144" s="33">
        <f>P14*1000*11630/RES_summary!P$6</f>
        <v>150.84158134976366</v>
      </c>
      <c r="Q144" s="33">
        <f>Q14*1000*11630/RES_summary!Q$6</f>
        <v>148.32589676460162</v>
      </c>
      <c r="R144" s="33">
        <f>R14*1000*11630/RES_summary!R$6</f>
        <v>155.81950735166674</v>
      </c>
      <c r="S144" s="33">
        <f>S14*1000*11630/RES_summary!S$6</f>
        <v>166.28293375795789</v>
      </c>
      <c r="T144" s="33">
        <f>T14*1000*11630/RES_summary!T$6</f>
        <v>199.44656986071408</v>
      </c>
      <c r="U144" s="33">
        <f>U14*1000*11630/RES_summary!U$6</f>
        <v>204.08462278641761</v>
      </c>
      <c r="V144" s="33">
        <f>V14*1000*11630/RES_summary!V$6</f>
        <v>219.90737559907805</v>
      </c>
      <c r="W144" s="33">
        <f>W14*1000*11630/RES_summary!W$6</f>
        <v>211.48679779335868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68.835595121777587</v>
      </c>
      <c r="C3" s="49">
        <f t="shared" ref="C3:W3" si="0">C5*C11/11630</f>
        <v>68.474083863295789</v>
      </c>
      <c r="D3" s="49">
        <f t="shared" si="0"/>
        <v>68.636270917272142</v>
      </c>
      <c r="E3" s="49">
        <f t="shared" si="0"/>
        <v>68.45279823964033</v>
      </c>
      <c r="F3" s="49">
        <f t="shared" si="0"/>
        <v>68.072838404032083</v>
      </c>
      <c r="G3" s="49">
        <f t="shared" si="0"/>
        <v>67.70882751825043</v>
      </c>
      <c r="H3" s="49">
        <f t="shared" si="0"/>
        <v>67.183566492902642</v>
      </c>
      <c r="I3" s="49">
        <f t="shared" si="0"/>
        <v>67.178967313853605</v>
      </c>
      <c r="J3" s="49">
        <f t="shared" si="0"/>
        <v>65.518685626635332</v>
      </c>
      <c r="K3" s="49">
        <f t="shared" si="0"/>
        <v>65.226717361640425</v>
      </c>
      <c r="L3" s="49">
        <f t="shared" si="0"/>
        <v>64.0862120370643</v>
      </c>
      <c r="M3" s="49">
        <f t="shared" si="0"/>
        <v>63.258927268602854</v>
      </c>
      <c r="N3" s="49">
        <f t="shared" si="0"/>
        <v>62.135948367234725</v>
      </c>
      <c r="O3" s="49">
        <f t="shared" si="0"/>
        <v>61.26491863540447</v>
      </c>
      <c r="P3" s="49">
        <f t="shared" si="0"/>
        <v>59.930067797649137</v>
      </c>
      <c r="Q3" s="49">
        <f t="shared" si="0"/>
        <v>58.222074299645968</v>
      </c>
      <c r="R3" s="49">
        <f t="shared" si="0"/>
        <v>56.317334340060377</v>
      </c>
      <c r="S3" s="49">
        <f t="shared" si="0"/>
        <v>54.460529086699403</v>
      </c>
      <c r="T3" s="49">
        <f t="shared" si="0"/>
        <v>51.841381343369591</v>
      </c>
      <c r="U3" s="49">
        <f t="shared" si="0"/>
        <v>50.6076536271216</v>
      </c>
      <c r="V3" s="49">
        <f t="shared" si="0"/>
        <v>48.986496832688019</v>
      </c>
      <c r="W3" s="49">
        <f t="shared" si="0"/>
        <v>47.721095893213544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91.387896263273234</v>
      </c>
      <c r="C5" s="49">
        <f t="shared" ref="C5:W5" si="1">C7*C13/1000000</f>
        <v>90.907944672389306</v>
      </c>
      <c r="D5" s="49">
        <f t="shared" si="1"/>
        <v>91.123268352497192</v>
      </c>
      <c r="E5" s="49">
        <f t="shared" si="1"/>
        <v>90.879685334134393</v>
      </c>
      <c r="F5" s="49">
        <f t="shared" si="1"/>
        <v>90.375240940512967</v>
      </c>
      <c r="G5" s="49">
        <f t="shared" si="1"/>
        <v>89.891970780508316</v>
      </c>
      <c r="H5" s="49">
        <f t="shared" si="1"/>
        <v>89.194620811924466</v>
      </c>
      <c r="I5" s="49">
        <f t="shared" si="1"/>
        <v>89.188514824214352</v>
      </c>
      <c r="J5" s="49">
        <f t="shared" si="1"/>
        <v>86.984282401571861</v>
      </c>
      <c r="K5" s="49">
        <f t="shared" si="1"/>
        <v>86.596657867109428</v>
      </c>
      <c r="L5" s="49">
        <f t="shared" si="1"/>
        <v>85.082493834595667</v>
      </c>
      <c r="M5" s="49">
        <f t="shared" si="1"/>
        <v>83.984169421672547</v>
      </c>
      <c r="N5" s="49">
        <f t="shared" si="1"/>
        <v>82.493273916774015</v>
      </c>
      <c r="O5" s="49">
        <f t="shared" si="1"/>
        <v>81.336872571889742</v>
      </c>
      <c r="P5" s="49">
        <f t="shared" si="1"/>
        <v>79.564690466513653</v>
      </c>
      <c r="Q5" s="49">
        <f t="shared" si="1"/>
        <v>77.29711462384509</v>
      </c>
      <c r="R5" s="49">
        <f t="shared" si="1"/>
        <v>74.768333147819931</v>
      </c>
      <c r="S5" s="49">
        <f t="shared" si="1"/>
        <v>72.303191013506179</v>
      </c>
      <c r="T5" s="49">
        <f t="shared" si="1"/>
        <v>68.82594349582061</v>
      </c>
      <c r="U5" s="49">
        <f t="shared" si="1"/>
        <v>67.1880150323544</v>
      </c>
      <c r="V5" s="49">
        <f t="shared" si="1"/>
        <v>65.035725817826687</v>
      </c>
      <c r="W5" s="49">
        <f t="shared" si="1"/>
        <v>63.355747173296081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1738755</v>
      </c>
      <c r="C7" s="35">
        <v>1751030</v>
      </c>
      <c r="D7" s="35">
        <v>1788158</v>
      </c>
      <c r="E7" s="35">
        <v>1817777</v>
      </c>
      <c r="F7" s="35">
        <v>1844644</v>
      </c>
      <c r="G7" s="35">
        <v>1875604</v>
      </c>
      <c r="H7" s="35">
        <v>1904846</v>
      </c>
      <c r="I7" s="35">
        <v>1958637</v>
      </c>
      <c r="J7" s="35">
        <v>1949736</v>
      </c>
      <c r="K7" s="35">
        <v>2002314</v>
      </c>
      <c r="L7" s="35">
        <v>2023302</v>
      </c>
      <c r="M7" s="35">
        <v>2061315</v>
      </c>
      <c r="N7" s="35">
        <v>2091963</v>
      </c>
      <c r="O7" s="35">
        <v>2140203</v>
      </c>
      <c r="P7" s="35">
        <v>2174588</v>
      </c>
      <c r="Q7" s="35">
        <v>2197692</v>
      </c>
      <c r="R7" s="35">
        <v>2213929</v>
      </c>
      <c r="S7" s="35">
        <v>2235939</v>
      </c>
      <c r="T7" s="35">
        <v>2216630</v>
      </c>
      <c r="U7" s="35">
        <v>2233266</v>
      </c>
      <c r="V7" s="35">
        <v>2233956</v>
      </c>
      <c r="W7" s="35">
        <v>2244450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103698.31497302721</v>
      </c>
      <c r="D8" s="52">
        <v>129139.3735509261</v>
      </c>
      <c r="E8" s="52">
        <v>122222.21467478876</v>
      </c>
      <c r="F8" s="52">
        <v>120065.86267493619</v>
      </c>
      <c r="G8" s="52">
        <v>124758.34203818836</v>
      </c>
      <c r="H8" s="52">
        <v>123643.67740887078</v>
      </c>
      <c r="I8" s="52">
        <v>148799.8935898277</v>
      </c>
      <c r="J8" s="52">
        <v>86719.015543441754</v>
      </c>
      <c r="K8" s="52">
        <v>148813.06839266</v>
      </c>
      <c r="L8" s="52">
        <v>117842.07742202748</v>
      </c>
      <c r="M8" s="52">
        <v>135490.06807872513</v>
      </c>
      <c r="N8" s="52">
        <v>128752.06597361714</v>
      </c>
      <c r="O8" s="52">
        <v>146975.09688230348</v>
      </c>
      <c r="P8" s="52">
        <v>133755.18674617959</v>
      </c>
      <c r="Q8" s="52">
        <v>123113.36167350272</v>
      </c>
      <c r="R8" s="52">
        <v>116889.64794046478</v>
      </c>
      <c r="S8" s="52">
        <v>123310.07199227391</v>
      </c>
      <c r="T8" s="52">
        <v>82642.66044423962</v>
      </c>
      <c r="U8" s="52">
        <v>120334.31497302745</v>
      </c>
      <c r="V8" s="52">
        <v>129829.37355092634</v>
      </c>
      <c r="W8" s="52">
        <v>132716.21467478853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91423.314973027213</v>
      </c>
      <c r="D9" s="36">
        <v>92011.373550926102</v>
      </c>
      <c r="E9" s="36">
        <v>92603.21467478876</v>
      </c>
      <c r="F9" s="36">
        <v>93198.862674936187</v>
      </c>
      <c r="G9" s="36">
        <v>93798.342038188362</v>
      </c>
      <c r="H9" s="36">
        <v>94401.677408870775</v>
      </c>
      <c r="I9" s="36">
        <v>95008.893589827698</v>
      </c>
      <c r="J9" s="36">
        <v>95620.015543441754</v>
      </c>
      <c r="K9" s="36">
        <v>96235.068392660003</v>
      </c>
      <c r="L9" s="36">
        <v>96854.077422027476</v>
      </c>
      <c r="M9" s="36">
        <v>97477.068078725133</v>
      </c>
      <c r="N9" s="36">
        <v>98104.065973617136</v>
      </c>
      <c r="O9" s="36">
        <v>98735.096882303245</v>
      </c>
      <c r="P9" s="36">
        <v>99370.186746179592</v>
      </c>
      <c r="Q9" s="36">
        <v>100009.36167350272</v>
      </c>
      <c r="R9" s="36">
        <v>100652.64794046478</v>
      </c>
      <c r="S9" s="36">
        <v>101300.07199227391</v>
      </c>
      <c r="T9" s="36">
        <v>101951.66044423962</v>
      </c>
      <c r="U9" s="36">
        <v>103698.31497302745</v>
      </c>
      <c r="V9" s="36">
        <v>129139.37355092634</v>
      </c>
      <c r="W9" s="36">
        <v>122222.21467478853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8759.9999999999982</v>
      </c>
      <c r="C11" s="54">
        <v>8759.9999999999964</v>
      </c>
      <c r="D11" s="54">
        <v>8759.9999999999964</v>
      </c>
      <c r="E11" s="54">
        <v>8759.9999999999964</v>
      </c>
      <c r="F11" s="54">
        <v>8759.9999999999964</v>
      </c>
      <c r="G11" s="54">
        <v>8759.9999999999964</v>
      </c>
      <c r="H11" s="54">
        <v>8759.9999999999927</v>
      </c>
      <c r="I11" s="54">
        <v>8759.9999999999964</v>
      </c>
      <c r="J11" s="54">
        <v>8759.9999999999945</v>
      </c>
      <c r="K11" s="54">
        <v>8759.9999999999945</v>
      </c>
      <c r="L11" s="54">
        <v>8759.9999999999964</v>
      </c>
      <c r="M11" s="54">
        <v>8759.9999999999964</v>
      </c>
      <c r="N11" s="54">
        <v>8759.9999999999945</v>
      </c>
      <c r="O11" s="54">
        <v>8759.9999999999982</v>
      </c>
      <c r="P11" s="54">
        <v>8759.9999999999982</v>
      </c>
      <c r="Q11" s="54">
        <v>8759.9999999999945</v>
      </c>
      <c r="R11" s="54">
        <v>8759.9999999999945</v>
      </c>
      <c r="S11" s="54">
        <v>8760</v>
      </c>
      <c r="T11" s="54">
        <v>8759.9999999999964</v>
      </c>
      <c r="U11" s="54">
        <v>8759.9999999999945</v>
      </c>
      <c r="V11" s="54">
        <v>8759.9999999999982</v>
      </c>
      <c r="W11" s="54">
        <v>8759.9999999999982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52.559386608966321</v>
      </c>
      <c r="C13" s="35">
        <v>51.916840186855339</v>
      </c>
      <c r="D13" s="35">
        <v>50.95929350342486</v>
      </c>
      <c r="E13" s="35">
        <v>49.994958311241916</v>
      </c>
      <c r="F13" s="35">
        <v>48.993323882826694</v>
      </c>
      <c r="G13" s="35">
        <v>47.92694554954474</v>
      </c>
      <c r="H13" s="35">
        <v>46.825108597715762</v>
      </c>
      <c r="I13" s="35">
        <v>45.536010411431192</v>
      </c>
      <c r="J13" s="35">
        <v>44.613364271661318</v>
      </c>
      <c r="K13" s="35">
        <v>43.248290661259638</v>
      </c>
      <c r="L13" s="35">
        <v>42.051307137834918</v>
      </c>
      <c r="M13" s="35">
        <v>40.743006004260657</v>
      </c>
      <c r="N13" s="35">
        <v>39.433428754129025</v>
      </c>
      <c r="O13" s="35">
        <v>38.004279300556881</v>
      </c>
      <c r="P13" s="35">
        <v>36.588397648894251</v>
      </c>
      <c r="Q13" s="35">
        <v>35.17195067545638</v>
      </c>
      <c r="R13" s="35">
        <v>33.771784527787446</v>
      </c>
      <c r="S13" s="35">
        <v>32.336835223817005</v>
      </c>
      <c r="T13" s="35">
        <v>31.04981142356668</v>
      </c>
      <c r="U13" s="35">
        <v>30.085092878481291</v>
      </c>
      <c r="V13" s="35">
        <v>29.11235754769865</v>
      </c>
      <c r="W13" s="35">
        <v>28.227738275878757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41.709470081376985</v>
      </c>
      <c r="D14" s="36">
        <v>39.115762265960036</v>
      </c>
      <c r="E14" s="36">
        <v>37.829335323902185</v>
      </c>
      <c r="F14" s="36">
        <v>36.596835797722328</v>
      </c>
      <c r="G14" s="36">
        <v>35.642611867184002</v>
      </c>
      <c r="H14" s="36">
        <v>34.488979786506775</v>
      </c>
      <c r="I14" s="36">
        <v>33.51819051373797</v>
      </c>
      <c r="J14" s="36">
        <v>32.536081321716537</v>
      </c>
      <c r="K14" s="36">
        <v>31.384552989689492</v>
      </c>
      <c r="L14" s="36">
        <v>30.349319577565559</v>
      </c>
      <c r="M14" s="36">
        <v>29.707051969273699</v>
      </c>
      <c r="N14" s="36">
        <v>28.468622998806236</v>
      </c>
      <c r="O14" s="36">
        <v>27.440395479079672</v>
      </c>
      <c r="P14" s="36">
        <v>25.798281480999034</v>
      </c>
      <c r="Q14" s="36">
        <v>24.277258141739832</v>
      </c>
      <c r="R14" s="36">
        <v>23.62450404248289</v>
      </c>
      <c r="S14" s="36">
        <v>23.186488069063866</v>
      </c>
      <c r="T14" s="36">
        <v>22.763899527394809</v>
      </c>
      <c r="U14" s="36">
        <v>22.331728925309619</v>
      </c>
      <c r="V14" s="36">
        <v>22.33004551414653</v>
      </c>
      <c r="W14" s="36">
        <v>22.179705062000377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0.95157086042554728</v>
      </c>
      <c r="C16" s="44">
        <f>C7/RES_summary!C$6</f>
        <v>0.95600017689249028</v>
      </c>
      <c r="D16" s="44">
        <f>D7/RES_summary!D$6</f>
        <v>0.97028783204868374</v>
      </c>
      <c r="E16" s="44">
        <f>E7/RES_summary!E$6</f>
        <v>0.98105225094919546</v>
      </c>
      <c r="F16" s="44">
        <f>F7/RES_summary!F$6</f>
        <v>0.98995896646584602</v>
      </c>
      <c r="G16" s="44">
        <f>G7/RES_summary!G$6</f>
        <v>1.0001711741641128</v>
      </c>
      <c r="H16" s="44">
        <f>H7/RES_summary!H$6</f>
        <v>1.0075644853732655</v>
      </c>
      <c r="I16" s="44">
        <f>I7/RES_summary!I$6</f>
        <v>1.0173781062663718</v>
      </c>
      <c r="J16" s="44">
        <f>J7/RES_summary!J$6</f>
        <v>1.0212779331145232</v>
      </c>
      <c r="K16" s="44">
        <f>K7/RES_summary!K$6</f>
        <v>1.0356792980416214</v>
      </c>
      <c r="L16" s="44">
        <f>L7/RES_summary!L$6</f>
        <v>1.0464815693122027</v>
      </c>
      <c r="M16" s="44">
        <f>M7/RES_summary!M$6</f>
        <v>1.0607706574229219</v>
      </c>
      <c r="N16" s="44">
        <f>N7/RES_summary!N$6</f>
        <v>1.0819185050642128</v>
      </c>
      <c r="O16" s="44">
        <f>O7/RES_summary!O$6</f>
        <v>1.1055344312900621</v>
      </c>
      <c r="P16" s="44">
        <f>P7/RES_summary!P$6</f>
        <v>1.1206299391137875</v>
      </c>
      <c r="Q16" s="44">
        <f>Q7/RES_summary!Q$6</f>
        <v>1.130597124341443</v>
      </c>
      <c r="R16" s="44">
        <f>R7/RES_summary!R$6</f>
        <v>1.1415936002706086</v>
      </c>
      <c r="S16" s="44">
        <f>S7/RES_summary!S$6</f>
        <v>1.1522483111320221</v>
      </c>
      <c r="T16" s="44">
        <f>T7/RES_summary!T$6</f>
        <v>1.162249172866888</v>
      </c>
      <c r="U16" s="44">
        <f>U7/RES_summary!U$6</f>
        <v>1.1714522809388126</v>
      </c>
      <c r="V16" s="44">
        <f>V7/RES_summary!V$6</f>
        <v>1.179218944731337</v>
      </c>
      <c r="W16" s="44">
        <f>W7/RES_summary!W$6</f>
        <v>1.1859884849022866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50.013980738933071</v>
      </c>
      <c r="C17" s="52">
        <f t="shared" si="2"/>
        <v>49.632508402332853</v>
      </c>
      <c r="D17" s="52">
        <f t="shared" si="2"/>
        <v>49.445182416170681</v>
      </c>
      <c r="E17" s="52">
        <f t="shared" si="2"/>
        <v>49.047666387355072</v>
      </c>
      <c r="F17" s="52">
        <f t="shared" si="2"/>
        <v>48.501380274769566</v>
      </c>
      <c r="G17" s="52">
        <f t="shared" si="2"/>
        <v>47.935149404387666</v>
      </c>
      <c r="H17" s="52">
        <f t="shared" si="2"/>
        <v>47.179316446804748</v>
      </c>
      <c r="I17" s="52">
        <f t="shared" si="2"/>
        <v>46.327340039307657</v>
      </c>
      <c r="J17" s="52">
        <f t="shared" si="2"/>
        <v>45.562644452647589</v>
      </c>
      <c r="K17" s="52">
        <f t="shared" si="2"/>
        <v>44.791359313553393</v>
      </c>
      <c r="L17" s="52">
        <f t="shared" si="2"/>
        <v>44.005917885230915</v>
      </c>
      <c r="M17" s="52">
        <f t="shared" si="2"/>
        <v>43.218985264525628</v>
      </c>
      <c r="N17" s="52">
        <f t="shared" si="2"/>
        <v>42.663756287223421</v>
      </c>
      <c r="O17" s="52">
        <f t="shared" si="2"/>
        <v>42.015039303129832</v>
      </c>
      <c r="P17" s="52">
        <f t="shared" si="2"/>
        <v>41.002053829551407</v>
      </c>
      <c r="Q17" s="52">
        <f t="shared" si="2"/>
        <v>39.765306291150054</v>
      </c>
      <c r="R17" s="52">
        <f t="shared" ref="R17:V17" si="3">R13*R16</f>
        <v>38.553653086640104</v>
      </c>
      <c r="S17" s="52">
        <f t="shared" si="3"/>
        <v>37.260063773997629</v>
      </c>
      <c r="T17" s="52">
        <f t="shared" si="3"/>
        <v>36.087617644713227</v>
      </c>
      <c r="U17" s="52">
        <f t="shared" si="3"/>
        <v>35.243250674752936</v>
      </c>
      <c r="V17" s="52">
        <f t="shared" si="3"/>
        <v>34.329843546038575</v>
      </c>
      <c r="W17" s="52">
        <f t="shared" ref="W17" si="4">W13*W16</f>
        <v>33.47777255002773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438.12247127305352</v>
      </c>
      <c r="C18" s="36">
        <f>C3*11630*1000/RES_summary!C$6</f>
        <v>434.78077360443569</v>
      </c>
      <c r="D18" s="36">
        <f>D3*11630*1000/RES_summary!D$6</f>
        <v>433.13979796565502</v>
      </c>
      <c r="E18" s="36">
        <f>E3*11630*1000/RES_summary!E$6</f>
        <v>429.65755755323022</v>
      </c>
      <c r="F18" s="36">
        <f>F3*11630*1000/RES_summary!F$6</f>
        <v>424.87209120698111</v>
      </c>
      <c r="G18" s="36">
        <f>G3*11630*1000/RES_summary!G$6</f>
        <v>419.91190878243577</v>
      </c>
      <c r="H18" s="36">
        <f>H3*11630*1000/RES_summary!H$6</f>
        <v>413.29081207400918</v>
      </c>
      <c r="I18" s="36">
        <f>I3*11630*1000/RES_summary!I$6</f>
        <v>405.82749874433489</v>
      </c>
      <c r="J18" s="36">
        <f>J3*11630*1000/RES_summary!J$6</f>
        <v>399.12876540519261</v>
      </c>
      <c r="K18" s="36">
        <f>K3*11630*1000/RES_summary!K$6</f>
        <v>392.37230758672746</v>
      </c>
      <c r="L18" s="36">
        <f>L3*11630*1000/RES_summary!L$6</f>
        <v>385.49184067462272</v>
      </c>
      <c r="M18" s="36">
        <f>M3*11630*1000/RES_summary!M$6</f>
        <v>378.59831091724431</v>
      </c>
      <c r="N18" s="36">
        <f>N3*11630*1000/RES_summary!N$6</f>
        <v>373.73450507607691</v>
      </c>
      <c r="O18" s="36">
        <f>O3*11630*1000/RES_summary!O$6</f>
        <v>368.05174429541728</v>
      </c>
      <c r="P18" s="36">
        <f>P3*11630*1000/RES_summary!P$6</f>
        <v>359.1779915468702</v>
      </c>
      <c r="Q18" s="36">
        <f>Q3*11630*1000/RES_summary!Q$6</f>
        <v>348.34408311047429</v>
      </c>
      <c r="R18" s="36">
        <f>R3*11630*1000/RES_summary!R$6</f>
        <v>337.73000103896709</v>
      </c>
      <c r="S18" s="36">
        <f>S3*11630*1000/RES_summary!S$6</f>
        <v>326.39815866021922</v>
      </c>
      <c r="T18" s="36">
        <f>T3*11630*1000/RES_summary!T$6</f>
        <v>316.1275305676877</v>
      </c>
      <c r="U18" s="36">
        <f>U3*11630*1000/RES_summary!U$6</f>
        <v>308.73087591083561</v>
      </c>
      <c r="V18" s="36">
        <f>V3*11630*1000/RES_summary!V$6</f>
        <v>300.72942946329789</v>
      </c>
      <c r="W18" s="36">
        <f>W3*11630*1000/RES_summary!W$6</f>
        <v>293.26528753824283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30.525845051929885</v>
      </c>
      <c r="C3" s="49">
        <f t="shared" ref="C3:W3" si="0">C5*C11/11630</f>
        <v>30.008301764960237</v>
      </c>
      <c r="D3" s="49">
        <f t="shared" si="0"/>
        <v>30.738291507827199</v>
      </c>
      <c r="E3" s="49">
        <f t="shared" si="0"/>
        <v>31.474934566316549</v>
      </c>
      <c r="F3" s="49">
        <f t="shared" si="0"/>
        <v>31.812631299990421</v>
      </c>
      <c r="G3" s="49">
        <f t="shared" si="0"/>
        <v>31.789986577979079</v>
      </c>
      <c r="H3" s="49">
        <f t="shared" si="0"/>
        <v>31.868578039194372</v>
      </c>
      <c r="I3" s="49">
        <f t="shared" si="0"/>
        <v>31.744172455894805</v>
      </c>
      <c r="J3" s="49">
        <f t="shared" si="0"/>
        <v>31.334570720655183</v>
      </c>
      <c r="K3" s="49">
        <f t="shared" si="0"/>
        <v>31.444584926847099</v>
      </c>
      <c r="L3" s="49">
        <f t="shared" si="0"/>
        <v>30.703573615492481</v>
      </c>
      <c r="M3" s="49">
        <f t="shared" si="0"/>
        <v>30.068945463881178</v>
      </c>
      <c r="N3" s="49">
        <f t="shared" si="0"/>
        <v>29.35328758040168</v>
      </c>
      <c r="O3" s="49">
        <f t="shared" si="0"/>
        <v>28.718966420044136</v>
      </c>
      <c r="P3" s="49">
        <f t="shared" si="0"/>
        <v>27.785679442911604</v>
      </c>
      <c r="Q3" s="49">
        <f t="shared" si="0"/>
        <v>27.034785745327365</v>
      </c>
      <c r="R3" s="49">
        <f t="shared" si="0"/>
        <v>26.695939414610425</v>
      </c>
      <c r="S3" s="49">
        <f t="shared" si="0"/>
        <v>26.171188410938999</v>
      </c>
      <c r="T3" s="49">
        <f t="shared" si="0"/>
        <v>25.059705826190655</v>
      </c>
      <c r="U3" s="49">
        <f t="shared" si="0"/>
        <v>24.236561739334764</v>
      </c>
      <c r="V3" s="49">
        <f t="shared" si="0"/>
        <v>23.680406183316229</v>
      </c>
      <c r="W3" s="49">
        <f t="shared" si="0"/>
        <v>23.364790940247886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900.32259150599771</v>
      </c>
      <c r="C5" s="49">
        <f t="shared" ref="C5:W5" si="1">C7*C13/1000000</f>
        <v>897.82166906255861</v>
      </c>
      <c r="D5" s="49">
        <f t="shared" si="1"/>
        <v>923.12722585428287</v>
      </c>
      <c r="E5" s="49">
        <f t="shared" si="1"/>
        <v>942.79794474727646</v>
      </c>
      <c r="F5" s="49">
        <f t="shared" si="1"/>
        <v>952.11497849194973</v>
      </c>
      <c r="G5" s="49">
        <f t="shared" si="1"/>
        <v>950.77467488288278</v>
      </c>
      <c r="H5" s="49">
        <f t="shared" si="1"/>
        <v>952.05973817484801</v>
      </c>
      <c r="I5" s="49">
        <f t="shared" si="1"/>
        <v>947.75075869680688</v>
      </c>
      <c r="J5" s="49">
        <f t="shared" si="1"/>
        <v>945.19423232191639</v>
      </c>
      <c r="K5" s="49">
        <f t="shared" si="1"/>
        <v>949.01679417827245</v>
      </c>
      <c r="L5" s="49">
        <f t="shared" si="1"/>
        <v>933.2194529737136</v>
      </c>
      <c r="M5" s="49">
        <f t="shared" si="1"/>
        <v>914.24701590138807</v>
      </c>
      <c r="N5" s="49">
        <f t="shared" si="1"/>
        <v>889.40076645931856</v>
      </c>
      <c r="O5" s="49">
        <f t="shared" si="1"/>
        <v>865.27441856734129</v>
      </c>
      <c r="P5" s="49">
        <f t="shared" si="1"/>
        <v>839.97454973971321</v>
      </c>
      <c r="Q5" s="49">
        <f t="shared" si="1"/>
        <v>813.46178346804311</v>
      </c>
      <c r="R5" s="49">
        <f t="shared" si="1"/>
        <v>798.99229889260164</v>
      </c>
      <c r="S5" s="49">
        <f t="shared" si="1"/>
        <v>776.11673594719264</v>
      </c>
      <c r="T5" s="49">
        <f t="shared" si="1"/>
        <v>745.31042179123779</v>
      </c>
      <c r="U5" s="49">
        <f t="shared" si="1"/>
        <v>728.47330076236392</v>
      </c>
      <c r="V5" s="49">
        <f t="shared" si="1"/>
        <v>711.68114979846405</v>
      </c>
      <c r="W5" s="49">
        <f t="shared" si="1"/>
        <v>697.53460357971937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1106865</v>
      </c>
      <c r="C7" s="35">
        <v>1117289</v>
      </c>
      <c r="D7" s="35">
        <v>1181089</v>
      </c>
      <c r="E7" s="35">
        <v>1242537</v>
      </c>
      <c r="F7" s="35">
        <v>1290551</v>
      </c>
      <c r="G7" s="35">
        <v>1323199</v>
      </c>
      <c r="H7" s="35">
        <v>1366213</v>
      </c>
      <c r="I7" s="35">
        <v>1402003</v>
      </c>
      <c r="J7" s="35">
        <v>1447533</v>
      </c>
      <c r="K7" s="35">
        <v>1513912</v>
      </c>
      <c r="L7" s="35">
        <v>1545131</v>
      </c>
      <c r="M7" s="35">
        <v>1573594</v>
      </c>
      <c r="N7" s="35">
        <v>1591226</v>
      </c>
      <c r="O7" s="35">
        <v>1617234</v>
      </c>
      <c r="P7" s="35">
        <v>1642226</v>
      </c>
      <c r="Q7" s="35">
        <v>1668554</v>
      </c>
      <c r="R7" s="35">
        <v>1695597</v>
      </c>
      <c r="S7" s="35">
        <v>1726626</v>
      </c>
      <c r="T7" s="35">
        <v>1725169</v>
      </c>
      <c r="U7" s="35">
        <v>1751144</v>
      </c>
      <c r="V7" s="35">
        <v>1764789</v>
      </c>
      <c r="W7" s="35">
        <v>1785920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77774.19602667063</v>
      </c>
      <c r="D8" s="52">
        <v>132019.72550136177</v>
      </c>
      <c r="E8" s="52">
        <v>130548.4810979052</v>
      </c>
      <c r="F8" s="52">
        <v>118006.60775194154</v>
      </c>
      <c r="G8" s="52">
        <v>103544.25227031391</v>
      </c>
      <c r="H8" s="52">
        <v>114825.5633552256</v>
      </c>
      <c r="I8" s="52">
        <v>108528.69162870967</v>
      </c>
      <c r="J8" s="52">
        <v>119207.78965741605</v>
      </c>
      <c r="K8" s="52">
        <v>141008.01197771705</v>
      </c>
      <c r="L8" s="52">
        <v>106811.51512113796</v>
      </c>
      <c r="M8" s="52">
        <v>105031.45764011494</v>
      </c>
      <c r="N8" s="52">
        <v>95189.000134087168</v>
      </c>
      <c r="O8" s="52">
        <v>104566.30527592381</v>
      </c>
      <c r="P8" s="52">
        <v>104564.53783869394</v>
      </c>
      <c r="Q8" s="52">
        <v>106927.86472278088</v>
      </c>
      <c r="R8" s="52">
        <v>104817.19602667075</v>
      </c>
      <c r="S8" s="52">
        <v>163048.72550136177</v>
      </c>
      <c r="T8" s="52">
        <v>129091.4810979052</v>
      </c>
      <c r="U8" s="52">
        <v>143981.60775194154</v>
      </c>
      <c r="V8" s="52">
        <v>117189.25227031391</v>
      </c>
      <c r="W8" s="52">
        <v>135956.5633552256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67350.196026670747</v>
      </c>
      <c r="D9" s="36">
        <v>68219.725501361769</v>
      </c>
      <c r="E9" s="36">
        <v>69100.481097905198</v>
      </c>
      <c r="F9" s="36">
        <v>69992.607751941541</v>
      </c>
      <c r="G9" s="36">
        <v>70896.252270313911</v>
      </c>
      <c r="H9" s="36">
        <v>71811.563355225604</v>
      </c>
      <c r="I9" s="36">
        <v>72738.691628709668</v>
      </c>
      <c r="J9" s="36">
        <v>73677.789657416055</v>
      </c>
      <c r="K9" s="36">
        <v>74629.011977717048</v>
      </c>
      <c r="L9" s="36">
        <v>75592.515121137956</v>
      </c>
      <c r="M9" s="36">
        <v>76568.457640114939</v>
      </c>
      <c r="N9" s="36">
        <v>77557.000134087168</v>
      </c>
      <c r="O9" s="36">
        <v>78558.305275923805</v>
      </c>
      <c r="P9" s="36">
        <v>79572.537838693941</v>
      </c>
      <c r="Q9" s="36">
        <v>80599.864722780883</v>
      </c>
      <c r="R9" s="36">
        <v>77774.196026670747</v>
      </c>
      <c r="S9" s="36">
        <v>132019.72550136177</v>
      </c>
      <c r="T9" s="36">
        <v>130548.4810979052</v>
      </c>
      <c r="U9" s="36">
        <v>118006.60775194154</v>
      </c>
      <c r="V9" s="36">
        <v>103544.25227031391</v>
      </c>
      <c r="W9" s="36">
        <v>114825.5633552256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394.3204150415674</v>
      </c>
      <c r="C11" s="54">
        <v>388.71477661135629</v>
      </c>
      <c r="D11" s="54">
        <v>387.25575437903956</v>
      </c>
      <c r="E11" s="54">
        <v>388.26292637324815</v>
      </c>
      <c r="F11" s="54">
        <v>388.58846922553363</v>
      </c>
      <c r="G11" s="54">
        <v>388.85926778333555</v>
      </c>
      <c r="H11" s="54">
        <v>389.29443997532348</v>
      </c>
      <c r="I11" s="54">
        <v>389.53777907780261</v>
      </c>
      <c r="J11" s="54">
        <v>385.55150361635344</v>
      </c>
      <c r="K11" s="54">
        <v>385.34673458111115</v>
      </c>
      <c r="L11" s="54">
        <v>382.63514547444356</v>
      </c>
      <c r="M11" s="54">
        <v>382.502572786803</v>
      </c>
      <c r="N11" s="54">
        <v>383.83004314139669</v>
      </c>
      <c r="O11" s="54">
        <v>386.00653422544133</v>
      </c>
      <c r="P11" s="54">
        <v>384.71100347170892</v>
      </c>
      <c r="Q11" s="54">
        <v>386.51423411399765</v>
      </c>
      <c r="R11" s="54">
        <v>388.58168698526129</v>
      </c>
      <c r="S11" s="54">
        <v>392.17157306594936</v>
      </c>
      <c r="T11" s="54">
        <v>391.03757338875795</v>
      </c>
      <c r="U11" s="54">
        <v>386.93417141503835</v>
      </c>
      <c r="V11" s="54">
        <v>386.97543694947831</v>
      </c>
      <c r="W11" s="54">
        <v>389.56134540216732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813.39873562358343</v>
      </c>
      <c r="C13" s="35">
        <v>803.57156390384102</v>
      </c>
      <c r="D13" s="35">
        <v>781.58989361028921</v>
      </c>
      <c r="E13" s="35">
        <v>758.76850729376781</v>
      </c>
      <c r="F13" s="35">
        <v>737.75850663162453</v>
      </c>
      <c r="G13" s="35">
        <v>718.54246782447899</v>
      </c>
      <c r="H13" s="35">
        <v>696.86040037303701</v>
      </c>
      <c r="I13" s="35">
        <v>675.997668119688</v>
      </c>
      <c r="J13" s="35">
        <v>652.96903927020412</v>
      </c>
      <c r="K13" s="35">
        <v>626.86390898432171</v>
      </c>
      <c r="L13" s="35">
        <v>603.97432513729495</v>
      </c>
      <c r="M13" s="35">
        <v>580.99294729224187</v>
      </c>
      <c r="N13" s="35">
        <v>558.940569384436</v>
      </c>
      <c r="O13" s="35">
        <v>535.03353167651767</v>
      </c>
      <c r="P13" s="35">
        <v>511.48535569386502</v>
      </c>
      <c r="Q13" s="35">
        <v>487.52499677447844</v>
      </c>
      <c r="R13" s="35">
        <v>471.2159191674682</v>
      </c>
      <c r="S13" s="35">
        <v>449.49904376928919</v>
      </c>
      <c r="T13" s="35">
        <v>432.02168702964047</v>
      </c>
      <c r="U13" s="35">
        <v>415.99851340744328</v>
      </c>
      <c r="V13" s="35">
        <v>403.26699101051969</v>
      </c>
      <c r="W13" s="35">
        <v>390.57438383562499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672.22349467587935</v>
      </c>
      <c r="D14" s="36">
        <v>611.99487388940531</v>
      </c>
      <c r="E14" s="36">
        <v>581.21674194054265</v>
      </c>
      <c r="F14" s="36">
        <v>561.40019321934938</v>
      </c>
      <c r="G14" s="36">
        <v>543.98594912839815</v>
      </c>
      <c r="H14" s="36">
        <v>519.88857170751101</v>
      </c>
      <c r="I14" s="36">
        <v>505.45693954679069</v>
      </c>
      <c r="J14" s="36">
        <v>481.28477795681283</v>
      </c>
      <c r="K14" s="36">
        <v>457.60311726162797</v>
      </c>
      <c r="L14" s="36">
        <v>427.75832704707545</v>
      </c>
      <c r="M14" s="36">
        <v>412.33598517870189</v>
      </c>
      <c r="N14" s="36">
        <v>401.71150397515186</v>
      </c>
      <c r="O14" s="36">
        <v>380.36036739789478</v>
      </c>
      <c r="P14" s="36">
        <v>377.03349200034808</v>
      </c>
      <c r="Q14" s="36">
        <v>365.17199596666774</v>
      </c>
      <c r="R14" s="36">
        <v>360.74383504394319</v>
      </c>
      <c r="S14" s="36">
        <v>355.23020579039849</v>
      </c>
      <c r="T14" s="36">
        <v>349.13728086265974</v>
      </c>
      <c r="U14" s="36">
        <v>343.18141140189948</v>
      </c>
      <c r="V14" s="36">
        <v>337.35574396332203</v>
      </c>
      <c r="W14" s="36">
        <v>335.03312223700141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0.60575554372233198</v>
      </c>
      <c r="C16" s="44">
        <f>C7/RES_summary!C$6</f>
        <v>0.61000010373325053</v>
      </c>
      <c r="D16" s="44">
        <f>D7/RES_summary!D$6</f>
        <v>0.64088088707292523</v>
      </c>
      <c r="E16" s="44">
        <f>E7/RES_summary!E$6</f>
        <v>0.67059585457273385</v>
      </c>
      <c r="F16" s="44">
        <f>F7/RES_summary!F$6</f>
        <v>0.69259571718524771</v>
      </c>
      <c r="G16" s="44">
        <f>G7/RES_summary!G$6</f>
        <v>0.7055996348284499</v>
      </c>
      <c r="H16" s="44">
        <f>H7/RES_summary!H$6</f>
        <v>0.72265563633766983</v>
      </c>
      <c r="I16" s="44">
        <f>I7/RES_summary!I$6</f>
        <v>0.72824477282915212</v>
      </c>
      <c r="J16" s="44">
        <f>J7/RES_summary!J$6</f>
        <v>0.75822240054810763</v>
      </c>
      <c r="K16" s="44">
        <f>K7/RES_summary!K$6</f>
        <v>0.78305766101459962</v>
      </c>
      <c r="L16" s="44">
        <f>L7/RES_summary!L$6</f>
        <v>0.79916449134777368</v>
      </c>
      <c r="M16" s="44">
        <f>M7/RES_summary!M$6</f>
        <v>0.80978518173921277</v>
      </c>
      <c r="N16" s="44">
        <f>N7/RES_summary!N$6</f>
        <v>0.82294804216867468</v>
      </c>
      <c r="O16" s="44">
        <f>O7/RES_summary!O$6</f>
        <v>0.83539172239874082</v>
      </c>
      <c r="P16" s="44">
        <f>P7/RES_summary!P$6</f>
        <v>0.84628795081692654</v>
      </c>
      <c r="Q16" s="44">
        <f>Q7/RES_summary!Q$6</f>
        <v>0.85838341050903033</v>
      </c>
      <c r="R16" s="44">
        <f>R7/RES_summary!R$6</f>
        <v>0.87432012672404724</v>
      </c>
      <c r="S16" s="44">
        <f>S7/RES_summary!S$6</f>
        <v>0.88978361773583214</v>
      </c>
      <c r="T16" s="44">
        <f>T7/RES_summary!T$6</f>
        <v>0.90456063632883976</v>
      </c>
      <c r="U16" s="44">
        <f>U7/RES_summary!U$6</f>
        <v>0.91855678322793444</v>
      </c>
      <c r="V16" s="44">
        <f>V7/RES_summary!V$6</f>
        <v>0.93156383664381559</v>
      </c>
      <c r="W16" s="44">
        <f>W7/RES_summary!W$6</f>
        <v>0.94369692127545346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492.72079336072113</v>
      </c>
      <c r="C17" s="52">
        <f t="shared" si="2"/>
        <v>490.17873733843339</v>
      </c>
      <c r="D17" s="52">
        <f t="shared" si="2"/>
        <v>500.90602434419543</v>
      </c>
      <c r="E17" s="52">
        <f t="shared" si="2"/>
        <v>508.82701557154189</v>
      </c>
      <c r="F17" s="52">
        <f t="shared" si="2"/>
        <v>510.96838201004732</v>
      </c>
      <c r="G17" s="52">
        <f t="shared" si="2"/>
        <v>507.00330290568559</v>
      </c>
      <c r="H17" s="52">
        <f t="shared" si="2"/>
        <v>503.5900960701004</v>
      </c>
      <c r="I17" s="52">
        <f t="shared" si="2"/>
        <v>492.29176825285873</v>
      </c>
      <c r="J17" s="52">
        <f t="shared" si="2"/>
        <v>495.09575243904573</v>
      </c>
      <c r="K17" s="52">
        <f t="shared" si="2"/>
        <v>490.87058634373182</v>
      </c>
      <c r="L17" s="52">
        <f t="shared" si="2"/>
        <v>482.67483433546118</v>
      </c>
      <c r="M17" s="52">
        <f t="shared" si="2"/>
        <v>470.47947941224896</v>
      </c>
      <c r="N17" s="52">
        <f t="shared" si="2"/>
        <v>459.97904726356586</v>
      </c>
      <c r="O17" s="52">
        <f t="shared" si="2"/>
        <v>446.96258356832737</v>
      </c>
      <c r="P17" s="52">
        <f t="shared" si="2"/>
        <v>432.86389354302781</v>
      </c>
      <c r="Q17" s="52">
        <f t="shared" si="2"/>
        <v>418.48336943968081</v>
      </c>
      <c r="R17" s="52">
        <f t="shared" ref="R17:V17" si="3">R13*R16</f>
        <v>411.99356216088921</v>
      </c>
      <c r="S17" s="52">
        <f t="shared" si="3"/>
        <v>399.95688533383532</v>
      </c>
      <c r="T17" s="52">
        <f t="shared" si="3"/>
        <v>390.78981212739046</v>
      </c>
      <c r="U17" s="52">
        <f t="shared" si="3"/>
        <v>382.11825630314388</v>
      </c>
      <c r="V17" s="52">
        <f t="shared" si="3"/>
        <v>375.66894533756681</v>
      </c>
      <c r="W17" s="52">
        <f t="shared" ref="W17" si="4">W13*W16</f>
        <v>368.58384355473652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194.28986773760994</v>
      </c>
      <c r="C18" s="36">
        <f>C3*11630*1000/RES_summary!C$6</f>
        <v>190.5397183841458</v>
      </c>
      <c r="D18" s="36">
        <f>D3*11630*1000/RES_summary!D$6</f>
        <v>193.97874033041694</v>
      </c>
      <c r="E18" s="36">
        <f>E3*11630*1000/RES_summary!E$6</f>
        <v>197.55866608357317</v>
      </c>
      <c r="F18" s="36">
        <f>F3*11630*1000/RES_summary!F$6</f>
        <v>198.55642138793198</v>
      </c>
      <c r="G18" s="36">
        <f>G3*11630*1000/RES_summary!G$6</f>
        <v>197.15293313163758</v>
      </c>
      <c r="H18" s="36">
        <f>H3*11630*1000/RES_summary!H$6</f>
        <v>196.04482442672909</v>
      </c>
      <c r="I18" s="36">
        <f>I3*11630*1000/RES_summary!I$6</f>
        <v>191.76624206350289</v>
      </c>
      <c r="J18" s="36">
        <f>J3*11630*1000/RES_summary!J$6</f>
        <v>190.88491178694397</v>
      </c>
      <c r="K18" s="36">
        <f>K3*11630*1000/RES_summary!K$6</f>
        <v>189.15537754947243</v>
      </c>
      <c r="L18" s="36">
        <f>L3*11630*1000/RES_summary!L$6</f>
        <v>184.68835545280211</v>
      </c>
      <c r="M18" s="36">
        <f>M3*11630*1000/RES_summary!M$6</f>
        <v>179.95961131858095</v>
      </c>
      <c r="N18" s="36">
        <f>N3*11630*1000/RES_summary!N$6</f>
        <v>176.55377755531305</v>
      </c>
      <c r="O18" s="36">
        <f>O3*11630*1000/RES_summary!O$6</f>
        <v>172.53047781165924</v>
      </c>
      <c r="P18" s="36">
        <f>P3*11630*1000/RES_summary!P$6</f>
        <v>166.5275028516092</v>
      </c>
      <c r="Q18" s="36">
        <f>Q3*11630*1000/RES_summary!Q$6</f>
        <v>161.74977902842338</v>
      </c>
      <c r="R18" s="36">
        <f>R3*11630*1000/RES_summary!R$6</f>
        <v>160.09315341154544</v>
      </c>
      <c r="S18" s="36">
        <f>S3*11630*1000/RES_summary!S$6</f>
        <v>156.85172087992771</v>
      </c>
      <c r="T18" s="36">
        <f>T3*11630*1000/RES_summary!T$6</f>
        <v>152.81349983934339</v>
      </c>
      <c r="U18" s="36">
        <f>U3*11630*1000/RES_summary!U$6</f>
        <v>147.85461088521623</v>
      </c>
      <c r="V18" s="36">
        <f>V3*11630*1000/RES_summary!V$6</f>
        <v>145.3746542703546</v>
      </c>
      <c r="W18" s="36">
        <f>W3*11630*1000/RES_summary!W$6</f>
        <v>143.58601798868514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1.3948780615980743</v>
      </c>
      <c r="C3" s="49">
        <f t="shared" ref="C3:W3" si="0">C5*C11/11630</f>
        <v>1.4053233623160311</v>
      </c>
      <c r="D3" s="49">
        <f t="shared" si="0"/>
        <v>1.4226553336212537</v>
      </c>
      <c r="E3" s="49">
        <f t="shared" si="0"/>
        <v>1.4658929922674619</v>
      </c>
      <c r="F3" s="49">
        <f t="shared" si="0"/>
        <v>1.5007652834216809</v>
      </c>
      <c r="G3" s="49">
        <f t="shared" si="0"/>
        <v>1.5362419524819979</v>
      </c>
      <c r="H3" s="49">
        <f t="shared" si="0"/>
        <v>1.5584404673812708</v>
      </c>
      <c r="I3" s="49">
        <f t="shared" si="0"/>
        <v>1.5942253772065753</v>
      </c>
      <c r="J3" s="49">
        <f t="shared" si="0"/>
        <v>1.5776407933658818</v>
      </c>
      <c r="K3" s="49">
        <f t="shared" si="0"/>
        <v>1.571977603182559</v>
      </c>
      <c r="L3" s="49">
        <f t="shared" si="0"/>
        <v>1.5774924205761216</v>
      </c>
      <c r="M3" s="49">
        <f t="shared" si="0"/>
        <v>1.596834515563901</v>
      </c>
      <c r="N3" s="49">
        <f t="shared" si="0"/>
        <v>1.6210809540322191</v>
      </c>
      <c r="O3" s="49">
        <f t="shared" si="0"/>
        <v>1.7026153620671236</v>
      </c>
      <c r="P3" s="49">
        <f t="shared" si="0"/>
        <v>1.7502076058661555</v>
      </c>
      <c r="Q3" s="49">
        <f t="shared" si="0"/>
        <v>1.7481863584583348</v>
      </c>
      <c r="R3" s="49">
        <f t="shared" si="0"/>
        <v>1.7677719199421795</v>
      </c>
      <c r="S3" s="49">
        <f t="shared" si="0"/>
        <v>1.7781993176978614</v>
      </c>
      <c r="T3" s="49">
        <f t="shared" si="0"/>
        <v>1.7390882833192161</v>
      </c>
      <c r="U3" s="49">
        <f t="shared" si="0"/>
        <v>1.6978204777501082</v>
      </c>
      <c r="V3" s="49">
        <f t="shared" si="0"/>
        <v>1.6640209416531684</v>
      </c>
      <c r="W3" s="49">
        <f t="shared" si="0"/>
        <v>1.6548731819352838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63.521450473612852</v>
      </c>
      <c r="C5" s="49">
        <f t="shared" ref="C5:W5" si="1">C7*C13/1000000</f>
        <v>64.367644068585918</v>
      </c>
      <c r="D5" s="49">
        <f t="shared" si="1"/>
        <v>65.787120436449143</v>
      </c>
      <c r="E5" s="49">
        <f t="shared" si="1"/>
        <v>67.836549298937044</v>
      </c>
      <c r="F5" s="49">
        <f t="shared" si="1"/>
        <v>70.2502078751928</v>
      </c>
      <c r="G5" s="49">
        <f t="shared" si="1"/>
        <v>72.77941991263836</v>
      </c>
      <c r="H5" s="49">
        <f t="shared" si="1"/>
        <v>74.766156790005482</v>
      </c>
      <c r="I5" s="49">
        <f t="shared" si="1"/>
        <v>77.551816952800465</v>
      </c>
      <c r="J5" s="49">
        <f t="shared" si="1"/>
        <v>77.917871360564291</v>
      </c>
      <c r="K5" s="49">
        <f t="shared" si="1"/>
        <v>79.172028947735328</v>
      </c>
      <c r="L5" s="49">
        <f t="shared" si="1"/>
        <v>81.003707947556563</v>
      </c>
      <c r="M5" s="49">
        <f t="shared" si="1"/>
        <v>82.565989926827157</v>
      </c>
      <c r="N5" s="49">
        <f t="shared" si="1"/>
        <v>83.723013622332459</v>
      </c>
      <c r="O5" s="49">
        <f t="shared" si="1"/>
        <v>87.250571856331959</v>
      </c>
      <c r="P5" s="49">
        <f t="shared" si="1"/>
        <v>89.294444165240108</v>
      </c>
      <c r="Q5" s="49">
        <f t="shared" si="1"/>
        <v>88.627926938314431</v>
      </c>
      <c r="R5" s="49">
        <f t="shared" si="1"/>
        <v>88.127968030319067</v>
      </c>
      <c r="S5" s="49">
        <f t="shared" si="1"/>
        <v>87.221907680264493</v>
      </c>
      <c r="T5" s="49">
        <f t="shared" si="1"/>
        <v>85.12827473328467</v>
      </c>
      <c r="U5" s="49">
        <f t="shared" si="1"/>
        <v>83.413309023983302</v>
      </c>
      <c r="V5" s="49">
        <f t="shared" si="1"/>
        <v>82.231887240439093</v>
      </c>
      <c r="W5" s="49">
        <f t="shared" si="1"/>
        <v>80.972894390172627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33292</v>
      </c>
      <c r="C7" s="35">
        <v>33846</v>
      </c>
      <c r="D7" s="35">
        <v>34825</v>
      </c>
      <c r="E7" s="35">
        <v>36277</v>
      </c>
      <c r="F7" s="35">
        <v>38070</v>
      </c>
      <c r="G7" s="35">
        <v>40047</v>
      </c>
      <c r="H7" s="35">
        <v>41814</v>
      </c>
      <c r="I7" s="35">
        <v>44209</v>
      </c>
      <c r="J7" s="35">
        <v>45180</v>
      </c>
      <c r="K7" s="35">
        <v>46938</v>
      </c>
      <c r="L7" s="35">
        <v>49151</v>
      </c>
      <c r="M7" s="35">
        <v>51353</v>
      </c>
      <c r="N7" s="35">
        <v>53581</v>
      </c>
      <c r="O7" s="35">
        <v>57358</v>
      </c>
      <c r="P7" s="35">
        <v>60682</v>
      </c>
      <c r="Q7" s="35">
        <v>62809</v>
      </c>
      <c r="R7" s="35">
        <v>65622</v>
      </c>
      <c r="S7" s="35">
        <v>68257</v>
      </c>
      <c r="T7" s="35">
        <v>69419</v>
      </c>
      <c r="U7" s="35">
        <v>71579</v>
      </c>
      <c r="V7" s="35">
        <v>73214</v>
      </c>
      <c r="W7" s="35">
        <v>75277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2698.9444631701008</v>
      </c>
      <c r="D8" s="52">
        <v>3221.838768802314</v>
      </c>
      <c r="E8" s="52">
        <v>3797.200926744812</v>
      </c>
      <c r="F8" s="52">
        <v>4245.2348477780833</v>
      </c>
      <c r="G8" s="52">
        <v>4541.1537490794071</v>
      </c>
      <c r="H8" s="52">
        <v>4448.1805789626233</v>
      </c>
      <c r="I8" s="52">
        <v>5198.5484610028871</v>
      </c>
      <c r="J8" s="52">
        <v>3902.5011584310123</v>
      </c>
      <c r="K8" s="52">
        <v>4823.2935597226024</v>
      </c>
      <c r="L8" s="52">
        <v>5418.1921863492535</v>
      </c>
      <c r="M8" s="52">
        <v>5553.4757237032827</v>
      </c>
      <c r="N8" s="52">
        <v>5732.4355762536143</v>
      </c>
      <c r="O8" s="52">
        <v>6475.9444631701044</v>
      </c>
      <c r="P8" s="52">
        <v>6545.838768802314</v>
      </c>
      <c r="Q8" s="52">
        <v>5924.2009267448157</v>
      </c>
      <c r="R8" s="52">
        <v>7058.2348477780833</v>
      </c>
      <c r="S8" s="52">
        <v>7176.1537490794071</v>
      </c>
      <c r="T8" s="52">
        <v>5610.1805789626233</v>
      </c>
      <c r="U8" s="52">
        <v>7358.5484610028871</v>
      </c>
      <c r="V8" s="52">
        <v>5537.5011584310123</v>
      </c>
      <c r="W8" s="52">
        <v>6886.2935597226024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2144.9444631701044</v>
      </c>
      <c r="D9" s="36">
        <v>2242.838768802314</v>
      </c>
      <c r="E9" s="36">
        <v>2345.2009267448157</v>
      </c>
      <c r="F9" s="36">
        <v>2452.2348477780833</v>
      </c>
      <c r="G9" s="36">
        <v>2564.1537490794071</v>
      </c>
      <c r="H9" s="36">
        <v>2681.1805789626233</v>
      </c>
      <c r="I9" s="36">
        <v>2803.5484610028871</v>
      </c>
      <c r="J9" s="36">
        <v>2931.5011584310123</v>
      </c>
      <c r="K9" s="36">
        <v>3065.2935597226024</v>
      </c>
      <c r="L9" s="36">
        <v>3205.1921863492535</v>
      </c>
      <c r="M9" s="36">
        <v>3351.4757237032827</v>
      </c>
      <c r="N9" s="36">
        <v>3504.4355762536143</v>
      </c>
      <c r="O9" s="36">
        <v>2698.9444631701044</v>
      </c>
      <c r="P9" s="36">
        <v>3221.838768802314</v>
      </c>
      <c r="Q9" s="36">
        <v>3797.2009267448157</v>
      </c>
      <c r="R9" s="36">
        <v>4245.2348477780761</v>
      </c>
      <c r="S9" s="36">
        <v>4541.1537490794144</v>
      </c>
      <c r="T9" s="36">
        <v>4448.1805789626233</v>
      </c>
      <c r="U9" s="36">
        <v>5198.5484610028798</v>
      </c>
      <c r="V9" s="36">
        <v>3902.5011584310123</v>
      </c>
      <c r="W9" s="36">
        <v>4823.2935597226024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255.38509803274229</v>
      </c>
      <c r="C11" s="54">
        <v>253.9150055938112</v>
      </c>
      <c r="D11" s="54">
        <v>251.50031526304974</v>
      </c>
      <c r="E11" s="54">
        <v>251.31489847667885</v>
      </c>
      <c r="F11" s="54">
        <v>248.45336083848917</v>
      </c>
      <c r="G11" s="54">
        <v>245.48827029415588</v>
      </c>
      <c r="H11" s="54">
        <v>242.41800587063253</v>
      </c>
      <c r="I11" s="54">
        <v>239.07681167801374</v>
      </c>
      <c r="J11" s="54">
        <v>235.47822991647405</v>
      </c>
      <c r="K11" s="54">
        <v>230.9161425821475</v>
      </c>
      <c r="L11" s="54">
        <v>226.48638335393264</v>
      </c>
      <c r="M11" s="54">
        <v>224.92536494101986</v>
      </c>
      <c r="N11" s="54">
        <v>225.18505581320562</v>
      </c>
      <c r="O11" s="54">
        <v>226.94884674734217</v>
      </c>
      <c r="P11" s="54">
        <v>227.95275390881488</v>
      </c>
      <c r="Q11" s="54">
        <v>229.40181555889507</v>
      </c>
      <c r="R11" s="54">
        <v>233.28788679042816</v>
      </c>
      <c r="S11" s="54">
        <v>237.10164813908847</v>
      </c>
      <c r="T11" s="54">
        <v>237.58964689900372</v>
      </c>
      <c r="U11" s="54">
        <v>236.72064311171752</v>
      </c>
      <c r="V11" s="54">
        <v>235.34135237394088</v>
      </c>
      <c r="W11" s="54">
        <v>237.68663885433725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1908.0094459213281</v>
      </c>
      <c r="C13" s="35">
        <v>1901.7799464807042</v>
      </c>
      <c r="D13" s="35">
        <v>1889.077399467312</v>
      </c>
      <c r="E13" s="35">
        <v>1869.9602861024075</v>
      </c>
      <c r="F13" s="35">
        <v>1845.2904616546573</v>
      </c>
      <c r="G13" s="35">
        <v>1817.3501114350231</v>
      </c>
      <c r="H13" s="35">
        <v>1788.0651645383239</v>
      </c>
      <c r="I13" s="35">
        <v>1754.208802569623</v>
      </c>
      <c r="J13" s="35">
        <v>1724.6098132041675</v>
      </c>
      <c r="K13" s="35">
        <v>1686.7363106168846</v>
      </c>
      <c r="L13" s="35">
        <v>1648.0581869658108</v>
      </c>
      <c r="M13" s="35">
        <v>1607.812395124475</v>
      </c>
      <c r="N13" s="35">
        <v>1562.5504119432719</v>
      </c>
      <c r="O13" s="35">
        <v>1521.1578481873837</v>
      </c>
      <c r="P13" s="35">
        <v>1471.5145210316091</v>
      </c>
      <c r="Q13" s="35">
        <v>1411.0704984686022</v>
      </c>
      <c r="R13" s="35">
        <v>1342.9637626149624</v>
      </c>
      <c r="S13" s="35">
        <v>1277.845608219882</v>
      </c>
      <c r="T13" s="35">
        <v>1226.2964711863419</v>
      </c>
      <c r="U13" s="35">
        <v>1165.3321368555485</v>
      </c>
      <c r="V13" s="35">
        <v>1123.1716234659914</v>
      </c>
      <c r="W13" s="35">
        <v>1075.665799516089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1829.8886690974489</v>
      </c>
      <c r="D14" s="36">
        <v>1768.8141255234434</v>
      </c>
      <c r="E14" s="36">
        <v>1718.1325163357351</v>
      </c>
      <c r="F14" s="36">
        <v>1670.7075306201195</v>
      </c>
      <c r="G14" s="36">
        <v>1634.3074957521947</v>
      </c>
      <c r="H14" s="36">
        <v>1596.7100755394681</v>
      </c>
      <c r="I14" s="36">
        <v>1564.8324084137441</v>
      </c>
      <c r="J14" s="36">
        <v>1527.0684278734341</v>
      </c>
      <c r="K14" s="36">
        <v>1472.5967983694666</v>
      </c>
      <c r="L14" s="36">
        <v>1466.7652408844594</v>
      </c>
      <c r="M14" s="36">
        <v>1432.783668056886</v>
      </c>
      <c r="N14" s="36">
        <v>1368.2700439079333</v>
      </c>
      <c r="O14" s="36">
        <v>1307.3500203448828</v>
      </c>
      <c r="P14" s="36">
        <v>1182.8440184360688</v>
      </c>
      <c r="Q14" s="36">
        <v>988.7539651011391</v>
      </c>
      <c r="R14" s="36">
        <v>934.02770857273981</v>
      </c>
      <c r="S14" s="36">
        <v>907.94894998799862</v>
      </c>
      <c r="T14" s="36">
        <v>892.8093723134599</v>
      </c>
      <c r="U14" s="36">
        <v>872.43991572631194</v>
      </c>
      <c r="V14" s="36">
        <v>862.83765701081575</v>
      </c>
      <c r="W14" s="36">
        <v>848.60945190558095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1.8219759014517469E-2</v>
      </c>
      <c r="C16" s="44">
        <f>C7/RES_summary!C$6</f>
        <v>1.8478713664016738E-2</v>
      </c>
      <c r="D16" s="44">
        <f>D7/RES_summary!D$6</f>
        <v>1.8896693553419448E-2</v>
      </c>
      <c r="E16" s="44">
        <f>E7/RES_summary!E$6</f>
        <v>1.9578657067222196E-2</v>
      </c>
      <c r="F16" s="44">
        <f>F7/RES_summary!F$6</f>
        <v>2.0430900408618009E-2</v>
      </c>
      <c r="G16" s="44">
        <f>G7/RES_summary!G$6</f>
        <v>2.1355176791982865E-2</v>
      </c>
      <c r="H16" s="44">
        <f>H7/RES_summary!H$6</f>
        <v>2.2117431745872222E-2</v>
      </c>
      <c r="I16" s="44">
        <f>I7/RES_summary!I$6</f>
        <v>2.2963555115077493E-2</v>
      </c>
      <c r="J16" s="44">
        <f>J7/RES_summary!J$6</f>
        <v>2.3665428046727433E-2</v>
      </c>
      <c r="K16" s="44">
        <f>K7/RES_summary!K$6</f>
        <v>2.4278267490252591E-2</v>
      </c>
      <c r="L16" s="44">
        <f>L7/RES_summary!L$6</f>
        <v>2.5421620506115288E-2</v>
      </c>
      <c r="M16" s="44">
        <f>M7/RES_summary!M$6</f>
        <v>2.6426701193480524E-2</v>
      </c>
      <c r="N16" s="44">
        <f>N7/RES_summary!N$6</f>
        <v>2.7710946809214883E-2</v>
      </c>
      <c r="O16" s="44">
        <f>O7/RES_summary!O$6</f>
        <v>2.962861182324078E-2</v>
      </c>
      <c r="P16" s="44">
        <f>P7/RES_summary!P$6</f>
        <v>3.1271241249056302E-2</v>
      </c>
      <c r="Q16" s="44">
        <f>Q7/RES_summary!Q$6</f>
        <v>3.2311932146434387E-2</v>
      </c>
      <c r="R16" s="44">
        <f>R7/RES_summary!R$6</f>
        <v>3.3837424432742819E-2</v>
      </c>
      <c r="S16" s="44">
        <f>S7/RES_summary!S$6</f>
        <v>3.5174936781789859E-2</v>
      </c>
      <c r="T16" s="44">
        <f>T7/RES_summary!T$6</f>
        <v>3.6398575915351908E-2</v>
      </c>
      <c r="U16" s="44">
        <f>U7/RES_summary!U$6</f>
        <v>3.7546527291115017E-2</v>
      </c>
      <c r="V16" s="44">
        <f>V7/RES_summary!V$6</f>
        <v>3.8646838084349072E-2</v>
      </c>
      <c r="W16" s="44">
        <f>W7/RES_summary!W$6</f>
        <v>3.9777074640998653E-2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34.763472302109598</v>
      </c>
      <c r="C17" s="52">
        <f t="shared" si="2"/>
        <v>35.14244708298601</v>
      </c>
      <c r="D17" s="52">
        <f t="shared" si="2"/>
        <v>35.697316716424332</v>
      </c>
      <c r="E17" s="52">
        <f t="shared" si="2"/>
        <v>36.611311170923742</v>
      </c>
      <c r="F17" s="52">
        <f t="shared" si="2"/>
        <v>37.700945647039056</v>
      </c>
      <c r="G17" s="52">
        <f t="shared" si="2"/>
        <v>38.809832922624679</v>
      </c>
      <c r="H17" s="52">
        <f t="shared" si="2"/>
        <v>39.547409233848164</v>
      </c>
      <c r="I17" s="52">
        <f t="shared" si="2"/>
        <v>40.282870521161627</v>
      </c>
      <c r="J17" s="52">
        <f t="shared" si="2"/>
        <v>40.813629443063263</v>
      </c>
      <c r="K17" s="52">
        <f t="shared" si="2"/>
        <v>40.951035334678508</v>
      </c>
      <c r="L17" s="52">
        <f t="shared" si="2"/>
        <v>41.896309801041241</v>
      </c>
      <c r="M17" s="52">
        <f t="shared" si="2"/>
        <v>42.489177741128742</v>
      </c>
      <c r="N17" s="52">
        <f t="shared" si="2"/>
        <v>43.299751352076811</v>
      </c>
      <c r="O17" s="52">
        <f t="shared" si="2"/>
        <v>45.069795405820223</v>
      </c>
      <c r="P17" s="52">
        <f t="shared" si="2"/>
        <v>46.016085588668979</v>
      </c>
      <c r="Q17" s="52">
        <f t="shared" si="2"/>
        <v>45.594414200352823</v>
      </c>
      <c r="R17" s="52">
        <f t="shared" ref="R17:V17" si="3">R13*R16</f>
        <v>45.442434833395758</v>
      </c>
      <c r="S17" s="52">
        <f t="shared" si="3"/>
        <v>44.94813848602216</v>
      </c>
      <c r="T17" s="52">
        <f t="shared" si="3"/>
        <v>44.63544520120422</v>
      </c>
      <c r="U17" s="52">
        <f t="shared" si="3"/>
        <v>43.754174879660233</v>
      </c>
      <c r="V17" s="52">
        <f t="shared" si="3"/>
        <v>43.407031873025652</v>
      </c>
      <c r="W17" s="52">
        <f t="shared" ref="W17" si="4">W13*W16</f>
        <v>42.786838796120968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8.8780727818327811</v>
      </c>
      <c r="C18" s="36">
        <f>C3*11630*1000/RES_summary!C$6</f>
        <v>8.9231946476566062</v>
      </c>
      <c r="D18" s="36">
        <f>D3*11630*1000/RES_summary!D$6</f>
        <v>8.977886408225654</v>
      </c>
      <c r="E18" s="36">
        <f>E3*11630*1000/RES_summary!E$6</f>
        <v>9.2009679500188</v>
      </c>
      <c r="F18" s="36">
        <f>F3*11630*1000/RES_summary!F$6</f>
        <v>9.3669266527960602</v>
      </c>
      <c r="G18" s="36">
        <f>G3*11630*1000/RES_summary!G$6</f>
        <v>9.5273587545803142</v>
      </c>
      <c r="H18" s="36">
        <f>H3*11630*1000/RES_summary!H$6</f>
        <v>9.5870040838193127</v>
      </c>
      <c r="I18" s="36">
        <f>I3*11630*1000/RES_summary!I$6</f>
        <v>9.6307002494375684</v>
      </c>
      <c r="J18" s="36">
        <f>J3*11630*1000/RES_summary!J$6</f>
        <v>9.6107212177194281</v>
      </c>
      <c r="K18" s="36">
        <f>K3*11630*1000/RES_summary!K$6</f>
        <v>9.4562551142291813</v>
      </c>
      <c r="L18" s="36">
        <f>L3*11630*1000/RES_summary!L$6</f>
        <v>9.4889436827137512</v>
      </c>
      <c r="M18" s="36">
        <f>M3*11630*1000/RES_summary!M$6</f>
        <v>9.5568938094672387</v>
      </c>
      <c r="N18" s="36">
        <f>N3*11630*1000/RES_summary!N$6</f>
        <v>9.7504569249153406</v>
      </c>
      <c r="O18" s="36">
        <f>O3*11630*1000/RES_summary!O$6</f>
        <v>10.228538090489561</v>
      </c>
      <c r="P18" s="36">
        <f>P3*11630*1000/RES_summary!P$6</f>
        <v>10.489493434040822</v>
      </c>
      <c r="Q18" s="36">
        <f>Q3*11630*1000/RES_summary!Q$6</f>
        <v>10.459441396905204</v>
      </c>
      <c r="R18" s="36">
        <f>R3*11630*1000/RES_summary!R$6</f>
        <v>10.601169592894641</v>
      </c>
      <c r="S18" s="36">
        <f>S3*11630*1000/RES_summary!S$6</f>
        <v>10.657277715819847</v>
      </c>
      <c r="T18" s="36">
        <f>T3*11630*1000/RES_summary!T$6</f>
        <v>10.60491966453394</v>
      </c>
      <c r="U18" s="36">
        <f>U3*11630*1000/RES_summary!U$6</f>
        <v>10.357516416335725</v>
      </c>
      <c r="V18" s="36">
        <f>V3*11630*1000/RES_summary!V$6</f>
        <v>10.215469583536612</v>
      </c>
      <c r="W18" s="36">
        <f>W3*11630*1000/RES_summary!W$6</f>
        <v>10.169859900652348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3.7746273028994848</v>
      </c>
      <c r="C3" s="49">
        <f t="shared" ref="C3:W3" si="0">C5*C11/11630</f>
        <v>4.401653797988371</v>
      </c>
      <c r="D3" s="49">
        <f t="shared" si="0"/>
        <v>4.9204476888255479</v>
      </c>
      <c r="E3" s="49">
        <f t="shared" si="0"/>
        <v>5.5390240925916858</v>
      </c>
      <c r="F3" s="49">
        <f t="shared" si="0"/>
        <v>5.9347374550655321</v>
      </c>
      <c r="G3" s="49">
        <f t="shared" si="0"/>
        <v>6.4517349309637666</v>
      </c>
      <c r="H3" s="49">
        <f t="shared" si="0"/>
        <v>6.9808315374240291</v>
      </c>
      <c r="I3" s="49">
        <f t="shared" si="0"/>
        <v>7.6373542530221945</v>
      </c>
      <c r="J3" s="49">
        <f t="shared" si="0"/>
        <v>7.8403654023926705</v>
      </c>
      <c r="K3" s="49">
        <f t="shared" si="0"/>
        <v>8.4695017777825825</v>
      </c>
      <c r="L3" s="49">
        <f t="shared" si="0"/>
        <v>8.8538783494766466</v>
      </c>
      <c r="M3" s="49">
        <f t="shared" si="0"/>
        <v>9.4071948589198175</v>
      </c>
      <c r="N3" s="49">
        <f t="shared" si="0"/>
        <v>10.137708008158993</v>
      </c>
      <c r="O3" s="49">
        <f t="shared" si="0"/>
        <v>11.066820883531024</v>
      </c>
      <c r="P3" s="49">
        <f t="shared" si="0"/>
        <v>11.946438299443967</v>
      </c>
      <c r="Q3" s="49">
        <f t="shared" si="0"/>
        <v>12.56888136250299</v>
      </c>
      <c r="R3" s="49">
        <f t="shared" si="0"/>
        <v>12.713978355677781</v>
      </c>
      <c r="S3" s="49">
        <f t="shared" si="0"/>
        <v>13.155953980073916</v>
      </c>
      <c r="T3" s="49">
        <f t="shared" si="0"/>
        <v>13.249088054620351</v>
      </c>
      <c r="U3" s="49">
        <f t="shared" si="0"/>
        <v>13.475988130867703</v>
      </c>
      <c r="V3" s="49">
        <f t="shared" si="0"/>
        <v>14.063945260060994</v>
      </c>
      <c r="W3" s="49">
        <f t="shared" si="0"/>
        <v>15.08906778276376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110.4236796481253</v>
      </c>
      <c r="C5" s="49">
        <f t="shared" ref="C5:W5" si="1">C7*C13/1000000</f>
        <v>128.6579710390813</v>
      </c>
      <c r="D5" s="49">
        <f t="shared" si="1"/>
        <v>143.88769348422261</v>
      </c>
      <c r="E5" s="49">
        <f t="shared" si="1"/>
        <v>161.86383440757285</v>
      </c>
      <c r="F5" s="49">
        <f t="shared" si="1"/>
        <v>173.3036011798315</v>
      </c>
      <c r="G5" s="49">
        <f t="shared" si="1"/>
        <v>188.12748617844201</v>
      </c>
      <c r="H5" s="49">
        <f t="shared" si="1"/>
        <v>203.36602946165635</v>
      </c>
      <c r="I5" s="49">
        <f t="shared" si="1"/>
        <v>222.64476228092781</v>
      </c>
      <c r="J5" s="49">
        <f t="shared" si="1"/>
        <v>229.10408930347899</v>
      </c>
      <c r="K5" s="49">
        <f t="shared" si="1"/>
        <v>248.77736416764355</v>
      </c>
      <c r="L5" s="49">
        <f t="shared" si="1"/>
        <v>260.42898131681687</v>
      </c>
      <c r="M5" s="49">
        <f t="shared" si="1"/>
        <v>276.34354250550587</v>
      </c>
      <c r="N5" s="49">
        <f t="shared" si="1"/>
        <v>297.04539372299536</v>
      </c>
      <c r="O5" s="49">
        <f t="shared" si="1"/>
        <v>323.15564493138652</v>
      </c>
      <c r="P5" s="49">
        <f t="shared" si="1"/>
        <v>348.03042496634203</v>
      </c>
      <c r="Q5" s="49">
        <f t="shared" si="1"/>
        <v>364.85232664813827</v>
      </c>
      <c r="R5" s="49">
        <f t="shared" si="1"/>
        <v>369.57056957795083</v>
      </c>
      <c r="S5" s="49">
        <f t="shared" si="1"/>
        <v>375.99866555632258</v>
      </c>
      <c r="T5" s="49">
        <f t="shared" si="1"/>
        <v>374.94838915570676</v>
      </c>
      <c r="U5" s="49">
        <f t="shared" si="1"/>
        <v>380.20803658981646</v>
      </c>
      <c r="V5" s="49">
        <f t="shared" si="1"/>
        <v>381.13903447092764</v>
      </c>
      <c r="W5" s="49">
        <f t="shared" si="1"/>
        <v>382.66339414983969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143259</v>
      </c>
      <c r="C7" s="35">
        <v>171741</v>
      </c>
      <c r="D7" s="35">
        <v>197285</v>
      </c>
      <c r="E7" s="35">
        <v>228763</v>
      </c>
      <c r="F7" s="35">
        <v>250038</v>
      </c>
      <c r="G7" s="35">
        <v>277949</v>
      </c>
      <c r="H7" s="35">
        <v>307824</v>
      </c>
      <c r="I7" s="35">
        <v>346552</v>
      </c>
      <c r="J7" s="35">
        <v>362837</v>
      </c>
      <c r="K7" s="35">
        <v>406098</v>
      </c>
      <c r="L7" s="35">
        <v>435211</v>
      </c>
      <c r="M7" s="35">
        <v>475020</v>
      </c>
      <c r="N7" s="35">
        <v>526232</v>
      </c>
      <c r="O7" s="35">
        <v>591330</v>
      </c>
      <c r="P7" s="35">
        <v>656432</v>
      </c>
      <c r="Q7" s="35">
        <v>704172</v>
      </c>
      <c r="R7" s="35">
        <v>732892</v>
      </c>
      <c r="S7" s="35">
        <v>762649</v>
      </c>
      <c r="T7" s="35">
        <v>776676</v>
      </c>
      <c r="U7" s="35">
        <v>801489</v>
      </c>
      <c r="V7" s="35">
        <v>818548</v>
      </c>
      <c r="W7" s="35">
        <v>836861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35029.64089872007</v>
      </c>
      <c r="D8" s="52">
        <v>32431.057350358053</v>
      </c>
      <c r="E8" s="52">
        <v>38722.068463863485</v>
      </c>
      <c r="F8" s="52">
        <v>28894.586310895684</v>
      </c>
      <c r="G8" s="52">
        <v>35925.570243062626</v>
      </c>
      <c r="H8" s="52">
        <v>38305.029342818016</v>
      </c>
      <c r="I8" s="52">
        <v>47595.025001407426</v>
      </c>
      <c r="J8" s="52">
        <v>25611.673630450503</v>
      </c>
      <c r="K8" s="52">
        <v>53071.149514085497</v>
      </c>
      <c r="L8" s="52">
        <v>39431.687808963528</v>
      </c>
      <c r="M8" s="52">
        <v>50662.587699756783</v>
      </c>
      <c r="N8" s="52">
        <v>62628.215718241001</v>
      </c>
      <c r="O8" s="52">
        <v>77106.00923443347</v>
      </c>
      <c r="P8" s="52">
        <v>77732.480128703872</v>
      </c>
      <c r="Q8" s="52">
        <v>61025.218654240016</v>
      </c>
      <c r="R8" s="52">
        <v>63749.640898720128</v>
      </c>
      <c r="S8" s="52">
        <v>62188.057350357994</v>
      </c>
      <c r="T8" s="52">
        <v>52749.068463863456</v>
      </c>
      <c r="U8" s="52">
        <v>53707.586310895626</v>
      </c>
      <c r="V8" s="52">
        <v>52984.570243062684</v>
      </c>
      <c r="W8" s="52">
        <v>56618.029342818074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6547.6408987200703</v>
      </c>
      <c r="D9" s="36">
        <v>6887.0573503580526</v>
      </c>
      <c r="E9" s="36">
        <v>7244.0684638634848</v>
      </c>
      <c r="F9" s="36">
        <v>7619.5863108956837</v>
      </c>
      <c r="G9" s="36">
        <v>8014.5702430626261</v>
      </c>
      <c r="H9" s="36">
        <v>8430.0293428180157</v>
      </c>
      <c r="I9" s="36">
        <v>8867.0250014074263</v>
      </c>
      <c r="J9" s="36">
        <v>9326.673630450503</v>
      </c>
      <c r="K9" s="36">
        <v>9810.1495140854968</v>
      </c>
      <c r="L9" s="36">
        <v>10318.687808963528</v>
      </c>
      <c r="M9" s="36">
        <v>10853.587699756783</v>
      </c>
      <c r="N9" s="36">
        <v>11416.215718240943</v>
      </c>
      <c r="O9" s="36">
        <v>12008.009234433528</v>
      </c>
      <c r="P9" s="36">
        <v>12630.480128703872</v>
      </c>
      <c r="Q9" s="36">
        <v>13285.218654240016</v>
      </c>
      <c r="R9" s="36">
        <v>35029.640898720128</v>
      </c>
      <c r="S9" s="36">
        <v>32431.057350357994</v>
      </c>
      <c r="T9" s="36">
        <v>38722.068463863456</v>
      </c>
      <c r="U9" s="36">
        <v>28894.586310895626</v>
      </c>
      <c r="V9" s="36">
        <v>35925.570243062684</v>
      </c>
      <c r="W9" s="36">
        <v>38305.029342818074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397.54983417151772</v>
      </c>
      <c r="C11" s="54">
        <v>397.88621923048083</v>
      </c>
      <c r="D11" s="54">
        <v>397.70466281965844</v>
      </c>
      <c r="E11" s="54">
        <v>397.98173837050444</v>
      </c>
      <c r="F11" s="54">
        <v>398.266372611561</v>
      </c>
      <c r="G11" s="54">
        <v>398.84484065203486</v>
      </c>
      <c r="H11" s="54">
        <v>399.21648170619795</v>
      </c>
      <c r="I11" s="54">
        <v>398.94237372884663</v>
      </c>
      <c r="J11" s="54">
        <v>398.0000964061453</v>
      </c>
      <c r="K11" s="54">
        <v>395.93757255678236</v>
      </c>
      <c r="L11" s="54">
        <v>395.38842675557555</v>
      </c>
      <c r="M11" s="54">
        <v>395.90458751920238</v>
      </c>
      <c r="N11" s="54">
        <v>396.91423138120155</v>
      </c>
      <c r="O11" s="54">
        <v>398.28215565534475</v>
      </c>
      <c r="P11" s="54">
        <v>399.20957323190902</v>
      </c>
      <c r="Q11" s="54">
        <v>400.64453360847352</v>
      </c>
      <c r="R11" s="54">
        <v>400.0956257025353</v>
      </c>
      <c r="S11" s="54">
        <v>406.92629736299023</v>
      </c>
      <c r="T11" s="54">
        <v>410.95494348489177</v>
      </c>
      <c r="U11" s="54">
        <v>412.21049236019525</v>
      </c>
      <c r="V11" s="54">
        <v>429.14440291207069</v>
      </c>
      <c r="W11" s="54">
        <v>458.59065956235014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770.7975041576816</v>
      </c>
      <c r="C13" s="35">
        <v>749.13952427831043</v>
      </c>
      <c r="D13" s="35">
        <v>729.33924770875956</v>
      </c>
      <c r="E13" s="35">
        <v>707.56125075983823</v>
      </c>
      <c r="F13" s="35">
        <v>693.10905214340028</v>
      </c>
      <c r="G13" s="35">
        <v>676.84174499077892</v>
      </c>
      <c r="H13" s="35">
        <v>660.65683462516358</v>
      </c>
      <c r="I13" s="35">
        <v>642.45701159112571</v>
      </c>
      <c r="J13" s="35">
        <v>631.42427399487644</v>
      </c>
      <c r="K13" s="35">
        <v>612.60425849830222</v>
      </c>
      <c r="L13" s="35">
        <v>598.39705640899899</v>
      </c>
      <c r="M13" s="35">
        <v>581.75138416383697</v>
      </c>
      <c r="N13" s="35">
        <v>564.47611267082834</v>
      </c>
      <c r="O13" s="35">
        <v>546.48951504470688</v>
      </c>
      <c r="P13" s="35">
        <v>530.18503815527276</v>
      </c>
      <c r="Q13" s="35">
        <v>518.12955733562012</v>
      </c>
      <c r="R13" s="35">
        <v>504.26334245420992</v>
      </c>
      <c r="S13" s="35">
        <v>493.01666370286011</v>
      </c>
      <c r="T13" s="35">
        <v>482.76036488279124</v>
      </c>
      <c r="U13" s="35">
        <v>474.37711133879122</v>
      </c>
      <c r="V13" s="35">
        <v>465.62820319752495</v>
      </c>
      <c r="W13" s="35">
        <v>457.26039826188543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664.61419690605067</v>
      </c>
      <c r="D14" s="36">
        <v>633.28952984511216</v>
      </c>
      <c r="E14" s="36">
        <v>608.43471823387483</v>
      </c>
      <c r="F14" s="36">
        <v>599.17538521334109</v>
      </c>
      <c r="G14" s="36">
        <v>584.58350408272372</v>
      </c>
      <c r="H14" s="36">
        <v>567.4552202036092</v>
      </c>
      <c r="I14" s="36">
        <v>548.65846921790353</v>
      </c>
      <c r="J14" s="36">
        <v>532.8938661302027</v>
      </c>
      <c r="K14" s="36">
        <v>513.17738308658579</v>
      </c>
      <c r="L14" s="36">
        <v>497.1949477153284</v>
      </c>
      <c r="M14" s="36">
        <v>479.2585732634127</v>
      </c>
      <c r="N14" s="36">
        <v>471.05671879205022</v>
      </c>
      <c r="O14" s="36">
        <v>458.66716624728861</v>
      </c>
      <c r="P14" s="36">
        <v>445.24917431128296</v>
      </c>
      <c r="Q14" s="36">
        <v>443.45789592338116</v>
      </c>
      <c r="R14" s="36">
        <v>439.20936947873719</v>
      </c>
      <c r="S14" s="36">
        <v>433.62578265205514</v>
      </c>
      <c r="T14" s="36">
        <v>426.72932565716002</v>
      </c>
      <c r="U14" s="36">
        <v>420.28647846610596</v>
      </c>
      <c r="V14" s="36">
        <v>413.94114398507224</v>
      </c>
      <c r="W14" s="36">
        <v>410.83642100477203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7.8401551623836302E-2</v>
      </c>
      <c r="C16" s="44">
        <f>C7/RES_summary!C$6</f>
        <v>9.3764485120011176E-2</v>
      </c>
      <c r="D16" s="44">
        <f>D7/RES_summary!D$6</f>
        <v>0.10705051508072809</v>
      </c>
      <c r="E16" s="44">
        <f>E7/RES_summary!E$6</f>
        <v>0.12346313991424185</v>
      </c>
      <c r="F16" s="44">
        <f>F7/RES_summary!F$6</f>
        <v>0.13418706268374125</v>
      </c>
      <c r="G16" s="44">
        <f>G7/RES_summary!G$6</f>
        <v>0.14821709576634567</v>
      </c>
      <c r="H16" s="44">
        <f>H7/RES_summary!H$6</f>
        <v>0.16282288969582845</v>
      </c>
      <c r="I16" s="44">
        <f>I7/RES_summary!I$6</f>
        <v>0.18001008736321417</v>
      </c>
      <c r="J16" s="44">
        <f>J7/RES_summary!J$6</f>
        <v>0.19005517742785397</v>
      </c>
      <c r="K16" s="44">
        <f>K7/RES_summary!K$6</f>
        <v>0.2100506172239251</v>
      </c>
      <c r="L16" s="44">
        <f>L7/RES_summary!L$6</f>
        <v>0.22509753376506969</v>
      </c>
      <c r="M16" s="44">
        <f>M7/RES_summary!M$6</f>
        <v>0.24444943043107742</v>
      </c>
      <c r="N16" s="44">
        <f>N7/RES_summary!N$6</f>
        <v>0.27215593141797961</v>
      </c>
      <c r="O16" s="44">
        <f>O7/RES_summary!O$6</f>
        <v>0.30545498499663465</v>
      </c>
      <c r="P16" s="44">
        <f>P7/RES_summary!P$6</f>
        <v>0.33827895315910034</v>
      </c>
      <c r="Q16" s="44">
        <f>Q7/RES_summary!Q$6</f>
        <v>0.36225951509208865</v>
      </c>
      <c r="R16" s="44">
        <f>R7/RES_summary!R$6</f>
        <v>0.37790950698487935</v>
      </c>
      <c r="S16" s="44">
        <f>S7/RES_summary!S$6</f>
        <v>0.39301654572710859</v>
      </c>
      <c r="T16" s="44">
        <f>T7/RES_summary!T$6</f>
        <v>0.4072357761942963</v>
      </c>
      <c r="U16" s="44">
        <f>U7/RES_summary!U$6</f>
        <v>0.42041839941922193</v>
      </c>
      <c r="V16" s="44">
        <f>V7/RES_summary!V$6</f>
        <v>0.43207982107612974</v>
      </c>
      <c r="W16" s="44">
        <f>W7/RES_summary!W$6</f>
        <v>0.44220522153035818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60.431720313742652</v>
      </c>
      <c r="C17" s="52">
        <f t="shared" si="2"/>
        <v>70.242681777005885</v>
      </c>
      <c r="D17" s="52">
        <f t="shared" si="2"/>
        <v>78.076142135813441</v>
      </c>
      <c r="E17" s="52">
        <f t="shared" si="2"/>
        <v>87.357733700457871</v>
      </c>
      <c r="F17" s="52">
        <f t="shared" si="2"/>
        <v>93.006267826634939</v>
      </c>
      <c r="G17" s="52">
        <f t="shared" si="2"/>
        <v>100.3195177359588</v>
      </c>
      <c r="H17" s="52">
        <f t="shared" si="2"/>
        <v>107.57005491096818</v>
      </c>
      <c r="I17" s="52">
        <f t="shared" si="2"/>
        <v>115.64874278362804</v>
      </c>
      <c r="J17" s="52">
        <f t="shared" si="2"/>
        <v>120.00545242635012</v>
      </c>
      <c r="K17" s="52">
        <f t="shared" si="2"/>
        <v>128.67790261157333</v>
      </c>
      <c r="L17" s="52">
        <f t="shared" si="2"/>
        <v>134.69770160994295</v>
      </c>
      <c r="M17" s="52">
        <f t="shared" si="2"/>
        <v>142.20879451134087</v>
      </c>
      <c r="N17" s="52">
        <f t="shared" si="2"/>
        <v>153.62552220712968</v>
      </c>
      <c r="O17" s="52">
        <f t="shared" si="2"/>
        <v>166.9279466187991</v>
      </c>
      <c r="P17" s="52">
        <f t="shared" si="2"/>
        <v>179.35043968778334</v>
      </c>
      <c r="Q17" s="52">
        <f t="shared" si="2"/>
        <v>187.69736219528028</v>
      </c>
      <c r="R17" s="52">
        <f t="shared" ref="R17:V17" si="3">R13*R16</f>
        <v>190.56591113741786</v>
      </c>
      <c r="S17" s="52">
        <f t="shared" si="3"/>
        <v>193.76370615440163</v>
      </c>
      <c r="T17" s="52">
        <f t="shared" si="3"/>
        <v>196.59729190888518</v>
      </c>
      <c r="U17" s="52">
        <f t="shared" si="3"/>
        <v>199.43686587016865</v>
      </c>
      <c r="V17" s="52">
        <f t="shared" si="3"/>
        <v>201.18855072558637</v>
      </c>
      <c r="W17" s="52">
        <f t="shared" ref="W17" si="4">W13*W16</f>
        <v>202.20293571045684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24.024620389427927</v>
      </c>
      <c r="C18" s="36">
        <f>C3*11630*1000/RES_summary!C$6</f>
        <v>27.948595080862667</v>
      </c>
      <c r="D18" s="36">
        <f>D3*11630*1000/RES_summary!D$6</f>
        <v>31.051245782383408</v>
      </c>
      <c r="E18" s="36">
        <f>E3*11630*1000/RES_summary!E$6</f>
        <v>34.766782718215815</v>
      </c>
      <c r="F18" s="36">
        <f>F3*11630*1000/RES_summary!F$6</f>
        <v>37.041268917453223</v>
      </c>
      <c r="G18" s="36">
        <f>G3*11630*1000/RES_summary!G$6</f>
        <v>40.011922065687472</v>
      </c>
      <c r="H18" s="36">
        <f>H3*11630*1000/RES_summary!H$6</f>
        <v>42.943738858499245</v>
      </c>
      <c r="I18" s="36">
        <f>I3*11630*1000/RES_summary!I$6</f>
        <v>46.137183964857392</v>
      </c>
      <c r="J18" s="36">
        <f>J3*11630*1000/RES_summary!J$6</f>
        <v>47.762181634950437</v>
      </c>
      <c r="K18" s="36">
        <f>K3*11630*1000/RES_summary!K$6</f>
        <v>50.948416401724394</v>
      </c>
      <c r="L18" s="36">
        <f>L3*11630*1000/RES_summary!L$6</f>
        <v>53.257912327147309</v>
      </c>
      <c r="M18" s="36">
        <f>M3*11630*1000/RES_summary!M$6</f>
        <v>56.301114132615432</v>
      </c>
      <c r="N18" s="36">
        <f>N3*11630*1000/RES_summary!N$6</f>
        <v>60.976156067378597</v>
      </c>
      <c r="O18" s="36">
        <f>O3*11630*1000/RES_summary!O$6</f>
        <v>66.484422418455623</v>
      </c>
      <c r="P18" s="36">
        <f>P3*11630*1000/RES_summary!P$6</f>
        <v>71.598412486715233</v>
      </c>
      <c r="Q18" s="36">
        <f>Q3*11630*1000/RES_summary!Q$6</f>
        <v>75.199922136268796</v>
      </c>
      <c r="R18" s="36">
        <f>R3*11630*1000/RES_summary!R$6</f>
        <v>76.244587454098948</v>
      </c>
      <c r="S18" s="36">
        <f>S3*11630*1000/RES_summary!S$6</f>
        <v>78.847547508741116</v>
      </c>
      <c r="T18" s="36">
        <f>T3*11630*1000/RES_summary!T$6</f>
        <v>80.792628985698684</v>
      </c>
      <c r="U18" s="36">
        <f>U3*11630*1000/RES_summary!U$6</f>
        <v>82.209968675116443</v>
      </c>
      <c r="V18" s="36">
        <f>V3*11630*1000/RES_summary!V$6</f>
        <v>86.338940473876605</v>
      </c>
      <c r="W18" s="36">
        <f>W3*11630*1000/RES_summary!W$6</f>
        <v>92.72837765290187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27.538450242543156</v>
      </c>
      <c r="C3" s="49">
        <f t="shared" ref="C3:W3" si="0">C5*C11/11630</f>
        <v>29.127666206815483</v>
      </c>
      <c r="D3" s="49">
        <f t="shared" si="0"/>
        <v>30.996346662192355</v>
      </c>
      <c r="E3" s="49">
        <f t="shared" si="0"/>
        <v>32.679713290522471</v>
      </c>
      <c r="F3" s="49">
        <f t="shared" si="0"/>
        <v>34.099792170019519</v>
      </c>
      <c r="G3" s="49">
        <f t="shared" si="0"/>
        <v>35.792719812844211</v>
      </c>
      <c r="H3" s="49">
        <f t="shared" si="0"/>
        <v>37.996307202000658</v>
      </c>
      <c r="I3" s="49">
        <f t="shared" si="0"/>
        <v>39.628404221975003</v>
      </c>
      <c r="J3" s="49">
        <f t="shared" si="0"/>
        <v>39.509619888013596</v>
      </c>
      <c r="K3" s="49">
        <f t="shared" si="0"/>
        <v>40.577460379725458</v>
      </c>
      <c r="L3" s="49">
        <f t="shared" si="0"/>
        <v>40.94788697481227</v>
      </c>
      <c r="M3" s="49">
        <f t="shared" si="0"/>
        <v>41.899029367161702</v>
      </c>
      <c r="N3" s="49">
        <f t="shared" si="0"/>
        <v>43.447481202219372</v>
      </c>
      <c r="O3" s="49">
        <f t="shared" si="0"/>
        <v>45.948296115180213</v>
      </c>
      <c r="P3" s="49">
        <f t="shared" si="0"/>
        <v>48.495929892331475</v>
      </c>
      <c r="Q3" s="49">
        <f t="shared" si="0"/>
        <v>46.847369286560422</v>
      </c>
      <c r="R3" s="49">
        <f t="shared" si="0"/>
        <v>51.222102538686975</v>
      </c>
      <c r="S3" s="49">
        <f t="shared" si="0"/>
        <v>56.116914265382931</v>
      </c>
      <c r="T3" s="49">
        <f t="shared" si="0"/>
        <v>67.818625144781208</v>
      </c>
      <c r="U3" s="49">
        <f t="shared" si="0"/>
        <v>70.908574799053468</v>
      </c>
      <c r="V3" s="49">
        <f t="shared" si="0"/>
        <v>76.816272384136809</v>
      </c>
      <c r="W3" s="49">
        <f t="shared" si="0"/>
        <v>74.765901402430373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238.98109869193246</v>
      </c>
      <c r="C5" s="49">
        <f t="shared" ref="C5:W5" si="1">C7*C13/1000000</f>
        <v>252.69899052133758</v>
      </c>
      <c r="D5" s="49">
        <f t="shared" si="1"/>
        <v>269.29696837802601</v>
      </c>
      <c r="E5" s="49">
        <f t="shared" si="1"/>
        <v>284.66068696084363</v>
      </c>
      <c r="F5" s="49">
        <f t="shared" si="1"/>
        <v>298.79248827841246</v>
      </c>
      <c r="G5" s="49">
        <f t="shared" si="1"/>
        <v>314.98543173981335</v>
      </c>
      <c r="H5" s="49">
        <f t="shared" si="1"/>
        <v>336.904722027047</v>
      </c>
      <c r="I5" s="49">
        <f t="shared" si="1"/>
        <v>354.65170777889045</v>
      </c>
      <c r="J5" s="49">
        <f t="shared" si="1"/>
        <v>356.27107870485611</v>
      </c>
      <c r="K5" s="49">
        <f t="shared" si="1"/>
        <v>369.16839998071623</v>
      </c>
      <c r="L5" s="49">
        <f t="shared" si="1"/>
        <v>373.9020603189212</v>
      </c>
      <c r="M5" s="49">
        <f t="shared" si="1"/>
        <v>381.00311108567627</v>
      </c>
      <c r="N5" s="49">
        <f t="shared" si="1"/>
        <v>391.8568961363365</v>
      </c>
      <c r="O5" s="49">
        <f t="shared" si="1"/>
        <v>410.23251702433981</v>
      </c>
      <c r="P5" s="49">
        <f t="shared" si="1"/>
        <v>424.69706974235987</v>
      </c>
      <c r="Q5" s="49">
        <f t="shared" si="1"/>
        <v>444.84458737152789</v>
      </c>
      <c r="R5" s="49">
        <f t="shared" si="1"/>
        <v>473.9164576825807</v>
      </c>
      <c r="S5" s="49">
        <f t="shared" si="1"/>
        <v>500.09242751346397</v>
      </c>
      <c r="T5" s="49">
        <f t="shared" si="1"/>
        <v>526.78957531274943</v>
      </c>
      <c r="U5" s="49">
        <f t="shared" si="1"/>
        <v>551.66295291796303</v>
      </c>
      <c r="V5" s="49">
        <f t="shared" si="1"/>
        <v>568.35630651423105</v>
      </c>
      <c r="W5" s="49">
        <f t="shared" si="1"/>
        <v>577.39888271370364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579060.66271203535</v>
      </c>
      <c r="C7" s="35">
        <v>620744.93764885108</v>
      </c>
      <c r="D7" s="35">
        <v>674105.70520919177</v>
      </c>
      <c r="E7" s="35">
        <v>728865.58300848026</v>
      </c>
      <c r="F7" s="35">
        <v>784390.13702243287</v>
      </c>
      <c r="G7" s="35">
        <v>851531.97021891025</v>
      </c>
      <c r="H7" s="35">
        <v>944025.35906793387</v>
      </c>
      <c r="I7" s="35">
        <v>1033728.5738646612</v>
      </c>
      <c r="J7" s="35">
        <v>1076455.7667981463</v>
      </c>
      <c r="K7" s="35">
        <v>1156911.8123949482</v>
      </c>
      <c r="L7" s="35">
        <v>1216612.7664314886</v>
      </c>
      <c r="M7" s="35">
        <v>1299117.2155435991</v>
      </c>
      <c r="N7" s="35">
        <v>1406190.5101392071</v>
      </c>
      <c r="O7" s="35">
        <v>1571372.0311118942</v>
      </c>
      <c r="P7" s="35">
        <v>1768769.0594817458</v>
      </c>
      <c r="Q7" s="35">
        <v>2051407.8182463194</v>
      </c>
      <c r="R7" s="35">
        <v>2396043.7442885083</v>
      </c>
      <c r="S7" s="35">
        <v>2756882.3779869759</v>
      </c>
      <c r="T7" s="35">
        <v>3114941.6449944261</v>
      </c>
      <c r="U7" s="35">
        <v>3461233.5256503173</v>
      </c>
      <c r="V7" s="35">
        <v>3778762.7762944195</v>
      </c>
      <c r="W7" s="35">
        <v>4060251.6258030157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96674.303329929651</v>
      </c>
      <c r="D8" s="52">
        <v>112596.97994832217</v>
      </c>
      <c r="E8" s="52">
        <v>118570.1532366703</v>
      </c>
      <c r="F8" s="52">
        <v>124262.08950534509</v>
      </c>
      <c r="G8" s="52">
        <v>141187.0986814542</v>
      </c>
      <c r="H8" s="52">
        <v>172256.23314575094</v>
      </c>
      <c r="I8" s="52">
        <v>175625.13416096789</v>
      </c>
      <c r="J8" s="52">
        <v>135283.77478970622</v>
      </c>
      <c r="K8" s="52">
        <v>177130.34892673162</v>
      </c>
      <c r="L8" s="52">
        <v>172297.93398486252</v>
      </c>
      <c r="M8" s="52">
        <v>201074.60234878096</v>
      </c>
      <c r="N8" s="52">
        <v>231335.38410095312</v>
      </c>
      <c r="O8" s="52">
        <v>306368.61965414137</v>
      </c>
      <c r="P8" s="52">
        <v>369653.2615156027</v>
      </c>
      <c r="Q8" s="52">
        <v>458263.89292554138</v>
      </c>
      <c r="R8" s="52">
        <v>479919.70083189523</v>
      </c>
      <c r="S8" s="52">
        <v>537968.98262519948</v>
      </c>
      <c r="T8" s="52">
        <v>530357.20099231275</v>
      </c>
      <c r="U8" s="52">
        <v>547366.48300467199</v>
      </c>
      <c r="V8" s="52">
        <v>548864.63474505534</v>
      </c>
      <c r="W8" s="52">
        <v>587857.46916273749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54990.028393113869</v>
      </c>
      <c r="D9" s="36">
        <v>59236.212387981475</v>
      </c>
      <c r="E9" s="36">
        <v>63810.275437381817</v>
      </c>
      <c r="F9" s="36">
        <v>68737.535491392482</v>
      </c>
      <c r="G9" s="36">
        <v>74045.265484976815</v>
      </c>
      <c r="H9" s="36">
        <v>79762.844296727329</v>
      </c>
      <c r="I9" s="36">
        <v>85921.919364240486</v>
      </c>
      <c r="J9" s="36">
        <v>92556.581856221193</v>
      </c>
      <c r="K9" s="36">
        <v>96674.303329929709</v>
      </c>
      <c r="L9" s="36">
        <v>112596.97994832229</v>
      </c>
      <c r="M9" s="36">
        <v>118570.15323667042</v>
      </c>
      <c r="N9" s="36">
        <v>124262.08950534509</v>
      </c>
      <c r="O9" s="36">
        <v>141187.09868145431</v>
      </c>
      <c r="P9" s="36">
        <v>172256.23314575106</v>
      </c>
      <c r="Q9" s="36">
        <v>175625.13416096801</v>
      </c>
      <c r="R9" s="36">
        <v>135283.77478970634</v>
      </c>
      <c r="S9" s="36">
        <v>177130.34892673185</v>
      </c>
      <c r="T9" s="36">
        <v>172297.93398486264</v>
      </c>
      <c r="U9" s="36">
        <v>201074.60234878073</v>
      </c>
      <c r="V9" s="36">
        <v>231335.38410095312</v>
      </c>
      <c r="W9" s="36">
        <v>306368.61965414183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1340.1569332210486</v>
      </c>
      <c r="C11" s="54">
        <v>1340.5465422967729</v>
      </c>
      <c r="D11" s="54">
        <v>1338.6244704220444</v>
      </c>
      <c r="E11" s="54">
        <v>1335.1512273314229</v>
      </c>
      <c r="F11" s="54">
        <v>1327.2776207405734</v>
      </c>
      <c r="G11" s="54">
        <v>1321.5510607081922</v>
      </c>
      <c r="H11" s="54">
        <v>1311.6380503678183</v>
      </c>
      <c r="I11" s="54">
        <v>1299.5238172909249</v>
      </c>
      <c r="J11" s="54">
        <v>1289.7394898513692</v>
      </c>
      <c r="K11" s="54">
        <v>1278.3213954413702</v>
      </c>
      <c r="L11" s="54">
        <v>1273.6595383049498</v>
      </c>
      <c r="M11" s="54">
        <v>1278.9546787467427</v>
      </c>
      <c r="N11" s="54">
        <v>1289.4865737057419</v>
      </c>
      <c r="O11" s="54">
        <v>1302.6239063049218</v>
      </c>
      <c r="P11" s="54">
        <v>1328.0234426622419</v>
      </c>
      <c r="Q11" s="54">
        <v>1224.7758436760732</v>
      </c>
      <c r="R11" s="54">
        <v>1257.0001376148148</v>
      </c>
      <c r="S11" s="54">
        <v>1305.0381829443568</v>
      </c>
      <c r="T11" s="54">
        <v>1497.2403543968089</v>
      </c>
      <c r="U11" s="54">
        <v>1494.8742172208667</v>
      </c>
      <c r="V11" s="54">
        <v>1571.8542005922864</v>
      </c>
      <c r="W11" s="54">
        <v>1505.9388913667333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412.70477185009003</v>
      </c>
      <c r="C13" s="35">
        <v>407.08989344072063</v>
      </c>
      <c r="D13" s="35">
        <v>399.48774546338615</v>
      </c>
      <c r="E13" s="35">
        <v>390.55306437419154</v>
      </c>
      <c r="F13" s="35">
        <v>380.92331121428577</v>
      </c>
      <c r="G13" s="35">
        <v>369.90441082187141</v>
      </c>
      <c r="H13" s="35">
        <v>356.88100832342434</v>
      </c>
      <c r="I13" s="35">
        <v>343.08010511212058</v>
      </c>
      <c r="J13" s="35">
        <v>330.96676119313594</v>
      </c>
      <c r="K13" s="35">
        <v>319.0981335184855</v>
      </c>
      <c r="L13" s="35">
        <v>307.33037712207573</v>
      </c>
      <c r="M13" s="35">
        <v>293.27847135506579</v>
      </c>
      <c r="N13" s="35">
        <v>278.66558144923357</v>
      </c>
      <c r="O13" s="35">
        <v>261.06644951168028</v>
      </c>
      <c r="P13" s="35">
        <v>240.10883018656901</v>
      </c>
      <c r="Q13" s="35">
        <v>216.84844106317721</v>
      </c>
      <c r="R13" s="35">
        <v>197.79123766511515</v>
      </c>
      <c r="S13" s="35">
        <v>181.39781062354285</v>
      </c>
      <c r="T13" s="35">
        <v>169.11699651236711</v>
      </c>
      <c r="U13" s="35">
        <v>159.38333800066647</v>
      </c>
      <c r="V13" s="35">
        <v>150.40804098096368</v>
      </c>
      <c r="W13" s="35">
        <v>142.20765999927619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376.65168195881972</v>
      </c>
      <c r="D14" s="36">
        <v>364.53060636592505</v>
      </c>
      <c r="E14" s="36">
        <v>351.67807926891948</v>
      </c>
      <c r="F14" s="36">
        <v>342.01992248209626</v>
      </c>
      <c r="G14" s="36">
        <v>331.13349800776581</v>
      </c>
      <c r="H14" s="36">
        <v>318.35014468491784</v>
      </c>
      <c r="I14" s="36">
        <v>302.95989315070022</v>
      </c>
      <c r="J14" s="36">
        <v>294.32882092517787</v>
      </c>
      <c r="K14" s="36">
        <v>278.38177097292237</v>
      </c>
      <c r="L14" s="36">
        <v>265.69503565701945</v>
      </c>
      <c r="M14" s="36">
        <v>242.69387553482136</v>
      </c>
      <c r="N14" s="36">
        <v>230.63439031643566</v>
      </c>
      <c r="O14" s="36">
        <v>212.57855592874662</v>
      </c>
      <c r="P14" s="36">
        <v>187.47933990546892</v>
      </c>
      <c r="Q14" s="36">
        <v>160.07128347131402</v>
      </c>
      <c r="R14" s="36">
        <v>143.5443973560586</v>
      </c>
      <c r="S14" s="36">
        <v>140.31632398172871</v>
      </c>
      <c r="T14" s="36">
        <v>136.65479299125195</v>
      </c>
      <c r="U14" s="36">
        <v>134.59529293143353</v>
      </c>
      <c r="V14" s="36">
        <v>127.62208463211762</v>
      </c>
      <c r="W14" s="36">
        <v>126.16999670527413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0.31690333201369897</v>
      </c>
      <c r="C16" s="44">
        <f>C7/RES_summary!C$6</f>
        <v>0.3389046847840525</v>
      </c>
      <c r="D16" s="44">
        <f>D7/RES_summary!D$6</f>
        <v>0.36578230966115732</v>
      </c>
      <c r="E16" s="44">
        <f>E7/RES_summary!E$6</f>
        <v>0.39336795484257264</v>
      </c>
      <c r="F16" s="44">
        <f>F7/RES_summary!F$6</f>
        <v>0.42095604862115993</v>
      </c>
      <c r="G16" s="44">
        <f>G7/RES_summary!G$6</f>
        <v>0.45408184802982282</v>
      </c>
      <c r="H16" s="44">
        <f>H7/RES_summary!H$6</f>
        <v>0.4993403272960622</v>
      </c>
      <c r="I16" s="44">
        <f>I7/RES_summary!I$6</f>
        <v>0.53695136917757924</v>
      </c>
      <c r="J16" s="44">
        <f>J7/RES_summary!J$6</f>
        <v>0.56385096269690882</v>
      </c>
      <c r="K16" s="44">
        <f>K7/RES_summary!K$6</f>
        <v>0.59840245523791968</v>
      </c>
      <c r="L16" s="44">
        <f>L7/RES_summary!L$6</f>
        <v>0.62925002647181905</v>
      </c>
      <c r="M16" s="44">
        <f>M7/RES_summary!M$6</f>
        <v>0.66853703718336077</v>
      </c>
      <c r="N16" s="44">
        <f>N7/RES_summary!N$6</f>
        <v>0.72725164573431456</v>
      </c>
      <c r="O16" s="44">
        <f>O7/RES_summary!O$6</f>
        <v>0.81170145297450647</v>
      </c>
      <c r="P16" s="44">
        <f>P7/RES_summary!P$6</f>
        <v>0.91149935685903716</v>
      </c>
      <c r="Q16" s="44">
        <f>Q7/RES_summary!Q$6</f>
        <v>1.0553415948007465</v>
      </c>
      <c r="R16" s="44">
        <f>R7/RES_summary!R$6</f>
        <v>1.2354995144145038</v>
      </c>
      <c r="S16" s="44">
        <f>S7/RES_summary!S$6</f>
        <v>1.4207064969237202</v>
      </c>
      <c r="T16" s="44">
        <f>T7/RES_summary!T$6</f>
        <v>1.6332623624255718</v>
      </c>
      <c r="U16" s="44">
        <f>U7/RES_summary!U$6</f>
        <v>1.8155785779593441</v>
      </c>
      <c r="V16" s="44">
        <f>V7/RES_summary!V$6</f>
        <v>1.9946626761905619</v>
      </c>
      <c r="W16" s="44">
        <f>W7/RES_summary!W$6</f>
        <v>2.1454751382334933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130.78751733724695</v>
      </c>
      <c r="C17" s="52">
        <f t="shared" si="2"/>
        <v>137.96467201530095</v>
      </c>
      <c r="D17" s="52">
        <f t="shared" si="2"/>
        <v>146.12555021692592</v>
      </c>
      <c r="E17" s="52">
        <f t="shared" si="2"/>
        <v>153.63106019037534</v>
      </c>
      <c r="F17" s="52">
        <f t="shared" si="2"/>
        <v>160.35197191645412</v>
      </c>
      <c r="G17" s="52">
        <f t="shared" si="2"/>
        <v>167.96687846037815</v>
      </c>
      <c r="H17" s="52">
        <f t="shared" si="2"/>
        <v>178.20507950196742</v>
      </c>
      <c r="I17" s="52">
        <f t="shared" si="2"/>
        <v>184.21733217754095</v>
      </c>
      <c r="J17" s="52">
        <f t="shared" si="2"/>
        <v>186.61592691942761</v>
      </c>
      <c r="K17" s="52">
        <f t="shared" si="2"/>
        <v>190.94910655929922</v>
      </c>
      <c r="L17" s="52">
        <f t="shared" si="2"/>
        <v>193.3876479396603</v>
      </c>
      <c r="M17" s="52">
        <f t="shared" si="2"/>
        <v>196.06752030938082</v>
      </c>
      <c r="N17" s="52">
        <f t="shared" si="2"/>
        <v>202.6600027184648</v>
      </c>
      <c r="O17" s="52">
        <f t="shared" si="2"/>
        <v>211.9080163915265</v>
      </c>
      <c r="P17" s="52">
        <f t="shared" si="2"/>
        <v>218.85904429123343</v>
      </c>
      <c r="Q17" s="52">
        <f t="shared" si="2"/>
        <v>228.84917962166912</v>
      </c>
      <c r="R17" s="52">
        <f t="shared" ref="R17:V17" si="3">R13*R16</f>
        <v>244.37097809069348</v>
      </c>
      <c r="S17" s="52">
        <f t="shared" si="3"/>
        <v>257.71304808060597</v>
      </c>
      <c r="T17" s="52">
        <f t="shared" si="3"/>
        <v>276.21242525010587</v>
      </c>
      <c r="U17" s="52">
        <f t="shared" si="3"/>
        <v>289.37297415766352</v>
      </c>
      <c r="V17" s="52">
        <f t="shared" si="3"/>
        <v>300.01330554366871</v>
      </c>
      <c r="W17" s="52">
        <f t="shared" ref="W17" si="4">W13*W16</f>
        <v>305.10299899480873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175.27579813827958</v>
      </c>
      <c r="C18" s="36">
        <f>C3*11630*1000/RES_summary!C$6</f>
        <v>184.94806402922006</v>
      </c>
      <c r="D18" s="36">
        <f>D3*11630*1000/RES_summary!D$6</f>
        <v>195.6072372742623</v>
      </c>
      <c r="E18" s="36">
        <f>E3*11630*1000/RES_summary!E$6</f>
        <v>205.12069856940732</v>
      </c>
      <c r="F18" s="36">
        <f>F3*11630*1000/RES_summary!F$6</f>
        <v>212.83158376633048</v>
      </c>
      <c r="G18" s="36">
        <f>G3*11630*1000/RES_summary!G$6</f>
        <v>221.97680639315678</v>
      </c>
      <c r="H18" s="36">
        <f>H3*11630*1000/RES_summary!H$6</f>
        <v>233.74056304360258</v>
      </c>
      <c r="I18" s="36">
        <f>I3*11630*1000/RES_summary!I$6</f>
        <v>239.39481072250831</v>
      </c>
      <c r="J18" s="36">
        <f>J3*11630*1000/RES_summary!J$6</f>
        <v>240.68593038320293</v>
      </c>
      <c r="K18" s="36">
        <f>K3*11630*1000/RES_summary!K$6</f>
        <v>244.09432835516631</v>
      </c>
      <c r="L18" s="36">
        <f>L3*11630*1000/RES_summary!L$6</f>
        <v>246.31002238870792</v>
      </c>
      <c r="M18" s="36">
        <f>M3*11630*1000/RES_summary!M$6</f>
        <v>250.76147244995462</v>
      </c>
      <c r="N18" s="36">
        <f>N3*11630*1000/RES_summary!N$6</f>
        <v>261.3273525326295</v>
      </c>
      <c r="O18" s="36">
        <f>O3*11630*1000/RES_summary!O$6</f>
        <v>276.0364480892577</v>
      </c>
      <c r="P18" s="36">
        <f>P3*11630*1000/RES_summary!P$6</f>
        <v>290.6499414574119</v>
      </c>
      <c r="Q18" s="36">
        <f>Q3*11630*1000/RES_summary!Q$6</f>
        <v>280.28894704570695</v>
      </c>
      <c r="R18" s="36">
        <f>R3*11630*1000/RES_summary!R$6</f>
        <v>307.17435308906857</v>
      </c>
      <c r="S18" s="36">
        <f>S3*11630*1000/RES_summary!S$6</f>
        <v>336.32536798816562</v>
      </c>
      <c r="T18" s="36">
        <f>T3*11630*1000/RES_summary!T$6</f>
        <v>413.55638947027063</v>
      </c>
      <c r="U18" s="36">
        <f>U3*11630*1000/RES_summary!U$6</f>
        <v>432.57619822881139</v>
      </c>
      <c r="V18" s="36">
        <f>V3*11630*1000/RES_summary!V$6</f>
        <v>471.57717455239265</v>
      </c>
      <c r="W18" s="36">
        <f>W3*11630*1000/RES_summary!W$6</f>
        <v>459.4664720589077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7.931109573562372</v>
      </c>
      <c r="C3" s="49">
        <f t="shared" ref="C3:W3" si="0">C5*C11/11630</f>
        <v>9.1315804672477672</v>
      </c>
      <c r="D3" s="49">
        <f t="shared" si="0"/>
        <v>10.037238412713137</v>
      </c>
      <c r="E3" s="49">
        <f t="shared" si="0"/>
        <v>10.691115173819327</v>
      </c>
      <c r="F3" s="49">
        <f t="shared" si="0"/>
        <v>11.412897802959209</v>
      </c>
      <c r="G3" s="49">
        <f t="shared" si="0"/>
        <v>12.521352818166454</v>
      </c>
      <c r="H3" s="49">
        <f t="shared" si="0"/>
        <v>13.15857339046965</v>
      </c>
      <c r="I3" s="49">
        <f t="shared" si="0"/>
        <v>14.156520259872913</v>
      </c>
      <c r="J3" s="49">
        <f t="shared" si="0"/>
        <v>15.157972610976824</v>
      </c>
      <c r="K3" s="49">
        <f t="shared" si="0"/>
        <v>16.211177644890263</v>
      </c>
      <c r="L3" s="49">
        <f t="shared" si="0"/>
        <v>17.053513981934366</v>
      </c>
      <c r="M3" s="49">
        <f t="shared" si="0"/>
        <v>17.620382241122428</v>
      </c>
      <c r="N3" s="49">
        <f t="shared" si="0"/>
        <v>18.073415949810922</v>
      </c>
      <c r="O3" s="49">
        <f t="shared" si="0"/>
        <v>18.6746713163209</v>
      </c>
      <c r="P3" s="49">
        <f t="shared" si="0"/>
        <v>19.529577080239616</v>
      </c>
      <c r="Q3" s="49">
        <f t="shared" si="0"/>
        <v>19.418146022948772</v>
      </c>
      <c r="R3" s="49">
        <f t="shared" si="0"/>
        <v>21.302588588624381</v>
      </c>
      <c r="S3" s="49">
        <f t="shared" si="0"/>
        <v>23.869141942245879</v>
      </c>
      <c r="T3" s="49">
        <f t="shared" si="0"/>
        <v>29.574174902514763</v>
      </c>
      <c r="U3" s="49">
        <f t="shared" si="0"/>
        <v>31.805099067754817</v>
      </c>
      <c r="V3" s="49">
        <f t="shared" si="0"/>
        <v>35.8790236136525</v>
      </c>
      <c r="W3" s="49">
        <f t="shared" si="0"/>
        <v>36.00614936292812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169.38077580122444</v>
      </c>
      <c r="C5" s="49">
        <f t="shared" ref="C5:W5" si="1">C7*C13/1000000</f>
        <v>191.18696236869084</v>
      </c>
      <c r="D5" s="49">
        <f t="shared" si="1"/>
        <v>206.4289417384918</v>
      </c>
      <c r="E5" s="49">
        <f t="shared" si="1"/>
        <v>216.25753723652849</v>
      </c>
      <c r="F5" s="49">
        <f t="shared" si="1"/>
        <v>227.28415595777457</v>
      </c>
      <c r="G5" s="49">
        <f t="shared" si="1"/>
        <v>245.76905371203964</v>
      </c>
      <c r="H5" s="49">
        <f t="shared" si="1"/>
        <v>254.78819189270806</v>
      </c>
      <c r="I5" s="49">
        <f t="shared" si="1"/>
        <v>270.87099201783917</v>
      </c>
      <c r="J5" s="49">
        <f t="shared" si="1"/>
        <v>286.80194469752337</v>
      </c>
      <c r="K5" s="49">
        <f t="shared" si="1"/>
        <v>304.50089822801681</v>
      </c>
      <c r="L5" s="49">
        <f t="shared" si="1"/>
        <v>317.09801424985665</v>
      </c>
      <c r="M5" s="49">
        <f t="shared" si="1"/>
        <v>322.48786639770759</v>
      </c>
      <c r="N5" s="49">
        <f t="shared" si="1"/>
        <v>325.82477645799452</v>
      </c>
      <c r="O5" s="49">
        <f t="shared" si="1"/>
        <v>332.16739885166055</v>
      </c>
      <c r="P5" s="49">
        <f t="shared" si="1"/>
        <v>338.40629320966173</v>
      </c>
      <c r="Q5" s="49">
        <f t="shared" si="1"/>
        <v>366.90114020462096</v>
      </c>
      <c r="R5" s="49">
        <f t="shared" si="1"/>
        <v>395.17264634920508</v>
      </c>
      <c r="S5" s="49">
        <f t="shared" si="1"/>
        <v>429.00728780360862</v>
      </c>
      <c r="T5" s="49">
        <f t="shared" si="1"/>
        <v>466.24011762512924</v>
      </c>
      <c r="U5" s="49">
        <f t="shared" si="1"/>
        <v>505.06135925868278</v>
      </c>
      <c r="V5" s="49">
        <f t="shared" si="1"/>
        <v>543.59884336976279</v>
      </c>
      <c r="W5" s="49">
        <f t="shared" si="1"/>
        <v>574.49075603931146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441102.29766117461</v>
      </c>
      <c r="C7" s="35">
        <v>509388.59258329228</v>
      </c>
      <c r="D7" s="35">
        <v>564164.20064588147</v>
      </c>
      <c r="E7" s="35">
        <v>607212.09850767546</v>
      </c>
      <c r="F7" s="35">
        <v>658636.92675282876</v>
      </c>
      <c r="G7" s="35">
        <v>741323.49535123899</v>
      </c>
      <c r="H7" s="35">
        <v>802180.83287438494</v>
      </c>
      <c r="I7" s="35">
        <v>890598.14682723524</v>
      </c>
      <c r="J7" s="35">
        <v>988947.26059612283</v>
      </c>
      <c r="K7" s="35">
        <v>1107214.6072303411</v>
      </c>
      <c r="L7" s="35">
        <v>1227768.8418404958</v>
      </c>
      <c r="M7" s="35">
        <v>1333877.4481375748</v>
      </c>
      <c r="N7" s="35">
        <v>1435197.7995868111</v>
      </c>
      <c r="O7" s="35">
        <v>1544755.1069400392</v>
      </c>
      <c r="P7" s="35">
        <v>1660234.8395793203</v>
      </c>
      <c r="Q7" s="35">
        <v>1903570.0726002399</v>
      </c>
      <c r="R7" s="35">
        <v>2130468.0823619463</v>
      </c>
      <c r="S7" s="35">
        <v>2378033.2630056576</v>
      </c>
      <c r="T7" s="35">
        <v>2633952.8715964253</v>
      </c>
      <c r="U7" s="35">
        <v>2892828.9947137572</v>
      </c>
      <c r="V7" s="35">
        <v>3145488.4586721272</v>
      </c>
      <c r="W7" s="35">
        <v>3359058.0228004316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150578.69886808965</v>
      </c>
      <c r="D8" s="52">
        <v>139930.71115057077</v>
      </c>
      <c r="E8" s="52">
        <v>131165.28457327688</v>
      </c>
      <c r="F8" s="52">
        <v>142607.5472988619</v>
      </c>
      <c r="G8" s="52">
        <v>177041.25346043974</v>
      </c>
      <c r="H8" s="52">
        <v>211436.03639123566</v>
      </c>
      <c r="I8" s="52">
        <v>228348.02510342107</v>
      </c>
      <c r="J8" s="52">
        <v>229514.39834216447</v>
      </c>
      <c r="K8" s="52">
        <v>260874.89393308014</v>
      </c>
      <c r="L8" s="52">
        <v>297595.4880705945</v>
      </c>
      <c r="M8" s="52">
        <v>317544.64268831466</v>
      </c>
      <c r="N8" s="52">
        <v>329668.37655265722</v>
      </c>
      <c r="O8" s="52">
        <v>339071.70569539256</v>
      </c>
      <c r="P8" s="52">
        <v>376354.62657236122</v>
      </c>
      <c r="Q8" s="52">
        <v>540930.72109151399</v>
      </c>
      <c r="R8" s="52">
        <v>544442.65245002112</v>
      </c>
      <c r="S8" s="52">
        <v>577233.55719636846</v>
      </c>
      <c r="T8" s="52">
        <v>594991.31428616028</v>
      </c>
      <c r="U8" s="52">
        <v>635230.7496896931</v>
      </c>
      <c r="V8" s="52">
        <v>793590.18504988402</v>
      </c>
      <c r="W8" s="52">
        <v>758012.21657832526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82292.403945971979</v>
      </c>
      <c r="D9" s="36">
        <v>85155.103087981581</v>
      </c>
      <c r="E9" s="36">
        <v>88117.38671148289</v>
      </c>
      <c r="F9" s="36">
        <v>91182.719053708599</v>
      </c>
      <c r="G9" s="36">
        <v>94354.684862029506</v>
      </c>
      <c r="H9" s="36">
        <v>150578.6988680897</v>
      </c>
      <c r="I9" s="36">
        <v>139930.71115057077</v>
      </c>
      <c r="J9" s="36">
        <v>131165.28457327676</v>
      </c>
      <c r="K9" s="36">
        <v>142607.5472988619</v>
      </c>
      <c r="L9" s="36">
        <v>177041.25346043985</v>
      </c>
      <c r="M9" s="36">
        <v>211436.03639123566</v>
      </c>
      <c r="N9" s="36">
        <v>228348.02510342095</v>
      </c>
      <c r="O9" s="36">
        <v>229514.39834216447</v>
      </c>
      <c r="P9" s="36">
        <v>260874.89393308014</v>
      </c>
      <c r="Q9" s="36">
        <v>297595.48807059415</v>
      </c>
      <c r="R9" s="36">
        <v>317544.6426883149</v>
      </c>
      <c r="S9" s="36">
        <v>329668.37655265722</v>
      </c>
      <c r="T9" s="36">
        <v>339071.70569539256</v>
      </c>
      <c r="U9" s="36">
        <v>376354.62657236122</v>
      </c>
      <c r="V9" s="36">
        <v>540930.72109151399</v>
      </c>
      <c r="W9" s="36">
        <v>544442.65245002089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544.56477663543444</v>
      </c>
      <c r="C11" s="54">
        <v>555.47867657048516</v>
      </c>
      <c r="D11" s="54">
        <v>565.4879677081982</v>
      </c>
      <c r="E11" s="54">
        <v>574.95184242076277</v>
      </c>
      <c r="F11" s="54">
        <v>583.9914396543985</v>
      </c>
      <c r="G11" s="54">
        <v>592.52103174022238</v>
      </c>
      <c r="H11" s="54">
        <v>600.63304894288478</v>
      </c>
      <c r="I11" s="54">
        <v>607.8182436437454</v>
      </c>
      <c r="J11" s="54">
        <v>614.66536306642683</v>
      </c>
      <c r="K11" s="54">
        <v>619.16400610711491</v>
      </c>
      <c r="L11" s="54">
        <v>625.46076827091429</v>
      </c>
      <c r="M11" s="54">
        <v>635.45040547829603</v>
      </c>
      <c r="N11" s="54">
        <v>645.11308741248934</v>
      </c>
      <c r="O11" s="54">
        <v>653.84630809540488</v>
      </c>
      <c r="P11" s="54">
        <v>671.1724515786932</v>
      </c>
      <c r="Q11" s="54">
        <v>615.51468093270842</v>
      </c>
      <c r="R11" s="54">
        <v>626.93890271638725</v>
      </c>
      <c r="S11" s="54">
        <v>647.0708742724172</v>
      </c>
      <c r="T11" s="54">
        <v>737.70497457018632</v>
      </c>
      <c r="U11" s="54">
        <v>732.37299860141593</v>
      </c>
      <c r="V11" s="54">
        <v>767.61209063674221</v>
      </c>
      <c r="W11" s="54">
        <v>728.90906022202307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383.99431764314107</v>
      </c>
      <c r="C13" s="35">
        <v>375.326352321934</v>
      </c>
      <c r="D13" s="35">
        <v>365.90223467239207</v>
      </c>
      <c r="E13" s="35">
        <v>356.14826807307907</v>
      </c>
      <c r="F13" s="35">
        <v>345.08261946125151</v>
      </c>
      <c r="G13" s="35">
        <v>331.52740369519017</v>
      </c>
      <c r="H13" s="35">
        <v>317.61939633953563</v>
      </c>
      <c r="I13" s="35">
        <v>304.14502094218341</v>
      </c>
      <c r="J13" s="35">
        <v>290.00732003104326</v>
      </c>
      <c r="K13" s="35">
        <v>275.01524658323939</v>
      </c>
      <c r="L13" s="35">
        <v>258.27175559733911</v>
      </c>
      <c r="M13" s="35">
        <v>241.76723794826952</v>
      </c>
      <c r="N13" s="35">
        <v>227.02430044959547</v>
      </c>
      <c r="O13" s="35">
        <v>215.02916375505069</v>
      </c>
      <c r="P13" s="35">
        <v>203.83037696968762</v>
      </c>
      <c r="Q13" s="35">
        <v>192.74370063164582</v>
      </c>
      <c r="R13" s="35">
        <v>185.48630210460433</v>
      </c>
      <c r="S13" s="35">
        <v>180.40424180668325</v>
      </c>
      <c r="T13" s="35">
        <v>177.0115641220807</v>
      </c>
      <c r="U13" s="35">
        <v>174.59081064992512</v>
      </c>
      <c r="V13" s="35">
        <v>172.81857826279989</v>
      </c>
      <c r="W13" s="35">
        <v>171.02733925398556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354.67169307060175</v>
      </c>
      <c r="D14" s="36">
        <v>342.60567018997995</v>
      </c>
      <c r="E14" s="36">
        <v>332.90189109768085</v>
      </c>
      <c r="F14" s="36">
        <v>322.84591928809232</v>
      </c>
      <c r="G14" s="36">
        <v>309.06107765736232</v>
      </c>
      <c r="H14" s="36">
        <v>295.24361747432795</v>
      </c>
      <c r="I14" s="36">
        <v>280.37840559398694</v>
      </c>
      <c r="J14" s="36">
        <v>259.6618094157493</v>
      </c>
      <c r="K14" s="36">
        <v>244.32867906393869</v>
      </c>
      <c r="L14" s="36">
        <v>226.1918587628777</v>
      </c>
      <c r="M14" s="36">
        <v>213.56049915474932</v>
      </c>
      <c r="N14" s="36">
        <v>204.32886515750008</v>
      </c>
      <c r="O14" s="36">
        <v>194.46844206280088</v>
      </c>
      <c r="P14" s="36">
        <v>185.93663436780196</v>
      </c>
      <c r="Q14" s="36">
        <v>177.11791892271555</v>
      </c>
      <c r="R14" s="36">
        <v>176.4859863727111</v>
      </c>
      <c r="S14" s="36">
        <v>175.31102523774064</v>
      </c>
      <c r="T14" s="36">
        <v>173.40013828514464</v>
      </c>
      <c r="U14" s="36">
        <v>171.27532676955158</v>
      </c>
      <c r="V14" s="36">
        <v>169.28889777502465</v>
      </c>
      <c r="W14" s="36">
        <v>167.51499307458081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0.24140266623022208</v>
      </c>
      <c r="C16" s="44">
        <f>C7/RES_summary!C$6</f>
        <v>0.27810807617039346</v>
      </c>
      <c r="D16" s="44">
        <f>D7/RES_summary!D$6</f>
        <v>0.30612600182096378</v>
      </c>
      <c r="E16" s="44">
        <f>E7/RES_summary!E$6</f>
        <v>0.32771170283513301</v>
      </c>
      <c r="F16" s="44">
        <f>F7/RES_summary!F$6</f>
        <v>0.3534684910933879</v>
      </c>
      <c r="G16" s="44">
        <f>G7/RES_summary!G$6</f>
        <v>0.39531286496557533</v>
      </c>
      <c r="H16" s="44">
        <f>H7/RES_summary!H$6</f>
        <v>0.4243119486044421</v>
      </c>
      <c r="I16" s="44">
        <f>I7/RES_summary!I$6</f>
        <v>0.46260489108672653</v>
      </c>
      <c r="J16" s="44">
        <f>J7/RES_summary!J$6</f>
        <v>0.51801372814620961</v>
      </c>
      <c r="K16" s="44">
        <f>K7/RES_summary!K$6</f>
        <v>0.5726970131546546</v>
      </c>
      <c r="L16" s="44">
        <f>L7/RES_summary!L$6</f>
        <v>0.63502011284616322</v>
      </c>
      <c r="M16" s="44">
        <f>M7/RES_summary!M$6</f>
        <v>0.68642495571152617</v>
      </c>
      <c r="N16" s="44">
        <f>N7/RES_summary!N$6</f>
        <v>0.74225359521196621</v>
      </c>
      <c r="O16" s="44">
        <f>O7/RES_summary!O$6</f>
        <v>0.79795232444463227</v>
      </c>
      <c r="P16" s="44">
        <f>P7/RES_summary!P$6</f>
        <v>0.85556844201860871</v>
      </c>
      <c r="Q16" s="44">
        <f>Q7/RES_summary!Q$6</f>
        <v>0.97928683822130802</v>
      </c>
      <c r="R16" s="44">
        <f>R7/RES_summary!R$6</f>
        <v>1.0985576901541079</v>
      </c>
      <c r="S16" s="44">
        <f>S7/RES_summary!S$6</f>
        <v>1.2254738662879625</v>
      </c>
      <c r="T16" s="44">
        <f>T7/RES_summary!T$6</f>
        <v>1.381064745304047</v>
      </c>
      <c r="U16" s="44">
        <f>U7/RES_summary!U$6</f>
        <v>1.5174238645210034</v>
      </c>
      <c r="V16" s="44">
        <f>V7/RES_summary!V$6</f>
        <v>1.6603816641419731</v>
      </c>
      <c r="W16" s="44">
        <f>W7/RES_summary!W$6</f>
        <v>1.7749578449775909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92.697252096309057</v>
      </c>
      <c r="C17" s="52">
        <f t="shared" si="2"/>
        <v>104.38128978030436</v>
      </c>
      <c r="D17" s="52">
        <f t="shared" si="2"/>
        <v>112.01218815761541</v>
      </c>
      <c r="E17" s="52">
        <f t="shared" si="2"/>
        <v>116.71395539201218</v>
      </c>
      <c r="F17" s="52">
        <f t="shared" si="2"/>
        <v>121.97583280352235</v>
      </c>
      <c r="G17" s="52">
        <f t="shared" si="2"/>
        <v>131.05704776934448</v>
      </c>
      <c r="H17" s="52">
        <f t="shared" si="2"/>
        <v>134.76970497539497</v>
      </c>
      <c r="I17" s="52">
        <f t="shared" si="2"/>
        <v>140.69897428752893</v>
      </c>
      <c r="J17" s="52">
        <f t="shared" si="2"/>
        <v>150.22777303897166</v>
      </c>
      <c r="K17" s="52">
        <f t="shared" si="2"/>
        <v>157.50041029021202</v>
      </c>
      <c r="L17" s="52">
        <f t="shared" si="2"/>
        <v>164.00775938439898</v>
      </c>
      <c r="M17" s="52">
        <f t="shared" si="2"/>
        <v>165.95506560113893</v>
      </c>
      <c r="N17" s="52">
        <f t="shared" si="2"/>
        <v>168.50960320919384</v>
      </c>
      <c r="O17" s="52">
        <f t="shared" si="2"/>
        <v>171.58302104172816</v>
      </c>
      <c r="P17" s="52">
        <f t="shared" si="2"/>
        <v>174.39083806002134</v>
      </c>
      <c r="Q17" s="52">
        <f t="shared" si="2"/>
        <v>188.75136917863875</v>
      </c>
      <c r="R17" s="52">
        <f t="shared" ref="R17:V17" si="3">R13*R16</f>
        <v>203.76740359526119</v>
      </c>
      <c r="S17" s="52">
        <f t="shared" si="3"/>
        <v>221.0806837015846</v>
      </c>
      <c r="T17" s="52">
        <f t="shared" si="3"/>
        <v>244.46443072013236</v>
      </c>
      <c r="U17" s="52">
        <f t="shared" si="3"/>
        <v>264.92826260626413</v>
      </c>
      <c r="V17" s="52">
        <f t="shared" si="3"/>
        <v>286.94479857063749</v>
      </c>
      <c r="W17" s="52">
        <f t="shared" ref="W17" si="4">W13*W16</f>
        <v>303.56631751450556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50.479658382545104</v>
      </c>
      <c r="C18" s="36">
        <f>C3*11630*1000/RES_summary!C$6</f>
        <v>57.981580705883765</v>
      </c>
      <c r="D18" s="36">
        <f>D3*11630*1000/RES_summary!D$6</f>
        <v>63.341544639798244</v>
      </c>
      <c r="E18" s="36">
        <f>E3*11630*1000/RES_summary!E$6</f>
        <v>67.104903688852119</v>
      </c>
      <c r="F18" s="36">
        <f>F3*11630*1000/RES_summary!F$6</f>
        <v>71.232842201973213</v>
      </c>
      <c r="G18" s="36">
        <f>G3*11630*1000/RES_summary!G$6</f>
        <v>77.65405716111961</v>
      </c>
      <c r="H18" s="36">
        <f>H3*11630*1000/RES_summary!H$6</f>
        <v>80.947138804504533</v>
      </c>
      <c r="I18" s="36">
        <f>I3*11630*1000/RES_summary!I$6</f>
        <v>85.519403433922307</v>
      </c>
      <c r="J18" s="36">
        <f>J3*11630*1000/RES_summary!J$6</f>
        <v>92.339808657660285</v>
      </c>
      <c r="K18" s="36">
        <f>K3*11630*1000/RES_summary!K$6</f>
        <v>97.518584998801941</v>
      </c>
      <c r="L18" s="36">
        <f>L3*11630*1000/RES_summary!L$6</f>
        <v>102.58041918695743</v>
      </c>
      <c r="M18" s="36">
        <f>M3*11630*1000/RES_summary!M$6</f>
        <v>105.45621372742094</v>
      </c>
      <c r="N18" s="36">
        <f>N3*11630*1000/RES_summary!N$6</f>
        <v>108.70775038493656</v>
      </c>
      <c r="O18" s="36">
        <f>O3*11630*1000/RES_summary!O$6</f>
        <v>112.18892483999014</v>
      </c>
      <c r="P18" s="36">
        <f>P3*11630*1000/RES_summary!P$6</f>
        <v>117.04632631360739</v>
      </c>
      <c r="Q18" s="36">
        <f>Q3*11630*1000/RES_summary!Q$6</f>
        <v>116.17923877560173</v>
      </c>
      <c r="R18" s="36">
        <f>R3*11630*1000/RES_summary!R$6</f>
        <v>127.74971241938026</v>
      </c>
      <c r="S18" s="36">
        <f>S3*11630*1000/RES_summary!S$6</f>
        <v>143.0548712875281</v>
      </c>
      <c r="T18" s="36">
        <f>T3*11630*1000/RES_summary!T$6</f>
        <v>180.34262664771035</v>
      </c>
      <c r="U18" s="36">
        <f>U3*11630*1000/RES_summary!U$6</f>
        <v>194.02630609921306</v>
      </c>
      <c r="V18" s="36">
        <f>V3*11630*1000/RES_summary!V$6</f>
        <v>220.26229672814594</v>
      </c>
      <c r="W18" s="36">
        <f>W3*11630*1000/RES_summary!W$6</f>
        <v>221.27223921455854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48.738454189053137</v>
      </c>
      <c r="C3" s="49">
        <f t="shared" ref="C3:W3" si="0">C5*C11/11630</f>
        <v>50.521186335535248</v>
      </c>
      <c r="D3" s="49">
        <f t="shared" si="0"/>
        <v>51.944880554369092</v>
      </c>
      <c r="E3" s="49">
        <f t="shared" si="0"/>
        <v>53.465638033975765</v>
      </c>
      <c r="F3" s="49">
        <f t="shared" si="0"/>
        <v>54.853375436016776</v>
      </c>
      <c r="G3" s="49">
        <f t="shared" si="0"/>
        <v>57.151477607954952</v>
      </c>
      <c r="H3" s="49">
        <f t="shared" si="0"/>
        <v>59.302258665908447</v>
      </c>
      <c r="I3" s="49">
        <f t="shared" si="0"/>
        <v>62.035347160751414</v>
      </c>
      <c r="J3" s="49">
        <f t="shared" si="0"/>
        <v>62.465063012371388</v>
      </c>
      <c r="K3" s="49">
        <f t="shared" si="0"/>
        <v>63.083507078422215</v>
      </c>
      <c r="L3" s="49">
        <f t="shared" si="0"/>
        <v>62.176832084211696</v>
      </c>
      <c r="M3" s="49">
        <f t="shared" si="0"/>
        <v>60.432839741572593</v>
      </c>
      <c r="N3" s="49">
        <f t="shared" si="0"/>
        <v>58.110701852303734</v>
      </c>
      <c r="O3" s="49">
        <f t="shared" si="0"/>
        <v>56.860977827462222</v>
      </c>
      <c r="P3" s="49">
        <f t="shared" si="0"/>
        <v>55.192096152741911</v>
      </c>
      <c r="Q3" s="49">
        <f t="shared" si="0"/>
        <v>47.470894595611526</v>
      </c>
      <c r="R3" s="49">
        <f t="shared" si="0"/>
        <v>45.003005665156081</v>
      </c>
      <c r="S3" s="49">
        <f t="shared" si="0"/>
        <v>43.315467731247217</v>
      </c>
      <c r="T3" s="49">
        <f t="shared" si="0"/>
        <v>45.938701400263952</v>
      </c>
      <c r="U3" s="49">
        <f t="shared" si="0"/>
        <v>42.60204613429903</v>
      </c>
      <c r="V3" s="49">
        <f t="shared" si="0"/>
        <v>42.099803064131898</v>
      </c>
      <c r="W3" s="49">
        <f t="shared" si="0"/>
        <v>38.471823655432587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1189.7565992887241</v>
      </c>
      <c r="C5" s="49">
        <f t="shared" ref="C5:W5" si="1">C7*C13/1000000</f>
        <v>1227.513653555767</v>
      </c>
      <c r="D5" s="49">
        <f t="shared" si="1"/>
        <v>1257.450299682692</v>
      </c>
      <c r="E5" s="49">
        <f t="shared" si="1"/>
        <v>1290.0384925550461</v>
      </c>
      <c r="F5" s="49">
        <f t="shared" si="1"/>
        <v>1318.9001300184784</v>
      </c>
      <c r="G5" s="49">
        <f t="shared" si="1"/>
        <v>1369.6558107152687</v>
      </c>
      <c r="H5" s="49">
        <f t="shared" si="1"/>
        <v>1416.8715834198226</v>
      </c>
      <c r="I5" s="49">
        <f t="shared" si="1"/>
        <v>1479.5776103864625</v>
      </c>
      <c r="J5" s="49">
        <f t="shared" si="1"/>
        <v>1486.6492085914679</v>
      </c>
      <c r="K5" s="49">
        <f t="shared" si="1"/>
        <v>1504.0458897283709</v>
      </c>
      <c r="L5" s="49">
        <f t="shared" si="1"/>
        <v>1479.8853829826132</v>
      </c>
      <c r="M5" s="49">
        <f t="shared" si="1"/>
        <v>1435.7846139682001</v>
      </c>
      <c r="N5" s="49">
        <f t="shared" si="1"/>
        <v>1378.0303030415951</v>
      </c>
      <c r="O5" s="49">
        <f t="shared" si="1"/>
        <v>1346.0512959364839</v>
      </c>
      <c r="P5" s="49">
        <f t="shared" si="1"/>
        <v>1303.1907063659087</v>
      </c>
      <c r="Q5" s="49">
        <f t="shared" si="1"/>
        <v>1239.7424249165804</v>
      </c>
      <c r="R5" s="49">
        <f t="shared" si="1"/>
        <v>1169.1061449081619</v>
      </c>
      <c r="S5" s="49">
        <f t="shared" si="1"/>
        <v>1102.3369077813466</v>
      </c>
      <c r="T5" s="49">
        <f t="shared" si="1"/>
        <v>1029.7612715445493</v>
      </c>
      <c r="U5" s="49">
        <f t="shared" si="1"/>
        <v>963.85571149553959</v>
      </c>
      <c r="V5" s="49">
        <f t="shared" si="1"/>
        <v>910.02643117701803</v>
      </c>
      <c r="W5" s="49">
        <f t="shared" si="1"/>
        <v>874.60959505685071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15513386.878657483</v>
      </c>
      <c r="C7" s="35">
        <v>16122159.283125486</v>
      </c>
      <c r="D7" s="35">
        <v>16737765.05507897</v>
      </c>
      <c r="E7" s="35">
        <v>17500917.632906225</v>
      </c>
      <c r="F7" s="35">
        <v>18307847.380910769</v>
      </c>
      <c r="G7" s="35">
        <v>19498337.702021562</v>
      </c>
      <c r="H7" s="35">
        <v>20674210.304183535</v>
      </c>
      <c r="I7" s="35">
        <v>22169988.546725668</v>
      </c>
      <c r="J7" s="35">
        <v>23022819.612762898</v>
      </c>
      <c r="K7" s="35">
        <v>24344098.557990279</v>
      </c>
      <c r="L7" s="35">
        <v>25444224.096546132</v>
      </c>
      <c r="M7" s="35">
        <v>26451926.226201624</v>
      </c>
      <c r="N7" s="35">
        <v>27126623.975956164</v>
      </c>
      <c r="O7" s="35">
        <v>27853648.659797233</v>
      </c>
      <c r="P7" s="35">
        <v>28523128.605376448</v>
      </c>
      <c r="Q7" s="35">
        <v>29259397.993427034</v>
      </c>
      <c r="R7" s="35">
        <v>29713818.455974091</v>
      </c>
      <c r="S7" s="35">
        <v>30391105.514544137</v>
      </c>
      <c r="T7" s="35">
        <v>31130596.026367016</v>
      </c>
      <c r="U7" s="35">
        <v>31885757.602518775</v>
      </c>
      <c r="V7" s="35">
        <v>32621581.811721534</v>
      </c>
      <c r="W7" s="35">
        <v>33928574.460545883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4343054.9860755168</v>
      </c>
      <c r="D8" s="52">
        <v>4385655.2620434333</v>
      </c>
      <c r="E8" s="52">
        <v>4618837.717665948</v>
      </c>
      <c r="F8" s="52">
        <v>4703551.8016609922</v>
      </c>
      <c r="G8" s="52">
        <v>5265735.6471309867</v>
      </c>
      <c r="H8" s="52">
        <v>5392949.6145045348</v>
      </c>
      <c r="I8" s="52">
        <v>6059948.3756991364</v>
      </c>
      <c r="J8" s="52">
        <v>5637498.4715970233</v>
      </c>
      <c r="K8" s="52">
        <v>6423059.2399166003</v>
      </c>
      <c r="L8" s="52">
        <v>6544113.2282258049</v>
      </c>
      <c r="M8" s="52">
        <v>6618763.6297049932</v>
      </c>
      <c r="N8" s="52">
        <v>5725616.0768007189</v>
      </c>
      <c r="O8" s="52">
        <v>4584282.2073210366</v>
      </c>
      <c r="P8" s="52">
        <v>4727676.4873936884</v>
      </c>
      <c r="Q8" s="52">
        <v>5563538.6651181988</v>
      </c>
      <c r="R8" s="52">
        <v>4469415.5039943717</v>
      </c>
      <c r="S8" s="52">
        <v>3913185.8068452217</v>
      </c>
      <c r="T8" s="52">
        <v>3775296.3306589015</v>
      </c>
      <c r="U8" s="52">
        <v>3321508.7788363993</v>
      </c>
      <c r="V8" s="52">
        <v>2860485.0199472569</v>
      </c>
      <c r="W8" s="52">
        <v>3101460.3772850446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3734282.5816075131</v>
      </c>
      <c r="D9" s="36">
        <v>3770049.4900899511</v>
      </c>
      <c r="E9" s="36">
        <v>3855685.1398386918</v>
      </c>
      <c r="F9" s="36">
        <v>3896622.0536564477</v>
      </c>
      <c r="G9" s="36">
        <v>4075245.3260201961</v>
      </c>
      <c r="H9" s="36">
        <v>4217077.012342561</v>
      </c>
      <c r="I9" s="36">
        <v>4564170.1331570037</v>
      </c>
      <c r="J9" s="36">
        <v>4784667.4055597931</v>
      </c>
      <c r="K9" s="36">
        <v>5101780.2946892194</v>
      </c>
      <c r="L9" s="36">
        <v>5443987.6896699518</v>
      </c>
      <c r="M9" s="36">
        <v>5611061.5000495017</v>
      </c>
      <c r="N9" s="36">
        <v>5050918.3270461783</v>
      </c>
      <c r="O9" s="36">
        <v>3857257.5234799683</v>
      </c>
      <c r="P9" s="36">
        <v>4058196.5418144725</v>
      </c>
      <c r="Q9" s="36">
        <v>4827269.2770676129</v>
      </c>
      <c r="R9" s="36">
        <v>4014995.0414473154</v>
      </c>
      <c r="S9" s="36">
        <v>3235898.7482751757</v>
      </c>
      <c r="T9" s="36">
        <v>3035805.8188360259</v>
      </c>
      <c r="U9" s="36">
        <v>2566347.2026846409</v>
      </c>
      <c r="V9" s="36">
        <v>2124660.8107444942</v>
      </c>
      <c r="W9" s="36">
        <v>1794467.7284606993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476.4236841027456</v>
      </c>
      <c r="C11" s="54">
        <v>478.65976511159147</v>
      </c>
      <c r="D11" s="54">
        <v>480.43168067935358</v>
      </c>
      <c r="E11" s="54">
        <v>482.00528427922518</v>
      </c>
      <c r="F11" s="54">
        <v>483.69451317889951</v>
      </c>
      <c r="G11" s="54">
        <v>485.28373287695382</v>
      </c>
      <c r="H11" s="54">
        <v>486.76625062933437</v>
      </c>
      <c r="I11" s="54">
        <v>487.61963036943513</v>
      </c>
      <c r="J11" s="54">
        <v>488.66180309084154</v>
      </c>
      <c r="K11" s="54">
        <v>487.79175710825473</v>
      </c>
      <c r="L11" s="54">
        <v>488.63010977376325</v>
      </c>
      <c r="M11" s="54">
        <v>489.51208931819326</v>
      </c>
      <c r="N11" s="54">
        <v>490.43004428175698</v>
      </c>
      <c r="O11" s="54">
        <v>491.28378251982315</v>
      </c>
      <c r="P11" s="54">
        <v>492.54807843615856</v>
      </c>
      <c r="Q11" s="54">
        <v>445.32355516034778</v>
      </c>
      <c r="R11" s="54">
        <v>447.6795868067901</v>
      </c>
      <c r="S11" s="54">
        <v>456.99176554680679</v>
      </c>
      <c r="T11" s="54">
        <v>518.82617073345273</v>
      </c>
      <c r="U11" s="54">
        <v>514.04145935196914</v>
      </c>
      <c r="V11" s="54">
        <v>538.0291086738921</v>
      </c>
      <c r="W11" s="54">
        <v>511.57374860905526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76.692253509485411</v>
      </c>
      <c r="C13" s="35">
        <v>76.138290907506644</v>
      </c>
      <c r="D13" s="35">
        <v>75.126535445132603</v>
      </c>
      <c r="E13" s="35">
        <v>73.712620081671716</v>
      </c>
      <c r="F13" s="35">
        <v>72.040153196474066</v>
      </c>
      <c r="G13" s="35">
        <v>70.244747611139417</v>
      </c>
      <c r="H13" s="35">
        <v>68.53328676515936</v>
      </c>
      <c r="I13" s="35">
        <v>66.73786083687375</v>
      </c>
      <c r="J13" s="35">
        <v>64.572855696933445</v>
      </c>
      <c r="K13" s="35">
        <v>61.78277195787598</v>
      </c>
      <c r="L13" s="35">
        <v>58.161937945810536</v>
      </c>
      <c r="M13" s="35">
        <v>54.279019292969366</v>
      </c>
      <c r="N13" s="35">
        <v>50.799919085508755</v>
      </c>
      <c r="O13" s="35">
        <v>48.325851753824871</v>
      </c>
      <c r="P13" s="35">
        <v>45.688911773874082</v>
      </c>
      <c r="Q13" s="35">
        <v>42.37074273349991</v>
      </c>
      <c r="R13" s="35">
        <v>39.345537048373131</v>
      </c>
      <c r="S13" s="35">
        <v>36.271694929090557</v>
      </c>
      <c r="T13" s="35">
        <v>33.078752191970928</v>
      </c>
      <c r="U13" s="35">
        <v>30.228408667931447</v>
      </c>
      <c r="V13" s="35">
        <v>27.896453226251243</v>
      </c>
      <c r="W13" s="35">
        <v>25.77796470859386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74.635850048182121</v>
      </c>
      <c r="D14" s="36">
        <v>72.751162780987414</v>
      </c>
      <c r="E14" s="36">
        <v>71.014930908821555</v>
      </c>
      <c r="F14" s="36">
        <v>69.213643499358071</v>
      </c>
      <c r="G14" s="36">
        <v>67.531222449381772</v>
      </c>
      <c r="H14" s="36">
        <v>65.765012285903552</v>
      </c>
      <c r="I14" s="36">
        <v>64.011069352517694</v>
      </c>
      <c r="J14" s="36">
        <v>60.214114673059953</v>
      </c>
      <c r="K14" s="36">
        <v>56.489040152174383</v>
      </c>
      <c r="L14" s="36">
        <v>51.152297627157552</v>
      </c>
      <c r="M14" s="36">
        <v>47.533678528370899</v>
      </c>
      <c r="N14" s="36">
        <v>44.193755747652311</v>
      </c>
      <c r="O14" s="36">
        <v>41.949139741456911</v>
      </c>
      <c r="P14" s="36">
        <v>37.76313463978012</v>
      </c>
      <c r="Q14" s="36">
        <v>34.246171594813198</v>
      </c>
      <c r="R14" s="36">
        <v>29.201030020807345</v>
      </c>
      <c r="S14" s="36">
        <v>22.143115458161976</v>
      </c>
      <c r="T14" s="36">
        <v>17.707511250433274</v>
      </c>
      <c r="U14" s="36">
        <v>14.590658618073359</v>
      </c>
      <c r="V14" s="36">
        <v>13.234064553218337</v>
      </c>
      <c r="W14" s="36">
        <v>12.749022355210451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8.490032753457788</v>
      </c>
      <c r="C16" s="44">
        <f>C7/RES_summary!C$6</f>
        <v>8.8021262494399686</v>
      </c>
      <c r="D16" s="44">
        <f>D7/RES_summary!D$6</f>
        <v>9.0822230298624564</v>
      </c>
      <c r="E16" s="44">
        <f>E7/RES_summary!E$6</f>
        <v>9.4452260301671309</v>
      </c>
      <c r="F16" s="44">
        <f>F7/RES_summary!F$6</f>
        <v>9.8252116242596781</v>
      </c>
      <c r="G16" s="44">
        <f>G7/RES_summary!G$6</f>
        <v>10.397544105087904</v>
      </c>
      <c r="H16" s="44">
        <f>H7/RES_summary!H$6</f>
        <v>10.935582228502117</v>
      </c>
      <c r="I16" s="44">
        <f>I7/RES_summary!I$6</f>
        <v>11.515794383346639</v>
      </c>
      <c r="J16" s="44">
        <f>J7/RES_summary!J$6</f>
        <v>12.059426316481309</v>
      </c>
      <c r="K16" s="44">
        <f>K7/RES_summary!K$6</f>
        <v>12.591770774211946</v>
      </c>
      <c r="L16" s="44">
        <f>L7/RES_summary!L$6</f>
        <v>13.160127139935096</v>
      </c>
      <c r="M16" s="44">
        <f>M7/RES_summary!M$6</f>
        <v>13.612391688349682</v>
      </c>
      <c r="N16" s="44">
        <f>N7/RES_summary!N$6</f>
        <v>14.029309533440854</v>
      </c>
      <c r="O16" s="44">
        <f>O7/RES_summary!O$6</f>
        <v>14.38796582869108</v>
      </c>
      <c r="P16" s="44">
        <f>P7/RES_summary!P$6</f>
        <v>14.698817372475952</v>
      </c>
      <c r="Q16" s="44">
        <f>Q7/RES_summary!Q$6</f>
        <v>15.05242373878159</v>
      </c>
      <c r="R16" s="44">
        <f>R7/RES_summary!R$6</f>
        <v>15.321676977420108</v>
      </c>
      <c r="S16" s="44">
        <f>S7/RES_summary!S$6</f>
        <v>15.661473771229254</v>
      </c>
      <c r="T16" s="44">
        <f>T7/RES_summary!T$6</f>
        <v>16.322755481292905</v>
      </c>
      <c r="U16" s="44">
        <f>U7/RES_summary!U$6</f>
        <v>16.72556850502032</v>
      </c>
      <c r="V16" s="44">
        <f>V7/RES_summary!V$6</f>
        <v>17.219670969117228</v>
      </c>
      <c r="W16" s="44">
        <f>W7/RES_summary!W$6</f>
        <v>17.928177780461684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651.11974423201912</v>
      </c>
      <c r="C17" s="52">
        <f t="shared" si="2"/>
        <v>670.17884898446073</v>
      </c>
      <c r="D17" s="52">
        <f t="shared" si="2"/>
        <v>682.31595037356146</v>
      </c>
      <c r="E17" s="52">
        <f t="shared" si="2"/>
        <v>696.23235794722609</v>
      </c>
      <c r="F17" s="52">
        <f t="shared" si="2"/>
        <v>707.80975059944501</v>
      </c>
      <c r="G17" s="52">
        <f t="shared" si="2"/>
        <v>730.37286143759036</v>
      </c>
      <c r="H17" s="52">
        <f t="shared" si="2"/>
        <v>749.451392809916</v>
      </c>
      <c r="I17" s="52">
        <f t="shared" si="2"/>
        <v>768.53948298184037</v>
      </c>
      <c r="J17" s="52">
        <f t="shared" si="2"/>
        <v>778.71159532194918</v>
      </c>
      <c r="K17" s="52">
        <f t="shared" si="2"/>
        <v>777.95450228898414</v>
      </c>
      <c r="L17" s="52">
        <f t="shared" si="2"/>
        <v>765.41849807188214</v>
      </c>
      <c r="M17" s="52">
        <f t="shared" si="2"/>
        <v>738.8672710753882</v>
      </c>
      <c r="N17" s="52">
        <f t="shared" si="2"/>
        <v>712.68778912435198</v>
      </c>
      <c r="O17" s="52">
        <f t="shared" si="2"/>
        <v>695.31070367642315</v>
      </c>
      <c r="P17" s="52">
        <f t="shared" si="2"/>
        <v>671.57297011134142</v>
      </c>
      <c r="Q17" s="52">
        <f t="shared" si="2"/>
        <v>637.78237375154163</v>
      </c>
      <c r="R17" s="52">
        <f t="shared" ref="R17:V17" si="3">R13*R16</f>
        <v>602.83960915828845</v>
      </c>
      <c r="S17" s="52">
        <f t="shared" si="3"/>
        <v>568.06819876998088</v>
      </c>
      <c r="T17" s="52">
        <f t="shared" si="3"/>
        <v>539.93638365582319</v>
      </c>
      <c r="U17" s="52">
        <f t="shared" si="3"/>
        <v>505.58731997323747</v>
      </c>
      <c r="V17" s="52">
        <f t="shared" si="3"/>
        <v>480.36774576141516</v>
      </c>
      <c r="W17" s="52">
        <f t="shared" ref="W17" si="4">W13*W16</f>
        <v>462.15193411413787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310.20886733905598</v>
      </c>
      <c r="C18" s="52">
        <f>C3*11630*1000/RES_summary!C$6</f>
        <v>320.78765043765873</v>
      </c>
      <c r="D18" s="52">
        <f>D3*11630*1000/RES_summary!D$6</f>
        <v>327.80619879230056</v>
      </c>
      <c r="E18" s="52">
        <f>E3*11630*1000/RES_summary!E$6</f>
        <v>335.58767561674807</v>
      </c>
      <c r="F18" s="52">
        <f>F3*11630*1000/RES_summary!F$6</f>
        <v>342.36369273947685</v>
      </c>
      <c r="G18" s="52">
        <f>G3*11630*1000/RES_summary!G$6</f>
        <v>354.438068590456</v>
      </c>
      <c r="H18" s="52">
        <f>H3*11630*1000/RES_summary!H$6</f>
        <v>364.80764450701531</v>
      </c>
      <c r="I18" s="52">
        <f>I3*11630*1000/RES_summary!I$6</f>
        <v>374.75493861592184</v>
      </c>
      <c r="J18" s="52">
        <f>J3*11630*1000/RES_summary!J$6</f>
        <v>380.52661225776944</v>
      </c>
      <c r="K18" s="52">
        <f>K3*11630*1000/RES_summary!K$6</f>
        <v>379.47979362182133</v>
      </c>
      <c r="L18" s="52">
        <f>L3*11630*1000/RES_summary!L$6</f>
        <v>374.00652473573274</v>
      </c>
      <c r="M18" s="52">
        <f>M3*11630*1000/RES_summary!M$6</f>
        <v>361.68446159294513</v>
      </c>
      <c r="N18" s="52">
        <f>N3*11630*1000/RES_summary!N$6</f>
        <v>349.52350397932344</v>
      </c>
      <c r="O18" s="52">
        <f>O3*11630*1000/RES_summary!O$6</f>
        <v>341.59487252867308</v>
      </c>
      <c r="P18" s="52">
        <f>P3*11630*1000/RES_summary!P$6</f>
        <v>330.78197595800498</v>
      </c>
      <c r="Q18" s="52">
        <f>Q3*11630*1000/RES_summary!Q$6</f>
        <v>284.01951409764217</v>
      </c>
      <c r="R18" s="52">
        <f>R3*11630*1000/RES_summary!R$6</f>
        <v>269.87898713874944</v>
      </c>
      <c r="S18" s="52">
        <f>S3*11630*1000/RES_summary!S$6</f>
        <v>259.6024891068879</v>
      </c>
      <c r="T18" s="52">
        <f>T3*11630*1000/RES_summary!T$6</f>
        <v>280.13312637181917</v>
      </c>
      <c r="U18" s="52">
        <f>U3*11630*1000/RES_summary!U$6</f>
        <v>259.89284378889391</v>
      </c>
      <c r="V18" s="52">
        <f>V3*11630*1000/RES_summary!V$6</f>
        <v>258.45183008770096</v>
      </c>
      <c r="W18" s="52">
        <f>W3*11630*1000/RES_summary!W$6</f>
        <v>236.42479736169463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101.27466637019326</v>
      </c>
      <c r="D19" s="36">
        <v>104.87309875453018</v>
      </c>
      <c r="E19" s="36">
        <v>108.95991318564984</v>
      </c>
      <c r="F19" s="36">
        <v>113.34525898394429</v>
      </c>
      <c r="G19" s="36">
        <v>120.00950414891294</v>
      </c>
      <c r="H19" s="36">
        <v>126.40556166526473</v>
      </c>
      <c r="I19" s="36">
        <v>134.4204856463038</v>
      </c>
      <c r="J19" s="36">
        <v>137.03107113608485</v>
      </c>
      <c r="K19" s="36">
        <v>146.078112627493</v>
      </c>
      <c r="L19" s="36">
        <v>150.71597772508676</v>
      </c>
      <c r="M19" s="36">
        <v>156.63686426648695</v>
      </c>
      <c r="N19" s="36">
        <v>159.77212648401107</v>
      </c>
      <c r="O19" s="36">
        <v>164.82049364859483</v>
      </c>
      <c r="P19" s="36">
        <v>168.52320899110168</v>
      </c>
      <c r="Q19" s="36">
        <v>172.40283491087908</v>
      </c>
      <c r="R19" s="36">
        <v>174.71928248456726</v>
      </c>
      <c r="S19" s="36">
        <v>179.05124121117603</v>
      </c>
      <c r="T19" s="36">
        <v>183.22742654407429</v>
      </c>
      <c r="U19" s="36">
        <v>190.85975829606215</v>
      </c>
      <c r="V19" s="36">
        <v>195.2663649149159</v>
      </c>
      <c r="W19" s="36">
        <v>204.28344238207976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11.250041735551591</v>
      </c>
      <c r="C3" s="49">
        <f t="shared" ref="C3:W3" si="0">C5*C11/11630</f>
        <v>11.681828938257153</v>
      </c>
      <c r="D3" s="49">
        <f t="shared" si="0"/>
        <v>12.142164948506592</v>
      </c>
      <c r="E3" s="49">
        <f t="shared" si="0"/>
        <v>12.689233064200103</v>
      </c>
      <c r="F3" s="49">
        <f t="shared" si="0"/>
        <v>13.379749632598404</v>
      </c>
      <c r="G3" s="49">
        <f t="shared" si="0"/>
        <v>14.106270285274782</v>
      </c>
      <c r="H3" s="49">
        <f t="shared" si="0"/>
        <v>14.868391568827782</v>
      </c>
      <c r="I3" s="49">
        <f t="shared" si="0"/>
        <v>16.192036266806191</v>
      </c>
      <c r="J3" s="49">
        <f t="shared" si="0"/>
        <v>16.836636826496886</v>
      </c>
      <c r="K3" s="49">
        <f t="shared" si="0"/>
        <v>17.9201755396073</v>
      </c>
      <c r="L3" s="49">
        <f t="shared" si="0"/>
        <v>19.074340389273893</v>
      </c>
      <c r="M3" s="49">
        <f t="shared" si="0"/>
        <v>20.393901022992804</v>
      </c>
      <c r="N3" s="49">
        <f t="shared" si="0"/>
        <v>21.629119093452772</v>
      </c>
      <c r="O3" s="49">
        <f t="shared" si="0"/>
        <v>23.350433968310121</v>
      </c>
      <c r="P3" s="49">
        <f t="shared" si="0"/>
        <v>25.168430164842917</v>
      </c>
      <c r="Q3" s="49">
        <f t="shared" si="0"/>
        <v>24.791124065831973</v>
      </c>
      <c r="R3" s="49">
        <f t="shared" si="0"/>
        <v>25.983298093836851</v>
      </c>
      <c r="S3" s="49">
        <f t="shared" si="0"/>
        <v>27.744815067949364</v>
      </c>
      <c r="T3" s="49">
        <f t="shared" si="0"/>
        <v>32.707008045800109</v>
      </c>
      <c r="U3" s="49">
        <f t="shared" si="0"/>
        <v>33.453874252537304</v>
      </c>
      <c r="V3" s="49">
        <f t="shared" si="0"/>
        <v>35.821209708322492</v>
      </c>
      <c r="W3" s="49">
        <f t="shared" si="0"/>
        <v>34.413830025244458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3948.3605565186385</v>
      </c>
      <c r="C5" s="49">
        <f t="shared" ref="C5:W5" si="1">C7*C13/1000000</f>
        <v>4067.5879305660947</v>
      </c>
      <c r="D5" s="49">
        <f t="shared" si="1"/>
        <v>4204.5428977050869</v>
      </c>
      <c r="E5" s="49">
        <f t="shared" si="1"/>
        <v>4376.8163313539908</v>
      </c>
      <c r="F5" s="49">
        <f t="shared" si="1"/>
        <v>4600.716754697376</v>
      </c>
      <c r="G5" s="49">
        <f t="shared" si="1"/>
        <v>4841.0642467624939</v>
      </c>
      <c r="H5" s="49">
        <f t="shared" si="1"/>
        <v>5098.0504805988676</v>
      </c>
      <c r="I5" s="49">
        <f t="shared" si="1"/>
        <v>5558.329106330887</v>
      </c>
      <c r="J5" s="49">
        <f t="shared" si="1"/>
        <v>5788.0755270497139</v>
      </c>
      <c r="K5" s="49">
        <f t="shared" si="1"/>
        <v>6197.7744626651938</v>
      </c>
      <c r="L5" s="49">
        <f t="shared" si="1"/>
        <v>6617.5443453230955</v>
      </c>
      <c r="M5" s="49">
        <f t="shared" si="1"/>
        <v>7059.6152366684628</v>
      </c>
      <c r="N5" s="49">
        <f t="shared" si="1"/>
        <v>7474.0538101202746</v>
      </c>
      <c r="O5" s="49">
        <f t="shared" si="1"/>
        <v>8059.7980005707404</v>
      </c>
      <c r="P5" s="49">
        <f t="shared" si="1"/>
        <v>8674.3824859251145</v>
      </c>
      <c r="Q5" s="49">
        <f t="shared" si="1"/>
        <v>9464.7821775334232</v>
      </c>
      <c r="R5" s="49">
        <f t="shared" si="1"/>
        <v>9831.1437001141148</v>
      </c>
      <c r="S5" s="49">
        <f t="shared" si="1"/>
        <v>10228.902475886118</v>
      </c>
      <c r="T5" s="49">
        <f t="shared" si="1"/>
        <v>10634.2722006615</v>
      </c>
      <c r="U5" s="49">
        <f t="shared" si="1"/>
        <v>11026.46235733221</v>
      </c>
      <c r="V5" s="49">
        <f t="shared" si="1"/>
        <v>11384.566769815798</v>
      </c>
      <c r="W5" s="49">
        <f t="shared" si="1"/>
        <v>11458.64965868109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395945.60446600406</v>
      </c>
      <c r="C7" s="35">
        <v>414267.5993368958</v>
      </c>
      <c r="D7" s="35">
        <v>435967.28881888732</v>
      </c>
      <c r="E7" s="35">
        <v>463090.6277564959</v>
      </c>
      <c r="F7" s="35">
        <v>497606.06508590322</v>
      </c>
      <c r="G7" s="35">
        <v>535200.84989986592</v>
      </c>
      <c r="H7" s="35">
        <v>575558.69584905321</v>
      </c>
      <c r="I7" s="35">
        <v>642513.14626840933</v>
      </c>
      <c r="J7" s="35">
        <v>682634.50350681087</v>
      </c>
      <c r="K7" s="35">
        <v>742735.06310807064</v>
      </c>
      <c r="L7" s="35">
        <v>806462.37747382571</v>
      </c>
      <c r="M7" s="35">
        <v>875871.86843857972</v>
      </c>
      <c r="N7" s="35">
        <v>944876.77619192388</v>
      </c>
      <c r="O7" s="35">
        <v>1037630.4073810719</v>
      </c>
      <c r="P7" s="35">
        <v>1139267.4146431158</v>
      </c>
      <c r="Q7" s="35">
        <v>1268510.868946882</v>
      </c>
      <c r="R7" s="35">
        <v>1333944.2731164119</v>
      </c>
      <c r="S7" s="35">
        <v>1409086.8594708494</v>
      </c>
      <c r="T7" s="35">
        <v>1486944.2301722942</v>
      </c>
      <c r="U7" s="35">
        <v>1565176.0610962445</v>
      </c>
      <c r="V7" s="35">
        <v>1639916.223466092</v>
      </c>
      <c r="W7" s="35">
        <v>1676995.6529585789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64904.538316230173</v>
      </c>
      <c r="D8" s="52">
        <v>69085.538090796734</v>
      </c>
      <c r="E8" s="52">
        <v>75326.345521211217</v>
      </c>
      <c r="F8" s="52">
        <v>83549.693587658287</v>
      </c>
      <c r="G8" s="52">
        <v>87474.625454810273</v>
      </c>
      <c r="H8" s="52">
        <v>91097.852879295358</v>
      </c>
      <c r="I8" s="52">
        <v>118569.4570069887</v>
      </c>
      <c r="J8" s="52">
        <v>92626.452649820014</v>
      </c>
      <c r="K8" s="52">
        <v>125005.09791748994</v>
      </c>
      <c r="L8" s="52">
        <v>132812.85245655186</v>
      </c>
      <c r="M8" s="52">
        <v>144735.83648596529</v>
      </c>
      <c r="N8" s="52">
        <v>152554.6013410025</v>
      </c>
      <c r="O8" s="52">
        <v>180228.25664395839</v>
      </c>
      <c r="P8" s="52">
        <v>192734.86014133925</v>
      </c>
      <c r="Q8" s="52">
        <v>247812.91131075483</v>
      </c>
      <c r="R8" s="52">
        <v>158059.85681935004</v>
      </c>
      <c r="S8" s="52">
        <v>200147.68427192746</v>
      </c>
      <c r="T8" s="52">
        <v>210670.22315799678</v>
      </c>
      <c r="U8" s="52">
        <v>222967.66740991548</v>
      </c>
      <c r="V8" s="52">
        <v>227294.76371085015</v>
      </c>
      <c r="W8" s="52">
        <v>217307.68613644526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46582.543445338437</v>
      </c>
      <c r="D9" s="36">
        <v>47385.848608805216</v>
      </c>
      <c r="E9" s="36">
        <v>48203.006583602633</v>
      </c>
      <c r="F9" s="36">
        <v>49034.256258250971</v>
      </c>
      <c r="G9" s="36">
        <v>49879.840640847571</v>
      </c>
      <c r="H9" s="36">
        <v>50740.006930108066</v>
      </c>
      <c r="I9" s="36">
        <v>51615.006587632583</v>
      </c>
      <c r="J9" s="36">
        <v>52505.095411418471</v>
      </c>
      <c r="K9" s="36">
        <v>64904.538316230173</v>
      </c>
      <c r="L9" s="36">
        <v>69085.538090796792</v>
      </c>
      <c r="M9" s="36">
        <v>75326.345521211275</v>
      </c>
      <c r="N9" s="36">
        <v>83549.693587658345</v>
      </c>
      <c r="O9" s="36">
        <v>87474.625454810215</v>
      </c>
      <c r="P9" s="36">
        <v>91097.852879295358</v>
      </c>
      <c r="Q9" s="36">
        <v>118569.45700698858</v>
      </c>
      <c r="R9" s="36">
        <v>92626.45264982013</v>
      </c>
      <c r="S9" s="36">
        <v>125005.09791748994</v>
      </c>
      <c r="T9" s="36">
        <v>132812.85245655198</v>
      </c>
      <c r="U9" s="36">
        <v>144735.83648596518</v>
      </c>
      <c r="V9" s="36">
        <v>152554.60134100262</v>
      </c>
      <c r="W9" s="36">
        <v>180228.25664395839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33.13729420390824</v>
      </c>
      <c r="C11" s="54">
        <v>33.400549138964237</v>
      </c>
      <c r="D11" s="54">
        <v>33.585905004848065</v>
      </c>
      <c r="E11" s="54">
        <v>33.71760872839593</v>
      </c>
      <c r="F11" s="54">
        <v>33.822227388426754</v>
      </c>
      <c r="G11" s="54">
        <v>33.888400371356283</v>
      </c>
      <c r="H11" s="54">
        <v>33.91872924827419</v>
      </c>
      <c r="I11" s="54">
        <v>33.879494751123815</v>
      </c>
      <c r="J11" s="54">
        <v>33.82991209721942</v>
      </c>
      <c r="K11" s="54">
        <v>33.626851506308412</v>
      </c>
      <c r="L11" s="54">
        <v>33.522189977319222</v>
      </c>
      <c r="M11" s="54">
        <v>33.596883250160751</v>
      </c>
      <c r="N11" s="54">
        <v>33.655986623517201</v>
      </c>
      <c r="O11" s="54">
        <v>33.693840345901506</v>
      </c>
      <c r="P11" s="54">
        <v>33.744055359798445</v>
      </c>
      <c r="Q11" s="54">
        <v>30.462483708290041</v>
      </c>
      <c r="R11" s="54">
        <v>30.737599413567207</v>
      </c>
      <c r="S11" s="54">
        <v>31.545143772846302</v>
      </c>
      <c r="T11" s="54">
        <v>35.769490981149957</v>
      </c>
      <c r="U11" s="54">
        <v>35.284984879877811</v>
      </c>
      <c r="V11" s="54">
        <v>36.593458260733726</v>
      </c>
      <c r="W11" s="54">
        <v>34.92844751478863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9971.9772412769526</v>
      </c>
      <c r="C13" s="35">
        <v>9818.745026347573</v>
      </c>
      <c r="D13" s="35">
        <v>9644.170573200432</v>
      </c>
      <c r="E13" s="35">
        <v>9451.3170187832548</v>
      </c>
      <c r="F13" s="35">
        <v>9245.7007209169387</v>
      </c>
      <c r="G13" s="35">
        <v>9045.3224199256019</v>
      </c>
      <c r="H13" s="35">
        <v>8857.5683372802159</v>
      </c>
      <c r="I13" s="35">
        <v>8650.918877866663</v>
      </c>
      <c r="J13" s="35">
        <v>8479.0257411768289</v>
      </c>
      <c r="K13" s="35">
        <v>8344.5292547921563</v>
      </c>
      <c r="L13" s="35">
        <v>8205.6454586908148</v>
      </c>
      <c r="M13" s="35">
        <v>8060.100445118379</v>
      </c>
      <c r="N13" s="35">
        <v>7910.0830906676247</v>
      </c>
      <c r="O13" s="35">
        <v>7767.5036730209886</v>
      </c>
      <c r="P13" s="35">
        <v>7614.0003430559191</v>
      </c>
      <c r="Q13" s="35">
        <v>7461.3331341741568</v>
      </c>
      <c r="R13" s="35">
        <v>7369.9808142256343</v>
      </c>
      <c r="S13" s="35">
        <v>7259.2419744282834</v>
      </c>
      <c r="T13" s="35">
        <v>7151.7626450786884</v>
      </c>
      <c r="U13" s="35">
        <v>7044.8703065451373</v>
      </c>
      <c r="V13" s="35">
        <v>6942.1636342822558</v>
      </c>
      <c r="W13" s="35">
        <v>6832.843984100723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8993.9386716073859</v>
      </c>
      <c r="D14" s="36">
        <v>8822.1875065019685</v>
      </c>
      <c r="E14" s="36">
        <v>8668.3180199927192</v>
      </c>
      <c r="F14" s="36">
        <v>8532.2743888423993</v>
      </c>
      <c r="G14" s="36">
        <v>8433.8529476218755</v>
      </c>
      <c r="H14" s="36">
        <v>8375.2185595040683</v>
      </c>
      <c r="I14" s="36">
        <v>8222.8789887667663</v>
      </c>
      <c r="J14" s="36">
        <v>8132.9470757188828</v>
      </c>
      <c r="K14" s="36">
        <v>7947.2468666547793</v>
      </c>
      <c r="L14" s="36">
        <v>7749.6675558504576</v>
      </c>
      <c r="M14" s="36">
        <v>7565.6702320110126</v>
      </c>
      <c r="N14" s="36">
        <v>7389.5344639626373</v>
      </c>
      <c r="O14" s="36">
        <v>7343.4229616901939</v>
      </c>
      <c r="P14" s="36">
        <v>7147.3780742612562</v>
      </c>
      <c r="Q14" s="36">
        <v>7123.8499196952225</v>
      </c>
      <c r="R14" s="36">
        <v>7083.9464385506399</v>
      </c>
      <c r="S14" s="36">
        <v>6950.8930546631336</v>
      </c>
      <c r="T14" s="36">
        <v>6809.8146807484418</v>
      </c>
      <c r="U14" s="36">
        <v>6670.0871187014645</v>
      </c>
      <c r="V14" s="36">
        <v>6535.1786925397528</v>
      </c>
      <c r="W14" s="36">
        <v>6431.3197195077837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0.21668970011498395</v>
      </c>
      <c r="C16" s="44">
        <f>C7/RES_summary!C$6</f>
        <v>0.22617539290983005</v>
      </c>
      <c r="D16" s="44">
        <f>D7/RES_summary!D$6</f>
        <v>0.23656397002514348</v>
      </c>
      <c r="E16" s="44">
        <f>E7/RES_summary!E$6</f>
        <v>0.24992950331860633</v>
      </c>
      <c r="F16" s="44">
        <f>F7/RES_summary!F$6</f>
        <v>0.26704859360373995</v>
      </c>
      <c r="G16" s="44">
        <f>G7/RES_summary!G$6</f>
        <v>0.28539737730244763</v>
      </c>
      <c r="H16" s="44">
        <f>H7/RES_summary!H$6</f>
        <v>0.30444062206879668</v>
      </c>
      <c r="I16" s="44">
        <f>I7/RES_summary!I$6</f>
        <v>0.33374168260979581</v>
      </c>
      <c r="J16" s="44">
        <f>J7/RES_summary!J$6</f>
        <v>0.35756612937038379</v>
      </c>
      <c r="K16" s="44">
        <f>K7/RES_summary!K$6</f>
        <v>0.38417317603066548</v>
      </c>
      <c r="L16" s="44">
        <f>L7/RES_summary!L$6</f>
        <v>0.41711420952979789</v>
      </c>
      <c r="M16" s="44">
        <f>M7/RES_summary!M$6</f>
        <v>0.45073129419901142</v>
      </c>
      <c r="N16" s="44">
        <f>N7/RES_summary!N$6</f>
        <v>0.48867005256185658</v>
      </c>
      <c r="O16" s="44">
        <f>O7/RES_summary!O$6</f>
        <v>0.53599408201619603</v>
      </c>
      <c r="P16" s="44">
        <f>P7/RES_summary!P$6</f>
        <v>0.58709841749602076</v>
      </c>
      <c r="Q16" s="44">
        <f>Q7/RES_summary!Q$6</f>
        <v>0.65258222745826522</v>
      </c>
      <c r="R16" s="44">
        <f>R7/RES_summary!R$6</f>
        <v>0.68783698361931422</v>
      </c>
      <c r="S16" s="44">
        <f>S7/RES_summary!S$6</f>
        <v>0.72614590740785467</v>
      </c>
      <c r="T16" s="44">
        <f>T7/RES_summary!T$6</f>
        <v>0.77965185963238803</v>
      </c>
      <c r="U16" s="44">
        <f>U7/RES_summary!U$6</f>
        <v>0.82100791703362785</v>
      </c>
      <c r="V16" s="44">
        <f>V7/RES_summary!V$6</f>
        <v>0.86564832901072564</v>
      </c>
      <c r="W16" s="44">
        <f>W7/RES_summary!W$6</f>
        <v>0.88614027206668255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2160.8247579657477</v>
      </c>
      <c r="C17" s="52">
        <f t="shared" si="2"/>
        <v>2220.7585142156017</v>
      </c>
      <c r="D17" s="52">
        <f t="shared" si="2"/>
        <v>2281.4632783959578</v>
      </c>
      <c r="E17" s="52">
        <f t="shared" si="2"/>
        <v>2362.1629682111898</v>
      </c>
      <c r="F17" s="52">
        <f t="shared" si="2"/>
        <v>2469.0513744019531</v>
      </c>
      <c r="G17" s="52">
        <f t="shared" si="2"/>
        <v>2581.5112955017958</v>
      </c>
      <c r="H17" s="52">
        <f t="shared" si="2"/>
        <v>2696.6036146184661</v>
      </c>
      <c r="I17" s="52">
        <f t="shared" si="2"/>
        <v>2887.1722224200666</v>
      </c>
      <c r="J17" s="52">
        <f t="shared" si="2"/>
        <v>3031.8124151044485</v>
      </c>
      <c r="K17" s="52">
        <f t="shared" si="2"/>
        <v>3205.7443062943048</v>
      </c>
      <c r="L17" s="52">
        <f t="shared" si="2"/>
        <v>3422.6913191835952</v>
      </c>
      <c r="M17" s="52">
        <f t="shared" si="2"/>
        <v>3632.9395050022349</v>
      </c>
      <c r="N17" s="52">
        <f t="shared" si="2"/>
        <v>3865.4207196852012</v>
      </c>
      <c r="O17" s="52">
        <f t="shared" si="2"/>
        <v>4163.3360007783158</v>
      </c>
      <c r="P17" s="52">
        <f t="shared" si="2"/>
        <v>4470.1675522222895</v>
      </c>
      <c r="Q17" s="52">
        <f t="shared" si="2"/>
        <v>4869.133396507531</v>
      </c>
      <c r="R17" s="52">
        <f t="shared" ref="R17:V17" si="3">R13*R16</f>
        <v>5069.3453725891777</v>
      </c>
      <c r="S17" s="52">
        <f t="shared" si="3"/>
        <v>5271.2688506144123</v>
      </c>
      <c r="T17" s="52">
        <f t="shared" si="3"/>
        <v>5575.8850458850457</v>
      </c>
      <c r="U17" s="52">
        <f t="shared" si="3"/>
        <v>5783.8942961486782</v>
      </c>
      <c r="V17" s="52">
        <f t="shared" si="3"/>
        <v>6009.4723497354607</v>
      </c>
      <c r="W17" s="52">
        <f t="shared" ref="W17" si="4">W13*W16</f>
        <v>6054.8582270602101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71.603885727799806</v>
      </c>
      <c r="C18" s="36">
        <f>C3*11630*1000/RES_summary!C$6</f>
        <v>74.174553879831421</v>
      </c>
      <c r="D18" s="36">
        <f>D3*11630*1000/RES_summary!D$6</f>
        <v>76.625008940255867</v>
      </c>
      <c r="E18" s="36">
        <f>E3*11630*1000/RES_summary!E$6</f>
        <v>79.646486714851278</v>
      </c>
      <c r="F18" s="36">
        <f>F3*11630*1000/RES_summary!F$6</f>
        <v>83.50881701873044</v>
      </c>
      <c r="G18" s="36">
        <f>G3*11630*1000/RES_summary!G$6</f>
        <v>87.483288345143478</v>
      </c>
      <c r="H18" s="36">
        <f>H3*11630*1000/RES_summary!H$6</f>
        <v>91.465367894161261</v>
      </c>
      <c r="I18" s="36">
        <f>I3*11630*1000/RES_summary!I$6</f>
        <v>97.815936155071142</v>
      </c>
      <c r="J18" s="36">
        <f>J3*11630*1000/RES_summary!J$6</f>
        <v>102.565947498242</v>
      </c>
      <c r="K18" s="36">
        <f>K3*11630*1000/RES_summary!K$6</f>
        <v>107.79908775495228</v>
      </c>
      <c r="L18" s="36">
        <f>L3*11630*1000/RES_summary!L$6</f>
        <v>114.73610863539382</v>
      </c>
      <c r="M18" s="36">
        <f>M3*11630*1000/RES_summary!M$6</f>
        <v>122.05544440445688</v>
      </c>
      <c r="N18" s="36">
        <f>N3*11630*1000/RES_summary!N$6</f>
        <v>130.09454803599135</v>
      </c>
      <c r="O18" s="36">
        <f>O3*11630*1000/RES_summary!O$6</f>
        <v>140.27877851656862</v>
      </c>
      <c r="P18" s="36">
        <f>P3*11630*1000/RES_summary!P$6</f>
        <v>150.84158134976366</v>
      </c>
      <c r="Q18" s="36">
        <f>Q3*11630*1000/RES_summary!Q$6</f>
        <v>148.32589676460162</v>
      </c>
      <c r="R18" s="36">
        <f>R3*11630*1000/RES_summary!R$6</f>
        <v>155.81950735166674</v>
      </c>
      <c r="S18" s="36">
        <f>S3*11630*1000/RES_summary!S$6</f>
        <v>166.28293375795792</v>
      </c>
      <c r="T18" s="36">
        <f>T3*11630*1000/RES_summary!T$6</f>
        <v>199.44656986071408</v>
      </c>
      <c r="U18" s="36">
        <f>U3*11630*1000/RES_summary!U$6</f>
        <v>204.08462278641764</v>
      </c>
      <c r="V18" s="36">
        <f>V3*11630*1000/RES_summary!V$6</f>
        <v>219.90737559907799</v>
      </c>
      <c r="W18" s="36">
        <f>W3*11630*1000/RES_summary!W$6</f>
        <v>211.48679779335865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64864</v>
      </c>
      <c r="C3" s="120">
        <v>64398</v>
      </c>
      <c r="D3" s="120">
        <v>63421</v>
      </c>
      <c r="E3" s="120">
        <v>62409</v>
      </c>
      <c r="F3" s="120">
        <v>61580</v>
      </c>
      <c r="G3" s="120">
        <v>57371</v>
      </c>
      <c r="H3" s="120">
        <v>54439</v>
      </c>
      <c r="I3" s="120">
        <v>53405</v>
      </c>
      <c r="J3" s="120">
        <v>52276</v>
      </c>
      <c r="K3" s="120">
        <v>47225</v>
      </c>
      <c r="L3" s="120">
        <v>40890</v>
      </c>
      <c r="M3" s="120">
        <v>34808</v>
      </c>
      <c r="N3" s="120">
        <v>29526</v>
      </c>
      <c r="O3" s="120">
        <v>22855</v>
      </c>
      <c r="P3" s="120">
        <v>19474</v>
      </c>
      <c r="Q3" s="120">
        <v>18537</v>
      </c>
      <c r="R3" s="120">
        <v>21878</v>
      </c>
      <c r="S3" s="120">
        <v>24488</v>
      </c>
      <c r="T3" s="120">
        <v>27371</v>
      </c>
      <c r="U3" s="120">
        <v>30621</v>
      </c>
      <c r="V3" s="120">
        <v>38588</v>
      </c>
      <c r="W3" s="120">
        <v>42893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64864</v>
      </c>
      <c r="C5" s="52">
        <v>64398</v>
      </c>
      <c r="D5" s="52">
        <v>63421</v>
      </c>
      <c r="E5" s="52">
        <v>62409</v>
      </c>
      <c r="F5" s="52">
        <v>61580</v>
      </c>
      <c r="G5" s="52">
        <v>57371</v>
      </c>
      <c r="H5" s="52">
        <v>54439</v>
      </c>
      <c r="I5" s="52">
        <v>53405</v>
      </c>
      <c r="J5" s="52">
        <v>52276</v>
      </c>
      <c r="K5" s="52">
        <v>47225</v>
      </c>
      <c r="L5" s="52">
        <v>40890</v>
      </c>
      <c r="M5" s="52">
        <v>34808</v>
      </c>
      <c r="N5" s="52">
        <v>29526</v>
      </c>
      <c r="O5" s="52">
        <v>22855</v>
      </c>
      <c r="P5" s="52">
        <v>19474</v>
      </c>
      <c r="Q5" s="52">
        <v>18537</v>
      </c>
      <c r="R5" s="52">
        <v>21878</v>
      </c>
      <c r="S5" s="52">
        <v>24488</v>
      </c>
      <c r="T5" s="52">
        <v>27371</v>
      </c>
      <c r="U5" s="52">
        <v>30621</v>
      </c>
      <c r="V5" s="52">
        <v>38588</v>
      </c>
      <c r="W5" s="52">
        <v>42893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191</v>
      </c>
      <c r="C8" s="52">
        <v>390</v>
      </c>
      <c r="D8" s="52">
        <v>576</v>
      </c>
      <c r="E8" s="52">
        <v>778</v>
      </c>
      <c r="F8" s="52">
        <v>968</v>
      </c>
      <c r="G8" s="52">
        <v>1089</v>
      </c>
      <c r="H8" s="52">
        <v>1155</v>
      </c>
      <c r="I8" s="52">
        <v>1305</v>
      </c>
      <c r="J8" s="52">
        <v>1415</v>
      </c>
      <c r="K8" s="52">
        <v>1497</v>
      </c>
      <c r="L8" s="52">
        <v>1412</v>
      </c>
      <c r="M8" s="52">
        <v>1212</v>
      </c>
      <c r="N8" s="52">
        <v>1033</v>
      </c>
      <c r="O8" s="52">
        <v>852</v>
      </c>
      <c r="P8" s="52">
        <v>684</v>
      </c>
      <c r="Q8" s="52">
        <v>511</v>
      </c>
      <c r="R8" s="52">
        <v>609</v>
      </c>
      <c r="S8" s="52">
        <v>1068</v>
      </c>
      <c r="T8" s="52">
        <v>2155</v>
      </c>
      <c r="U8" s="52">
        <v>3111</v>
      </c>
      <c r="V8" s="52">
        <v>4338</v>
      </c>
      <c r="W8" s="52">
        <v>5557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45788</v>
      </c>
      <c r="C10" s="52">
        <v>49352</v>
      </c>
      <c r="D10" s="52">
        <v>51803</v>
      </c>
      <c r="E10" s="52">
        <v>52774</v>
      </c>
      <c r="F10" s="52">
        <v>52647</v>
      </c>
      <c r="G10" s="52">
        <v>46706</v>
      </c>
      <c r="H10" s="52">
        <v>45453</v>
      </c>
      <c r="I10" s="52">
        <v>44025</v>
      </c>
      <c r="J10" s="52">
        <v>44625</v>
      </c>
      <c r="K10" s="52">
        <v>42353</v>
      </c>
      <c r="L10" s="52">
        <v>37345</v>
      </c>
      <c r="M10" s="52">
        <v>32122</v>
      </c>
      <c r="N10" s="52">
        <v>27293</v>
      </c>
      <c r="O10" s="52">
        <v>20978</v>
      </c>
      <c r="P10" s="52">
        <v>17789</v>
      </c>
      <c r="Q10" s="52">
        <v>17542</v>
      </c>
      <c r="R10" s="52">
        <v>20770</v>
      </c>
      <c r="S10" s="52">
        <v>22917</v>
      </c>
      <c r="T10" s="52">
        <v>24529</v>
      </c>
      <c r="U10" s="52">
        <v>26936</v>
      </c>
      <c r="V10" s="52">
        <v>34187</v>
      </c>
      <c r="W10" s="52">
        <v>36187</v>
      </c>
      <c r="DA10" s="63" t="s">
        <v>1060</v>
      </c>
    </row>
    <row r="11" spans="1:105" ht="12" customHeight="1" x14ac:dyDescent="0.25">
      <c r="A11" s="97" t="s">
        <v>124</v>
      </c>
      <c r="B11" s="52">
        <v>2374</v>
      </c>
      <c r="C11" s="52">
        <v>1872</v>
      </c>
      <c r="D11" s="52">
        <v>1446</v>
      </c>
      <c r="E11" s="52">
        <v>1199</v>
      </c>
      <c r="F11" s="52">
        <v>1144</v>
      </c>
      <c r="G11" s="52">
        <v>1334</v>
      </c>
      <c r="H11" s="52">
        <v>1126</v>
      </c>
      <c r="I11" s="52">
        <v>1161</v>
      </c>
      <c r="J11" s="52">
        <v>921</v>
      </c>
      <c r="K11" s="52">
        <v>583</v>
      </c>
      <c r="L11" s="52">
        <v>423</v>
      </c>
      <c r="M11" s="52">
        <v>319</v>
      </c>
      <c r="N11" s="52">
        <v>263</v>
      </c>
      <c r="O11" s="52">
        <v>195</v>
      </c>
      <c r="P11" s="52">
        <v>92</v>
      </c>
      <c r="Q11" s="52">
        <v>22</v>
      </c>
      <c r="R11" s="52">
        <v>29</v>
      </c>
      <c r="S11" s="52">
        <v>46</v>
      </c>
      <c r="T11" s="52">
        <v>160</v>
      </c>
      <c r="U11" s="52">
        <v>216</v>
      </c>
      <c r="V11" s="52">
        <v>288</v>
      </c>
      <c r="W11" s="52">
        <v>443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1</v>
      </c>
      <c r="U12" s="52">
        <v>1</v>
      </c>
      <c r="V12" s="52">
        <v>1</v>
      </c>
      <c r="W12" s="52">
        <v>1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16702</v>
      </c>
      <c r="C15" s="52">
        <v>13174</v>
      </c>
      <c r="D15" s="52">
        <v>10172</v>
      </c>
      <c r="E15" s="52">
        <v>8436</v>
      </c>
      <c r="F15" s="52">
        <v>7789</v>
      </c>
      <c r="G15" s="52">
        <v>9331</v>
      </c>
      <c r="H15" s="52">
        <v>7860</v>
      </c>
      <c r="I15" s="52">
        <v>8219</v>
      </c>
      <c r="J15" s="52">
        <v>6730</v>
      </c>
      <c r="K15" s="52">
        <v>4289</v>
      </c>
      <c r="L15" s="52">
        <v>3122</v>
      </c>
      <c r="M15" s="52">
        <v>2367</v>
      </c>
      <c r="N15" s="52">
        <v>1970</v>
      </c>
      <c r="O15" s="52">
        <v>1679</v>
      </c>
      <c r="P15" s="52">
        <v>1590</v>
      </c>
      <c r="Q15" s="52">
        <v>970</v>
      </c>
      <c r="R15" s="52">
        <v>1071</v>
      </c>
      <c r="S15" s="52">
        <v>1318</v>
      </c>
      <c r="T15" s="52">
        <v>1663</v>
      </c>
      <c r="U15" s="52">
        <v>2578</v>
      </c>
      <c r="V15" s="52">
        <v>3033</v>
      </c>
      <c r="W15" s="52">
        <v>5214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3</v>
      </c>
      <c r="P16" s="52">
        <v>3</v>
      </c>
      <c r="Q16" s="52">
        <v>3</v>
      </c>
      <c r="R16" s="52">
        <v>8</v>
      </c>
      <c r="S16" s="52">
        <v>207</v>
      </c>
      <c r="T16" s="52">
        <v>1018</v>
      </c>
      <c r="U16" s="52">
        <v>890</v>
      </c>
      <c r="V16" s="52">
        <v>1079</v>
      </c>
      <c r="W16" s="52">
        <v>1048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23860</v>
      </c>
      <c r="C20" s="52">
        <v>25328</v>
      </c>
      <c r="D20" s="52">
        <v>26878</v>
      </c>
      <c r="E20" s="52">
        <v>27795</v>
      </c>
      <c r="F20" s="52">
        <v>27326</v>
      </c>
      <c r="G20" s="52">
        <v>27236</v>
      </c>
      <c r="H20" s="52">
        <v>27086</v>
      </c>
      <c r="I20" s="52">
        <v>27131</v>
      </c>
      <c r="J20" s="52">
        <v>28543</v>
      </c>
      <c r="K20" s="52">
        <v>28672</v>
      </c>
      <c r="L20" s="52">
        <v>29559</v>
      </c>
      <c r="M20" s="52">
        <v>28700</v>
      </c>
      <c r="N20" s="52">
        <v>28190</v>
      </c>
      <c r="O20" s="52">
        <v>21146</v>
      </c>
      <c r="P20" s="52">
        <v>16627</v>
      </c>
      <c r="Q20" s="52">
        <v>15258</v>
      </c>
      <c r="R20" s="52">
        <v>18165</v>
      </c>
      <c r="S20" s="52">
        <v>20356</v>
      </c>
      <c r="T20" s="52">
        <v>25161</v>
      </c>
      <c r="U20" s="52">
        <v>29336</v>
      </c>
      <c r="V20" s="52">
        <v>37905</v>
      </c>
      <c r="W20" s="52">
        <v>42007</v>
      </c>
      <c r="DA20" s="63" t="s">
        <v>1065</v>
      </c>
    </row>
    <row r="21" spans="1:105" ht="12" customHeight="1" x14ac:dyDescent="0.25">
      <c r="A21" s="97" t="s">
        <v>50</v>
      </c>
      <c r="B21" s="52">
        <v>2283</v>
      </c>
      <c r="C21" s="52">
        <v>2267</v>
      </c>
      <c r="D21" s="52">
        <v>2153</v>
      </c>
      <c r="E21" s="52">
        <v>1957</v>
      </c>
      <c r="F21" s="52">
        <v>1961</v>
      </c>
      <c r="G21" s="52">
        <v>1771</v>
      </c>
      <c r="H21" s="52">
        <v>1714</v>
      </c>
      <c r="I21" s="52">
        <v>1712</v>
      </c>
      <c r="J21" s="52">
        <v>1573</v>
      </c>
      <c r="K21" s="52">
        <v>1244</v>
      </c>
      <c r="L21" s="52">
        <v>846</v>
      </c>
      <c r="M21" s="52">
        <v>421</v>
      </c>
      <c r="N21" s="52">
        <v>55</v>
      </c>
      <c r="O21" s="52">
        <v>68</v>
      </c>
      <c r="P21" s="52">
        <v>89</v>
      </c>
      <c r="Q21" s="52">
        <v>103</v>
      </c>
      <c r="R21" s="52">
        <v>113</v>
      </c>
      <c r="S21" s="52">
        <v>108</v>
      </c>
      <c r="T21" s="52">
        <v>36</v>
      </c>
      <c r="U21" s="52">
        <v>9</v>
      </c>
      <c r="V21" s="52">
        <v>4</v>
      </c>
      <c r="W21" s="52">
        <v>13</v>
      </c>
      <c r="DA21" s="63" t="s">
        <v>1066</v>
      </c>
    </row>
    <row r="22" spans="1:105" ht="12" customHeight="1" x14ac:dyDescent="0.25">
      <c r="A22" s="109" t="s">
        <v>120</v>
      </c>
      <c r="B22" s="36">
        <v>38721</v>
      </c>
      <c r="C22" s="36">
        <v>36803</v>
      </c>
      <c r="D22" s="36">
        <v>34390</v>
      </c>
      <c r="E22" s="36">
        <v>32657</v>
      </c>
      <c r="F22" s="36">
        <v>32293</v>
      </c>
      <c r="G22" s="36">
        <v>28364</v>
      </c>
      <c r="H22" s="36">
        <v>25639</v>
      </c>
      <c r="I22" s="36">
        <v>24562</v>
      </c>
      <c r="J22" s="36">
        <v>22160</v>
      </c>
      <c r="K22" s="36">
        <v>17309</v>
      </c>
      <c r="L22" s="36">
        <v>10485</v>
      </c>
      <c r="M22" s="36">
        <v>5687</v>
      </c>
      <c r="N22" s="36">
        <v>1281</v>
      </c>
      <c r="O22" s="36">
        <v>1641</v>
      </c>
      <c r="P22" s="36">
        <v>2758</v>
      </c>
      <c r="Q22" s="36">
        <v>3176</v>
      </c>
      <c r="R22" s="36">
        <v>3600</v>
      </c>
      <c r="S22" s="36">
        <v>4024</v>
      </c>
      <c r="T22" s="36">
        <v>2174</v>
      </c>
      <c r="U22" s="36">
        <v>1276</v>
      </c>
      <c r="V22" s="36">
        <v>679</v>
      </c>
      <c r="W22" s="36">
        <v>873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7001</v>
      </c>
      <c r="C24" s="120">
        <v>7665</v>
      </c>
      <c r="D24" s="120">
        <v>7479</v>
      </c>
      <c r="E24" s="120">
        <v>7120</v>
      </c>
      <c r="F24" s="120">
        <v>7286</v>
      </c>
      <c r="G24" s="120">
        <v>7248</v>
      </c>
      <c r="H24" s="120">
        <v>9049</v>
      </c>
      <c r="I24" s="120">
        <v>9067</v>
      </c>
      <c r="J24" s="120">
        <v>8913</v>
      </c>
      <c r="K24" s="120">
        <v>8616</v>
      </c>
      <c r="L24" s="120">
        <v>8166</v>
      </c>
      <c r="M24" s="120">
        <v>5112</v>
      </c>
      <c r="N24" s="120">
        <v>4052</v>
      </c>
      <c r="O24" s="120">
        <v>3963</v>
      </c>
      <c r="P24" s="120">
        <v>4003</v>
      </c>
      <c r="Q24" s="120">
        <v>3866</v>
      </c>
      <c r="R24" s="120">
        <v>3783</v>
      </c>
      <c r="S24" s="120">
        <v>3589</v>
      </c>
      <c r="T24" s="120">
        <v>3589</v>
      </c>
      <c r="U24" s="120">
        <v>3504</v>
      </c>
      <c r="V24" s="120">
        <v>3300</v>
      </c>
      <c r="W24" s="120">
        <v>3494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7001</v>
      </c>
      <c r="C26" s="52">
        <v>7665</v>
      </c>
      <c r="D26" s="52">
        <v>7479</v>
      </c>
      <c r="E26" s="52">
        <v>7120</v>
      </c>
      <c r="F26" s="52">
        <v>7286</v>
      </c>
      <c r="G26" s="52">
        <v>7248</v>
      </c>
      <c r="H26" s="52">
        <v>9049</v>
      </c>
      <c r="I26" s="52">
        <v>9067</v>
      </c>
      <c r="J26" s="52">
        <v>8913</v>
      </c>
      <c r="K26" s="52">
        <v>8616</v>
      </c>
      <c r="L26" s="52">
        <v>8166</v>
      </c>
      <c r="M26" s="52">
        <v>5112</v>
      </c>
      <c r="N26" s="52">
        <v>4052</v>
      </c>
      <c r="O26" s="52">
        <v>3963</v>
      </c>
      <c r="P26" s="52">
        <v>4003</v>
      </c>
      <c r="Q26" s="52">
        <v>3866</v>
      </c>
      <c r="R26" s="52">
        <v>3783</v>
      </c>
      <c r="S26" s="52">
        <v>3589</v>
      </c>
      <c r="T26" s="52">
        <v>3589</v>
      </c>
      <c r="U26" s="52">
        <v>3504</v>
      </c>
      <c r="V26" s="52">
        <v>3300</v>
      </c>
      <c r="W26" s="52">
        <v>3494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21</v>
      </c>
      <c r="C29" s="52">
        <v>53</v>
      </c>
      <c r="D29" s="52">
        <v>72</v>
      </c>
      <c r="E29" s="52">
        <v>94</v>
      </c>
      <c r="F29" s="52">
        <v>118</v>
      </c>
      <c r="G29" s="52">
        <v>146</v>
      </c>
      <c r="H29" s="52">
        <v>218</v>
      </c>
      <c r="I29" s="52">
        <v>294</v>
      </c>
      <c r="J29" s="52">
        <v>342</v>
      </c>
      <c r="K29" s="52">
        <v>358</v>
      </c>
      <c r="L29" s="52">
        <v>353</v>
      </c>
      <c r="M29" s="52">
        <v>322</v>
      </c>
      <c r="N29" s="52">
        <v>275</v>
      </c>
      <c r="O29" s="52">
        <v>218</v>
      </c>
      <c r="P29" s="52">
        <v>166</v>
      </c>
      <c r="Q29" s="52">
        <v>127</v>
      </c>
      <c r="R29" s="52">
        <v>98</v>
      </c>
      <c r="S29" s="52">
        <v>88</v>
      </c>
      <c r="T29" s="52">
        <v>112</v>
      </c>
      <c r="U29" s="52">
        <v>145</v>
      </c>
      <c r="V29" s="52">
        <v>195</v>
      </c>
      <c r="W29" s="52">
        <v>245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871</v>
      </c>
      <c r="C31" s="52">
        <v>1438</v>
      </c>
      <c r="D31" s="52">
        <v>1489</v>
      </c>
      <c r="E31" s="52">
        <v>1484</v>
      </c>
      <c r="F31" s="52">
        <v>1510</v>
      </c>
      <c r="G31" s="52">
        <v>1461</v>
      </c>
      <c r="H31" s="52">
        <v>1623</v>
      </c>
      <c r="I31" s="52">
        <v>1516</v>
      </c>
      <c r="J31" s="52">
        <v>1310</v>
      </c>
      <c r="K31" s="52">
        <v>1003</v>
      </c>
      <c r="L31" s="52">
        <v>837</v>
      </c>
      <c r="M31" s="52">
        <v>497</v>
      </c>
      <c r="N31" s="52">
        <v>371</v>
      </c>
      <c r="O31" s="52">
        <v>294</v>
      </c>
      <c r="P31" s="52">
        <v>177</v>
      </c>
      <c r="Q31" s="52">
        <v>140</v>
      </c>
      <c r="R31" s="52">
        <v>133</v>
      </c>
      <c r="S31" s="52">
        <v>117</v>
      </c>
      <c r="T31" s="52">
        <v>144</v>
      </c>
      <c r="U31" s="52">
        <v>153</v>
      </c>
      <c r="V31" s="52">
        <v>166</v>
      </c>
      <c r="W31" s="52">
        <v>191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6130</v>
      </c>
      <c r="C35" s="52">
        <v>6227</v>
      </c>
      <c r="D35" s="52">
        <v>5990</v>
      </c>
      <c r="E35" s="52">
        <v>5636</v>
      </c>
      <c r="F35" s="52">
        <v>5776</v>
      </c>
      <c r="G35" s="52">
        <v>5787</v>
      </c>
      <c r="H35" s="52">
        <v>7426</v>
      </c>
      <c r="I35" s="52">
        <v>7551</v>
      </c>
      <c r="J35" s="52">
        <v>7603</v>
      </c>
      <c r="K35" s="52">
        <v>7613</v>
      </c>
      <c r="L35" s="52">
        <v>6843</v>
      </c>
      <c r="M35" s="52">
        <v>4244</v>
      </c>
      <c r="N35" s="52">
        <v>3360</v>
      </c>
      <c r="O35" s="52">
        <v>3353</v>
      </c>
      <c r="P35" s="52">
        <v>3569</v>
      </c>
      <c r="Q35" s="52">
        <v>3492</v>
      </c>
      <c r="R35" s="52">
        <v>3392</v>
      </c>
      <c r="S35" s="52">
        <v>3099</v>
      </c>
      <c r="T35" s="52">
        <v>2911</v>
      </c>
      <c r="U35" s="52">
        <v>2885</v>
      </c>
      <c r="V35" s="52">
        <v>2595</v>
      </c>
      <c r="W35" s="52">
        <v>2822</v>
      </c>
      <c r="DA35" s="63" t="s">
        <v>1072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486</v>
      </c>
      <c r="M36" s="52">
        <v>371</v>
      </c>
      <c r="N36" s="52">
        <v>321</v>
      </c>
      <c r="O36" s="52">
        <v>316</v>
      </c>
      <c r="P36" s="52">
        <v>257</v>
      </c>
      <c r="Q36" s="52">
        <v>234</v>
      </c>
      <c r="R36" s="52">
        <v>258</v>
      </c>
      <c r="S36" s="52">
        <v>373</v>
      </c>
      <c r="T36" s="52">
        <v>534</v>
      </c>
      <c r="U36" s="52">
        <v>466</v>
      </c>
      <c r="V36" s="52">
        <v>539</v>
      </c>
      <c r="W36" s="52">
        <v>481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390</v>
      </c>
      <c r="C40" s="52">
        <v>463</v>
      </c>
      <c r="D40" s="52">
        <v>458</v>
      </c>
      <c r="E40" s="52">
        <v>422</v>
      </c>
      <c r="F40" s="52">
        <v>436</v>
      </c>
      <c r="G40" s="52">
        <v>451</v>
      </c>
      <c r="H40" s="52">
        <v>620</v>
      </c>
      <c r="I40" s="52">
        <v>637</v>
      </c>
      <c r="J40" s="52">
        <v>648</v>
      </c>
      <c r="K40" s="52">
        <v>619</v>
      </c>
      <c r="L40" s="52">
        <v>579</v>
      </c>
      <c r="M40" s="52">
        <v>371</v>
      </c>
      <c r="N40" s="52">
        <v>296</v>
      </c>
      <c r="O40" s="52">
        <v>248</v>
      </c>
      <c r="P40" s="52">
        <v>185</v>
      </c>
      <c r="Q40" s="52">
        <v>153</v>
      </c>
      <c r="R40" s="52">
        <v>117</v>
      </c>
      <c r="S40" s="52">
        <v>86</v>
      </c>
      <c r="T40" s="52">
        <v>71</v>
      </c>
      <c r="U40" s="52">
        <v>79</v>
      </c>
      <c r="V40" s="52">
        <v>73</v>
      </c>
      <c r="W40" s="52">
        <v>95</v>
      </c>
      <c r="DA40" s="63" t="s">
        <v>1074</v>
      </c>
    </row>
    <row r="41" spans="1:105" ht="12" customHeight="1" x14ac:dyDescent="0.25">
      <c r="A41" s="109" t="s">
        <v>120</v>
      </c>
      <c r="B41" s="36">
        <v>6611</v>
      </c>
      <c r="C41" s="36">
        <v>7202</v>
      </c>
      <c r="D41" s="36">
        <v>7021</v>
      </c>
      <c r="E41" s="36">
        <v>6698</v>
      </c>
      <c r="F41" s="36">
        <v>6850</v>
      </c>
      <c r="G41" s="36">
        <v>6797</v>
      </c>
      <c r="H41" s="36">
        <v>8429</v>
      </c>
      <c r="I41" s="36">
        <v>8430</v>
      </c>
      <c r="J41" s="36">
        <v>8265</v>
      </c>
      <c r="K41" s="36">
        <v>7997</v>
      </c>
      <c r="L41" s="36">
        <v>7587</v>
      </c>
      <c r="M41" s="36">
        <v>4741</v>
      </c>
      <c r="N41" s="36">
        <v>3756</v>
      </c>
      <c r="O41" s="36">
        <v>3715</v>
      </c>
      <c r="P41" s="36">
        <v>3818</v>
      </c>
      <c r="Q41" s="36">
        <v>3713</v>
      </c>
      <c r="R41" s="36">
        <v>3666</v>
      </c>
      <c r="S41" s="36">
        <v>3503</v>
      </c>
      <c r="T41" s="36">
        <v>3518</v>
      </c>
      <c r="U41" s="36">
        <v>3425</v>
      </c>
      <c r="V41" s="36">
        <v>3227</v>
      </c>
      <c r="W41" s="36">
        <v>3399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0</v>
      </c>
      <c r="C43" s="120">
        <v>0</v>
      </c>
      <c r="D43" s="120">
        <v>0</v>
      </c>
      <c r="E43" s="120">
        <v>0</v>
      </c>
      <c r="F43" s="120">
        <v>0</v>
      </c>
      <c r="G43" s="120">
        <v>0</v>
      </c>
      <c r="H43" s="120">
        <v>0</v>
      </c>
      <c r="I43" s="120">
        <v>0</v>
      </c>
      <c r="J43" s="120">
        <v>0</v>
      </c>
      <c r="K43" s="120">
        <v>0</v>
      </c>
      <c r="L43" s="120">
        <v>0</v>
      </c>
      <c r="M43" s="120">
        <v>0</v>
      </c>
      <c r="N43" s="120">
        <v>0</v>
      </c>
      <c r="O43" s="120">
        <v>0</v>
      </c>
      <c r="P43" s="120">
        <v>0</v>
      </c>
      <c r="Q43" s="120">
        <v>0</v>
      </c>
      <c r="R43" s="120">
        <v>0</v>
      </c>
      <c r="S43" s="120">
        <v>0</v>
      </c>
      <c r="T43" s="120">
        <v>0</v>
      </c>
      <c r="U43" s="120">
        <v>0</v>
      </c>
      <c r="V43" s="120">
        <v>0</v>
      </c>
      <c r="W43" s="120">
        <v>0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1078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1080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1082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967448</v>
      </c>
      <c r="C62" s="120">
        <v>981445</v>
      </c>
      <c r="D62" s="120">
        <v>992033</v>
      </c>
      <c r="E62" s="120">
        <v>1004142</v>
      </c>
      <c r="F62" s="120">
        <v>1029475</v>
      </c>
      <c r="G62" s="120">
        <v>1040743</v>
      </c>
      <c r="H62" s="120">
        <v>1063416</v>
      </c>
      <c r="I62" s="120">
        <v>1103236</v>
      </c>
      <c r="J62" s="120">
        <v>1084516</v>
      </c>
      <c r="K62" s="120">
        <v>1057341</v>
      </c>
      <c r="L62" s="120">
        <v>931732</v>
      </c>
      <c r="M62" s="120">
        <v>912883</v>
      </c>
      <c r="N62" s="120">
        <v>862124</v>
      </c>
      <c r="O62" s="120">
        <v>851155</v>
      </c>
      <c r="P62" s="120">
        <v>855729</v>
      </c>
      <c r="Q62" s="120">
        <v>855388</v>
      </c>
      <c r="R62" s="120">
        <v>851850</v>
      </c>
      <c r="S62" s="120">
        <v>868661</v>
      </c>
      <c r="T62" s="120">
        <v>878871</v>
      </c>
      <c r="U62" s="120">
        <v>898821</v>
      </c>
      <c r="V62" s="120">
        <v>891172</v>
      </c>
      <c r="W62" s="120">
        <v>884044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967448</v>
      </c>
      <c r="C64" s="52">
        <v>981445</v>
      </c>
      <c r="D64" s="52">
        <v>992033</v>
      </c>
      <c r="E64" s="52">
        <v>1004142</v>
      </c>
      <c r="F64" s="52">
        <v>1029475</v>
      </c>
      <c r="G64" s="52">
        <v>1040743</v>
      </c>
      <c r="H64" s="52">
        <v>1063416</v>
      </c>
      <c r="I64" s="52">
        <v>1103236</v>
      </c>
      <c r="J64" s="52">
        <v>1084516</v>
      </c>
      <c r="K64" s="52">
        <v>1057341</v>
      </c>
      <c r="L64" s="52">
        <v>931732</v>
      </c>
      <c r="M64" s="52">
        <v>912883</v>
      </c>
      <c r="N64" s="52">
        <v>862124</v>
      </c>
      <c r="O64" s="52">
        <v>851155</v>
      </c>
      <c r="P64" s="52">
        <v>855729</v>
      </c>
      <c r="Q64" s="52">
        <v>855388</v>
      </c>
      <c r="R64" s="52">
        <v>851850</v>
      </c>
      <c r="S64" s="52">
        <v>868661</v>
      </c>
      <c r="T64" s="52">
        <v>878871</v>
      </c>
      <c r="U64" s="52">
        <v>898821</v>
      </c>
      <c r="V64" s="52">
        <v>891172</v>
      </c>
      <c r="W64" s="52">
        <v>884044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2849</v>
      </c>
      <c r="C67" s="52">
        <v>6147</v>
      </c>
      <c r="D67" s="52">
        <v>9562</v>
      </c>
      <c r="E67" s="52">
        <v>14002</v>
      </c>
      <c r="F67" s="52">
        <v>18605</v>
      </c>
      <c r="G67" s="52">
        <v>24162</v>
      </c>
      <c r="H67" s="52">
        <v>28681</v>
      </c>
      <c r="I67" s="52">
        <v>35989</v>
      </c>
      <c r="J67" s="52">
        <v>39305</v>
      </c>
      <c r="K67" s="52">
        <v>43809</v>
      </c>
      <c r="L67" s="52">
        <v>42404</v>
      </c>
      <c r="M67" s="52">
        <v>39174</v>
      </c>
      <c r="N67" s="52">
        <v>37727</v>
      </c>
      <c r="O67" s="52">
        <v>36849</v>
      </c>
      <c r="P67" s="52">
        <v>38694</v>
      </c>
      <c r="Q67" s="52">
        <v>45932</v>
      </c>
      <c r="R67" s="52">
        <v>52727</v>
      </c>
      <c r="S67" s="52">
        <v>60691</v>
      </c>
      <c r="T67" s="52">
        <v>74905</v>
      </c>
      <c r="U67" s="52">
        <v>87177</v>
      </c>
      <c r="V67" s="52">
        <v>98869</v>
      </c>
      <c r="W67" s="52">
        <v>103175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634482</v>
      </c>
      <c r="C69" s="52">
        <v>679106</v>
      </c>
      <c r="D69" s="52">
        <v>692766</v>
      </c>
      <c r="E69" s="52">
        <v>717818</v>
      </c>
      <c r="F69" s="52">
        <v>750336</v>
      </c>
      <c r="G69" s="52">
        <v>776796</v>
      </c>
      <c r="H69" s="52">
        <v>805544</v>
      </c>
      <c r="I69" s="52">
        <v>851576</v>
      </c>
      <c r="J69" s="52">
        <v>860439</v>
      </c>
      <c r="K69" s="52">
        <v>861365</v>
      </c>
      <c r="L69" s="52">
        <v>852255</v>
      </c>
      <c r="M69" s="52">
        <v>822582</v>
      </c>
      <c r="N69" s="52">
        <v>787399</v>
      </c>
      <c r="O69" s="52">
        <v>793032</v>
      </c>
      <c r="P69" s="52">
        <v>828834</v>
      </c>
      <c r="Q69" s="52">
        <v>826976</v>
      </c>
      <c r="R69" s="52">
        <v>828894</v>
      </c>
      <c r="S69" s="52">
        <v>843244</v>
      </c>
      <c r="T69" s="52">
        <v>822069</v>
      </c>
      <c r="U69" s="52">
        <v>797535</v>
      </c>
      <c r="V69" s="52">
        <v>769874</v>
      </c>
      <c r="W69" s="52">
        <v>728834</v>
      </c>
      <c r="DA69" s="63" t="s">
        <v>1086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2437</v>
      </c>
      <c r="M70" s="52">
        <v>2435</v>
      </c>
      <c r="N70" s="52">
        <v>2331</v>
      </c>
      <c r="O70" s="52">
        <v>2136</v>
      </c>
      <c r="P70" s="52">
        <v>1979</v>
      </c>
      <c r="Q70" s="52">
        <v>1627</v>
      </c>
      <c r="R70" s="52">
        <v>1463</v>
      </c>
      <c r="S70" s="52">
        <v>1574</v>
      </c>
      <c r="T70" s="52">
        <v>1919</v>
      </c>
      <c r="U70" s="52">
        <v>1502</v>
      </c>
      <c r="V70" s="52">
        <v>2301</v>
      </c>
      <c r="W70" s="52">
        <v>1876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332966</v>
      </c>
      <c r="C73" s="52">
        <v>302339</v>
      </c>
      <c r="D73" s="52">
        <v>299267</v>
      </c>
      <c r="E73" s="52">
        <v>286324</v>
      </c>
      <c r="F73" s="52">
        <v>279139</v>
      </c>
      <c r="G73" s="52">
        <v>263947</v>
      </c>
      <c r="H73" s="52">
        <v>257872</v>
      </c>
      <c r="I73" s="52">
        <v>251660</v>
      </c>
      <c r="J73" s="52">
        <v>224077</v>
      </c>
      <c r="K73" s="52">
        <v>195976</v>
      </c>
      <c r="L73" s="52">
        <v>77040</v>
      </c>
      <c r="M73" s="52">
        <v>87208</v>
      </c>
      <c r="N73" s="52">
        <v>71752</v>
      </c>
      <c r="O73" s="52">
        <v>55365</v>
      </c>
      <c r="P73" s="52">
        <v>24412</v>
      </c>
      <c r="Q73" s="52">
        <v>26248</v>
      </c>
      <c r="R73" s="52">
        <v>20961</v>
      </c>
      <c r="S73" s="52">
        <v>21462</v>
      </c>
      <c r="T73" s="52">
        <v>30264</v>
      </c>
      <c r="U73" s="52">
        <v>78337</v>
      </c>
      <c r="V73" s="52">
        <v>93008</v>
      </c>
      <c r="W73" s="52">
        <v>129033</v>
      </c>
      <c r="DA73" s="63" t="s">
        <v>1088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658</v>
      </c>
      <c r="N74" s="52">
        <v>642</v>
      </c>
      <c r="O74" s="52">
        <v>622</v>
      </c>
      <c r="P74" s="52">
        <v>504</v>
      </c>
      <c r="Q74" s="52">
        <v>537</v>
      </c>
      <c r="R74" s="52">
        <v>532</v>
      </c>
      <c r="S74" s="52">
        <v>2381</v>
      </c>
      <c r="T74" s="52">
        <v>24619</v>
      </c>
      <c r="U74" s="52">
        <v>21447</v>
      </c>
      <c r="V74" s="52">
        <v>25989</v>
      </c>
      <c r="W74" s="52">
        <v>24301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954696</v>
      </c>
      <c r="C78" s="52">
        <v>960151</v>
      </c>
      <c r="D78" s="52">
        <v>958715</v>
      </c>
      <c r="E78" s="52">
        <v>974206</v>
      </c>
      <c r="F78" s="52">
        <v>999654</v>
      </c>
      <c r="G78" s="52">
        <v>1019095</v>
      </c>
      <c r="H78" s="52">
        <v>1039187</v>
      </c>
      <c r="I78" s="52">
        <v>1076549</v>
      </c>
      <c r="J78" s="52">
        <v>1050949</v>
      </c>
      <c r="K78" s="52">
        <v>1025818</v>
      </c>
      <c r="L78" s="52">
        <v>905878</v>
      </c>
      <c r="M78" s="52">
        <v>833867</v>
      </c>
      <c r="N78" s="52">
        <v>793002</v>
      </c>
      <c r="O78" s="52">
        <v>808148</v>
      </c>
      <c r="P78" s="52">
        <v>832330</v>
      </c>
      <c r="Q78" s="52">
        <v>826274</v>
      </c>
      <c r="R78" s="52">
        <v>827742</v>
      </c>
      <c r="S78" s="52">
        <v>845807</v>
      </c>
      <c r="T78" s="52">
        <v>868449</v>
      </c>
      <c r="U78" s="52">
        <v>873574</v>
      </c>
      <c r="V78" s="52">
        <v>860264</v>
      </c>
      <c r="W78" s="52">
        <v>850410</v>
      </c>
      <c r="DA78" s="63" t="s">
        <v>1090</v>
      </c>
    </row>
    <row r="79" spans="1:105" ht="12" customHeight="1" x14ac:dyDescent="0.25">
      <c r="A79" s="109" t="s">
        <v>120</v>
      </c>
      <c r="B79" s="36">
        <v>12752</v>
      </c>
      <c r="C79" s="36">
        <v>21294</v>
      </c>
      <c r="D79" s="36">
        <v>33318</v>
      </c>
      <c r="E79" s="36">
        <v>29936</v>
      </c>
      <c r="F79" s="36">
        <v>29821</v>
      </c>
      <c r="G79" s="36">
        <v>21648</v>
      </c>
      <c r="H79" s="36">
        <v>24229</v>
      </c>
      <c r="I79" s="36">
        <v>26687</v>
      </c>
      <c r="J79" s="36">
        <v>33567</v>
      </c>
      <c r="K79" s="36">
        <v>31523</v>
      </c>
      <c r="L79" s="36">
        <v>25854</v>
      </c>
      <c r="M79" s="36">
        <v>79016</v>
      </c>
      <c r="N79" s="36">
        <v>69122</v>
      </c>
      <c r="O79" s="36">
        <v>43007</v>
      </c>
      <c r="P79" s="36">
        <v>23399</v>
      </c>
      <c r="Q79" s="36">
        <v>29114</v>
      </c>
      <c r="R79" s="36">
        <v>24108</v>
      </c>
      <c r="S79" s="36">
        <v>22854</v>
      </c>
      <c r="T79" s="36">
        <v>10422</v>
      </c>
      <c r="U79" s="36">
        <v>25247</v>
      </c>
      <c r="V79" s="36">
        <v>30908</v>
      </c>
      <c r="W79" s="36">
        <v>33634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4006</v>
      </c>
      <c r="C81" s="120">
        <v>8976</v>
      </c>
      <c r="D81" s="120">
        <v>12810</v>
      </c>
      <c r="E81" s="120">
        <v>17607</v>
      </c>
      <c r="F81" s="120">
        <v>22269</v>
      </c>
      <c r="G81" s="120">
        <v>27369</v>
      </c>
      <c r="H81" s="120">
        <v>30764</v>
      </c>
      <c r="I81" s="120">
        <v>37762</v>
      </c>
      <c r="J81" s="120">
        <v>91996</v>
      </c>
      <c r="K81" s="120">
        <v>200132</v>
      </c>
      <c r="L81" s="120">
        <v>415160</v>
      </c>
      <c r="M81" s="120">
        <v>480342</v>
      </c>
      <c r="N81" s="120">
        <v>526894</v>
      </c>
      <c r="O81" s="120">
        <v>527924</v>
      </c>
      <c r="P81" s="120">
        <v>517328</v>
      </c>
      <c r="Q81" s="120">
        <v>523742</v>
      </c>
      <c r="R81" s="120">
        <v>532036</v>
      </c>
      <c r="S81" s="120">
        <v>523019</v>
      </c>
      <c r="T81" s="120">
        <v>484435</v>
      </c>
      <c r="U81" s="120">
        <v>463918</v>
      </c>
      <c r="V81" s="120">
        <v>449717</v>
      </c>
      <c r="W81" s="120">
        <v>454942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4006</v>
      </c>
      <c r="C83" s="52">
        <v>8976</v>
      </c>
      <c r="D83" s="52">
        <v>12810</v>
      </c>
      <c r="E83" s="52">
        <v>17607</v>
      </c>
      <c r="F83" s="52">
        <v>22269</v>
      </c>
      <c r="G83" s="52">
        <v>27369</v>
      </c>
      <c r="H83" s="52">
        <v>30764</v>
      </c>
      <c r="I83" s="52">
        <v>37762</v>
      </c>
      <c r="J83" s="52">
        <v>91996</v>
      </c>
      <c r="K83" s="52">
        <v>200132</v>
      </c>
      <c r="L83" s="52">
        <v>415160</v>
      </c>
      <c r="M83" s="52">
        <v>480342</v>
      </c>
      <c r="N83" s="52">
        <v>526894</v>
      </c>
      <c r="O83" s="52">
        <v>527924</v>
      </c>
      <c r="P83" s="52">
        <v>517328</v>
      </c>
      <c r="Q83" s="52">
        <v>523742</v>
      </c>
      <c r="R83" s="52">
        <v>532036</v>
      </c>
      <c r="S83" s="52">
        <v>523019</v>
      </c>
      <c r="T83" s="52">
        <v>484435</v>
      </c>
      <c r="U83" s="52">
        <v>463918</v>
      </c>
      <c r="V83" s="52">
        <v>449717</v>
      </c>
      <c r="W83" s="52">
        <v>454942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12</v>
      </c>
      <c r="C86" s="52">
        <v>100</v>
      </c>
      <c r="D86" s="52">
        <v>214</v>
      </c>
      <c r="E86" s="52">
        <v>484</v>
      </c>
      <c r="F86" s="52">
        <v>740</v>
      </c>
      <c r="G86" s="52">
        <v>1093</v>
      </c>
      <c r="H86" s="52">
        <v>1336</v>
      </c>
      <c r="I86" s="52">
        <v>1783</v>
      </c>
      <c r="J86" s="52">
        <v>3615</v>
      </c>
      <c r="K86" s="52">
        <v>10502</v>
      </c>
      <c r="L86" s="52">
        <v>19668</v>
      </c>
      <c r="M86" s="52">
        <v>28464</v>
      </c>
      <c r="N86" s="52">
        <v>38833</v>
      </c>
      <c r="O86" s="52">
        <v>42347</v>
      </c>
      <c r="P86" s="52">
        <v>42314</v>
      </c>
      <c r="Q86" s="52">
        <v>40411</v>
      </c>
      <c r="R86" s="52">
        <v>37206</v>
      </c>
      <c r="S86" s="52">
        <v>33013</v>
      </c>
      <c r="T86" s="52">
        <v>27868</v>
      </c>
      <c r="U86" s="52">
        <v>21749</v>
      </c>
      <c r="V86" s="52">
        <v>17112</v>
      </c>
      <c r="W86" s="52">
        <v>17025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4</v>
      </c>
      <c r="C88" s="52">
        <v>150</v>
      </c>
      <c r="D88" s="52">
        <v>214</v>
      </c>
      <c r="E88" s="52">
        <v>298</v>
      </c>
      <c r="F88" s="52">
        <v>380</v>
      </c>
      <c r="G88" s="52">
        <v>473</v>
      </c>
      <c r="H88" s="52">
        <v>539</v>
      </c>
      <c r="I88" s="52">
        <v>670</v>
      </c>
      <c r="J88" s="52">
        <v>1073</v>
      </c>
      <c r="K88" s="52">
        <v>1212</v>
      </c>
      <c r="L88" s="52">
        <v>16541</v>
      </c>
      <c r="M88" s="52">
        <v>20434</v>
      </c>
      <c r="N88" s="52">
        <v>21306</v>
      </c>
      <c r="O88" s="52">
        <v>18324</v>
      </c>
      <c r="P88" s="52">
        <v>15812</v>
      </c>
      <c r="Q88" s="52">
        <v>18100</v>
      </c>
      <c r="R88" s="52">
        <v>32920</v>
      </c>
      <c r="S88" s="52">
        <v>31687</v>
      </c>
      <c r="T88" s="52">
        <v>149491</v>
      </c>
      <c r="U88" s="52">
        <v>237887</v>
      </c>
      <c r="V88" s="52">
        <v>303446</v>
      </c>
      <c r="W88" s="52">
        <v>331756</v>
      </c>
      <c r="DA88" s="63" t="s">
        <v>1094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67</v>
      </c>
      <c r="M89" s="52">
        <v>67</v>
      </c>
      <c r="N89" s="52">
        <v>66</v>
      </c>
      <c r="O89" s="52">
        <v>56</v>
      </c>
      <c r="P89" s="52">
        <v>43</v>
      </c>
      <c r="Q89" s="52">
        <v>39</v>
      </c>
      <c r="R89" s="52">
        <v>39</v>
      </c>
      <c r="S89" s="52">
        <v>38</v>
      </c>
      <c r="T89" s="52">
        <v>317</v>
      </c>
      <c r="U89" s="52">
        <v>556</v>
      </c>
      <c r="V89" s="52">
        <v>807</v>
      </c>
      <c r="W89" s="52">
        <v>659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498</v>
      </c>
      <c r="C92" s="52">
        <v>2598</v>
      </c>
      <c r="D92" s="52">
        <v>3426</v>
      </c>
      <c r="E92" s="52">
        <v>4318</v>
      </c>
      <c r="F92" s="52">
        <v>4929</v>
      </c>
      <c r="G92" s="52">
        <v>5389</v>
      </c>
      <c r="H92" s="52">
        <v>5592</v>
      </c>
      <c r="I92" s="52">
        <v>6025</v>
      </c>
      <c r="J92" s="52">
        <v>9632</v>
      </c>
      <c r="K92" s="52">
        <v>13048</v>
      </c>
      <c r="L92" s="52">
        <v>17156</v>
      </c>
      <c r="M92" s="52">
        <v>18988</v>
      </c>
      <c r="N92" s="52">
        <v>20292</v>
      </c>
      <c r="O92" s="52">
        <v>20459</v>
      </c>
      <c r="P92" s="52">
        <v>18650</v>
      </c>
      <c r="Q92" s="52">
        <v>18463</v>
      </c>
      <c r="R92" s="52">
        <v>18746</v>
      </c>
      <c r="S92" s="52">
        <v>18265</v>
      </c>
      <c r="T92" s="52">
        <v>13074</v>
      </c>
      <c r="U92" s="52">
        <v>10017</v>
      </c>
      <c r="V92" s="52">
        <v>6251</v>
      </c>
      <c r="W92" s="52">
        <v>5344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107</v>
      </c>
      <c r="M93" s="52">
        <v>107</v>
      </c>
      <c r="N93" s="52">
        <v>103</v>
      </c>
      <c r="O93" s="52">
        <v>98</v>
      </c>
      <c r="P93" s="52">
        <v>79</v>
      </c>
      <c r="Q93" s="52">
        <v>71</v>
      </c>
      <c r="R93" s="52">
        <v>64</v>
      </c>
      <c r="S93" s="52">
        <v>43</v>
      </c>
      <c r="T93" s="52">
        <v>8</v>
      </c>
      <c r="U93" s="52">
        <v>8</v>
      </c>
      <c r="V93" s="52">
        <v>8</v>
      </c>
      <c r="W93" s="52">
        <v>8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3504</v>
      </c>
      <c r="C96" s="52">
        <v>6228</v>
      </c>
      <c r="D96" s="52">
        <v>9170</v>
      </c>
      <c r="E96" s="52">
        <v>12991</v>
      </c>
      <c r="F96" s="52">
        <v>16960</v>
      </c>
      <c r="G96" s="52">
        <v>21507</v>
      </c>
      <c r="H96" s="52">
        <v>24633</v>
      </c>
      <c r="I96" s="52">
        <v>31067</v>
      </c>
      <c r="J96" s="52">
        <v>81291</v>
      </c>
      <c r="K96" s="52">
        <v>185872</v>
      </c>
      <c r="L96" s="52">
        <v>242781</v>
      </c>
      <c r="M96" s="52">
        <v>299637</v>
      </c>
      <c r="N96" s="52">
        <v>348664</v>
      </c>
      <c r="O96" s="52">
        <v>360460</v>
      </c>
      <c r="P96" s="52">
        <v>381504</v>
      </c>
      <c r="Q96" s="52">
        <v>396985</v>
      </c>
      <c r="R96" s="52">
        <v>392936</v>
      </c>
      <c r="S96" s="52">
        <v>381058</v>
      </c>
      <c r="T96" s="52">
        <v>278188</v>
      </c>
      <c r="U96" s="52">
        <v>178743</v>
      </c>
      <c r="V96" s="52">
        <v>105425</v>
      </c>
      <c r="W96" s="52">
        <v>90532</v>
      </c>
      <c r="DA96" s="63" t="s">
        <v>1098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138508</v>
      </c>
      <c r="M97" s="52">
        <v>141109</v>
      </c>
      <c r="N97" s="52">
        <v>136463</v>
      </c>
      <c r="O97" s="52">
        <v>128527</v>
      </c>
      <c r="P97" s="52">
        <v>101240</v>
      </c>
      <c r="Q97" s="52">
        <v>90084</v>
      </c>
      <c r="R97" s="52">
        <v>87331</v>
      </c>
      <c r="S97" s="52">
        <v>91928</v>
      </c>
      <c r="T97" s="52">
        <v>43357</v>
      </c>
      <c r="U97" s="52">
        <v>36707</v>
      </c>
      <c r="V97" s="52">
        <v>33780</v>
      </c>
      <c r="W97" s="52">
        <v>26643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128</v>
      </c>
      <c r="C101" s="52">
        <v>294</v>
      </c>
      <c r="D101" s="52">
        <v>399</v>
      </c>
      <c r="E101" s="52">
        <v>514</v>
      </c>
      <c r="F101" s="52">
        <v>639</v>
      </c>
      <c r="G101" s="52">
        <v>806</v>
      </c>
      <c r="H101" s="52">
        <v>949</v>
      </c>
      <c r="I101" s="52">
        <v>1181</v>
      </c>
      <c r="J101" s="52">
        <v>4458</v>
      </c>
      <c r="K101" s="52">
        <v>10663</v>
      </c>
      <c r="L101" s="52">
        <v>23434</v>
      </c>
      <c r="M101" s="52">
        <v>29612</v>
      </c>
      <c r="N101" s="52">
        <v>30342</v>
      </c>
      <c r="O101" s="52">
        <v>29956</v>
      </c>
      <c r="P101" s="52">
        <v>28965</v>
      </c>
      <c r="Q101" s="52">
        <v>28843</v>
      </c>
      <c r="R101" s="52">
        <v>31886</v>
      </c>
      <c r="S101" s="52">
        <v>32610</v>
      </c>
      <c r="T101" s="52">
        <v>33686</v>
      </c>
      <c r="U101" s="52">
        <v>33278</v>
      </c>
      <c r="V101" s="52">
        <v>32444</v>
      </c>
      <c r="W101" s="52">
        <v>30153</v>
      </c>
      <c r="DA101" s="63" t="s">
        <v>1100</v>
      </c>
    </row>
    <row r="102" spans="1:105" ht="12" customHeight="1" x14ac:dyDescent="0.25">
      <c r="A102" s="97" t="s">
        <v>50</v>
      </c>
      <c r="B102" s="52">
        <v>216</v>
      </c>
      <c r="C102" s="52">
        <v>594</v>
      </c>
      <c r="D102" s="52">
        <v>830</v>
      </c>
      <c r="E102" s="52">
        <v>987</v>
      </c>
      <c r="F102" s="52">
        <v>1261</v>
      </c>
      <c r="G102" s="52">
        <v>1631</v>
      </c>
      <c r="H102" s="52">
        <v>1915</v>
      </c>
      <c r="I102" s="52">
        <v>2476</v>
      </c>
      <c r="J102" s="52">
        <v>7188</v>
      </c>
      <c r="K102" s="52">
        <v>13250</v>
      </c>
      <c r="L102" s="52">
        <v>22574</v>
      </c>
      <c r="M102" s="52">
        <v>25001</v>
      </c>
      <c r="N102" s="52">
        <v>26339</v>
      </c>
      <c r="O102" s="52">
        <v>25591</v>
      </c>
      <c r="P102" s="52">
        <v>23517</v>
      </c>
      <c r="Q102" s="52">
        <v>21986</v>
      </c>
      <c r="R102" s="52">
        <v>18965</v>
      </c>
      <c r="S102" s="52">
        <v>14680</v>
      </c>
      <c r="T102" s="52">
        <v>9775</v>
      </c>
      <c r="U102" s="52">
        <v>9134</v>
      </c>
      <c r="V102" s="52">
        <v>8643</v>
      </c>
      <c r="W102" s="52">
        <v>10263</v>
      </c>
      <c r="DA102" s="63" t="s">
        <v>1101</v>
      </c>
    </row>
    <row r="103" spans="1:105" ht="12" customHeight="1" x14ac:dyDescent="0.25">
      <c r="A103" s="109" t="s">
        <v>120</v>
      </c>
      <c r="B103" s="36">
        <v>3662</v>
      </c>
      <c r="C103" s="36">
        <v>8088</v>
      </c>
      <c r="D103" s="36">
        <v>11581</v>
      </c>
      <c r="E103" s="36">
        <v>16106</v>
      </c>
      <c r="F103" s="36">
        <v>20369</v>
      </c>
      <c r="G103" s="36">
        <v>24932</v>
      </c>
      <c r="H103" s="36">
        <v>27900</v>
      </c>
      <c r="I103" s="36">
        <v>34105</v>
      </c>
      <c r="J103" s="36">
        <v>80350</v>
      </c>
      <c r="K103" s="36">
        <v>176219</v>
      </c>
      <c r="L103" s="36">
        <v>369152</v>
      </c>
      <c r="M103" s="36">
        <v>425729</v>
      </c>
      <c r="N103" s="36">
        <v>470213</v>
      </c>
      <c r="O103" s="36">
        <v>472377</v>
      </c>
      <c r="P103" s="36">
        <v>464846</v>
      </c>
      <c r="Q103" s="36">
        <v>472913</v>
      </c>
      <c r="R103" s="36">
        <v>481185</v>
      </c>
      <c r="S103" s="36">
        <v>475729</v>
      </c>
      <c r="T103" s="36">
        <v>440974</v>
      </c>
      <c r="U103" s="36">
        <v>421506</v>
      </c>
      <c r="V103" s="36">
        <v>408630</v>
      </c>
      <c r="W103" s="36">
        <v>414526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623524</v>
      </c>
      <c r="C124" s="120">
        <v>630140</v>
      </c>
      <c r="D124" s="120">
        <v>638866</v>
      </c>
      <c r="E124" s="120">
        <v>642985</v>
      </c>
      <c r="F124" s="120">
        <v>630365</v>
      </c>
      <c r="G124" s="120">
        <v>634350</v>
      </c>
      <c r="H124" s="120">
        <v>626233</v>
      </c>
      <c r="I124" s="120">
        <v>615623</v>
      </c>
      <c r="J124" s="120">
        <v>572556</v>
      </c>
      <c r="K124" s="120">
        <v>533152</v>
      </c>
      <c r="L124" s="120">
        <v>465757</v>
      </c>
      <c r="M124" s="120">
        <v>440393</v>
      </c>
      <c r="N124" s="120">
        <v>434375</v>
      </c>
      <c r="O124" s="120">
        <v>444083</v>
      </c>
      <c r="P124" s="120">
        <v>450541</v>
      </c>
      <c r="Q124" s="120">
        <v>438738</v>
      </c>
      <c r="R124" s="120">
        <v>422257</v>
      </c>
      <c r="S124" s="120">
        <v>406589</v>
      </c>
      <c r="T124" s="120">
        <v>392730</v>
      </c>
      <c r="U124" s="120">
        <v>374192</v>
      </c>
      <c r="V124" s="120">
        <v>354187</v>
      </c>
      <c r="W124" s="120">
        <v>340880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623524</v>
      </c>
      <c r="C126" s="52">
        <v>630140</v>
      </c>
      <c r="D126" s="52">
        <v>638866</v>
      </c>
      <c r="E126" s="52">
        <v>642985</v>
      </c>
      <c r="F126" s="52">
        <v>630365</v>
      </c>
      <c r="G126" s="52">
        <v>634350</v>
      </c>
      <c r="H126" s="52">
        <v>626233</v>
      </c>
      <c r="I126" s="52">
        <v>615623</v>
      </c>
      <c r="J126" s="52">
        <v>572556</v>
      </c>
      <c r="K126" s="52">
        <v>533152</v>
      </c>
      <c r="L126" s="52">
        <v>465757</v>
      </c>
      <c r="M126" s="52">
        <v>440393</v>
      </c>
      <c r="N126" s="52">
        <v>434375</v>
      </c>
      <c r="O126" s="52">
        <v>444083</v>
      </c>
      <c r="P126" s="52">
        <v>450541</v>
      </c>
      <c r="Q126" s="52">
        <v>438738</v>
      </c>
      <c r="R126" s="52">
        <v>422257</v>
      </c>
      <c r="S126" s="52">
        <v>406589</v>
      </c>
      <c r="T126" s="52">
        <v>392730</v>
      </c>
      <c r="U126" s="52">
        <v>374192</v>
      </c>
      <c r="V126" s="52">
        <v>354187</v>
      </c>
      <c r="W126" s="52">
        <v>340880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1836</v>
      </c>
      <c r="C129" s="52">
        <v>3925</v>
      </c>
      <c r="D129" s="52">
        <v>6167</v>
      </c>
      <c r="E129" s="52">
        <v>8911</v>
      </c>
      <c r="F129" s="52">
        <v>10926</v>
      </c>
      <c r="G129" s="52">
        <v>13813</v>
      </c>
      <c r="H129" s="52">
        <v>15619</v>
      </c>
      <c r="I129" s="52">
        <v>18338</v>
      </c>
      <c r="J129" s="52">
        <v>18485</v>
      </c>
      <c r="K129" s="52">
        <v>18422</v>
      </c>
      <c r="L129" s="52">
        <v>16428</v>
      </c>
      <c r="M129" s="52">
        <v>14330</v>
      </c>
      <c r="N129" s="52">
        <v>14934</v>
      </c>
      <c r="O129" s="52">
        <v>16513</v>
      </c>
      <c r="P129" s="52">
        <v>20814</v>
      </c>
      <c r="Q129" s="52">
        <v>26511</v>
      </c>
      <c r="R129" s="52">
        <v>29904</v>
      </c>
      <c r="S129" s="52">
        <v>31903</v>
      </c>
      <c r="T129" s="52">
        <v>35002</v>
      </c>
      <c r="U129" s="52">
        <v>36344</v>
      </c>
      <c r="V129" s="52">
        <v>35954</v>
      </c>
      <c r="W129" s="52">
        <v>33096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611183</v>
      </c>
      <c r="C131" s="52">
        <v>614664</v>
      </c>
      <c r="D131" s="52">
        <v>623454</v>
      </c>
      <c r="E131" s="52">
        <v>626853</v>
      </c>
      <c r="F131" s="52">
        <v>614095</v>
      </c>
      <c r="G131" s="52">
        <v>616360</v>
      </c>
      <c r="H131" s="52">
        <v>607697</v>
      </c>
      <c r="I131" s="52">
        <v>596792</v>
      </c>
      <c r="J131" s="52">
        <v>555070</v>
      </c>
      <c r="K131" s="52">
        <v>517302</v>
      </c>
      <c r="L131" s="52">
        <v>449142</v>
      </c>
      <c r="M131" s="52">
        <v>422044</v>
      </c>
      <c r="N131" s="52">
        <v>413926</v>
      </c>
      <c r="O131" s="52">
        <v>418554</v>
      </c>
      <c r="P131" s="52">
        <v>429213</v>
      </c>
      <c r="Q131" s="52">
        <v>419825</v>
      </c>
      <c r="R131" s="52">
        <v>405748</v>
      </c>
      <c r="S131" s="52">
        <v>395217</v>
      </c>
      <c r="T131" s="52">
        <v>375027</v>
      </c>
      <c r="U131" s="52">
        <v>351928</v>
      </c>
      <c r="V131" s="52">
        <v>324663</v>
      </c>
      <c r="W131" s="52">
        <v>288404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1149</v>
      </c>
      <c r="M132" s="52">
        <v>1134</v>
      </c>
      <c r="N132" s="52">
        <v>1073</v>
      </c>
      <c r="O132" s="52">
        <v>863</v>
      </c>
      <c r="P132" s="52">
        <v>1004</v>
      </c>
      <c r="Q132" s="52">
        <v>878</v>
      </c>
      <c r="R132" s="52">
        <v>849</v>
      </c>
      <c r="S132" s="52">
        <v>780</v>
      </c>
      <c r="T132" s="52">
        <v>844</v>
      </c>
      <c r="U132" s="52">
        <v>699</v>
      </c>
      <c r="V132" s="52">
        <v>954</v>
      </c>
      <c r="W132" s="52">
        <v>769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12341</v>
      </c>
      <c r="C135" s="52">
        <v>15476</v>
      </c>
      <c r="D135" s="52">
        <v>15412</v>
      </c>
      <c r="E135" s="52">
        <v>16132</v>
      </c>
      <c r="F135" s="52">
        <v>16270</v>
      </c>
      <c r="G135" s="52">
        <v>17990</v>
      </c>
      <c r="H135" s="52">
        <v>18536</v>
      </c>
      <c r="I135" s="52">
        <v>18831</v>
      </c>
      <c r="J135" s="52">
        <v>17486</v>
      </c>
      <c r="K135" s="52">
        <v>15850</v>
      </c>
      <c r="L135" s="52">
        <v>13970</v>
      </c>
      <c r="M135" s="52">
        <v>15543</v>
      </c>
      <c r="N135" s="52">
        <v>17735</v>
      </c>
      <c r="O135" s="52">
        <v>23031</v>
      </c>
      <c r="P135" s="52">
        <v>19034</v>
      </c>
      <c r="Q135" s="52">
        <v>17140</v>
      </c>
      <c r="R135" s="52">
        <v>15430</v>
      </c>
      <c r="S135" s="52">
        <v>10492</v>
      </c>
      <c r="T135" s="52">
        <v>11943</v>
      </c>
      <c r="U135" s="52">
        <v>17277</v>
      </c>
      <c r="V135" s="52">
        <v>21964</v>
      </c>
      <c r="W135" s="52">
        <v>44886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1496</v>
      </c>
      <c r="M136" s="52">
        <v>1672</v>
      </c>
      <c r="N136" s="52">
        <v>1641</v>
      </c>
      <c r="O136" s="52">
        <v>1635</v>
      </c>
      <c r="P136" s="52">
        <v>1290</v>
      </c>
      <c r="Q136" s="52">
        <v>895</v>
      </c>
      <c r="R136" s="52">
        <v>230</v>
      </c>
      <c r="S136" s="52">
        <v>100</v>
      </c>
      <c r="T136" s="52">
        <v>4916</v>
      </c>
      <c r="U136" s="52">
        <v>4288</v>
      </c>
      <c r="V136" s="52">
        <v>6606</v>
      </c>
      <c r="W136" s="52">
        <v>6821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34710</v>
      </c>
      <c r="C140" s="52">
        <v>37200</v>
      </c>
      <c r="D140" s="52">
        <v>38395</v>
      </c>
      <c r="E140" s="52">
        <v>36609</v>
      </c>
      <c r="F140" s="52">
        <v>36242</v>
      </c>
      <c r="G140" s="52">
        <v>38213</v>
      </c>
      <c r="H140" s="52">
        <v>40127</v>
      </c>
      <c r="I140" s="52">
        <v>40733</v>
      </c>
      <c r="J140" s="52">
        <v>39087</v>
      </c>
      <c r="K140" s="52">
        <v>36290</v>
      </c>
      <c r="L140" s="52">
        <v>31765</v>
      </c>
      <c r="M140" s="52">
        <v>29249</v>
      </c>
      <c r="N140" s="52">
        <v>25862</v>
      </c>
      <c r="O140" s="52">
        <v>22618</v>
      </c>
      <c r="P140" s="52">
        <v>19845</v>
      </c>
      <c r="Q140" s="52">
        <v>17588</v>
      </c>
      <c r="R140" s="52">
        <v>15271</v>
      </c>
      <c r="S140" s="52">
        <v>12773</v>
      </c>
      <c r="T140" s="52">
        <v>9910</v>
      </c>
      <c r="U140" s="52">
        <v>9448</v>
      </c>
      <c r="V140" s="52">
        <v>8526</v>
      </c>
      <c r="W140" s="52">
        <v>9347</v>
      </c>
      <c r="DA140" s="63" t="s">
        <v>1117</v>
      </c>
    </row>
    <row r="141" spans="1:105" ht="12" customHeight="1" x14ac:dyDescent="0.25">
      <c r="A141" s="109" t="s">
        <v>120</v>
      </c>
      <c r="B141" s="36">
        <v>588814</v>
      </c>
      <c r="C141" s="36">
        <v>592940</v>
      </c>
      <c r="D141" s="36">
        <v>600471</v>
      </c>
      <c r="E141" s="36">
        <v>606376</v>
      </c>
      <c r="F141" s="36">
        <v>594123</v>
      </c>
      <c r="G141" s="36">
        <v>596137</v>
      </c>
      <c r="H141" s="36">
        <v>586106</v>
      </c>
      <c r="I141" s="36">
        <v>574890</v>
      </c>
      <c r="J141" s="36">
        <v>533469</v>
      </c>
      <c r="K141" s="36">
        <v>496862</v>
      </c>
      <c r="L141" s="36">
        <v>433992</v>
      </c>
      <c r="M141" s="36">
        <v>411144</v>
      </c>
      <c r="N141" s="36">
        <v>408513</v>
      </c>
      <c r="O141" s="36">
        <v>421465</v>
      </c>
      <c r="P141" s="36">
        <v>430696</v>
      </c>
      <c r="Q141" s="36">
        <v>421150</v>
      </c>
      <c r="R141" s="36">
        <v>406986</v>
      </c>
      <c r="S141" s="36">
        <v>393816</v>
      </c>
      <c r="T141" s="36">
        <v>382820</v>
      </c>
      <c r="U141" s="36">
        <v>364744</v>
      </c>
      <c r="V141" s="36">
        <v>345661</v>
      </c>
      <c r="W141" s="36">
        <v>331533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4103</v>
      </c>
      <c r="C143" s="120">
        <v>4355</v>
      </c>
      <c r="D143" s="120">
        <v>5067</v>
      </c>
      <c r="E143" s="120">
        <v>5768</v>
      </c>
      <c r="F143" s="120">
        <v>6431</v>
      </c>
      <c r="G143" s="120">
        <v>7178</v>
      </c>
      <c r="H143" s="120">
        <v>7947</v>
      </c>
      <c r="I143" s="120">
        <v>8652</v>
      </c>
      <c r="J143" s="120">
        <v>8854</v>
      </c>
      <c r="K143" s="120">
        <v>8656</v>
      </c>
      <c r="L143" s="120">
        <v>8059</v>
      </c>
      <c r="M143" s="120">
        <v>8950</v>
      </c>
      <c r="N143" s="120">
        <v>12149</v>
      </c>
      <c r="O143" s="120">
        <v>18543</v>
      </c>
      <c r="P143" s="120">
        <v>26702</v>
      </c>
      <c r="Q143" s="120">
        <v>34635</v>
      </c>
      <c r="R143" s="120">
        <v>40546</v>
      </c>
      <c r="S143" s="120">
        <v>47547</v>
      </c>
      <c r="T143" s="120">
        <v>55656</v>
      </c>
      <c r="U143" s="120">
        <v>64724</v>
      </c>
      <c r="V143" s="120">
        <v>75571</v>
      </c>
      <c r="W143" s="120">
        <v>85741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4103</v>
      </c>
      <c r="C145" s="52">
        <v>4355</v>
      </c>
      <c r="D145" s="52">
        <v>5067</v>
      </c>
      <c r="E145" s="52">
        <v>5768</v>
      </c>
      <c r="F145" s="52">
        <v>6431</v>
      </c>
      <c r="G145" s="52">
        <v>7178</v>
      </c>
      <c r="H145" s="52">
        <v>7947</v>
      </c>
      <c r="I145" s="52">
        <v>8652</v>
      </c>
      <c r="J145" s="52">
        <v>8854</v>
      </c>
      <c r="K145" s="52">
        <v>8656</v>
      </c>
      <c r="L145" s="52">
        <v>8059</v>
      </c>
      <c r="M145" s="52">
        <v>8950</v>
      </c>
      <c r="N145" s="52">
        <v>12149</v>
      </c>
      <c r="O145" s="52">
        <v>18543</v>
      </c>
      <c r="P145" s="52">
        <v>26702</v>
      </c>
      <c r="Q145" s="52">
        <v>34635</v>
      </c>
      <c r="R145" s="52">
        <v>40546</v>
      </c>
      <c r="S145" s="52">
        <v>47547</v>
      </c>
      <c r="T145" s="52">
        <v>55656</v>
      </c>
      <c r="U145" s="52">
        <v>64724</v>
      </c>
      <c r="V145" s="52">
        <v>75571</v>
      </c>
      <c r="W145" s="52">
        <v>85741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121</v>
      </c>
      <c r="C147" s="52">
        <v>219</v>
      </c>
      <c r="D147" s="52">
        <v>312</v>
      </c>
      <c r="E147" s="52">
        <v>370</v>
      </c>
      <c r="F147" s="52">
        <v>462</v>
      </c>
      <c r="G147" s="52">
        <v>582</v>
      </c>
      <c r="H147" s="52">
        <v>717</v>
      </c>
      <c r="I147" s="52">
        <v>916</v>
      </c>
      <c r="J147" s="52">
        <v>1065</v>
      </c>
      <c r="K147" s="52">
        <v>1149</v>
      </c>
      <c r="L147" s="52">
        <v>1104</v>
      </c>
      <c r="M147" s="52">
        <v>1115</v>
      </c>
      <c r="N147" s="52">
        <v>1452</v>
      </c>
      <c r="O147" s="52">
        <v>2447</v>
      </c>
      <c r="P147" s="52">
        <v>5162</v>
      </c>
      <c r="Q147" s="52">
        <v>9718</v>
      </c>
      <c r="R147" s="52">
        <v>14686</v>
      </c>
      <c r="S147" s="52">
        <v>18071</v>
      </c>
      <c r="T147" s="52">
        <v>21004</v>
      </c>
      <c r="U147" s="52">
        <v>23952</v>
      </c>
      <c r="V147" s="52">
        <v>26940</v>
      </c>
      <c r="W147" s="52">
        <v>29181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511</v>
      </c>
      <c r="C149" s="52">
        <v>788</v>
      </c>
      <c r="D149" s="52">
        <v>987</v>
      </c>
      <c r="E149" s="52">
        <v>1153</v>
      </c>
      <c r="F149" s="52">
        <v>1250</v>
      </c>
      <c r="G149" s="52">
        <v>1310</v>
      </c>
      <c r="H149" s="52">
        <v>1365</v>
      </c>
      <c r="I149" s="52">
        <v>1376</v>
      </c>
      <c r="J149" s="52">
        <v>1253</v>
      </c>
      <c r="K149" s="52">
        <v>1028</v>
      </c>
      <c r="L149" s="52">
        <v>813</v>
      </c>
      <c r="M149" s="52">
        <v>706</v>
      </c>
      <c r="N149" s="52">
        <v>708</v>
      </c>
      <c r="O149" s="52">
        <v>963</v>
      </c>
      <c r="P149" s="52">
        <v>931</v>
      </c>
      <c r="Q149" s="52">
        <v>1241</v>
      </c>
      <c r="R149" s="52">
        <v>1610</v>
      </c>
      <c r="S149" s="52">
        <v>1811</v>
      </c>
      <c r="T149" s="52">
        <v>2632</v>
      </c>
      <c r="U149" s="52">
        <v>3249</v>
      </c>
      <c r="V149" s="52">
        <v>4486</v>
      </c>
      <c r="W149" s="52">
        <v>5357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19</v>
      </c>
      <c r="U150" s="52">
        <v>18</v>
      </c>
      <c r="V150" s="52">
        <v>20</v>
      </c>
      <c r="W150" s="52">
        <v>19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3592</v>
      </c>
      <c r="C153" s="52">
        <v>3567</v>
      </c>
      <c r="D153" s="52">
        <v>4080</v>
      </c>
      <c r="E153" s="52">
        <v>4615</v>
      </c>
      <c r="F153" s="52">
        <v>5181</v>
      </c>
      <c r="G153" s="52">
        <v>5868</v>
      </c>
      <c r="H153" s="52">
        <v>6582</v>
      </c>
      <c r="I153" s="52">
        <v>7276</v>
      </c>
      <c r="J153" s="52">
        <v>7601</v>
      </c>
      <c r="K153" s="52">
        <v>7628</v>
      </c>
      <c r="L153" s="52">
        <v>6683</v>
      </c>
      <c r="M153" s="52">
        <v>7588</v>
      </c>
      <c r="N153" s="52">
        <v>10773</v>
      </c>
      <c r="O153" s="52">
        <v>16860</v>
      </c>
      <c r="P153" s="52">
        <v>25194</v>
      </c>
      <c r="Q153" s="52">
        <v>32792</v>
      </c>
      <c r="R153" s="52">
        <v>37955</v>
      </c>
      <c r="S153" s="52">
        <v>41417</v>
      </c>
      <c r="T153" s="52">
        <v>41956</v>
      </c>
      <c r="U153" s="52">
        <v>51894</v>
      </c>
      <c r="V153" s="52">
        <v>57983</v>
      </c>
      <c r="W153" s="52">
        <v>68254</v>
      </c>
      <c r="DA153" s="63" t="s">
        <v>1123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563</v>
      </c>
      <c r="M154" s="52">
        <v>656</v>
      </c>
      <c r="N154" s="52">
        <v>668</v>
      </c>
      <c r="O154" s="52">
        <v>720</v>
      </c>
      <c r="P154" s="52">
        <v>577</v>
      </c>
      <c r="Q154" s="52">
        <v>602</v>
      </c>
      <c r="R154" s="52">
        <v>981</v>
      </c>
      <c r="S154" s="52">
        <v>4319</v>
      </c>
      <c r="T154" s="52">
        <v>11049</v>
      </c>
      <c r="U154" s="52">
        <v>9563</v>
      </c>
      <c r="V154" s="52">
        <v>13082</v>
      </c>
      <c r="W154" s="52">
        <v>12111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228</v>
      </c>
      <c r="C158" s="52">
        <v>260</v>
      </c>
      <c r="D158" s="52">
        <v>309</v>
      </c>
      <c r="E158" s="52">
        <v>322</v>
      </c>
      <c r="F158" s="52">
        <v>363</v>
      </c>
      <c r="G158" s="52">
        <v>429</v>
      </c>
      <c r="H158" s="52">
        <v>506</v>
      </c>
      <c r="I158" s="52">
        <v>570</v>
      </c>
      <c r="J158" s="52">
        <v>612</v>
      </c>
      <c r="K158" s="52">
        <v>598</v>
      </c>
      <c r="L158" s="52">
        <v>559</v>
      </c>
      <c r="M158" s="52">
        <v>574</v>
      </c>
      <c r="N158" s="52">
        <v>659</v>
      </c>
      <c r="O158" s="52">
        <v>839</v>
      </c>
      <c r="P158" s="52">
        <v>933</v>
      </c>
      <c r="Q158" s="52">
        <v>1160</v>
      </c>
      <c r="R158" s="52">
        <v>1258</v>
      </c>
      <c r="S158" s="52">
        <v>1266</v>
      </c>
      <c r="T158" s="52">
        <v>1138</v>
      </c>
      <c r="U158" s="52">
        <v>1519</v>
      </c>
      <c r="V158" s="52">
        <v>1820</v>
      </c>
      <c r="W158" s="52">
        <v>2527</v>
      </c>
      <c r="DA158" s="63" t="s">
        <v>1125</v>
      </c>
    </row>
    <row r="159" spans="1:105" ht="12" customHeight="1" x14ac:dyDescent="0.25">
      <c r="A159" s="109" t="s">
        <v>120</v>
      </c>
      <c r="B159" s="36">
        <v>3875</v>
      </c>
      <c r="C159" s="36">
        <v>4095</v>
      </c>
      <c r="D159" s="36">
        <v>4758</v>
      </c>
      <c r="E159" s="36">
        <v>5446</v>
      </c>
      <c r="F159" s="36">
        <v>6068</v>
      </c>
      <c r="G159" s="36">
        <v>6749</v>
      </c>
      <c r="H159" s="36">
        <v>7441</v>
      </c>
      <c r="I159" s="36">
        <v>8082</v>
      </c>
      <c r="J159" s="36">
        <v>8242</v>
      </c>
      <c r="K159" s="36">
        <v>8058</v>
      </c>
      <c r="L159" s="36">
        <v>7500</v>
      </c>
      <c r="M159" s="36">
        <v>8376</v>
      </c>
      <c r="N159" s="36">
        <v>11490</v>
      </c>
      <c r="O159" s="36">
        <v>17704</v>
      </c>
      <c r="P159" s="36">
        <v>25769</v>
      </c>
      <c r="Q159" s="36">
        <v>33475</v>
      </c>
      <c r="R159" s="36">
        <v>39288</v>
      </c>
      <c r="S159" s="36">
        <v>46281</v>
      </c>
      <c r="T159" s="36">
        <v>54518</v>
      </c>
      <c r="U159" s="36">
        <v>63205</v>
      </c>
      <c r="V159" s="36">
        <v>73751</v>
      </c>
      <c r="W159" s="36">
        <v>83214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156301</v>
      </c>
      <c r="C161" s="120">
        <v>134642</v>
      </c>
      <c r="D161" s="120">
        <v>123239</v>
      </c>
      <c r="E161" s="120">
        <v>112854</v>
      </c>
      <c r="F161" s="120">
        <v>105948</v>
      </c>
      <c r="G161" s="120">
        <v>101024</v>
      </c>
      <c r="H161" s="120">
        <v>98697</v>
      </c>
      <c r="I161" s="120">
        <v>97436</v>
      </c>
      <c r="J161" s="120">
        <v>90003</v>
      </c>
      <c r="K161" s="120">
        <v>78212</v>
      </c>
      <c r="L161" s="120">
        <v>63669</v>
      </c>
      <c r="M161" s="120">
        <v>60736</v>
      </c>
      <c r="N161" s="120">
        <v>64448</v>
      </c>
      <c r="O161" s="120">
        <v>67376</v>
      </c>
      <c r="P161" s="120">
        <v>66728</v>
      </c>
      <c r="Q161" s="120">
        <v>68927</v>
      </c>
      <c r="R161" s="120">
        <v>66982</v>
      </c>
      <c r="S161" s="120">
        <v>66608</v>
      </c>
      <c r="T161" s="120">
        <v>64538</v>
      </c>
      <c r="U161" s="120">
        <v>70628</v>
      </c>
      <c r="V161" s="120">
        <v>81902</v>
      </c>
      <c r="W161" s="120">
        <v>80478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156301</v>
      </c>
      <c r="C163" s="52">
        <v>134642</v>
      </c>
      <c r="D163" s="52">
        <v>123239</v>
      </c>
      <c r="E163" s="52">
        <v>112854</v>
      </c>
      <c r="F163" s="52">
        <v>105948</v>
      </c>
      <c r="G163" s="52">
        <v>101024</v>
      </c>
      <c r="H163" s="52">
        <v>98697</v>
      </c>
      <c r="I163" s="52">
        <v>97436</v>
      </c>
      <c r="J163" s="52">
        <v>90003</v>
      </c>
      <c r="K163" s="52">
        <v>78212</v>
      </c>
      <c r="L163" s="52">
        <v>63669</v>
      </c>
      <c r="M163" s="52">
        <v>60736</v>
      </c>
      <c r="N163" s="52">
        <v>64448</v>
      </c>
      <c r="O163" s="52">
        <v>67376</v>
      </c>
      <c r="P163" s="52">
        <v>66728</v>
      </c>
      <c r="Q163" s="52">
        <v>68927</v>
      </c>
      <c r="R163" s="52">
        <v>66982</v>
      </c>
      <c r="S163" s="52">
        <v>66608</v>
      </c>
      <c r="T163" s="52">
        <v>64538</v>
      </c>
      <c r="U163" s="52">
        <v>70628</v>
      </c>
      <c r="V163" s="52">
        <v>81902</v>
      </c>
      <c r="W163" s="52">
        <v>80478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2302</v>
      </c>
      <c r="C165" s="52">
        <v>3721</v>
      </c>
      <c r="D165" s="52">
        <v>4555</v>
      </c>
      <c r="E165" s="52">
        <v>4206</v>
      </c>
      <c r="F165" s="52">
        <v>3795</v>
      </c>
      <c r="G165" s="52">
        <v>3583</v>
      </c>
      <c r="H165" s="52">
        <v>3858</v>
      </c>
      <c r="I165" s="52">
        <v>5291</v>
      </c>
      <c r="J165" s="52">
        <v>6557</v>
      </c>
      <c r="K165" s="52">
        <v>7201</v>
      </c>
      <c r="L165" s="52">
        <v>7043</v>
      </c>
      <c r="M165" s="52">
        <v>7172</v>
      </c>
      <c r="N165" s="52">
        <v>8722</v>
      </c>
      <c r="O165" s="52">
        <v>11026</v>
      </c>
      <c r="P165" s="52">
        <v>12796</v>
      </c>
      <c r="Q165" s="52">
        <v>13986</v>
      </c>
      <c r="R165" s="52">
        <v>13808</v>
      </c>
      <c r="S165" s="52">
        <v>13575</v>
      </c>
      <c r="T165" s="52">
        <v>13104</v>
      </c>
      <c r="U165" s="52">
        <v>13577</v>
      </c>
      <c r="V165" s="52">
        <v>15949</v>
      </c>
      <c r="W165" s="52">
        <v>16917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19449</v>
      </c>
      <c r="C167" s="52">
        <v>17514</v>
      </c>
      <c r="D167" s="52">
        <v>17161</v>
      </c>
      <c r="E167" s="52">
        <v>16709</v>
      </c>
      <c r="F167" s="52">
        <v>16136</v>
      </c>
      <c r="G167" s="52">
        <v>15302</v>
      </c>
      <c r="H167" s="52">
        <v>14838</v>
      </c>
      <c r="I167" s="52">
        <v>14236</v>
      </c>
      <c r="J167" s="52">
        <v>12431</v>
      </c>
      <c r="K167" s="52">
        <v>10177</v>
      </c>
      <c r="L167" s="52">
        <v>7764</v>
      </c>
      <c r="M167" s="52">
        <v>6170</v>
      </c>
      <c r="N167" s="52">
        <v>4816</v>
      </c>
      <c r="O167" s="52">
        <v>3841</v>
      </c>
      <c r="P167" s="52">
        <v>3071</v>
      </c>
      <c r="Q167" s="52">
        <v>2867</v>
      </c>
      <c r="R167" s="52">
        <v>2797</v>
      </c>
      <c r="S167" s="52">
        <v>2720</v>
      </c>
      <c r="T167" s="52">
        <v>2944</v>
      </c>
      <c r="U167" s="52">
        <v>3442</v>
      </c>
      <c r="V167" s="52">
        <v>5023</v>
      </c>
      <c r="W167" s="52">
        <v>5192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11</v>
      </c>
      <c r="U168" s="52">
        <v>11</v>
      </c>
      <c r="V168" s="52">
        <v>14</v>
      </c>
      <c r="W168" s="52">
        <v>14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136852</v>
      </c>
      <c r="C171" s="52">
        <v>117128</v>
      </c>
      <c r="D171" s="52">
        <v>106078</v>
      </c>
      <c r="E171" s="52">
        <v>96145</v>
      </c>
      <c r="F171" s="52">
        <v>89812</v>
      </c>
      <c r="G171" s="52">
        <v>85722</v>
      </c>
      <c r="H171" s="52">
        <v>83859</v>
      </c>
      <c r="I171" s="52">
        <v>83200</v>
      </c>
      <c r="J171" s="52">
        <v>77572</v>
      </c>
      <c r="K171" s="52">
        <v>68035</v>
      </c>
      <c r="L171" s="52">
        <v>55395</v>
      </c>
      <c r="M171" s="52">
        <v>53598</v>
      </c>
      <c r="N171" s="52">
        <v>58527</v>
      </c>
      <c r="O171" s="52">
        <v>62262</v>
      </c>
      <c r="P171" s="52">
        <v>62636</v>
      </c>
      <c r="Q171" s="52">
        <v>65076</v>
      </c>
      <c r="R171" s="52">
        <v>63004</v>
      </c>
      <c r="S171" s="52">
        <v>60482</v>
      </c>
      <c r="T171" s="52">
        <v>53954</v>
      </c>
      <c r="U171" s="52">
        <v>60660</v>
      </c>
      <c r="V171" s="52">
        <v>65276</v>
      </c>
      <c r="W171" s="52">
        <v>64912</v>
      </c>
      <c r="DA171" s="63" t="s">
        <v>1131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510</v>
      </c>
      <c r="M172" s="52">
        <v>968</v>
      </c>
      <c r="N172" s="52">
        <v>1105</v>
      </c>
      <c r="O172" s="52">
        <v>1273</v>
      </c>
      <c r="P172" s="52">
        <v>1021</v>
      </c>
      <c r="Q172" s="52">
        <v>984</v>
      </c>
      <c r="R172" s="52">
        <v>1181</v>
      </c>
      <c r="S172" s="52">
        <v>3406</v>
      </c>
      <c r="T172" s="52">
        <v>7629</v>
      </c>
      <c r="U172" s="52">
        <v>6515</v>
      </c>
      <c r="V172" s="52">
        <v>11589</v>
      </c>
      <c r="W172" s="52">
        <v>10360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8701</v>
      </c>
      <c r="C176" s="52">
        <v>7551</v>
      </c>
      <c r="D176" s="52">
        <v>7005</v>
      </c>
      <c r="E176" s="52">
        <v>6154</v>
      </c>
      <c r="F176" s="52">
        <v>5850</v>
      </c>
      <c r="G176" s="52">
        <v>5911</v>
      </c>
      <c r="H176" s="52">
        <v>6324</v>
      </c>
      <c r="I176" s="52">
        <v>6515</v>
      </c>
      <c r="J176" s="52">
        <v>6215</v>
      </c>
      <c r="K176" s="52">
        <v>5478</v>
      </c>
      <c r="L176" s="52">
        <v>4580</v>
      </c>
      <c r="M176" s="52">
        <v>4218</v>
      </c>
      <c r="N176" s="52">
        <v>3822</v>
      </c>
      <c r="O176" s="52">
        <v>3260</v>
      </c>
      <c r="P176" s="52">
        <v>2801</v>
      </c>
      <c r="Q176" s="52">
        <v>2627</v>
      </c>
      <c r="R176" s="52">
        <v>2385</v>
      </c>
      <c r="S176" s="52">
        <v>2183</v>
      </c>
      <c r="T176" s="52">
        <v>1789</v>
      </c>
      <c r="U176" s="52">
        <v>2031</v>
      </c>
      <c r="V176" s="52">
        <v>2252</v>
      </c>
      <c r="W176" s="52">
        <v>2401</v>
      </c>
      <c r="DA176" s="63" t="s">
        <v>1133</v>
      </c>
    </row>
    <row r="177" spans="1:105" ht="12" customHeight="1" x14ac:dyDescent="0.25">
      <c r="A177" s="109" t="s">
        <v>120</v>
      </c>
      <c r="B177" s="36">
        <v>147600</v>
      </c>
      <c r="C177" s="36">
        <v>127091</v>
      </c>
      <c r="D177" s="36">
        <v>116234</v>
      </c>
      <c r="E177" s="36">
        <v>106700</v>
      </c>
      <c r="F177" s="36">
        <v>100098</v>
      </c>
      <c r="G177" s="36">
        <v>95113</v>
      </c>
      <c r="H177" s="36">
        <v>92373</v>
      </c>
      <c r="I177" s="36">
        <v>90921</v>
      </c>
      <c r="J177" s="36">
        <v>83788</v>
      </c>
      <c r="K177" s="36">
        <v>72734</v>
      </c>
      <c r="L177" s="36">
        <v>59089</v>
      </c>
      <c r="M177" s="36">
        <v>56518</v>
      </c>
      <c r="N177" s="36">
        <v>60626</v>
      </c>
      <c r="O177" s="36">
        <v>64116</v>
      </c>
      <c r="P177" s="36">
        <v>63927</v>
      </c>
      <c r="Q177" s="36">
        <v>66300</v>
      </c>
      <c r="R177" s="36">
        <v>64597</v>
      </c>
      <c r="S177" s="36">
        <v>64425</v>
      </c>
      <c r="T177" s="36">
        <v>62749</v>
      </c>
      <c r="U177" s="36">
        <v>68597</v>
      </c>
      <c r="V177" s="36">
        <v>79650</v>
      </c>
      <c r="W177" s="36">
        <v>78077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5067</v>
      </c>
      <c r="D5" s="52">
        <v>5069</v>
      </c>
      <c r="E5" s="52">
        <v>5076</v>
      </c>
      <c r="F5" s="52">
        <v>5098</v>
      </c>
      <c r="G5" s="52">
        <v>5135</v>
      </c>
      <c r="H5" s="52">
        <v>5200</v>
      </c>
      <c r="I5" s="52">
        <v>5288</v>
      </c>
      <c r="J5" s="52">
        <v>5409</v>
      </c>
      <c r="K5" s="52">
        <v>5566</v>
      </c>
      <c r="L5" s="52">
        <v>6335</v>
      </c>
      <c r="M5" s="52">
        <v>6082</v>
      </c>
      <c r="N5" s="52">
        <v>5740</v>
      </c>
      <c r="O5" s="52">
        <v>6671</v>
      </c>
      <c r="P5" s="52">
        <v>3381</v>
      </c>
      <c r="Q5" s="52">
        <v>937</v>
      </c>
      <c r="R5" s="52">
        <v>2068</v>
      </c>
      <c r="S5" s="52">
        <v>2897</v>
      </c>
      <c r="T5" s="52">
        <v>2806</v>
      </c>
      <c r="U5" s="52">
        <v>2580</v>
      </c>
      <c r="V5" s="52">
        <v>2226</v>
      </c>
      <c r="W5" s="52">
        <v>1800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30</v>
      </c>
      <c r="D8" s="52">
        <v>30</v>
      </c>
      <c r="E8" s="52">
        <v>33</v>
      </c>
      <c r="F8" s="52">
        <v>40</v>
      </c>
      <c r="G8" s="52">
        <v>60</v>
      </c>
      <c r="H8" s="52">
        <v>86</v>
      </c>
      <c r="I8" s="52">
        <v>104</v>
      </c>
      <c r="J8" s="52">
        <v>150</v>
      </c>
      <c r="K8" s="52">
        <v>219</v>
      </c>
      <c r="L8" s="52">
        <v>220</v>
      </c>
      <c r="M8" s="52">
        <v>216</v>
      </c>
      <c r="N8" s="52">
        <v>210</v>
      </c>
      <c r="O8" s="52">
        <v>216</v>
      </c>
      <c r="P8" s="52">
        <v>204</v>
      </c>
      <c r="Q8" s="52">
        <v>213</v>
      </c>
      <c r="R8" s="52">
        <v>190</v>
      </c>
      <c r="S8" s="52">
        <v>147</v>
      </c>
      <c r="T8" s="52">
        <v>76</v>
      </c>
      <c r="U8" s="52">
        <v>63</v>
      </c>
      <c r="V8" s="52">
        <v>95</v>
      </c>
      <c r="W8" s="52">
        <v>157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3577</v>
      </c>
      <c r="D10" s="52">
        <v>3579</v>
      </c>
      <c r="E10" s="52">
        <v>3592</v>
      </c>
      <c r="F10" s="52">
        <v>3622</v>
      </c>
      <c r="G10" s="52">
        <v>8100</v>
      </c>
      <c r="H10" s="52">
        <v>2147</v>
      </c>
      <c r="I10" s="52">
        <v>3978</v>
      </c>
      <c r="J10" s="52">
        <v>5091</v>
      </c>
      <c r="K10" s="52">
        <v>5190</v>
      </c>
      <c r="L10" s="52">
        <v>8884</v>
      </c>
      <c r="M10" s="52">
        <v>9664</v>
      </c>
      <c r="N10" s="52">
        <v>9377</v>
      </c>
      <c r="O10" s="52">
        <v>11777</v>
      </c>
      <c r="P10" s="52">
        <v>5861</v>
      </c>
      <c r="Q10" s="52">
        <v>1058</v>
      </c>
      <c r="R10" s="52">
        <v>2053</v>
      </c>
      <c r="S10" s="52">
        <v>2822</v>
      </c>
      <c r="T10" s="52">
        <v>2696</v>
      </c>
      <c r="U10" s="52">
        <v>2421</v>
      </c>
      <c r="V10" s="52">
        <v>2013</v>
      </c>
      <c r="W10" s="52">
        <v>1540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502</v>
      </c>
      <c r="D11" s="52">
        <v>426</v>
      </c>
      <c r="E11" s="52">
        <v>247</v>
      </c>
      <c r="F11" s="52">
        <v>309</v>
      </c>
      <c r="G11" s="52">
        <v>371</v>
      </c>
      <c r="H11" s="52">
        <v>387</v>
      </c>
      <c r="I11" s="52">
        <v>168</v>
      </c>
      <c r="J11" s="52">
        <v>240</v>
      </c>
      <c r="K11" s="52">
        <v>338</v>
      </c>
      <c r="L11" s="52">
        <v>160</v>
      </c>
      <c r="M11" s="52">
        <v>104</v>
      </c>
      <c r="N11" s="52">
        <v>56</v>
      </c>
      <c r="O11" s="52">
        <v>87</v>
      </c>
      <c r="P11" s="52">
        <v>109</v>
      </c>
      <c r="Q11" s="52">
        <v>70</v>
      </c>
      <c r="R11" s="52">
        <v>0</v>
      </c>
      <c r="S11" s="52">
        <v>0</v>
      </c>
      <c r="T11" s="52">
        <v>0</v>
      </c>
      <c r="U11" s="52">
        <v>2</v>
      </c>
      <c r="V11" s="52">
        <v>11</v>
      </c>
      <c r="W11" s="52">
        <v>14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3528</v>
      </c>
      <c r="D15" s="52">
        <v>3002</v>
      </c>
      <c r="E15" s="52">
        <v>1736</v>
      </c>
      <c r="F15" s="52">
        <v>2173</v>
      </c>
      <c r="G15" s="52">
        <v>2612</v>
      </c>
      <c r="H15" s="52">
        <v>2719</v>
      </c>
      <c r="I15" s="52">
        <v>1203</v>
      </c>
      <c r="J15" s="52">
        <v>1489</v>
      </c>
      <c r="K15" s="52">
        <v>2441</v>
      </c>
      <c r="L15" s="52">
        <v>1167</v>
      </c>
      <c r="M15" s="52">
        <v>755</v>
      </c>
      <c r="N15" s="52">
        <v>419</v>
      </c>
      <c r="O15" s="52">
        <v>633</v>
      </c>
      <c r="P15" s="52">
        <v>801</v>
      </c>
      <c r="Q15" s="52">
        <v>620</v>
      </c>
      <c r="R15" s="52">
        <v>20</v>
      </c>
      <c r="S15" s="52">
        <v>80</v>
      </c>
      <c r="T15" s="52">
        <v>118</v>
      </c>
      <c r="U15" s="52">
        <v>170</v>
      </c>
      <c r="V15" s="52">
        <v>236</v>
      </c>
      <c r="W15" s="52">
        <v>307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132</v>
      </c>
      <c r="V16" s="52">
        <v>3</v>
      </c>
      <c r="W16" s="52">
        <v>137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3728</v>
      </c>
      <c r="D20" s="52">
        <v>3737</v>
      </c>
      <c r="E20" s="52">
        <v>3810</v>
      </c>
      <c r="F20" s="52">
        <v>4003</v>
      </c>
      <c r="G20" s="52">
        <v>4370</v>
      </c>
      <c r="H20" s="52">
        <v>4961</v>
      </c>
      <c r="I20" s="52">
        <v>3580</v>
      </c>
      <c r="J20" s="52">
        <v>4372</v>
      </c>
      <c r="K20" s="52">
        <v>4743</v>
      </c>
      <c r="L20" s="52">
        <v>4938</v>
      </c>
      <c r="M20" s="52">
        <v>5295</v>
      </c>
      <c r="N20" s="52">
        <v>6211</v>
      </c>
      <c r="O20" s="52">
        <v>9742</v>
      </c>
      <c r="P20" s="52">
        <v>4524</v>
      </c>
      <c r="Q20" s="52">
        <v>1789</v>
      </c>
      <c r="R20" s="52">
        <v>3468</v>
      </c>
      <c r="S20" s="52">
        <v>3216</v>
      </c>
      <c r="T20" s="52">
        <v>3297</v>
      </c>
      <c r="U20" s="52">
        <v>3532</v>
      </c>
      <c r="V20" s="52">
        <v>3408</v>
      </c>
      <c r="W20" s="52">
        <v>2865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357</v>
      </c>
      <c r="D21" s="52">
        <v>356</v>
      </c>
      <c r="E21" s="52">
        <v>362</v>
      </c>
      <c r="F21" s="52">
        <v>373</v>
      </c>
      <c r="G21" s="52">
        <v>394</v>
      </c>
      <c r="H21" s="52">
        <v>425</v>
      </c>
      <c r="I21" s="52">
        <v>260</v>
      </c>
      <c r="J21" s="52">
        <v>225</v>
      </c>
      <c r="K21" s="52">
        <v>361</v>
      </c>
      <c r="L21" s="52">
        <v>441</v>
      </c>
      <c r="M21" s="52">
        <v>462</v>
      </c>
      <c r="N21" s="52">
        <v>392</v>
      </c>
      <c r="O21" s="52">
        <v>9</v>
      </c>
      <c r="P21" s="52">
        <v>0</v>
      </c>
      <c r="Q21" s="52">
        <v>3</v>
      </c>
      <c r="R21" s="52">
        <v>3</v>
      </c>
      <c r="S21" s="52">
        <v>11</v>
      </c>
      <c r="T21" s="52">
        <v>72</v>
      </c>
      <c r="U21" s="52">
        <v>30</v>
      </c>
      <c r="V21" s="52">
        <v>6</v>
      </c>
      <c r="W21" s="52">
        <v>0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6050</v>
      </c>
      <c r="D22" s="36">
        <v>6057</v>
      </c>
      <c r="E22" s="36">
        <v>6115</v>
      </c>
      <c r="F22" s="36">
        <v>6262</v>
      </c>
      <c r="G22" s="36">
        <v>6555</v>
      </c>
      <c r="H22" s="36">
        <v>7055</v>
      </c>
      <c r="I22" s="36">
        <v>4167</v>
      </c>
      <c r="J22" s="36">
        <v>3266</v>
      </c>
      <c r="K22" s="36">
        <v>5353</v>
      </c>
      <c r="L22" s="36">
        <v>7719</v>
      </c>
      <c r="M22" s="36">
        <v>5602</v>
      </c>
      <c r="N22" s="36">
        <v>5060</v>
      </c>
      <c r="O22" s="36">
        <v>196</v>
      </c>
      <c r="P22" s="36">
        <v>24</v>
      </c>
      <c r="Q22" s="36">
        <v>62</v>
      </c>
      <c r="R22" s="36">
        <v>139</v>
      </c>
      <c r="S22" s="36">
        <v>243</v>
      </c>
      <c r="T22" s="36">
        <v>2345</v>
      </c>
      <c r="U22" s="36">
        <v>1021</v>
      </c>
      <c r="V22" s="36">
        <v>669</v>
      </c>
      <c r="W22" s="36">
        <v>30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547</v>
      </c>
      <c r="D26" s="52">
        <v>547</v>
      </c>
      <c r="E26" s="52">
        <v>550</v>
      </c>
      <c r="F26" s="52">
        <v>552</v>
      </c>
      <c r="G26" s="52">
        <v>560</v>
      </c>
      <c r="H26" s="52">
        <v>572</v>
      </c>
      <c r="I26" s="52">
        <v>584</v>
      </c>
      <c r="J26" s="52">
        <v>609</v>
      </c>
      <c r="K26" s="52">
        <v>641</v>
      </c>
      <c r="L26" s="52">
        <v>680</v>
      </c>
      <c r="M26" s="52">
        <v>3054</v>
      </c>
      <c r="N26" s="52">
        <v>1060</v>
      </c>
      <c r="O26" s="52">
        <v>364</v>
      </c>
      <c r="P26" s="52">
        <v>0</v>
      </c>
      <c r="Q26" s="52">
        <v>137</v>
      </c>
      <c r="R26" s="52">
        <v>244</v>
      </c>
      <c r="S26" s="52">
        <v>338</v>
      </c>
      <c r="T26" s="52">
        <v>234</v>
      </c>
      <c r="U26" s="52">
        <v>426</v>
      </c>
      <c r="V26" s="52">
        <v>594</v>
      </c>
      <c r="W26" s="52">
        <v>601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3</v>
      </c>
      <c r="D29" s="52">
        <v>4</v>
      </c>
      <c r="E29" s="52">
        <v>3</v>
      </c>
      <c r="F29" s="52">
        <v>5</v>
      </c>
      <c r="G29" s="52">
        <v>6</v>
      </c>
      <c r="H29" s="52">
        <v>10</v>
      </c>
      <c r="I29" s="52">
        <v>15</v>
      </c>
      <c r="J29" s="52">
        <v>18</v>
      </c>
      <c r="K29" s="52">
        <v>34</v>
      </c>
      <c r="L29" s="52">
        <v>33</v>
      </c>
      <c r="M29" s="52">
        <v>41</v>
      </c>
      <c r="N29" s="52">
        <v>51</v>
      </c>
      <c r="O29" s="52">
        <v>63</v>
      </c>
      <c r="P29" s="52">
        <v>68</v>
      </c>
      <c r="Q29" s="52">
        <v>59</v>
      </c>
      <c r="R29" s="52">
        <v>42</v>
      </c>
      <c r="S29" s="52">
        <v>28</v>
      </c>
      <c r="T29" s="52">
        <v>13</v>
      </c>
      <c r="U29" s="52">
        <v>8</v>
      </c>
      <c r="V29" s="52">
        <v>12</v>
      </c>
      <c r="W29" s="52">
        <v>16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136</v>
      </c>
      <c r="D31" s="52">
        <v>137</v>
      </c>
      <c r="E31" s="52">
        <v>145</v>
      </c>
      <c r="F31" s="52">
        <v>166</v>
      </c>
      <c r="G31" s="52">
        <v>194</v>
      </c>
      <c r="H31" s="52">
        <v>243</v>
      </c>
      <c r="I31" s="52">
        <v>221</v>
      </c>
      <c r="J31" s="52">
        <v>276</v>
      </c>
      <c r="K31" s="52">
        <v>349</v>
      </c>
      <c r="L31" s="52">
        <v>183</v>
      </c>
      <c r="M31" s="52">
        <v>340</v>
      </c>
      <c r="N31" s="52">
        <v>131</v>
      </c>
      <c r="O31" s="52">
        <v>121</v>
      </c>
      <c r="P31" s="52">
        <v>127</v>
      </c>
      <c r="Q31" s="52">
        <v>55</v>
      </c>
      <c r="R31" s="52">
        <v>38</v>
      </c>
      <c r="S31" s="52">
        <v>28</v>
      </c>
      <c r="T31" s="52">
        <v>13</v>
      </c>
      <c r="U31" s="52">
        <v>12</v>
      </c>
      <c r="V31" s="52">
        <v>25</v>
      </c>
      <c r="W31" s="52">
        <v>28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958</v>
      </c>
      <c r="D35" s="52">
        <v>960</v>
      </c>
      <c r="E35" s="52">
        <v>973</v>
      </c>
      <c r="F35" s="52">
        <v>1008</v>
      </c>
      <c r="G35" s="52">
        <v>1072</v>
      </c>
      <c r="H35" s="52">
        <v>1175</v>
      </c>
      <c r="I35" s="52">
        <v>762</v>
      </c>
      <c r="J35" s="52">
        <v>773</v>
      </c>
      <c r="K35" s="52">
        <v>969</v>
      </c>
      <c r="L35" s="52">
        <v>990</v>
      </c>
      <c r="M35" s="52">
        <v>2612</v>
      </c>
      <c r="N35" s="52">
        <v>1040</v>
      </c>
      <c r="O35" s="52">
        <v>840</v>
      </c>
      <c r="P35" s="52">
        <v>913</v>
      </c>
      <c r="Q35" s="52">
        <v>491</v>
      </c>
      <c r="R35" s="52">
        <v>595</v>
      </c>
      <c r="S35" s="52">
        <v>609</v>
      </c>
      <c r="T35" s="52">
        <v>360</v>
      </c>
      <c r="U35" s="52">
        <v>480</v>
      </c>
      <c r="V35" s="52">
        <v>661</v>
      </c>
      <c r="W35" s="52">
        <v>663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115</v>
      </c>
      <c r="N36" s="52">
        <v>51</v>
      </c>
      <c r="O36" s="52">
        <v>15</v>
      </c>
      <c r="P36" s="52">
        <v>59</v>
      </c>
      <c r="Q36" s="52">
        <v>26</v>
      </c>
      <c r="R36" s="52">
        <v>4</v>
      </c>
      <c r="S36" s="52">
        <v>66</v>
      </c>
      <c r="T36" s="52">
        <v>152</v>
      </c>
      <c r="U36" s="52">
        <v>70</v>
      </c>
      <c r="V36" s="52">
        <v>27</v>
      </c>
      <c r="W36" s="52">
        <v>89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61</v>
      </c>
      <c r="D40" s="52">
        <v>61</v>
      </c>
      <c r="E40" s="52">
        <v>63</v>
      </c>
      <c r="F40" s="52">
        <v>67</v>
      </c>
      <c r="G40" s="52">
        <v>73</v>
      </c>
      <c r="H40" s="52">
        <v>82</v>
      </c>
      <c r="I40" s="52">
        <v>60</v>
      </c>
      <c r="J40" s="52">
        <v>71</v>
      </c>
      <c r="K40" s="52">
        <v>90</v>
      </c>
      <c r="L40" s="52">
        <v>72</v>
      </c>
      <c r="M40" s="52">
        <v>208</v>
      </c>
      <c r="N40" s="52">
        <v>80</v>
      </c>
      <c r="O40" s="52">
        <v>77</v>
      </c>
      <c r="P40" s="52">
        <v>82</v>
      </c>
      <c r="Q40" s="52">
        <v>44</v>
      </c>
      <c r="R40" s="52">
        <v>48</v>
      </c>
      <c r="S40" s="52">
        <v>37</v>
      </c>
      <c r="T40" s="52">
        <v>15</v>
      </c>
      <c r="U40" s="52">
        <v>8</v>
      </c>
      <c r="V40" s="52">
        <v>19</v>
      </c>
      <c r="W40" s="52">
        <v>18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1033</v>
      </c>
      <c r="D41" s="36">
        <v>1036</v>
      </c>
      <c r="E41" s="36">
        <v>1057</v>
      </c>
      <c r="F41" s="36">
        <v>1106</v>
      </c>
      <c r="G41" s="36">
        <v>1195</v>
      </c>
      <c r="H41" s="36">
        <v>1334</v>
      </c>
      <c r="I41" s="36">
        <v>925</v>
      </c>
      <c r="J41" s="36">
        <v>977</v>
      </c>
      <c r="K41" s="36">
        <v>1226</v>
      </c>
      <c r="L41" s="36">
        <v>1106</v>
      </c>
      <c r="M41" s="36">
        <v>2858</v>
      </c>
      <c r="N41" s="36">
        <v>1140</v>
      </c>
      <c r="O41" s="36">
        <v>879</v>
      </c>
      <c r="P41" s="36">
        <v>964</v>
      </c>
      <c r="Q41" s="36">
        <v>523</v>
      </c>
      <c r="R41" s="36">
        <v>613</v>
      </c>
      <c r="S41" s="36">
        <v>702</v>
      </c>
      <c r="T41" s="36">
        <v>516</v>
      </c>
      <c r="U41" s="36">
        <v>522</v>
      </c>
      <c r="V41" s="36">
        <v>695</v>
      </c>
      <c r="W41" s="36">
        <v>736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75582</v>
      </c>
      <c r="D64" s="52">
        <v>75604</v>
      </c>
      <c r="E64" s="52">
        <v>75756</v>
      </c>
      <c r="F64" s="52">
        <v>76166</v>
      </c>
      <c r="G64" s="52">
        <v>76964</v>
      </c>
      <c r="H64" s="52">
        <v>78298</v>
      </c>
      <c r="I64" s="52">
        <v>80295</v>
      </c>
      <c r="J64" s="52">
        <v>83112</v>
      </c>
      <c r="K64" s="52">
        <v>86898</v>
      </c>
      <c r="L64" s="52">
        <v>125609</v>
      </c>
      <c r="M64" s="52">
        <v>74236</v>
      </c>
      <c r="N64" s="52">
        <v>99122</v>
      </c>
      <c r="O64" s="52">
        <v>95538</v>
      </c>
      <c r="P64" s="52">
        <v>46368</v>
      </c>
      <c r="Q64" s="52">
        <v>58617</v>
      </c>
      <c r="R64" s="52">
        <v>71654</v>
      </c>
      <c r="S64" s="52">
        <v>86002</v>
      </c>
      <c r="T64" s="52">
        <v>84204</v>
      </c>
      <c r="U64" s="52">
        <v>82707</v>
      </c>
      <c r="V64" s="52">
        <v>80594</v>
      </c>
      <c r="W64" s="52">
        <v>75450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445</v>
      </c>
      <c r="D67" s="52">
        <v>452</v>
      </c>
      <c r="E67" s="52">
        <v>504</v>
      </c>
      <c r="F67" s="52">
        <v>648</v>
      </c>
      <c r="G67" s="52">
        <v>935</v>
      </c>
      <c r="H67" s="52">
        <v>1438</v>
      </c>
      <c r="I67" s="52">
        <v>1954</v>
      </c>
      <c r="J67" s="52">
        <v>2920</v>
      </c>
      <c r="K67" s="52">
        <v>4533</v>
      </c>
      <c r="L67" s="52">
        <v>5088</v>
      </c>
      <c r="M67" s="52">
        <v>5822</v>
      </c>
      <c r="N67" s="52">
        <v>6355</v>
      </c>
      <c r="O67" s="52">
        <v>7124</v>
      </c>
      <c r="P67" s="52">
        <v>6799</v>
      </c>
      <c r="Q67" s="52">
        <v>7042</v>
      </c>
      <c r="R67" s="52">
        <v>5956</v>
      </c>
      <c r="S67" s="52">
        <v>6097</v>
      </c>
      <c r="T67" s="52">
        <v>5060</v>
      </c>
      <c r="U67" s="52">
        <v>6185</v>
      </c>
      <c r="V67" s="52">
        <v>8369</v>
      </c>
      <c r="W67" s="52">
        <v>10368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49569</v>
      </c>
      <c r="D69" s="52">
        <v>49591</v>
      </c>
      <c r="E69" s="52">
        <v>49747</v>
      </c>
      <c r="F69" s="52">
        <v>50131</v>
      </c>
      <c r="G69" s="52">
        <v>50860</v>
      </c>
      <c r="H69" s="52">
        <v>52047</v>
      </c>
      <c r="I69" s="52">
        <v>57643</v>
      </c>
      <c r="J69" s="52">
        <v>80115</v>
      </c>
      <c r="K69" s="52">
        <v>82380</v>
      </c>
      <c r="L69" s="52">
        <v>103067</v>
      </c>
      <c r="M69" s="52">
        <v>80873</v>
      </c>
      <c r="N69" s="52">
        <v>99645</v>
      </c>
      <c r="O69" s="52">
        <v>93769</v>
      </c>
      <c r="P69" s="52">
        <v>42738</v>
      </c>
      <c r="Q69" s="52">
        <v>56679</v>
      </c>
      <c r="R69" s="52">
        <v>70994</v>
      </c>
      <c r="S69" s="52">
        <v>85439</v>
      </c>
      <c r="T69" s="52">
        <v>83425</v>
      </c>
      <c r="U69" s="52">
        <v>81645</v>
      </c>
      <c r="V69" s="52">
        <v>80089</v>
      </c>
      <c r="W69" s="52">
        <v>76560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2</v>
      </c>
      <c r="N70" s="52">
        <v>104</v>
      </c>
      <c r="O70" s="52">
        <v>195</v>
      </c>
      <c r="P70" s="52">
        <v>504</v>
      </c>
      <c r="Q70" s="52">
        <v>352</v>
      </c>
      <c r="R70" s="52">
        <v>164</v>
      </c>
      <c r="S70" s="52">
        <v>207</v>
      </c>
      <c r="T70" s="52">
        <v>264</v>
      </c>
      <c r="U70" s="52">
        <v>491</v>
      </c>
      <c r="V70" s="52">
        <v>234</v>
      </c>
      <c r="W70" s="52">
        <v>425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52026</v>
      </c>
      <c r="D73" s="52">
        <v>52067</v>
      </c>
      <c r="E73" s="52">
        <v>52415</v>
      </c>
      <c r="F73" s="52">
        <v>53567</v>
      </c>
      <c r="G73" s="52">
        <v>56021</v>
      </c>
      <c r="H73" s="52">
        <v>60292</v>
      </c>
      <c r="I73" s="52">
        <v>35688</v>
      </c>
      <c r="J73" s="52">
        <v>27583</v>
      </c>
      <c r="K73" s="52">
        <v>33926</v>
      </c>
      <c r="L73" s="52">
        <v>118936</v>
      </c>
      <c r="M73" s="52">
        <v>4646</v>
      </c>
      <c r="N73" s="52">
        <v>15456</v>
      </c>
      <c r="O73" s="52">
        <v>17162</v>
      </c>
      <c r="P73" s="52">
        <v>30953</v>
      </c>
      <c r="Q73" s="52">
        <v>7360</v>
      </c>
      <c r="R73" s="52">
        <v>5287</v>
      </c>
      <c r="S73" s="52">
        <v>2664</v>
      </c>
      <c r="T73" s="52">
        <v>4111</v>
      </c>
      <c r="U73" s="52">
        <v>5834</v>
      </c>
      <c r="V73" s="52">
        <v>1633</v>
      </c>
      <c r="W73" s="52">
        <v>3373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16</v>
      </c>
      <c r="O74" s="52">
        <v>29</v>
      </c>
      <c r="P74" s="52">
        <v>118</v>
      </c>
      <c r="Q74" s="52">
        <v>58</v>
      </c>
      <c r="R74" s="52">
        <v>5</v>
      </c>
      <c r="S74" s="52">
        <v>54</v>
      </c>
      <c r="T74" s="52">
        <v>171</v>
      </c>
      <c r="U74" s="52">
        <v>3479</v>
      </c>
      <c r="V74" s="52">
        <v>5</v>
      </c>
      <c r="W74" s="52">
        <v>3360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149171</v>
      </c>
      <c r="D78" s="52">
        <v>149473</v>
      </c>
      <c r="E78" s="52">
        <v>151574</v>
      </c>
      <c r="F78" s="52">
        <v>157261</v>
      </c>
      <c r="G78" s="52">
        <v>168478</v>
      </c>
      <c r="H78" s="52">
        <v>187353</v>
      </c>
      <c r="I78" s="52">
        <v>126615</v>
      </c>
      <c r="J78" s="52">
        <v>131342</v>
      </c>
      <c r="K78" s="52">
        <v>161034</v>
      </c>
      <c r="L78" s="52">
        <v>181016</v>
      </c>
      <c r="M78" s="52">
        <v>165912</v>
      </c>
      <c r="N78" s="52">
        <v>187886</v>
      </c>
      <c r="O78" s="52">
        <v>177597</v>
      </c>
      <c r="P78" s="52">
        <v>122297</v>
      </c>
      <c r="Q78" s="52">
        <v>122903</v>
      </c>
      <c r="R78" s="52">
        <v>113864</v>
      </c>
      <c r="S78" s="52">
        <v>122137</v>
      </c>
      <c r="T78" s="52">
        <v>114086</v>
      </c>
      <c r="U78" s="52">
        <v>136109</v>
      </c>
      <c r="V78" s="52">
        <v>149477</v>
      </c>
      <c r="W78" s="52">
        <v>146119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1992</v>
      </c>
      <c r="D79" s="36">
        <v>2014</v>
      </c>
      <c r="E79" s="36">
        <v>8938</v>
      </c>
      <c r="F79" s="36">
        <v>595</v>
      </c>
      <c r="G79" s="36">
        <v>10575</v>
      </c>
      <c r="H79" s="36">
        <v>1233</v>
      </c>
      <c r="I79" s="36">
        <v>2131</v>
      </c>
      <c r="J79" s="36">
        <v>3341</v>
      </c>
      <c r="K79" s="36">
        <v>4925</v>
      </c>
      <c r="L79" s="36">
        <v>7310</v>
      </c>
      <c r="M79" s="36">
        <v>3315</v>
      </c>
      <c r="N79" s="36">
        <v>18615</v>
      </c>
      <c r="O79" s="36">
        <v>60464</v>
      </c>
      <c r="P79" s="36">
        <v>43007</v>
      </c>
      <c r="Q79" s="36">
        <v>171</v>
      </c>
      <c r="R79" s="36">
        <v>23274</v>
      </c>
      <c r="S79" s="36">
        <v>5904</v>
      </c>
      <c r="T79" s="36">
        <v>18221</v>
      </c>
      <c r="U79" s="36">
        <v>83</v>
      </c>
      <c r="V79" s="36">
        <v>265</v>
      </c>
      <c r="W79" s="36">
        <v>764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313</v>
      </c>
      <c r="D83" s="52">
        <v>314</v>
      </c>
      <c r="E83" s="52">
        <v>323</v>
      </c>
      <c r="F83" s="52">
        <v>346</v>
      </c>
      <c r="G83" s="52">
        <v>389</v>
      </c>
      <c r="H83" s="52">
        <v>466</v>
      </c>
      <c r="I83" s="52">
        <v>570</v>
      </c>
      <c r="J83" s="52">
        <v>723</v>
      </c>
      <c r="K83" s="52">
        <v>940</v>
      </c>
      <c r="L83" s="52">
        <v>1305</v>
      </c>
      <c r="M83" s="52">
        <v>1995</v>
      </c>
      <c r="N83" s="52">
        <v>3252</v>
      </c>
      <c r="O83" s="52">
        <v>5140</v>
      </c>
      <c r="P83" s="52">
        <v>10596</v>
      </c>
      <c r="Q83" s="52">
        <v>8276</v>
      </c>
      <c r="R83" s="52">
        <v>15401</v>
      </c>
      <c r="S83" s="52">
        <v>20615</v>
      </c>
      <c r="T83" s="52">
        <v>38584</v>
      </c>
      <c r="U83" s="52">
        <v>20517</v>
      </c>
      <c r="V83" s="52">
        <v>36374</v>
      </c>
      <c r="W83" s="52">
        <v>44524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</v>
      </c>
      <c r="D86" s="52">
        <v>2</v>
      </c>
      <c r="E86" s="52">
        <v>3</v>
      </c>
      <c r="F86" s="52">
        <v>7</v>
      </c>
      <c r="G86" s="52">
        <v>15</v>
      </c>
      <c r="H86" s="52">
        <v>37</v>
      </c>
      <c r="I86" s="52">
        <v>65</v>
      </c>
      <c r="J86" s="52">
        <v>116</v>
      </c>
      <c r="K86" s="52">
        <v>183</v>
      </c>
      <c r="L86" s="52">
        <v>278</v>
      </c>
      <c r="M86" s="52">
        <v>475</v>
      </c>
      <c r="N86" s="52">
        <v>838</v>
      </c>
      <c r="O86" s="52">
        <v>1522</v>
      </c>
      <c r="P86" s="52">
        <v>2602</v>
      </c>
      <c r="Q86" s="52">
        <v>4183</v>
      </c>
      <c r="R86" s="52">
        <v>6220</v>
      </c>
      <c r="S86" s="52">
        <v>8152</v>
      </c>
      <c r="T86" s="52">
        <v>8342</v>
      </c>
      <c r="U86" s="52">
        <v>7390</v>
      </c>
      <c r="V86" s="52">
        <v>6094</v>
      </c>
      <c r="W86" s="52">
        <v>3498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0</v>
      </c>
      <c r="D88" s="52">
        <v>1</v>
      </c>
      <c r="E88" s="52">
        <v>0</v>
      </c>
      <c r="F88" s="52">
        <v>0</v>
      </c>
      <c r="G88" s="52">
        <v>3</v>
      </c>
      <c r="H88" s="52">
        <v>3</v>
      </c>
      <c r="I88" s="52">
        <v>4</v>
      </c>
      <c r="J88" s="52">
        <v>17</v>
      </c>
      <c r="K88" s="52">
        <v>18</v>
      </c>
      <c r="L88" s="52">
        <v>29</v>
      </c>
      <c r="M88" s="52">
        <v>48</v>
      </c>
      <c r="N88" s="52">
        <v>87</v>
      </c>
      <c r="O88" s="52">
        <v>5469</v>
      </c>
      <c r="P88" s="52">
        <v>4623</v>
      </c>
      <c r="Q88" s="52">
        <v>9</v>
      </c>
      <c r="R88" s="52">
        <v>38</v>
      </c>
      <c r="S88" s="52">
        <v>2473</v>
      </c>
      <c r="T88" s="52">
        <v>666</v>
      </c>
      <c r="U88" s="52">
        <v>1585</v>
      </c>
      <c r="V88" s="52">
        <v>15967</v>
      </c>
      <c r="W88" s="52">
        <v>27321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1</v>
      </c>
      <c r="O89" s="52">
        <v>10</v>
      </c>
      <c r="P89" s="52">
        <v>13</v>
      </c>
      <c r="Q89" s="52">
        <v>4</v>
      </c>
      <c r="R89" s="52">
        <v>0</v>
      </c>
      <c r="S89" s="52">
        <v>1</v>
      </c>
      <c r="T89" s="52">
        <v>0</v>
      </c>
      <c r="U89" s="52">
        <v>37</v>
      </c>
      <c r="V89" s="52">
        <v>35</v>
      </c>
      <c r="W89" s="52">
        <v>148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78</v>
      </c>
      <c r="D92" s="52">
        <v>82</v>
      </c>
      <c r="E92" s="52">
        <v>109</v>
      </c>
      <c r="F92" s="52">
        <v>173</v>
      </c>
      <c r="G92" s="52">
        <v>285</v>
      </c>
      <c r="H92" s="52">
        <v>451</v>
      </c>
      <c r="I92" s="52">
        <v>638</v>
      </c>
      <c r="J92" s="52">
        <v>934</v>
      </c>
      <c r="K92" s="52">
        <v>1314</v>
      </c>
      <c r="L92" s="52">
        <v>942</v>
      </c>
      <c r="M92" s="52">
        <v>1065</v>
      </c>
      <c r="N92" s="52">
        <v>1261</v>
      </c>
      <c r="O92" s="52">
        <v>1704</v>
      </c>
      <c r="P92" s="52">
        <v>2338</v>
      </c>
      <c r="Q92" s="52">
        <v>3257</v>
      </c>
      <c r="R92" s="52">
        <v>4190</v>
      </c>
      <c r="S92" s="52">
        <v>3884</v>
      </c>
      <c r="T92" s="52">
        <v>5191</v>
      </c>
      <c r="U92" s="52">
        <v>3057</v>
      </c>
      <c r="V92" s="52">
        <v>3766</v>
      </c>
      <c r="W92" s="52">
        <v>907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4</v>
      </c>
      <c r="O93" s="52">
        <v>5</v>
      </c>
      <c r="P93" s="52">
        <v>19</v>
      </c>
      <c r="Q93" s="52">
        <v>8</v>
      </c>
      <c r="R93" s="52">
        <v>7</v>
      </c>
      <c r="S93" s="52">
        <v>29</v>
      </c>
      <c r="T93" s="52">
        <v>35</v>
      </c>
      <c r="U93" s="52">
        <v>0</v>
      </c>
      <c r="V93" s="52">
        <v>0</v>
      </c>
      <c r="W93" s="52">
        <v>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547</v>
      </c>
      <c r="D96" s="52">
        <v>554</v>
      </c>
      <c r="E96" s="52">
        <v>598</v>
      </c>
      <c r="F96" s="52">
        <v>727</v>
      </c>
      <c r="G96" s="52">
        <v>982</v>
      </c>
      <c r="H96" s="52">
        <v>1428</v>
      </c>
      <c r="I96" s="52">
        <v>1797</v>
      </c>
      <c r="J96" s="52">
        <v>2669</v>
      </c>
      <c r="K96" s="52">
        <v>4095</v>
      </c>
      <c r="L96" s="52">
        <v>5421</v>
      </c>
      <c r="M96" s="52">
        <v>8429</v>
      </c>
      <c r="N96" s="52">
        <v>13607</v>
      </c>
      <c r="O96" s="52">
        <v>21681</v>
      </c>
      <c r="P96" s="52">
        <v>33631</v>
      </c>
      <c r="Q96" s="52">
        <v>50291</v>
      </c>
      <c r="R96" s="52">
        <v>70227</v>
      </c>
      <c r="S96" s="52">
        <v>77172</v>
      </c>
      <c r="T96" s="52">
        <v>102870</v>
      </c>
      <c r="U96" s="52">
        <v>99445</v>
      </c>
      <c r="V96" s="52">
        <v>73318</v>
      </c>
      <c r="W96" s="52">
        <v>14893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289</v>
      </c>
      <c r="N97" s="52">
        <v>5167</v>
      </c>
      <c r="O97" s="52">
        <v>8344</v>
      </c>
      <c r="P97" s="52">
        <v>27287</v>
      </c>
      <c r="Q97" s="52">
        <v>11816</v>
      </c>
      <c r="R97" s="52">
        <v>6782</v>
      </c>
      <c r="S97" s="52">
        <v>34665</v>
      </c>
      <c r="T97" s="52">
        <v>48571</v>
      </c>
      <c r="U97" s="52">
        <v>6650</v>
      </c>
      <c r="V97" s="52">
        <v>2927</v>
      </c>
      <c r="W97" s="52">
        <v>7137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20</v>
      </c>
      <c r="D101" s="52">
        <v>20</v>
      </c>
      <c r="E101" s="52">
        <v>23</v>
      </c>
      <c r="F101" s="52">
        <v>29</v>
      </c>
      <c r="G101" s="52">
        <v>39</v>
      </c>
      <c r="H101" s="52">
        <v>57</v>
      </c>
      <c r="I101" s="52">
        <v>73</v>
      </c>
      <c r="J101" s="52">
        <v>115</v>
      </c>
      <c r="K101" s="52">
        <v>165</v>
      </c>
      <c r="L101" s="52">
        <v>221</v>
      </c>
      <c r="M101" s="52">
        <v>419</v>
      </c>
      <c r="N101" s="52">
        <v>861</v>
      </c>
      <c r="O101" s="52">
        <v>1617</v>
      </c>
      <c r="P101" s="52">
        <v>2696</v>
      </c>
      <c r="Q101" s="52">
        <v>4150</v>
      </c>
      <c r="R101" s="52">
        <v>5982</v>
      </c>
      <c r="S101" s="52">
        <v>6986</v>
      </c>
      <c r="T101" s="52">
        <v>7116</v>
      </c>
      <c r="U101" s="52">
        <v>3653</v>
      </c>
      <c r="V101" s="52">
        <v>2838</v>
      </c>
      <c r="W101" s="52">
        <v>3551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34</v>
      </c>
      <c r="D102" s="52">
        <v>34</v>
      </c>
      <c r="E102" s="52">
        <v>39</v>
      </c>
      <c r="F102" s="52">
        <v>53</v>
      </c>
      <c r="G102" s="52">
        <v>77</v>
      </c>
      <c r="H102" s="52">
        <v>115</v>
      </c>
      <c r="I102" s="52">
        <v>150</v>
      </c>
      <c r="J102" s="52">
        <v>227</v>
      </c>
      <c r="K102" s="52">
        <v>342</v>
      </c>
      <c r="L102" s="52">
        <v>388</v>
      </c>
      <c r="M102" s="52">
        <v>617</v>
      </c>
      <c r="N102" s="52">
        <v>1116</v>
      </c>
      <c r="O102" s="52">
        <v>1830</v>
      </c>
      <c r="P102" s="52">
        <v>2782</v>
      </c>
      <c r="Q102" s="52">
        <v>4082</v>
      </c>
      <c r="R102" s="52">
        <v>5534</v>
      </c>
      <c r="S102" s="52">
        <v>5525</v>
      </c>
      <c r="T102" s="52">
        <v>5046</v>
      </c>
      <c r="U102" s="52">
        <v>1948</v>
      </c>
      <c r="V102" s="52">
        <v>1692</v>
      </c>
      <c r="W102" s="52">
        <v>1391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572</v>
      </c>
      <c r="D103" s="36">
        <v>581</v>
      </c>
      <c r="E103" s="36">
        <v>651</v>
      </c>
      <c r="F103" s="36">
        <v>823</v>
      </c>
      <c r="G103" s="36">
        <v>1164</v>
      </c>
      <c r="H103" s="36">
        <v>1734</v>
      </c>
      <c r="I103" s="36">
        <v>2253</v>
      </c>
      <c r="J103" s="36">
        <v>3322</v>
      </c>
      <c r="K103" s="36">
        <v>4990</v>
      </c>
      <c r="L103" s="36">
        <v>5823</v>
      </c>
      <c r="M103" s="36">
        <v>8867</v>
      </c>
      <c r="N103" s="36">
        <v>15209</v>
      </c>
      <c r="O103" s="36">
        <v>26155</v>
      </c>
      <c r="P103" s="36">
        <v>42116</v>
      </c>
      <c r="Q103" s="36">
        <v>63958</v>
      </c>
      <c r="R103" s="36">
        <v>90542</v>
      </c>
      <c r="S103" s="36">
        <v>107104</v>
      </c>
      <c r="T103" s="36">
        <v>108797</v>
      </c>
      <c r="U103" s="36">
        <v>52729</v>
      </c>
      <c r="V103" s="36">
        <v>53392</v>
      </c>
      <c r="W103" s="36">
        <v>52077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48713</v>
      </c>
      <c r="D126" s="52">
        <v>48726</v>
      </c>
      <c r="E126" s="52">
        <v>48822</v>
      </c>
      <c r="F126" s="52">
        <v>49080</v>
      </c>
      <c r="G126" s="52">
        <v>49577</v>
      </c>
      <c r="H126" s="52">
        <v>50377</v>
      </c>
      <c r="I126" s="52">
        <v>51547</v>
      </c>
      <c r="J126" s="52">
        <v>53151</v>
      </c>
      <c r="K126" s="52">
        <v>55249</v>
      </c>
      <c r="L126" s="52">
        <v>67395</v>
      </c>
      <c r="M126" s="52">
        <v>52554</v>
      </c>
      <c r="N126" s="52">
        <v>63859</v>
      </c>
      <c r="O126" s="52">
        <v>58984</v>
      </c>
      <c r="P126" s="52">
        <v>25070</v>
      </c>
      <c r="Q126" s="52">
        <v>30823</v>
      </c>
      <c r="R126" s="52">
        <v>37300</v>
      </c>
      <c r="S126" s="52">
        <v>44601</v>
      </c>
      <c r="T126" s="52">
        <v>41755</v>
      </c>
      <c r="U126" s="52">
        <v>37984</v>
      </c>
      <c r="V126" s="52">
        <v>34578</v>
      </c>
      <c r="W126" s="52">
        <v>33937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287</v>
      </c>
      <c r="D129" s="52">
        <v>291</v>
      </c>
      <c r="E129" s="52">
        <v>326</v>
      </c>
      <c r="F129" s="52">
        <v>413</v>
      </c>
      <c r="G129" s="52">
        <v>600</v>
      </c>
      <c r="H129" s="52">
        <v>905</v>
      </c>
      <c r="I129" s="52">
        <v>1204</v>
      </c>
      <c r="J129" s="52">
        <v>1754</v>
      </c>
      <c r="K129" s="52">
        <v>2652</v>
      </c>
      <c r="L129" s="52">
        <v>2818</v>
      </c>
      <c r="M129" s="52">
        <v>2952</v>
      </c>
      <c r="N129" s="52">
        <v>2860</v>
      </c>
      <c r="O129" s="52">
        <v>3168</v>
      </c>
      <c r="P129" s="52">
        <v>2606</v>
      </c>
      <c r="Q129" s="52">
        <v>2543</v>
      </c>
      <c r="R129" s="52">
        <v>2018</v>
      </c>
      <c r="S129" s="52">
        <v>2462</v>
      </c>
      <c r="T129" s="52">
        <v>2691</v>
      </c>
      <c r="U129" s="52">
        <v>3812</v>
      </c>
      <c r="V129" s="52">
        <v>5210</v>
      </c>
      <c r="W129" s="52">
        <v>6079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47749</v>
      </c>
      <c r="D131" s="52">
        <v>47760</v>
      </c>
      <c r="E131" s="52">
        <v>47851</v>
      </c>
      <c r="F131" s="52">
        <v>48095</v>
      </c>
      <c r="G131" s="52">
        <v>48568</v>
      </c>
      <c r="H131" s="52">
        <v>49332</v>
      </c>
      <c r="I131" s="52">
        <v>50594</v>
      </c>
      <c r="J131" s="52">
        <v>52875</v>
      </c>
      <c r="K131" s="52">
        <v>54839</v>
      </c>
      <c r="L131" s="52">
        <v>79044</v>
      </c>
      <c r="M131" s="52">
        <v>51031</v>
      </c>
      <c r="N131" s="52">
        <v>61193</v>
      </c>
      <c r="O131" s="52">
        <v>56705</v>
      </c>
      <c r="P131" s="52">
        <v>23521</v>
      </c>
      <c r="Q131" s="52">
        <v>30336</v>
      </c>
      <c r="R131" s="52">
        <v>37072</v>
      </c>
      <c r="S131" s="52">
        <v>44288</v>
      </c>
      <c r="T131" s="52">
        <v>41432</v>
      </c>
      <c r="U131" s="52">
        <v>37514</v>
      </c>
      <c r="V131" s="52">
        <v>34045</v>
      </c>
      <c r="W131" s="52">
        <v>48798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20</v>
      </c>
      <c r="N132" s="52">
        <v>61</v>
      </c>
      <c r="O132" s="52">
        <v>210</v>
      </c>
      <c r="P132" s="52">
        <v>176</v>
      </c>
      <c r="Q132" s="52">
        <v>126</v>
      </c>
      <c r="R132" s="52">
        <v>29</v>
      </c>
      <c r="S132" s="52">
        <v>69</v>
      </c>
      <c r="T132" s="52">
        <v>92</v>
      </c>
      <c r="U132" s="52">
        <v>183</v>
      </c>
      <c r="V132" s="52">
        <v>64</v>
      </c>
      <c r="W132" s="52">
        <v>185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1928</v>
      </c>
      <c r="D135" s="52">
        <v>1939</v>
      </c>
      <c r="E135" s="52">
        <v>2000</v>
      </c>
      <c r="F135" s="52">
        <v>2147</v>
      </c>
      <c r="G135" s="52">
        <v>2407</v>
      </c>
      <c r="H135" s="52">
        <v>2806</v>
      </c>
      <c r="I135" s="52">
        <v>2237</v>
      </c>
      <c r="J135" s="52">
        <v>2283</v>
      </c>
      <c r="K135" s="52">
        <v>3350</v>
      </c>
      <c r="L135" s="52">
        <v>2546</v>
      </c>
      <c r="M135" s="52">
        <v>2841</v>
      </c>
      <c r="N135" s="52">
        <v>2856</v>
      </c>
      <c r="O135" s="52">
        <v>2963</v>
      </c>
      <c r="P135" s="52">
        <v>3998</v>
      </c>
      <c r="Q135" s="52">
        <v>1894</v>
      </c>
      <c r="R135" s="52">
        <v>1710</v>
      </c>
      <c r="S135" s="52">
        <v>4938</v>
      </c>
      <c r="T135" s="52">
        <v>1327</v>
      </c>
      <c r="U135" s="52">
        <v>2748</v>
      </c>
      <c r="V135" s="52">
        <v>3745</v>
      </c>
      <c r="W135" s="52">
        <v>2959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17</v>
      </c>
      <c r="N136" s="52">
        <v>74</v>
      </c>
      <c r="O136" s="52">
        <v>106</v>
      </c>
      <c r="P136" s="52">
        <v>345</v>
      </c>
      <c r="Q136" s="52">
        <v>395</v>
      </c>
      <c r="R136" s="52">
        <v>665</v>
      </c>
      <c r="S136" s="52">
        <v>130</v>
      </c>
      <c r="T136" s="52">
        <v>0</v>
      </c>
      <c r="U136" s="52">
        <v>673</v>
      </c>
      <c r="V136" s="52">
        <v>32</v>
      </c>
      <c r="W136" s="52">
        <v>876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5423</v>
      </c>
      <c r="D140" s="52">
        <v>5440</v>
      </c>
      <c r="E140" s="52">
        <v>5544</v>
      </c>
      <c r="F140" s="52">
        <v>5815</v>
      </c>
      <c r="G140" s="52">
        <v>6303</v>
      </c>
      <c r="H140" s="52">
        <v>7075</v>
      </c>
      <c r="I140" s="52">
        <v>4967</v>
      </c>
      <c r="J140" s="52">
        <v>5439</v>
      </c>
      <c r="K140" s="52">
        <v>6574</v>
      </c>
      <c r="L140" s="52">
        <v>6369</v>
      </c>
      <c r="M140" s="52">
        <v>5677</v>
      </c>
      <c r="N140" s="52">
        <v>7102</v>
      </c>
      <c r="O140" s="52">
        <v>7101</v>
      </c>
      <c r="P140" s="52">
        <v>4020</v>
      </c>
      <c r="Q140" s="52">
        <v>3793</v>
      </c>
      <c r="R140" s="52">
        <v>3317</v>
      </c>
      <c r="S140" s="52">
        <v>3138</v>
      </c>
      <c r="T140" s="52">
        <v>2963</v>
      </c>
      <c r="U140" s="52">
        <v>2790</v>
      </c>
      <c r="V140" s="52">
        <v>2671</v>
      </c>
      <c r="W140" s="52">
        <v>2078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92002</v>
      </c>
      <c r="D141" s="36">
        <v>92190</v>
      </c>
      <c r="E141" s="36">
        <v>93510</v>
      </c>
      <c r="F141" s="36">
        <v>97127</v>
      </c>
      <c r="G141" s="36">
        <v>104175</v>
      </c>
      <c r="H141" s="36">
        <v>115716</v>
      </c>
      <c r="I141" s="36">
        <v>77756</v>
      </c>
      <c r="J141" s="36">
        <v>79518</v>
      </c>
      <c r="K141" s="36">
        <v>96105</v>
      </c>
      <c r="L141" s="36">
        <v>100635</v>
      </c>
      <c r="M141" s="36">
        <v>90856</v>
      </c>
      <c r="N141" s="36">
        <v>92918</v>
      </c>
      <c r="O141" s="36">
        <v>87796</v>
      </c>
      <c r="P141" s="36">
        <v>51676</v>
      </c>
      <c r="Q141" s="36">
        <v>52942</v>
      </c>
      <c r="R141" s="36">
        <v>53531</v>
      </c>
      <c r="S141" s="36">
        <v>65589</v>
      </c>
      <c r="T141" s="36">
        <v>67559</v>
      </c>
      <c r="U141" s="36">
        <v>77209</v>
      </c>
      <c r="V141" s="36">
        <v>77766</v>
      </c>
      <c r="W141" s="36">
        <v>70007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321</v>
      </c>
      <c r="D145" s="52">
        <v>320</v>
      </c>
      <c r="E145" s="52">
        <v>322</v>
      </c>
      <c r="F145" s="52">
        <v>325</v>
      </c>
      <c r="G145" s="52">
        <v>333</v>
      </c>
      <c r="H145" s="52">
        <v>344</v>
      </c>
      <c r="I145" s="52">
        <v>366</v>
      </c>
      <c r="J145" s="52">
        <v>392</v>
      </c>
      <c r="K145" s="52">
        <v>429</v>
      </c>
      <c r="L145" s="52">
        <v>597</v>
      </c>
      <c r="M145" s="52">
        <v>433</v>
      </c>
      <c r="N145" s="52">
        <v>600</v>
      </c>
      <c r="O145" s="52">
        <v>633</v>
      </c>
      <c r="P145" s="52">
        <v>478</v>
      </c>
      <c r="Q145" s="52">
        <v>616</v>
      </c>
      <c r="R145" s="52">
        <v>788</v>
      </c>
      <c r="S145" s="52">
        <v>1025</v>
      </c>
      <c r="T145" s="52">
        <v>1202</v>
      </c>
      <c r="U145" s="52">
        <v>1352</v>
      </c>
      <c r="V145" s="52">
        <v>1562</v>
      </c>
      <c r="W145" s="52">
        <v>1871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19</v>
      </c>
      <c r="D147" s="52">
        <v>19</v>
      </c>
      <c r="E147" s="52">
        <v>21</v>
      </c>
      <c r="F147" s="52">
        <v>24</v>
      </c>
      <c r="G147" s="52">
        <v>31</v>
      </c>
      <c r="H147" s="52">
        <v>49</v>
      </c>
      <c r="I147" s="52">
        <v>54</v>
      </c>
      <c r="J147" s="52">
        <v>73</v>
      </c>
      <c r="K147" s="52">
        <v>113</v>
      </c>
      <c r="L147" s="52">
        <v>120</v>
      </c>
      <c r="M147" s="52">
        <v>131</v>
      </c>
      <c r="N147" s="52">
        <v>160</v>
      </c>
      <c r="O147" s="52">
        <v>206</v>
      </c>
      <c r="P147" s="52">
        <v>197</v>
      </c>
      <c r="Q147" s="52">
        <v>235</v>
      </c>
      <c r="R147" s="52">
        <v>277</v>
      </c>
      <c r="S147" s="52">
        <v>989</v>
      </c>
      <c r="T147" s="52">
        <v>1492</v>
      </c>
      <c r="U147" s="52">
        <v>1637</v>
      </c>
      <c r="V147" s="52">
        <v>1972</v>
      </c>
      <c r="W147" s="52">
        <v>2811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80</v>
      </c>
      <c r="D149" s="52">
        <v>80</v>
      </c>
      <c r="E149" s="52">
        <v>85</v>
      </c>
      <c r="F149" s="52">
        <v>97</v>
      </c>
      <c r="G149" s="52">
        <v>119</v>
      </c>
      <c r="H149" s="52">
        <v>156</v>
      </c>
      <c r="I149" s="52">
        <v>158</v>
      </c>
      <c r="J149" s="52">
        <v>208</v>
      </c>
      <c r="K149" s="52">
        <v>269</v>
      </c>
      <c r="L149" s="52">
        <v>236</v>
      </c>
      <c r="M149" s="52">
        <v>201</v>
      </c>
      <c r="N149" s="52">
        <v>179</v>
      </c>
      <c r="O149" s="52">
        <v>158</v>
      </c>
      <c r="P149" s="52">
        <v>120</v>
      </c>
      <c r="Q149" s="52">
        <v>105</v>
      </c>
      <c r="R149" s="52">
        <v>83</v>
      </c>
      <c r="S149" s="52">
        <v>96</v>
      </c>
      <c r="T149" s="52">
        <v>140</v>
      </c>
      <c r="U149" s="52">
        <v>212</v>
      </c>
      <c r="V149" s="52">
        <v>287</v>
      </c>
      <c r="W149" s="52">
        <v>364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1</v>
      </c>
      <c r="V150" s="52">
        <v>0</v>
      </c>
      <c r="W150" s="52">
        <v>1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561</v>
      </c>
      <c r="D153" s="52">
        <v>561</v>
      </c>
      <c r="E153" s="52">
        <v>573</v>
      </c>
      <c r="F153" s="52">
        <v>598</v>
      </c>
      <c r="G153" s="52">
        <v>656</v>
      </c>
      <c r="H153" s="52">
        <v>762</v>
      </c>
      <c r="I153" s="52">
        <v>590</v>
      </c>
      <c r="J153" s="52">
        <v>696</v>
      </c>
      <c r="K153" s="52">
        <v>949</v>
      </c>
      <c r="L153" s="52">
        <v>1197</v>
      </c>
      <c r="M153" s="52">
        <v>1212</v>
      </c>
      <c r="N153" s="52">
        <v>1294</v>
      </c>
      <c r="O153" s="52">
        <v>1310</v>
      </c>
      <c r="P153" s="52">
        <v>1128</v>
      </c>
      <c r="Q153" s="52">
        <v>1324</v>
      </c>
      <c r="R153" s="52">
        <v>1657</v>
      </c>
      <c r="S153" s="52">
        <v>2345</v>
      </c>
      <c r="T153" s="52">
        <v>3455</v>
      </c>
      <c r="U153" s="52">
        <v>5318</v>
      </c>
      <c r="V153" s="52">
        <v>6784</v>
      </c>
      <c r="W153" s="52">
        <v>7990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1</v>
      </c>
      <c r="N154" s="52">
        <v>26</v>
      </c>
      <c r="O154" s="52">
        <v>36</v>
      </c>
      <c r="P154" s="52">
        <v>143</v>
      </c>
      <c r="Q154" s="52">
        <v>63</v>
      </c>
      <c r="R154" s="52">
        <v>26</v>
      </c>
      <c r="S154" s="52">
        <v>152</v>
      </c>
      <c r="T154" s="52">
        <v>219</v>
      </c>
      <c r="U154" s="52">
        <v>1563</v>
      </c>
      <c r="V154" s="52">
        <v>63</v>
      </c>
      <c r="W154" s="52">
        <v>1739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36</v>
      </c>
      <c r="D158" s="52">
        <v>35</v>
      </c>
      <c r="E158" s="52">
        <v>36</v>
      </c>
      <c r="F158" s="52">
        <v>40</v>
      </c>
      <c r="G158" s="52">
        <v>44</v>
      </c>
      <c r="H158" s="52">
        <v>53</v>
      </c>
      <c r="I158" s="52">
        <v>45</v>
      </c>
      <c r="J158" s="52">
        <v>57</v>
      </c>
      <c r="K158" s="52">
        <v>74</v>
      </c>
      <c r="L158" s="52">
        <v>78</v>
      </c>
      <c r="M158" s="52">
        <v>85</v>
      </c>
      <c r="N158" s="52">
        <v>99</v>
      </c>
      <c r="O158" s="52">
        <v>111</v>
      </c>
      <c r="P158" s="52">
        <v>94</v>
      </c>
      <c r="Q158" s="52">
        <v>93</v>
      </c>
      <c r="R158" s="52">
        <v>90</v>
      </c>
      <c r="S158" s="52">
        <v>105</v>
      </c>
      <c r="T158" s="52">
        <v>147</v>
      </c>
      <c r="U158" s="52">
        <v>170</v>
      </c>
      <c r="V158" s="52">
        <v>224</v>
      </c>
      <c r="W158" s="52">
        <v>237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605</v>
      </c>
      <c r="D159" s="36">
        <v>608</v>
      </c>
      <c r="E159" s="36">
        <v>620</v>
      </c>
      <c r="F159" s="36">
        <v>656</v>
      </c>
      <c r="G159" s="36">
        <v>732</v>
      </c>
      <c r="H159" s="36">
        <v>864</v>
      </c>
      <c r="I159" s="36">
        <v>702</v>
      </c>
      <c r="J159" s="36">
        <v>850</v>
      </c>
      <c r="K159" s="36">
        <v>1146</v>
      </c>
      <c r="L159" s="36">
        <v>1354</v>
      </c>
      <c r="M159" s="36">
        <v>1329</v>
      </c>
      <c r="N159" s="36">
        <v>1392</v>
      </c>
      <c r="O159" s="36">
        <v>1383</v>
      </c>
      <c r="P159" s="36">
        <v>1224</v>
      </c>
      <c r="Q159" s="36">
        <v>1391</v>
      </c>
      <c r="R159" s="36">
        <v>1735</v>
      </c>
      <c r="S159" s="36">
        <v>2509</v>
      </c>
      <c r="T159" s="36">
        <v>3706</v>
      </c>
      <c r="U159" s="36">
        <v>5409</v>
      </c>
      <c r="V159" s="36">
        <v>7252</v>
      </c>
      <c r="W159" s="36">
        <v>8802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21659</v>
      </c>
      <c r="D163" s="52">
        <v>11403</v>
      </c>
      <c r="E163" s="52">
        <v>10385</v>
      </c>
      <c r="F163" s="52">
        <v>6906</v>
      </c>
      <c r="G163" s="52">
        <v>10702</v>
      </c>
      <c r="H163" s="52">
        <v>12213</v>
      </c>
      <c r="I163" s="52">
        <v>12222</v>
      </c>
      <c r="J163" s="52">
        <v>12257</v>
      </c>
      <c r="K163" s="52">
        <v>12329</v>
      </c>
      <c r="L163" s="52">
        <v>14543</v>
      </c>
      <c r="M163" s="52">
        <v>11118</v>
      </c>
      <c r="N163" s="52">
        <v>12400</v>
      </c>
      <c r="O163" s="52">
        <v>10491</v>
      </c>
      <c r="P163" s="52">
        <v>1217</v>
      </c>
      <c r="Q163" s="52">
        <v>1685</v>
      </c>
      <c r="R163" s="52">
        <v>2248</v>
      </c>
      <c r="S163" s="52">
        <v>2911</v>
      </c>
      <c r="T163" s="52">
        <v>3697</v>
      </c>
      <c r="U163" s="52">
        <v>4574</v>
      </c>
      <c r="V163" s="52">
        <v>5577</v>
      </c>
      <c r="W163" s="52">
        <v>6716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360</v>
      </c>
      <c r="D165" s="52">
        <v>362</v>
      </c>
      <c r="E165" s="52">
        <v>387</v>
      </c>
      <c r="F165" s="52">
        <v>443</v>
      </c>
      <c r="G165" s="52">
        <v>532</v>
      </c>
      <c r="H165" s="52">
        <v>660</v>
      </c>
      <c r="I165" s="52">
        <v>615</v>
      </c>
      <c r="J165" s="52">
        <v>687</v>
      </c>
      <c r="K165" s="52">
        <v>985</v>
      </c>
      <c r="L165" s="52">
        <v>619</v>
      </c>
      <c r="M165" s="52">
        <v>432</v>
      </c>
      <c r="N165" s="52">
        <v>709</v>
      </c>
      <c r="O165" s="52">
        <v>1310</v>
      </c>
      <c r="P165" s="52">
        <v>1376</v>
      </c>
      <c r="Q165" s="52">
        <v>1622</v>
      </c>
      <c r="R165" s="52">
        <v>1508</v>
      </c>
      <c r="S165" s="52">
        <v>1408</v>
      </c>
      <c r="T165" s="52">
        <v>1495</v>
      </c>
      <c r="U165" s="52">
        <v>1990</v>
      </c>
      <c r="V165" s="52">
        <v>2692</v>
      </c>
      <c r="W165" s="52">
        <v>3037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3039</v>
      </c>
      <c r="D167" s="52">
        <v>3041</v>
      </c>
      <c r="E167" s="52">
        <v>3059</v>
      </c>
      <c r="F167" s="52">
        <v>3122</v>
      </c>
      <c r="G167" s="52">
        <v>3260</v>
      </c>
      <c r="H167" s="52">
        <v>3500</v>
      </c>
      <c r="I167" s="52">
        <v>2053</v>
      </c>
      <c r="J167" s="52">
        <v>2212</v>
      </c>
      <c r="K167" s="52">
        <v>2310</v>
      </c>
      <c r="L167" s="52">
        <v>2432</v>
      </c>
      <c r="M167" s="52">
        <v>2054</v>
      </c>
      <c r="N167" s="52">
        <v>2170</v>
      </c>
      <c r="O167" s="52">
        <v>2019</v>
      </c>
      <c r="P167" s="52">
        <v>839</v>
      </c>
      <c r="Q167" s="52">
        <v>624</v>
      </c>
      <c r="R167" s="52">
        <v>317</v>
      </c>
      <c r="S167" s="52">
        <v>283</v>
      </c>
      <c r="T167" s="52">
        <v>405</v>
      </c>
      <c r="U167" s="52">
        <v>579</v>
      </c>
      <c r="V167" s="52">
        <v>628</v>
      </c>
      <c r="W167" s="52">
        <v>544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21383</v>
      </c>
      <c r="D171" s="52">
        <v>21386</v>
      </c>
      <c r="E171" s="52">
        <v>21426</v>
      </c>
      <c r="F171" s="52">
        <v>21607</v>
      </c>
      <c r="G171" s="52">
        <v>22076</v>
      </c>
      <c r="H171" s="52">
        <v>22998</v>
      </c>
      <c r="I171" s="52">
        <v>11761</v>
      </c>
      <c r="J171" s="52">
        <v>10369</v>
      </c>
      <c r="K171" s="52">
        <v>10844</v>
      </c>
      <c r="L171" s="52">
        <v>12869</v>
      </c>
      <c r="M171" s="52">
        <v>12175</v>
      </c>
      <c r="N171" s="52">
        <v>14985</v>
      </c>
      <c r="O171" s="52">
        <v>14985</v>
      </c>
      <c r="P171" s="52">
        <v>7052</v>
      </c>
      <c r="Q171" s="52">
        <v>6665</v>
      </c>
      <c r="R171" s="52">
        <v>5769</v>
      </c>
      <c r="S171" s="52">
        <v>6513</v>
      </c>
      <c r="T171" s="52">
        <v>9132</v>
      </c>
      <c r="U171" s="52">
        <v>13114</v>
      </c>
      <c r="V171" s="52">
        <v>14079</v>
      </c>
      <c r="W171" s="52">
        <v>11041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29</v>
      </c>
      <c r="O172" s="52">
        <v>57</v>
      </c>
      <c r="P172" s="52">
        <v>252</v>
      </c>
      <c r="Q172" s="52">
        <v>122</v>
      </c>
      <c r="R172" s="52">
        <v>25</v>
      </c>
      <c r="S172" s="52">
        <v>169</v>
      </c>
      <c r="T172" s="52">
        <v>310</v>
      </c>
      <c r="U172" s="52">
        <v>1218</v>
      </c>
      <c r="V172" s="52">
        <v>129</v>
      </c>
      <c r="W172" s="52">
        <v>1668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1360</v>
      </c>
      <c r="D176" s="52">
        <v>1359</v>
      </c>
      <c r="E176" s="52">
        <v>1365</v>
      </c>
      <c r="F176" s="52">
        <v>1379</v>
      </c>
      <c r="G176" s="52">
        <v>1414</v>
      </c>
      <c r="H176" s="52">
        <v>1480</v>
      </c>
      <c r="I176" s="52">
        <v>779</v>
      </c>
      <c r="J176" s="52">
        <v>768</v>
      </c>
      <c r="K176" s="52">
        <v>816</v>
      </c>
      <c r="L176" s="52">
        <v>933</v>
      </c>
      <c r="M176" s="52">
        <v>861</v>
      </c>
      <c r="N176" s="52">
        <v>1221</v>
      </c>
      <c r="O176" s="52">
        <v>1295</v>
      </c>
      <c r="P176" s="52">
        <v>604</v>
      </c>
      <c r="Q176" s="52">
        <v>497</v>
      </c>
      <c r="R176" s="52">
        <v>341</v>
      </c>
      <c r="S176" s="52">
        <v>278</v>
      </c>
      <c r="T176" s="52">
        <v>406</v>
      </c>
      <c r="U176" s="52">
        <v>510</v>
      </c>
      <c r="V176" s="52">
        <v>536</v>
      </c>
      <c r="W176" s="52">
        <v>381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23062</v>
      </c>
      <c r="D177" s="36">
        <v>23068</v>
      </c>
      <c r="E177" s="36">
        <v>23121</v>
      </c>
      <c r="F177" s="36">
        <v>23352</v>
      </c>
      <c r="G177" s="36">
        <v>23917</v>
      </c>
      <c r="H177" s="36">
        <v>25020</v>
      </c>
      <c r="I177" s="36">
        <v>13038</v>
      </c>
      <c r="J177" s="36">
        <v>11814</v>
      </c>
      <c r="K177" s="36">
        <v>12339</v>
      </c>
      <c r="L177" s="36">
        <v>14368</v>
      </c>
      <c r="M177" s="36">
        <v>13361</v>
      </c>
      <c r="N177" s="36">
        <v>15948</v>
      </c>
      <c r="O177" s="36">
        <v>15731</v>
      </c>
      <c r="P177" s="36">
        <v>7401</v>
      </c>
      <c r="Q177" s="36">
        <v>6886</v>
      </c>
      <c r="R177" s="36">
        <v>5826</v>
      </c>
      <c r="S177" s="36">
        <v>6736</v>
      </c>
      <c r="T177" s="36">
        <v>9482</v>
      </c>
      <c r="U177" s="36">
        <v>13405</v>
      </c>
      <c r="V177" s="36">
        <v>14506</v>
      </c>
      <c r="W177" s="36">
        <v>12128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4601</v>
      </c>
      <c r="D5" s="52">
        <v>4092</v>
      </c>
      <c r="E5" s="52">
        <v>4064</v>
      </c>
      <c r="F5" s="52">
        <v>4269</v>
      </c>
      <c r="G5" s="52">
        <v>926</v>
      </c>
      <c r="H5" s="52">
        <v>2268</v>
      </c>
      <c r="I5" s="52">
        <v>4254</v>
      </c>
      <c r="J5" s="52">
        <v>4280</v>
      </c>
      <c r="K5" s="52">
        <v>515</v>
      </c>
      <c r="L5" s="52">
        <v>0</v>
      </c>
      <c r="M5" s="52">
        <v>0</v>
      </c>
      <c r="N5" s="52">
        <v>458</v>
      </c>
      <c r="O5" s="52">
        <v>0</v>
      </c>
      <c r="P5" s="52">
        <v>0</v>
      </c>
      <c r="Q5" s="52">
        <v>0</v>
      </c>
      <c r="R5" s="52">
        <v>5409</v>
      </c>
      <c r="S5" s="52">
        <v>5507</v>
      </c>
      <c r="T5" s="52">
        <v>5689</v>
      </c>
      <c r="U5" s="52">
        <v>5830</v>
      </c>
      <c r="V5" s="52">
        <v>10193</v>
      </c>
      <c r="W5" s="52">
        <v>6105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229</v>
      </c>
      <c r="D8" s="52">
        <v>216</v>
      </c>
      <c r="E8" s="52">
        <v>235</v>
      </c>
      <c r="F8" s="52">
        <v>230</v>
      </c>
      <c r="G8" s="52">
        <v>181</v>
      </c>
      <c r="H8" s="52">
        <v>152</v>
      </c>
      <c r="I8" s="52">
        <v>254</v>
      </c>
      <c r="J8" s="52">
        <v>260</v>
      </c>
      <c r="K8" s="52">
        <v>301</v>
      </c>
      <c r="L8" s="52">
        <v>135</v>
      </c>
      <c r="M8" s="52">
        <v>16</v>
      </c>
      <c r="N8" s="52">
        <v>31</v>
      </c>
      <c r="O8" s="52">
        <v>35</v>
      </c>
      <c r="P8" s="52">
        <v>36</v>
      </c>
      <c r="Q8" s="52">
        <v>40</v>
      </c>
      <c r="R8" s="52">
        <v>288</v>
      </c>
      <c r="S8" s="52">
        <v>606</v>
      </c>
      <c r="T8" s="52">
        <v>1163</v>
      </c>
      <c r="U8" s="52">
        <v>1019</v>
      </c>
      <c r="V8" s="52">
        <v>1322</v>
      </c>
      <c r="W8" s="52">
        <v>1376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7141</v>
      </c>
      <c r="D10" s="52">
        <v>6030</v>
      </c>
      <c r="E10" s="52">
        <v>4563</v>
      </c>
      <c r="F10" s="52">
        <v>3495</v>
      </c>
      <c r="G10" s="52">
        <v>2159</v>
      </c>
      <c r="H10" s="52">
        <v>894</v>
      </c>
      <c r="I10" s="52">
        <v>2550</v>
      </c>
      <c r="J10" s="52">
        <v>5691</v>
      </c>
      <c r="K10" s="52">
        <v>2918</v>
      </c>
      <c r="L10" s="52">
        <v>3876</v>
      </c>
      <c r="M10" s="52">
        <v>4441</v>
      </c>
      <c r="N10" s="52">
        <v>4548</v>
      </c>
      <c r="O10" s="52">
        <v>5462</v>
      </c>
      <c r="P10" s="52">
        <v>2672</v>
      </c>
      <c r="Q10" s="52">
        <v>811</v>
      </c>
      <c r="R10" s="52">
        <v>5281</v>
      </c>
      <c r="S10" s="52">
        <v>4969</v>
      </c>
      <c r="T10" s="52">
        <v>4308</v>
      </c>
      <c r="U10" s="52">
        <v>4828</v>
      </c>
      <c r="V10" s="52">
        <v>9264</v>
      </c>
      <c r="W10" s="52">
        <v>3540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254</v>
      </c>
      <c r="G11" s="52">
        <v>561</v>
      </c>
      <c r="H11" s="52">
        <v>179</v>
      </c>
      <c r="I11" s="52">
        <v>203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19</v>
      </c>
      <c r="P11" s="52">
        <v>6</v>
      </c>
      <c r="Q11" s="52">
        <v>0</v>
      </c>
      <c r="R11" s="52">
        <v>7</v>
      </c>
      <c r="S11" s="52">
        <v>17</v>
      </c>
      <c r="T11" s="52">
        <v>114</v>
      </c>
      <c r="U11" s="52">
        <v>58</v>
      </c>
      <c r="V11" s="52">
        <v>83</v>
      </c>
      <c r="W11" s="52">
        <v>169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1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1526</v>
      </c>
      <c r="G15" s="52">
        <v>4154</v>
      </c>
      <c r="H15" s="52">
        <v>1248</v>
      </c>
      <c r="I15" s="52">
        <v>1562</v>
      </c>
      <c r="J15" s="52">
        <v>0</v>
      </c>
      <c r="K15" s="52">
        <v>0</v>
      </c>
      <c r="L15" s="52">
        <v>0</v>
      </c>
      <c r="M15" s="52">
        <v>0</v>
      </c>
      <c r="N15" s="52">
        <v>22</v>
      </c>
      <c r="O15" s="52">
        <v>342</v>
      </c>
      <c r="P15" s="52">
        <v>712</v>
      </c>
      <c r="Q15" s="52">
        <v>0</v>
      </c>
      <c r="R15" s="52">
        <v>121</v>
      </c>
      <c r="S15" s="52">
        <v>327</v>
      </c>
      <c r="T15" s="52">
        <v>463</v>
      </c>
      <c r="U15" s="52">
        <v>1085</v>
      </c>
      <c r="V15" s="52">
        <v>691</v>
      </c>
      <c r="W15" s="52">
        <v>2488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3</v>
      </c>
      <c r="P16" s="52">
        <v>0</v>
      </c>
      <c r="Q16" s="52">
        <v>0</v>
      </c>
      <c r="R16" s="52">
        <v>5</v>
      </c>
      <c r="S16" s="52">
        <v>199</v>
      </c>
      <c r="T16" s="52">
        <v>811</v>
      </c>
      <c r="U16" s="52">
        <v>4</v>
      </c>
      <c r="V16" s="52">
        <v>192</v>
      </c>
      <c r="W16" s="52">
        <v>106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5196</v>
      </c>
      <c r="D20" s="52">
        <v>5287</v>
      </c>
      <c r="E20" s="52">
        <v>4727</v>
      </c>
      <c r="F20" s="52">
        <v>3534</v>
      </c>
      <c r="G20" s="52">
        <v>4280</v>
      </c>
      <c r="H20" s="52">
        <v>4811</v>
      </c>
      <c r="I20" s="52">
        <v>3625</v>
      </c>
      <c r="J20" s="52">
        <v>5784</v>
      </c>
      <c r="K20" s="52">
        <v>4872</v>
      </c>
      <c r="L20" s="52">
        <v>5825</v>
      </c>
      <c r="M20" s="52">
        <v>4436</v>
      </c>
      <c r="N20" s="52">
        <v>5701</v>
      </c>
      <c r="O20" s="52">
        <v>2698</v>
      </c>
      <c r="P20" s="52">
        <v>5</v>
      </c>
      <c r="Q20" s="52">
        <v>420</v>
      </c>
      <c r="R20" s="52">
        <v>6375</v>
      </c>
      <c r="S20" s="52">
        <v>5407</v>
      </c>
      <c r="T20" s="52">
        <v>8102</v>
      </c>
      <c r="U20" s="52">
        <v>7707</v>
      </c>
      <c r="V20" s="52">
        <v>11977</v>
      </c>
      <c r="W20" s="52">
        <v>6967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341</v>
      </c>
      <c r="D21" s="52">
        <v>242</v>
      </c>
      <c r="E21" s="52">
        <v>166</v>
      </c>
      <c r="F21" s="52">
        <v>377</v>
      </c>
      <c r="G21" s="52">
        <v>204</v>
      </c>
      <c r="H21" s="52">
        <v>368</v>
      </c>
      <c r="I21" s="52">
        <v>258</v>
      </c>
      <c r="J21" s="52">
        <v>86</v>
      </c>
      <c r="K21" s="52">
        <v>32</v>
      </c>
      <c r="L21" s="52">
        <v>43</v>
      </c>
      <c r="M21" s="52">
        <v>37</v>
      </c>
      <c r="N21" s="52">
        <v>26</v>
      </c>
      <c r="O21" s="52">
        <v>22</v>
      </c>
      <c r="P21" s="52">
        <v>21</v>
      </c>
      <c r="Q21" s="52">
        <v>17</v>
      </c>
      <c r="R21" s="52">
        <v>13</v>
      </c>
      <c r="S21" s="52">
        <v>6</v>
      </c>
      <c r="T21" s="52">
        <v>0</v>
      </c>
      <c r="U21" s="52">
        <v>3</v>
      </c>
      <c r="V21" s="52">
        <v>1</v>
      </c>
      <c r="W21" s="52">
        <v>9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4132</v>
      </c>
      <c r="D22" s="36">
        <v>3644</v>
      </c>
      <c r="E22" s="36">
        <v>4382</v>
      </c>
      <c r="F22" s="36">
        <v>5898</v>
      </c>
      <c r="G22" s="36">
        <v>2626</v>
      </c>
      <c r="H22" s="36">
        <v>4330</v>
      </c>
      <c r="I22" s="36">
        <v>3090</v>
      </c>
      <c r="J22" s="36">
        <v>864</v>
      </c>
      <c r="K22" s="36">
        <v>502</v>
      </c>
      <c r="L22" s="36">
        <v>895</v>
      </c>
      <c r="M22" s="36">
        <v>804</v>
      </c>
      <c r="N22" s="36">
        <v>654</v>
      </c>
      <c r="O22" s="36">
        <v>556</v>
      </c>
      <c r="P22" s="36">
        <v>1141</v>
      </c>
      <c r="Q22" s="36">
        <v>480</v>
      </c>
      <c r="R22" s="36">
        <v>563</v>
      </c>
      <c r="S22" s="36">
        <v>667</v>
      </c>
      <c r="T22" s="36">
        <v>495</v>
      </c>
      <c r="U22" s="36">
        <v>123</v>
      </c>
      <c r="V22" s="36">
        <v>72</v>
      </c>
      <c r="W22" s="36">
        <v>224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1211</v>
      </c>
      <c r="D26" s="52">
        <v>361</v>
      </c>
      <c r="E26" s="52">
        <v>191</v>
      </c>
      <c r="F26" s="52">
        <v>718</v>
      </c>
      <c r="G26" s="52">
        <v>522</v>
      </c>
      <c r="H26" s="52">
        <v>2373</v>
      </c>
      <c r="I26" s="52">
        <v>602</v>
      </c>
      <c r="J26" s="52">
        <v>455</v>
      </c>
      <c r="K26" s="52">
        <v>344</v>
      </c>
      <c r="L26" s="52">
        <v>230</v>
      </c>
      <c r="M26" s="52">
        <v>0</v>
      </c>
      <c r="N26" s="52">
        <v>0</v>
      </c>
      <c r="O26" s="52">
        <v>275</v>
      </c>
      <c r="P26" s="52">
        <v>40</v>
      </c>
      <c r="Q26" s="52">
        <v>0</v>
      </c>
      <c r="R26" s="52">
        <v>161</v>
      </c>
      <c r="S26" s="52">
        <v>144</v>
      </c>
      <c r="T26" s="52">
        <v>234</v>
      </c>
      <c r="U26" s="52">
        <v>341</v>
      </c>
      <c r="V26" s="52">
        <v>390</v>
      </c>
      <c r="W26" s="52">
        <v>795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35</v>
      </c>
      <c r="D29" s="52">
        <v>23</v>
      </c>
      <c r="E29" s="52">
        <v>25</v>
      </c>
      <c r="F29" s="52">
        <v>29</v>
      </c>
      <c r="G29" s="52">
        <v>34</v>
      </c>
      <c r="H29" s="52">
        <v>82</v>
      </c>
      <c r="I29" s="52">
        <v>91</v>
      </c>
      <c r="J29" s="52">
        <v>66</v>
      </c>
      <c r="K29" s="52">
        <v>50</v>
      </c>
      <c r="L29" s="52">
        <v>28</v>
      </c>
      <c r="M29" s="52">
        <v>10</v>
      </c>
      <c r="N29" s="52">
        <v>4</v>
      </c>
      <c r="O29" s="52">
        <v>6</v>
      </c>
      <c r="P29" s="52">
        <v>16</v>
      </c>
      <c r="Q29" s="52">
        <v>20</v>
      </c>
      <c r="R29" s="52">
        <v>13</v>
      </c>
      <c r="S29" s="52">
        <v>18</v>
      </c>
      <c r="T29" s="52">
        <v>37</v>
      </c>
      <c r="U29" s="52">
        <v>41</v>
      </c>
      <c r="V29" s="52">
        <v>62</v>
      </c>
      <c r="W29" s="52">
        <v>66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703</v>
      </c>
      <c r="D31" s="52">
        <v>188</v>
      </c>
      <c r="E31" s="52">
        <v>140</v>
      </c>
      <c r="F31" s="52">
        <v>192</v>
      </c>
      <c r="G31" s="52">
        <v>145</v>
      </c>
      <c r="H31" s="52">
        <v>405</v>
      </c>
      <c r="I31" s="52">
        <v>114</v>
      </c>
      <c r="J31" s="52">
        <v>70</v>
      </c>
      <c r="K31" s="52">
        <v>42</v>
      </c>
      <c r="L31" s="52">
        <v>17</v>
      </c>
      <c r="M31" s="52">
        <v>0</v>
      </c>
      <c r="N31" s="52">
        <v>5</v>
      </c>
      <c r="O31" s="52">
        <v>44</v>
      </c>
      <c r="P31" s="52">
        <v>10</v>
      </c>
      <c r="Q31" s="52">
        <v>18</v>
      </c>
      <c r="R31" s="52">
        <v>31</v>
      </c>
      <c r="S31" s="52">
        <v>12</v>
      </c>
      <c r="T31" s="52">
        <v>40</v>
      </c>
      <c r="U31" s="52">
        <v>21</v>
      </c>
      <c r="V31" s="52">
        <v>38</v>
      </c>
      <c r="W31" s="52">
        <v>53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1055</v>
      </c>
      <c r="D35" s="52">
        <v>723</v>
      </c>
      <c r="E35" s="52">
        <v>619</v>
      </c>
      <c r="F35" s="52">
        <v>1148</v>
      </c>
      <c r="G35" s="52">
        <v>1083</v>
      </c>
      <c r="H35" s="52">
        <v>2814</v>
      </c>
      <c r="I35" s="52">
        <v>887</v>
      </c>
      <c r="J35" s="52">
        <v>825</v>
      </c>
      <c r="K35" s="52">
        <v>979</v>
      </c>
      <c r="L35" s="52">
        <v>220</v>
      </c>
      <c r="M35" s="52">
        <v>13</v>
      </c>
      <c r="N35" s="52">
        <v>156</v>
      </c>
      <c r="O35" s="52">
        <v>833</v>
      </c>
      <c r="P35" s="52">
        <v>1129</v>
      </c>
      <c r="Q35" s="52">
        <v>414</v>
      </c>
      <c r="R35" s="52">
        <v>495</v>
      </c>
      <c r="S35" s="52">
        <v>316</v>
      </c>
      <c r="T35" s="52">
        <v>172</v>
      </c>
      <c r="U35" s="52">
        <v>454</v>
      </c>
      <c r="V35" s="52">
        <v>371</v>
      </c>
      <c r="W35" s="52">
        <v>890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486</v>
      </c>
      <c r="M36" s="52">
        <v>0</v>
      </c>
      <c r="N36" s="52">
        <v>1</v>
      </c>
      <c r="O36" s="52">
        <v>10</v>
      </c>
      <c r="P36" s="52">
        <v>0</v>
      </c>
      <c r="Q36" s="52">
        <v>3</v>
      </c>
      <c r="R36" s="52">
        <v>28</v>
      </c>
      <c r="S36" s="52">
        <v>181</v>
      </c>
      <c r="T36" s="52">
        <v>313</v>
      </c>
      <c r="U36" s="52">
        <v>2</v>
      </c>
      <c r="V36" s="52">
        <v>100</v>
      </c>
      <c r="W36" s="52">
        <v>31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134</v>
      </c>
      <c r="D40" s="52">
        <v>56</v>
      </c>
      <c r="E40" s="52">
        <v>27</v>
      </c>
      <c r="F40" s="52">
        <v>81</v>
      </c>
      <c r="G40" s="52">
        <v>88</v>
      </c>
      <c r="H40" s="52">
        <v>251</v>
      </c>
      <c r="I40" s="52">
        <v>77</v>
      </c>
      <c r="J40" s="52">
        <v>82</v>
      </c>
      <c r="K40" s="52">
        <v>61</v>
      </c>
      <c r="L40" s="52">
        <v>32</v>
      </c>
      <c r="M40" s="52">
        <v>0</v>
      </c>
      <c r="N40" s="52">
        <v>5</v>
      </c>
      <c r="O40" s="52">
        <v>29</v>
      </c>
      <c r="P40" s="52">
        <v>19</v>
      </c>
      <c r="Q40" s="52">
        <v>12</v>
      </c>
      <c r="R40" s="52">
        <v>12</v>
      </c>
      <c r="S40" s="52">
        <v>6</v>
      </c>
      <c r="T40" s="52">
        <v>0</v>
      </c>
      <c r="U40" s="52">
        <v>16</v>
      </c>
      <c r="V40" s="52">
        <v>13</v>
      </c>
      <c r="W40" s="52">
        <v>40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1624</v>
      </c>
      <c r="D41" s="36">
        <v>855</v>
      </c>
      <c r="E41" s="36">
        <v>734</v>
      </c>
      <c r="F41" s="36">
        <v>1258</v>
      </c>
      <c r="G41" s="36">
        <v>1142</v>
      </c>
      <c r="H41" s="36">
        <v>2966</v>
      </c>
      <c r="I41" s="36">
        <v>926</v>
      </c>
      <c r="J41" s="36">
        <v>812</v>
      </c>
      <c r="K41" s="36">
        <v>958</v>
      </c>
      <c r="L41" s="36">
        <v>696</v>
      </c>
      <c r="M41" s="36">
        <v>12</v>
      </c>
      <c r="N41" s="36">
        <v>155</v>
      </c>
      <c r="O41" s="36">
        <v>838</v>
      </c>
      <c r="P41" s="36">
        <v>1067</v>
      </c>
      <c r="Q41" s="36">
        <v>418</v>
      </c>
      <c r="R41" s="36">
        <v>566</v>
      </c>
      <c r="S41" s="36">
        <v>539</v>
      </c>
      <c r="T41" s="36">
        <v>531</v>
      </c>
      <c r="U41" s="36">
        <v>429</v>
      </c>
      <c r="V41" s="36">
        <v>497</v>
      </c>
      <c r="W41" s="36">
        <v>908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89579</v>
      </c>
      <c r="D64" s="52">
        <v>86192</v>
      </c>
      <c r="E64" s="52">
        <v>87865</v>
      </c>
      <c r="F64" s="52">
        <v>101499</v>
      </c>
      <c r="G64" s="52">
        <v>88232</v>
      </c>
      <c r="H64" s="52">
        <v>100971</v>
      </c>
      <c r="I64" s="52">
        <v>120115</v>
      </c>
      <c r="J64" s="52">
        <v>64392</v>
      </c>
      <c r="K64" s="52">
        <v>59723</v>
      </c>
      <c r="L64" s="52">
        <v>0</v>
      </c>
      <c r="M64" s="52">
        <v>55387</v>
      </c>
      <c r="N64" s="52">
        <v>48363</v>
      </c>
      <c r="O64" s="52">
        <v>84569</v>
      </c>
      <c r="P64" s="52">
        <v>50942</v>
      </c>
      <c r="Q64" s="52">
        <v>58276</v>
      </c>
      <c r="R64" s="52">
        <v>68116</v>
      </c>
      <c r="S64" s="52">
        <v>102813</v>
      </c>
      <c r="T64" s="52">
        <v>94414</v>
      </c>
      <c r="U64" s="52">
        <v>102657</v>
      </c>
      <c r="V64" s="52">
        <v>72945</v>
      </c>
      <c r="W64" s="52">
        <v>68322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3743</v>
      </c>
      <c r="D67" s="52">
        <v>3867</v>
      </c>
      <c r="E67" s="52">
        <v>4944</v>
      </c>
      <c r="F67" s="52">
        <v>5251</v>
      </c>
      <c r="G67" s="52">
        <v>6492</v>
      </c>
      <c r="H67" s="52">
        <v>5957</v>
      </c>
      <c r="I67" s="52">
        <v>9262</v>
      </c>
      <c r="J67" s="52">
        <v>6236</v>
      </c>
      <c r="K67" s="52">
        <v>9037</v>
      </c>
      <c r="L67" s="52">
        <v>3683</v>
      </c>
      <c r="M67" s="52">
        <v>2592</v>
      </c>
      <c r="N67" s="52">
        <v>4908</v>
      </c>
      <c r="O67" s="52">
        <v>6246</v>
      </c>
      <c r="P67" s="52">
        <v>8644</v>
      </c>
      <c r="Q67" s="52">
        <v>14280</v>
      </c>
      <c r="R67" s="52">
        <v>12751</v>
      </c>
      <c r="S67" s="52">
        <v>14061</v>
      </c>
      <c r="T67" s="52">
        <v>19274</v>
      </c>
      <c r="U67" s="52">
        <v>18457</v>
      </c>
      <c r="V67" s="52">
        <v>20061</v>
      </c>
      <c r="W67" s="52">
        <v>14674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94193</v>
      </c>
      <c r="D69" s="52">
        <v>63251</v>
      </c>
      <c r="E69" s="52">
        <v>74799</v>
      </c>
      <c r="F69" s="52">
        <v>82649</v>
      </c>
      <c r="G69" s="52">
        <v>77320</v>
      </c>
      <c r="H69" s="52">
        <v>80795</v>
      </c>
      <c r="I69" s="52">
        <v>103675</v>
      </c>
      <c r="J69" s="52">
        <v>88978</v>
      </c>
      <c r="K69" s="52">
        <v>83306</v>
      </c>
      <c r="L69" s="52">
        <v>93957</v>
      </c>
      <c r="M69" s="52">
        <v>51200</v>
      </c>
      <c r="N69" s="52">
        <v>64462</v>
      </c>
      <c r="O69" s="52">
        <v>99402</v>
      </c>
      <c r="P69" s="52">
        <v>78540</v>
      </c>
      <c r="Q69" s="52">
        <v>54821</v>
      </c>
      <c r="R69" s="52">
        <v>72912</v>
      </c>
      <c r="S69" s="52">
        <v>99789</v>
      </c>
      <c r="T69" s="52">
        <v>62250</v>
      </c>
      <c r="U69" s="52">
        <v>57111</v>
      </c>
      <c r="V69" s="52">
        <v>52428</v>
      </c>
      <c r="W69" s="52">
        <v>35520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2437</v>
      </c>
      <c r="M70" s="52">
        <v>0</v>
      </c>
      <c r="N70" s="52">
        <v>0</v>
      </c>
      <c r="O70" s="52">
        <v>0</v>
      </c>
      <c r="P70" s="52">
        <v>347</v>
      </c>
      <c r="Q70" s="52">
        <v>0</v>
      </c>
      <c r="R70" s="52">
        <v>0</v>
      </c>
      <c r="S70" s="52">
        <v>318</v>
      </c>
      <c r="T70" s="52">
        <v>609</v>
      </c>
      <c r="U70" s="52">
        <v>74</v>
      </c>
      <c r="V70" s="52">
        <v>1033</v>
      </c>
      <c r="W70" s="52">
        <v>0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21399</v>
      </c>
      <c r="D73" s="52">
        <v>48995</v>
      </c>
      <c r="E73" s="52">
        <v>39472</v>
      </c>
      <c r="F73" s="52">
        <v>46382</v>
      </c>
      <c r="G73" s="52">
        <v>40829</v>
      </c>
      <c r="H73" s="52">
        <v>54217</v>
      </c>
      <c r="I73" s="52">
        <v>29476</v>
      </c>
      <c r="J73" s="52">
        <v>0</v>
      </c>
      <c r="K73" s="52">
        <v>5825</v>
      </c>
      <c r="L73" s="52">
        <v>0</v>
      </c>
      <c r="M73" s="52">
        <v>14814</v>
      </c>
      <c r="N73" s="52">
        <v>0</v>
      </c>
      <c r="O73" s="52">
        <v>775</v>
      </c>
      <c r="P73" s="52">
        <v>0</v>
      </c>
      <c r="Q73" s="52">
        <v>9196</v>
      </c>
      <c r="R73" s="52">
        <v>0</v>
      </c>
      <c r="S73" s="52">
        <v>3165</v>
      </c>
      <c r="T73" s="52">
        <v>12913</v>
      </c>
      <c r="U73" s="52">
        <v>53907</v>
      </c>
      <c r="V73" s="52">
        <v>16304</v>
      </c>
      <c r="W73" s="52">
        <v>39398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658</v>
      </c>
      <c r="N74" s="52">
        <v>0</v>
      </c>
      <c r="O74" s="52">
        <v>9</v>
      </c>
      <c r="P74" s="52">
        <v>0</v>
      </c>
      <c r="Q74" s="52">
        <v>91</v>
      </c>
      <c r="R74" s="52">
        <v>0</v>
      </c>
      <c r="S74" s="52">
        <v>1903</v>
      </c>
      <c r="T74" s="52">
        <v>22409</v>
      </c>
      <c r="U74" s="52">
        <v>307</v>
      </c>
      <c r="V74" s="52">
        <v>4547</v>
      </c>
      <c r="W74" s="52">
        <v>1672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154626</v>
      </c>
      <c r="D78" s="52">
        <v>148037</v>
      </c>
      <c r="E78" s="52">
        <v>167065</v>
      </c>
      <c r="F78" s="52">
        <v>182709</v>
      </c>
      <c r="G78" s="52">
        <v>187919</v>
      </c>
      <c r="H78" s="52">
        <v>207445</v>
      </c>
      <c r="I78" s="52">
        <v>163977</v>
      </c>
      <c r="J78" s="52">
        <v>105742</v>
      </c>
      <c r="K78" s="52">
        <v>135903</v>
      </c>
      <c r="L78" s="52">
        <v>61076</v>
      </c>
      <c r="M78" s="52">
        <v>93901</v>
      </c>
      <c r="N78" s="52">
        <v>147021</v>
      </c>
      <c r="O78" s="52">
        <v>192743</v>
      </c>
      <c r="P78" s="52">
        <v>146479</v>
      </c>
      <c r="Q78" s="52">
        <v>116847</v>
      </c>
      <c r="R78" s="52">
        <v>115332</v>
      </c>
      <c r="S78" s="52">
        <v>140202</v>
      </c>
      <c r="T78" s="52">
        <v>136728</v>
      </c>
      <c r="U78" s="52">
        <v>141234</v>
      </c>
      <c r="V78" s="52">
        <v>136167</v>
      </c>
      <c r="W78" s="52">
        <v>136265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10534</v>
      </c>
      <c r="D79" s="36">
        <v>14038</v>
      </c>
      <c r="E79" s="36">
        <v>5556</v>
      </c>
      <c r="F79" s="36">
        <v>480</v>
      </c>
      <c r="G79" s="36">
        <v>2402</v>
      </c>
      <c r="H79" s="36">
        <v>3814</v>
      </c>
      <c r="I79" s="36">
        <v>4589</v>
      </c>
      <c r="J79" s="36">
        <v>10221</v>
      </c>
      <c r="K79" s="36">
        <v>2881</v>
      </c>
      <c r="L79" s="36">
        <v>1641</v>
      </c>
      <c r="M79" s="36">
        <v>56477</v>
      </c>
      <c r="N79" s="36">
        <v>8721</v>
      </c>
      <c r="O79" s="36">
        <v>34349</v>
      </c>
      <c r="P79" s="36">
        <v>23399</v>
      </c>
      <c r="Q79" s="36">
        <v>5886</v>
      </c>
      <c r="R79" s="36">
        <v>18268</v>
      </c>
      <c r="S79" s="36">
        <v>4650</v>
      </c>
      <c r="T79" s="36">
        <v>5789</v>
      </c>
      <c r="U79" s="36">
        <v>14908</v>
      </c>
      <c r="V79" s="36">
        <v>5926</v>
      </c>
      <c r="W79" s="36">
        <v>3490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5283</v>
      </c>
      <c r="D83" s="52">
        <v>4148</v>
      </c>
      <c r="E83" s="52">
        <v>5120</v>
      </c>
      <c r="F83" s="52">
        <v>5008</v>
      </c>
      <c r="G83" s="52">
        <v>5489</v>
      </c>
      <c r="H83" s="52">
        <v>3861</v>
      </c>
      <c r="I83" s="52">
        <v>7568</v>
      </c>
      <c r="J83" s="52">
        <v>54957</v>
      </c>
      <c r="K83" s="52">
        <v>109076</v>
      </c>
      <c r="L83" s="52">
        <v>216333</v>
      </c>
      <c r="M83" s="52">
        <v>67177</v>
      </c>
      <c r="N83" s="52">
        <v>49804</v>
      </c>
      <c r="O83" s="52">
        <v>6170</v>
      </c>
      <c r="P83" s="52">
        <v>0</v>
      </c>
      <c r="Q83" s="52">
        <v>14690</v>
      </c>
      <c r="R83" s="52">
        <v>23695</v>
      </c>
      <c r="S83" s="52">
        <v>11598</v>
      </c>
      <c r="T83" s="52">
        <v>0</v>
      </c>
      <c r="U83" s="52">
        <v>0</v>
      </c>
      <c r="V83" s="52">
        <v>22173</v>
      </c>
      <c r="W83" s="52">
        <v>49749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90</v>
      </c>
      <c r="D86" s="52">
        <v>116</v>
      </c>
      <c r="E86" s="52">
        <v>273</v>
      </c>
      <c r="F86" s="52">
        <v>263</v>
      </c>
      <c r="G86" s="52">
        <v>368</v>
      </c>
      <c r="H86" s="52">
        <v>280</v>
      </c>
      <c r="I86" s="52">
        <v>512</v>
      </c>
      <c r="J86" s="52">
        <v>1948</v>
      </c>
      <c r="K86" s="52">
        <v>7070</v>
      </c>
      <c r="L86" s="52">
        <v>9444</v>
      </c>
      <c r="M86" s="52">
        <v>9271</v>
      </c>
      <c r="N86" s="52">
        <v>11207</v>
      </c>
      <c r="O86" s="52">
        <v>5036</v>
      </c>
      <c r="P86" s="52">
        <v>2569</v>
      </c>
      <c r="Q86" s="52">
        <v>2280</v>
      </c>
      <c r="R86" s="52">
        <v>3015</v>
      </c>
      <c r="S86" s="52">
        <v>3959</v>
      </c>
      <c r="T86" s="52">
        <v>3197</v>
      </c>
      <c r="U86" s="52">
        <v>1271</v>
      </c>
      <c r="V86" s="52">
        <v>1457</v>
      </c>
      <c r="W86" s="52">
        <v>3411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146</v>
      </c>
      <c r="D88" s="52">
        <v>65</v>
      </c>
      <c r="E88" s="52">
        <v>84</v>
      </c>
      <c r="F88" s="52">
        <v>82</v>
      </c>
      <c r="G88" s="52">
        <v>96</v>
      </c>
      <c r="H88" s="52">
        <v>69</v>
      </c>
      <c r="I88" s="52">
        <v>135</v>
      </c>
      <c r="J88" s="52">
        <v>420</v>
      </c>
      <c r="K88" s="52">
        <v>157</v>
      </c>
      <c r="L88" s="52">
        <v>15358</v>
      </c>
      <c r="M88" s="52">
        <v>3941</v>
      </c>
      <c r="N88" s="52">
        <v>959</v>
      </c>
      <c r="O88" s="52">
        <v>2487</v>
      </c>
      <c r="P88" s="52">
        <v>2111</v>
      </c>
      <c r="Q88" s="52">
        <v>2297</v>
      </c>
      <c r="R88" s="52">
        <v>14858</v>
      </c>
      <c r="S88" s="52">
        <v>1240</v>
      </c>
      <c r="T88" s="52">
        <v>118470</v>
      </c>
      <c r="U88" s="52">
        <v>89981</v>
      </c>
      <c r="V88" s="52">
        <v>81526</v>
      </c>
      <c r="W88" s="52">
        <v>55631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67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279</v>
      </c>
      <c r="U89" s="52">
        <v>276</v>
      </c>
      <c r="V89" s="52">
        <v>286</v>
      </c>
      <c r="W89" s="52">
        <v>0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2178</v>
      </c>
      <c r="D92" s="52">
        <v>910</v>
      </c>
      <c r="E92" s="52">
        <v>1001</v>
      </c>
      <c r="F92" s="52">
        <v>784</v>
      </c>
      <c r="G92" s="52">
        <v>745</v>
      </c>
      <c r="H92" s="52">
        <v>654</v>
      </c>
      <c r="I92" s="52">
        <v>1071</v>
      </c>
      <c r="J92" s="52">
        <v>4541</v>
      </c>
      <c r="K92" s="52">
        <v>4730</v>
      </c>
      <c r="L92" s="52">
        <v>5050</v>
      </c>
      <c r="M92" s="52">
        <v>2897</v>
      </c>
      <c r="N92" s="52">
        <v>2565</v>
      </c>
      <c r="O92" s="52">
        <v>1871</v>
      </c>
      <c r="P92" s="52">
        <v>529</v>
      </c>
      <c r="Q92" s="52">
        <v>3070</v>
      </c>
      <c r="R92" s="52">
        <v>4473</v>
      </c>
      <c r="S92" s="52">
        <v>3403</v>
      </c>
      <c r="T92" s="52">
        <v>0</v>
      </c>
      <c r="U92" s="52">
        <v>0</v>
      </c>
      <c r="V92" s="52">
        <v>0</v>
      </c>
      <c r="W92" s="52">
        <v>0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107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8</v>
      </c>
      <c r="T93" s="52">
        <v>0</v>
      </c>
      <c r="U93" s="52">
        <v>0</v>
      </c>
      <c r="V93" s="52">
        <v>0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3271</v>
      </c>
      <c r="D96" s="52">
        <v>3496</v>
      </c>
      <c r="E96" s="52">
        <v>4419</v>
      </c>
      <c r="F96" s="52">
        <v>4696</v>
      </c>
      <c r="G96" s="52">
        <v>5529</v>
      </c>
      <c r="H96" s="52">
        <v>4554</v>
      </c>
      <c r="I96" s="52">
        <v>8231</v>
      </c>
      <c r="J96" s="52">
        <v>52893</v>
      </c>
      <c r="K96" s="52">
        <v>108676</v>
      </c>
      <c r="L96" s="52">
        <v>62330</v>
      </c>
      <c r="M96" s="52">
        <v>65285</v>
      </c>
      <c r="N96" s="52">
        <v>62634</v>
      </c>
      <c r="O96" s="52">
        <v>33477</v>
      </c>
      <c r="P96" s="52">
        <v>54675</v>
      </c>
      <c r="Q96" s="52">
        <v>65772</v>
      </c>
      <c r="R96" s="52">
        <v>66178</v>
      </c>
      <c r="S96" s="52">
        <v>65294</v>
      </c>
      <c r="T96" s="52">
        <v>0</v>
      </c>
      <c r="U96" s="52">
        <v>0</v>
      </c>
      <c r="V96" s="52">
        <v>0</v>
      </c>
      <c r="W96" s="52">
        <v>0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138508</v>
      </c>
      <c r="M97" s="52">
        <v>2890</v>
      </c>
      <c r="N97" s="52">
        <v>521</v>
      </c>
      <c r="O97" s="52">
        <v>408</v>
      </c>
      <c r="P97" s="52">
        <v>0</v>
      </c>
      <c r="Q97" s="52">
        <v>660</v>
      </c>
      <c r="R97" s="52">
        <v>4029</v>
      </c>
      <c r="S97" s="52">
        <v>39262</v>
      </c>
      <c r="T97" s="52">
        <v>0</v>
      </c>
      <c r="U97" s="52">
        <v>0</v>
      </c>
      <c r="V97" s="52">
        <v>0</v>
      </c>
      <c r="W97" s="52">
        <v>0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186</v>
      </c>
      <c r="D101" s="52">
        <v>125</v>
      </c>
      <c r="E101" s="52">
        <v>138</v>
      </c>
      <c r="F101" s="52">
        <v>154</v>
      </c>
      <c r="G101" s="52">
        <v>206</v>
      </c>
      <c r="H101" s="52">
        <v>200</v>
      </c>
      <c r="I101" s="52">
        <v>305</v>
      </c>
      <c r="J101" s="52">
        <v>3392</v>
      </c>
      <c r="K101" s="52">
        <v>6370</v>
      </c>
      <c r="L101" s="52">
        <v>12992</v>
      </c>
      <c r="M101" s="52">
        <v>6597</v>
      </c>
      <c r="N101" s="52">
        <v>1591</v>
      </c>
      <c r="O101" s="52">
        <v>1231</v>
      </c>
      <c r="P101" s="52">
        <v>1705</v>
      </c>
      <c r="Q101" s="52">
        <v>4028</v>
      </c>
      <c r="R101" s="52">
        <v>9025</v>
      </c>
      <c r="S101" s="52">
        <v>7710</v>
      </c>
      <c r="T101" s="52">
        <v>8192</v>
      </c>
      <c r="U101" s="52">
        <v>3245</v>
      </c>
      <c r="V101" s="52">
        <v>2004</v>
      </c>
      <c r="W101" s="52">
        <v>1260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412</v>
      </c>
      <c r="D102" s="52">
        <v>270</v>
      </c>
      <c r="E102" s="52">
        <v>196</v>
      </c>
      <c r="F102" s="52">
        <v>327</v>
      </c>
      <c r="G102" s="52">
        <v>447</v>
      </c>
      <c r="H102" s="52">
        <v>399</v>
      </c>
      <c r="I102" s="52">
        <v>711</v>
      </c>
      <c r="J102" s="52">
        <v>4939</v>
      </c>
      <c r="K102" s="52">
        <v>6404</v>
      </c>
      <c r="L102" s="52">
        <v>9712</v>
      </c>
      <c r="M102" s="52">
        <v>3044</v>
      </c>
      <c r="N102" s="52">
        <v>2454</v>
      </c>
      <c r="O102" s="52">
        <v>1082</v>
      </c>
      <c r="P102" s="52">
        <v>708</v>
      </c>
      <c r="Q102" s="52">
        <v>2551</v>
      </c>
      <c r="R102" s="52">
        <v>2513</v>
      </c>
      <c r="S102" s="52">
        <v>1240</v>
      </c>
      <c r="T102" s="52">
        <v>141</v>
      </c>
      <c r="U102" s="52">
        <v>1307</v>
      </c>
      <c r="V102" s="52">
        <v>1201</v>
      </c>
      <c r="W102" s="52">
        <v>3011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4998</v>
      </c>
      <c r="D103" s="36">
        <v>4074</v>
      </c>
      <c r="E103" s="36">
        <v>5176</v>
      </c>
      <c r="F103" s="36">
        <v>5086</v>
      </c>
      <c r="G103" s="36">
        <v>5727</v>
      </c>
      <c r="H103" s="36">
        <v>4702</v>
      </c>
      <c r="I103" s="36">
        <v>8458</v>
      </c>
      <c r="J103" s="36">
        <v>49567</v>
      </c>
      <c r="K103" s="36">
        <v>100859</v>
      </c>
      <c r="L103" s="36">
        <v>198756</v>
      </c>
      <c r="M103" s="36">
        <v>65444</v>
      </c>
      <c r="N103" s="36">
        <v>59693</v>
      </c>
      <c r="O103" s="36">
        <v>28319</v>
      </c>
      <c r="P103" s="36">
        <v>34585</v>
      </c>
      <c r="Q103" s="36">
        <v>72025</v>
      </c>
      <c r="R103" s="36">
        <v>98814</v>
      </c>
      <c r="S103" s="36">
        <v>101648</v>
      </c>
      <c r="T103" s="36">
        <v>74042</v>
      </c>
      <c r="U103" s="36">
        <v>33261</v>
      </c>
      <c r="V103" s="36">
        <v>40516</v>
      </c>
      <c r="W103" s="36">
        <v>57973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55329</v>
      </c>
      <c r="D126" s="52">
        <v>57452</v>
      </c>
      <c r="E126" s="52">
        <v>52941</v>
      </c>
      <c r="F126" s="52">
        <v>36460</v>
      </c>
      <c r="G126" s="52">
        <v>53562</v>
      </c>
      <c r="H126" s="52">
        <v>42260</v>
      </c>
      <c r="I126" s="52">
        <v>40937</v>
      </c>
      <c r="J126" s="52">
        <v>10084</v>
      </c>
      <c r="K126" s="52">
        <v>15845</v>
      </c>
      <c r="L126" s="52">
        <v>0</v>
      </c>
      <c r="M126" s="52">
        <v>27190</v>
      </c>
      <c r="N126" s="52">
        <v>57841</v>
      </c>
      <c r="O126" s="52">
        <v>68692</v>
      </c>
      <c r="P126" s="52">
        <v>31528</v>
      </c>
      <c r="Q126" s="52">
        <v>19020</v>
      </c>
      <c r="R126" s="52">
        <v>20819</v>
      </c>
      <c r="S126" s="52">
        <v>28933</v>
      </c>
      <c r="T126" s="52">
        <v>27896</v>
      </c>
      <c r="U126" s="52">
        <v>19446</v>
      </c>
      <c r="V126" s="52">
        <v>14573</v>
      </c>
      <c r="W126" s="52">
        <v>20630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2376</v>
      </c>
      <c r="D129" s="52">
        <v>2533</v>
      </c>
      <c r="E129" s="52">
        <v>3070</v>
      </c>
      <c r="F129" s="52">
        <v>2428</v>
      </c>
      <c r="G129" s="52">
        <v>3487</v>
      </c>
      <c r="H129" s="52">
        <v>2711</v>
      </c>
      <c r="I129" s="52">
        <v>3923</v>
      </c>
      <c r="J129" s="52">
        <v>1901</v>
      </c>
      <c r="K129" s="52">
        <v>2589</v>
      </c>
      <c r="L129" s="52">
        <v>824</v>
      </c>
      <c r="M129" s="52">
        <v>854</v>
      </c>
      <c r="N129" s="52">
        <v>3464</v>
      </c>
      <c r="O129" s="52">
        <v>4747</v>
      </c>
      <c r="P129" s="52">
        <v>6907</v>
      </c>
      <c r="Q129" s="52">
        <v>8240</v>
      </c>
      <c r="R129" s="52">
        <v>5411</v>
      </c>
      <c r="S129" s="52">
        <v>4461</v>
      </c>
      <c r="T129" s="52">
        <v>5790</v>
      </c>
      <c r="U129" s="52">
        <v>5154</v>
      </c>
      <c r="V129" s="52">
        <v>4820</v>
      </c>
      <c r="W129" s="52">
        <v>3221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51230</v>
      </c>
      <c r="D131" s="52">
        <v>56550</v>
      </c>
      <c r="E131" s="52">
        <v>51250</v>
      </c>
      <c r="F131" s="52">
        <v>35337</v>
      </c>
      <c r="G131" s="52">
        <v>50833</v>
      </c>
      <c r="H131" s="52">
        <v>40669</v>
      </c>
      <c r="I131" s="52">
        <v>39689</v>
      </c>
      <c r="J131" s="52">
        <v>11153</v>
      </c>
      <c r="K131" s="52">
        <v>17071</v>
      </c>
      <c r="L131" s="52">
        <v>10884</v>
      </c>
      <c r="M131" s="52">
        <v>23933</v>
      </c>
      <c r="N131" s="52">
        <v>53075</v>
      </c>
      <c r="O131" s="52">
        <v>61333</v>
      </c>
      <c r="P131" s="52">
        <v>34180</v>
      </c>
      <c r="Q131" s="52">
        <v>20948</v>
      </c>
      <c r="R131" s="52">
        <v>22995</v>
      </c>
      <c r="S131" s="52">
        <v>33757</v>
      </c>
      <c r="T131" s="52">
        <v>21242</v>
      </c>
      <c r="U131" s="52">
        <v>14415</v>
      </c>
      <c r="V131" s="52">
        <v>6780</v>
      </c>
      <c r="W131" s="52">
        <v>12539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1149</v>
      </c>
      <c r="M132" s="52">
        <v>5</v>
      </c>
      <c r="N132" s="52">
        <v>0</v>
      </c>
      <c r="O132" s="52">
        <v>0</v>
      </c>
      <c r="P132" s="52">
        <v>317</v>
      </c>
      <c r="Q132" s="52">
        <v>0</v>
      </c>
      <c r="R132" s="52">
        <v>0</v>
      </c>
      <c r="S132" s="52">
        <v>0</v>
      </c>
      <c r="T132" s="52">
        <v>156</v>
      </c>
      <c r="U132" s="52">
        <v>38</v>
      </c>
      <c r="V132" s="52">
        <v>319</v>
      </c>
      <c r="W132" s="52">
        <v>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5063</v>
      </c>
      <c r="D135" s="52">
        <v>1875</v>
      </c>
      <c r="E135" s="52">
        <v>2720</v>
      </c>
      <c r="F135" s="52">
        <v>2285</v>
      </c>
      <c r="G135" s="52">
        <v>4127</v>
      </c>
      <c r="H135" s="52">
        <v>3352</v>
      </c>
      <c r="I135" s="52">
        <v>2532</v>
      </c>
      <c r="J135" s="52">
        <v>938</v>
      </c>
      <c r="K135" s="52">
        <v>1714</v>
      </c>
      <c r="L135" s="52">
        <v>666</v>
      </c>
      <c r="M135" s="52">
        <v>4414</v>
      </c>
      <c r="N135" s="52">
        <v>5048</v>
      </c>
      <c r="O135" s="52">
        <v>8259</v>
      </c>
      <c r="P135" s="52">
        <v>1</v>
      </c>
      <c r="Q135" s="52">
        <v>0</v>
      </c>
      <c r="R135" s="52">
        <v>0</v>
      </c>
      <c r="S135" s="52">
        <v>0</v>
      </c>
      <c r="T135" s="52">
        <v>2778</v>
      </c>
      <c r="U135" s="52">
        <v>8082</v>
      </c>
      <c r="V135" s="52">
        <v>8432</v>
      </c>
      <c r="W135" s="52">
        <v>25881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1496</v>
      </c>
      <c r="M136" s="52">
        <v>193</v>
      </c>
      <c r="N136" s="52">
        <v>43</v>
      </c>
      <c r="O136" s="52">
        <v>100</v>
      </c>
      <c r="P136" s="52">
        <v>0</v>
      </c>
      <c r="Q136" s="52">
        <v>0</v>
      </c>
      <c r="R136" s="52">
        <v>0</v>
      </c>
      <c r="S136" s="52">
        <v>0</v>
      </c>
      <c r="T136" s="52">
        <v>4816</v>
      </c>
      <c r="U136" s="52">
        <v>45</v>
      </c>
      <c r="V136" s="52">
        <v>2350</v>
      </c>
      <c r="W136" s="52">
        <v>1091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7913</v>
      </c>
      <c r="D140" s="52">
        <v>6635</v>
      </c>
      <c r="E140" s="52">
        <v>3758</v>
      </c>
      <c r="F140" s="52">
        <v>5448</v>
      </c>
      <c r="G140" s="52">
        <v>8274</v>
      </c>
      <c r="H140" s="52">
        <v>8989</v>
      </c>
      <c r="I140" s="52">
        <v>5573</v>
      </c>
      <c r="J140" s="52">
        <v>3793</v>
      </c>
      <c r="K140" s="52">
        <v>3777</v>
      </c>
      <c r="L140" s="52">
        <v>1844</v>
      </c>
      <c r="M140" s="52">
        <v>3161</v>
      </c>
      <c r="N140" s="52">
        <v>3715</v>
      </c>
      <c r="O140" s="52">
        <v>3857</v>
      </c>
      <c r="P140" s="52">
        <v>1247</v>
      </c>
      <c r="Q140" s="52">
        <v>1536</v>
      </c>
      <c r="R140" s="52">
        <v>1000</v>
      </c>
      <c r="S140" s="52">
        <v>640</v>
      </c>
      <c r="T140" s="52">
        <v>100</v>
      </c>
      <c r="U140" s="52">
        <v>2328</v>
      </c>
      <c r="V140" s="52">
        <v>1749</v>
      </c>
      <c r="W140" s="52">
        <v>2899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96128</v>
      </c>
      <c r="D141" s="36">
        <v>99721</v>
      </c>
      <c r="E141" s="36">
        <v>99415</v>
      </c>
      <c r="F141" s="36">
        <v>84874</v>
      </c>
      <c r="G141" s="36">
        <v>106189</v>
      </c>
      <c r="H141" s="36">
        <v>105685</v>
      </c>
      <c r="I141" s="36">
        <v>66540</v>
      </c>
      <c r="J141" s="36">
        <v>38097</v>
      </c>
      <c r="K141" s="36">
        <v>59498</v>
      </c>
      <c r="L141" s="36">
        <v>37765</v>
      </c>
      <c r="M141" s="36">
        <v>68008</v>
      </c>
      <c r="N141" s="36">
        <v>90287</v>
      </c>
      <c r="O141" s="36">
        <v>100748</v>
      </c>
      <c r="P141" s="36">
        <v>60907</v>
      </c>
      <c r="Q141" s="36">
        <v>43396</v>
      </c>
      <c r="R141" s="36">
        <v>39367</v>
      </c>
      <c r="S141" s="36">
        <v>52419</v>
      </c>
      <c r="T141" s="36">
        <v>56563</v>
      </c>
      <c r="U141" s="36">
        <v>59133</v>
      </c>
      <c r="V141" s="36">
        <v>58683</v>
      </c>
      <c r="W141" s="36">
        <v>55879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573</v>
      </c>
      <c r="D145" s="52">
        <v>1032</v>
      </c>
      <c r="E145" s="52">
        <v>1023</v>
      </c>
      <c r="F145" s="52">
        <v>988</v>
      </c>
      <c r="G145" s="52">
        <v>1080</v>
      </c>
      <c r="H145" s="52">
        <v>1113</v>
      </c>
      <c r="I145" s="52">
        <v>1071</v>
      </c>
      <c r="J145" s="52">
        <v>594</v>
      </c>
      <c r="K145" s="52">
        <v>231</v>
      </c>
      <c r="L145" s="52">
        <v>0</v>
      </c>
      <c r="M145" s="52">
        <v>1324</v>
      </c>
      <c r="N145" s="52">
        <v>3799</v>
      </c>
      <c r="O145" s="52">
        <v>7027</v>
      </c>
      <c r="P145" s="52">
        <v>8637</v>
      </c>
      <c r="Q145" s="52">
        <v>8549</v>
      </c>
      <c r="R145" s="52">
        <v>6699</v>
      </c>
      <c r="S145" s="52">
        <v>8026</v>
      </c>
      <c r="T145" s="52">
        <v>9311</v>
      </c>
      <c r="U145" s="52">
        <v>10420</v>
      </c>
      <c r="V145" s="52">
        <v>12409</v>
      </c>
      <c r="W145" s="52">
        <v>12041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117</v>
      </c>
      <c r="D147" s="52">
        <v>112</v>
      </c>
      <c r="E147" s="52">
        <v>79</v>
      </c>
      <c r="F147" s="52">
        <v>116</v>
      </c>
      <c r="G147" s="52">
        <v>151</v>
      </c>
      <c r="H147" s="52">
        <v>184</v>
      </c>
      <c r="I147" s="52">
        <v>253</v>
      </c>
      <c r="J147" s="52">
        <v>222</v>
      </c>
      <c r="K147" s="52">
        <v>197</v>
      </c>
      <c r="L147" s="52">
        <v>75</v>
      </c>
      <c r="M147" s="52">
        <v>142</v>
      </c>
      <c r="N147" s="52">
        <v>497</v>
      </c>
      <c r="O147" s="52">
        <v>1201</v>
      </c>
      <c r="P147" s="52">
        <v>2912</v>
      </c>
      <c r="Q147" s="52">
        <v>4791</v>
      </c>
      <c r="R147" s="52">
        <v>5245</v>
      </c>
      <c r="S147" s="52">
        <v>4374</v>
      </c>
      <c r="T147" s="52">
        <v>4425</v>
      </c>
      <c r="U147" s="52">
        <v>4585</v>
      </c>
      <c r="V147" s="52">
        <v>4960</v>
      </c>
      <c r="W147" s="52">
        <v>5052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357</v>
      </c>
      <c r="D149" s="52">
        <v>279</v>
      </c>
      <c r="E149" s="52">
        <v>251</v>
      </c>
      <c r="F149" s="52">
        <v>194</v>
      </c>
      <c r="G149" s="52">
        <v>179</v>
      </c>
      <c r="H149" s="52">
        <v>211</v>
      </c>
      <c r="I149" s="52">
        <v>169</v>
      </c>
      <c r="J149" s="52">
        <v>85</v>
      </c>
      <c r="K149" s="52">
        <v>44</v>
      </c>
      <c r="L149" s="52">
        <v>21</v>
      </c>
      <c r="M149" s="52">
        <v>94</v>
      </c>
      <c r="N149" s="52">
        <v>181</v>
      </c>
      <c r="O149" s="52">
        <v>413</v>
      </c>
      <c r="P149" s="52">
        <v>88</v>
      </c>
      <c r="Q149" s="52">
        <v>415</v>
      </c>
      <c r="R149" s="52">
        <v>452</v>
      </c>
      <c r="S149" s="52">
        <v>297</v>
      </c>
      <c r="T149" s="52">
        <v>961</v>
      </c>
      <c r="U149" s="52">
        <v>829</v>
      </c>
      <c r="V149" s="52">
        <v>1524</v>
      </c>
      <c r="W149" s="52">
        <v>1235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19</v>
      </c>
      <c r="U150" s="52">
        <v>0</v>
      </c>
      <c r="V150" s="52">
        <v>2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536</v>
      </c>
      <c r="D153" s="52">
        <v>1074</v>
      </c>
      <c r="E153" s="52">
        <v>1108</v>
      </c>
      <c r="F153" s="52">
        <v>1164</v>
      </c>
      <c r="G153" s="52">
        <v>1343</v>
      </c>
      <c r="H153" s="52">
        <v>1476</v>
      </c>
      <c r="I153" s="52">
        <v>1284</v>
      </c>
      <c r="J153" s="52">
        <v>1021</v>
      </c>
      <c r="K153" s="52">
        <v>976</v>
      </c>
      <c r="L153" s="52">
        <v>252</v>
      </c>
      <c r="M153" s="52">
        <v>2117</v>
      </c>
      <c r="N153" s="52">
        <v>4479</v>
      </c>
      <c r="O153" s="52">
        <v>7397</v>
      </c>
      <c r="P153" s="52">
        <v>9462</v>
      </c>
      <c r="Q153" s="52">
        <v>8922</v>
      </c>
      <c r="R153" s="52">
        <v>6820</v>
      </c>
      <c r="S153" s="52">
        <v>5807</v>
      </c>
      <c r="T153" s="52">
        <v>3994</v>
      </c>
      <c r="U153" s="52">
        <v>15256</v>
      </c>
      <c r="V153" s="52">
        <v>12873</v>
      </c>
      <c r="W153" s="52">
        <v>18261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563</v>
      </c>
      <c r="M154" s="52">
        <v>94</v>
      </c>
      <c r="N154" s="52">
        <v>38</v>
      </c>
      <c r="O154" s="52">
        <v>88</v>
      </c>
      <c r="P154" s="52">
        <v>0</v>
      </c>
      <c r="Q154" s="52">
        <v>88</v>
      </c>
      <c r="R154" s="52">
        <v>405</v>
      </c>
      <c r="S154" s="52">
        <v>3490</v>
      </c>
      <c r="T154" s="52">
        <v>6949</v>
      </c>
      <c r="U154" s="52">
        <v>77</v>
      </c>
      <c r="V154" s="52">
        <v>3582</v>
      </c>
      <c r="W154" s="52">
        <v>768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68</v>
      </c>
      <c r="D158" s="52">
        <v>84</v>
      </c>
      <c r="E158" s="52">
        <v>49</v>
      </c>
      <c r="F158" s="52">
        <v>81</v>
      </c>
      <c r="G158" s="52">
        <v>110</v>
      </c>
      <c r="H158" s="52">
        <v>130</v>
      </c>
      <c r="I158" s="52">
        <v>109</v>
      </c>
      <c r="J158" s="52">
        <v>99</v>
      </c>
      <c r="K158" s="52">
        <v>60</v>
      </c>
      <c r="L158" s="52">
        <v>39</v>
      </c>
      <c r="M158" s="52">
        <v>100</v>
      </c>
      <c r="N158" s="52">
        <v>184</v>
      </c>
      <c r="O158" s="52">
        <v>291</v>
      </c>
      <c r="P158" s="52">
        <v>188</v>
      </c>
      <c r="Q158" s="52">
        <v>320</v>
      </c>
      <c r="R158" s="52">
        <v>188</v>
      </c>
      <c r="S158" s="52">
        <v>113</v>
      </c>
      <c r="T158" s="52">
        <v>19</v>
      </c>
      <c r="U158" s="52">
        <v>551</v>
      </c>
      <c r="V158" s="52">
        <v>525</v>
      </c>
      <c r="W158" s="52">
        <v>944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825</v>
      </c>
      <c r="D159" s="36">
        <v>1271</v>
      </c>
      <c r="E159" s="36">
        <v>1308</v>
      </c>
      <c r="F159" s="36">
        <v>1278</v>
      </c>
      <c r="G159" s="36">
        <v>1413</v>
      </c>
      <c r="H159" s="36">
        <v>1556</v>
      </c>
      <c r="I159" s="36">
        <v>1343</v>
      </c>
      <c r="J159" s="36">
        <v>1010</v>
      </c>
      <c r="K159" s="36">
        <v>962</v>
      </c>
      <c r="L159" s="36">
        <v>796</v>
      </c>
      <c r="M159" s="36">
        <v>2205</v>
      </c>
      <c r="N159" s="36">
        <v>4506</v>
      </c>
      <c r="O159" s="36">
        <v>7597</v>
      </c>
      <c r="P159" s="36">
        <v>9289</v>
      </c>
      <c r="Q159" s="36">
        <v>9097</v>
      </c>
      <c r="R159" s="36">
        <v>7548</v>
      </c>
      <c r="S159" s="36">
        <v>9502</v>
      </c>
      <c r="T159" s="36">
        <v>11943</v>
      </c>
      <c r="U159" s="36">
        <v>14096</v>
      </c>
      <c r="V159" s="36">
        <v>17798</v>
      </c>
      <c r="W159" s="36">
        <v>18265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0</v>
      </c>
      <c r="D163" s="52">
        <v>0</v>
      </c>
      <c r="E163" s="52">
        <v>0</v>
      </c>
      <c r="F163" s="52">
        <v>0</v>
      </c>
      <c r="G163" s="52">
        <v>5778</v>
      </c>
      <c r="H163" s="52">
        <v>9886</v>
      </c>
      <c r="I163" s="52">
        <v>10961</v>
      </c>
      <c r="J163" s="52">
        <v>4824</v>
      </c>
      <c r="K163" s="52">
        <v>538</v>
      </c>
      <c r="L163" s="52">
        <v>0</v>
      </c>
      <c r="M163" s="52">
        <v>8185</v>
      </c>
      <c r="N163" s="52">
        <v>16112</v>
      </c>
      <c r="O163" s="52">
        <v>13419</v>
      </c>
      <c r="P163" s="52">
        <v>569</v>
      </c>
      <c r="Q163" s="52">
        <v>3884</v>
      </c>
      <c r="R163" s="52">
        <v>303</v>
      </c>
      <c r="S163" s="52">
        <v>2537</v>
      </c>
      <c r="T163" s="52">
        <v>1627</v>
      </c>
      <c r="U163" s="52">
        <v>10664</v>
      </c>
      <c r="V163" s="52">
        <v>16851</v>
      </c>
      <c r="W163" s="52">
        <v>5292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1779</v>
      </c>
      <c r="D165" s="52">
        <v>1196</v>
      </c>
      <c r="E165" s="52">
        <v>38</v>
      </c>
      <c r="F165" s="52">
        <v>32</v>
      </c>
      <c r="G165" s="52">
        <v>320</v>
      </c>
      <c r="H165" s="52">
        <v>935</v>
      </c>
      <c r="I165" s="52">
        <v>2048</v>
      </c>
      <c r="J165" s="52">
        <v>1953</v>
      </c>
      <c r="K165" s="52">
        <v>1629</v>
      </c>
      <c r="L165" s="52">
        <v>461</v>
      </c>
      <c r="M165" s="52">
        <v>561</v>
      </c>
      <c r="N165" s="52">
        <v>2259</v>
      </c>
      <c r="O165" s="52">
        <v>3614</v>
      </c>
      <c r="P165" s="52">
        <v>3146</v>
      </c>
      <c r="Q165" s="52">
        <v>2812</v>
      </c>
      <c r="R165" s="52">
        <v>1330</v>
      </c>
      <c r="S165" s="52">
        <v>1175</v>
      </c>
      <c r="T165" s="52">
        <v>1024</v>
      </c>
      <c r="U165" s="52">
        <v>2463</v>
      </c>
      <c r="V165" s="52">
        <v>5064</v>
      </c>
      <c r="W165" s="52">
        <v>4005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1104</v>
      </c>
      <c r="D167" s="52">
        <v>2688</v>
      </c>
      <c r="E167" s="52">
        <v>2607</v>
      </c>
      <c r="F167" s="52">
        <v>2549</v>
      </c>
      <c r="G167" s="52">
        <v>2426</v>
      </c>
      <c r="H167" s="52">
        <v>3036</v>
      </c>
      <c r="I167" s="52">
        <v>1451</v>
      </c>
      <c r="J167" s="52">
        <v>407</v>
      </c>
      <c r="K167" s="52">
        <v>56</v>
      </c>
      <c r="L167" s="52">
        <v>19</v>
      </c>
      <c r="M167" s="52">
        <v>460</v>
      </c>
      <c r="N167" s="52">
        <v>816</v>
      </c>
      <c r="O167" s="52">
        <v>1044</v>
      </c>
      <c r="P167" s="52">
        <v>69</v>
      </c>
      <c r="Q167" s="52">
        <v>420</v>
      </c>
      <c r="R167" s="52">
        <v>247</v>
      </c>
      <c r="S167" s="52">
        <v>206</v>
      </c>
      <c r="T167" s="52">
        <v>629</v>
      </c>
      <c r="U167" s="52">
        <v>1077</v>
      </c>
      <c r="V167" s="52">
        <v>2209</v>
      </c>
      <c r="W167" s="52">
        <v>713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11</v>
      </c>
      <c r="U168" s="52">
        <v>0</v>
      </c>
      <c r="V168" s="52">
        <v>3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1659</v>
      </c>
      <c r="D171" s="52">
        <v>10336</v>
      </c>
      <c r="E171" s="52">
        <v>11493</v>
      </c>
      <c r="F171" s="52">
        <v>15274</v>
      </c>
      <c r="G171" s="52">
        <v>17986</v>
      </c>
      <c r="H171" s="52">
        <v>21135</v>
      </c>
      <c r="I171" s="52">
        <v>11102</v>
      </c>
      <c r="J171" s="52">
        <v>4741</v>
      </c>
      <c r="K171" s="52">
        <v>1307</v>
      </c>
      <c r="L171" s="52">
        <v>229</v>
      </c>
      <c r="M171" s="52">
        <v>10378</v>
      </c>
      <c r="N171" s="52">
        <v>19914</v>
      </c>
      <c r="O171" s="52">
        <v>18720</v>
      </c>
      <c r="P171" s="52">
        <v>7426</v>
      </c>
      <c r="Q171" s="52">
        <v>9105</v>
      </c>
      <c r="R171" s="52">
        <v>3697</v>
      </c>
      <c r="S171" s="52">
        <v>3991</v>
      </c>
      <c r="T171" s="52">
        <v>2604</v>
      </c>
      <c r="U171" s="52">
        <v>19820</v>
      </c>
      <c r="V171" s="52">
        <v>18695</v>
      </c>
      <c r="W171" s="52">
        <v>10677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510</v>
      </c>
      <c r="M172" s="52">
        <v>458</v>
      </c>
      <c r="N172" s="52">
        <v>166</v>
      </c>
      <c r="O172" s="52">
        <v>225</v>
      </c>
      <c r="P172" s="52">
        <v>0</v>
      </c>
      <c r="Q172" s="52">
        <v>85</v>
      </c>
      <c r="R172" s="52">
        <v>222</v>
      </c>
      <c r="S172" s="52">
        <v>2394</v>
      </c>
      <c r="T172" s="52">
        <v>4533</v>
      </c>
      <c r="U172" s="52">
        <v>104</v>
      </c>
      <c r="V172" s="52">
        <v>5203</v>
      </c>
      <c r="W172" s="52">
        <v>439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210</v>
      </c>
      <c r="D176" s="52">
        <v>813</v>
      </c>
      <c r="E176" s="52">
        <v>514</v>
      </c>
      <c r="F176" s="52">
        <v>1075</v>
      </c>
      <c r="G176" s="52">
        <v>1475</v>
      </c>
      <c r="H176" s="52">
        <v>1893</v>
      </c>
      <c r="I176" s="52">
        <v>970</v>
      </c>
      <c r="J176" s="52">
        <v>468</v>
      </c>
      <c r="K176" s="52">
        <v>79</v>
      </c>
      <c r="L176" s="52">
        <v>35</v>
      </c>
      <c r="M176" s="52">
        <v>499</v>
      </c>
      <c r="N176" s="52">
        <v>825</v>
      </c>
      <c r="O176" s="52">
        <v>733</v>
      </c>
      <c r="P176" s="52">
        <v>145</v>
      </c>
      <c r="Q176" s="52">
        <v>323</v>
      </c>
      <c r="R176" s="52">
        <v>99</v>
      </c>
      <c r="S176" s="52">
        <v>76</v>
      </c>
      <c r="T176" s="52">
        <v>12</v>
      </c>
      <c r="U176" s="52">
        <v>752</v>
      </c>
      <c r="V176" s="52">
        <v>757</v>
      </c>
      <c r="W176" s="52">
        <v>530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2553</v>
      </c>
      <c r="D177" s="36">
        <v>12211</v>
      </c>
      <c r="E177" s="36">
        <v>13587</v>
      </c>
      <c r="F177" s="36">
        <v>16750</v>
      </c>
      <c r="G177" s="36">
        <v>18932</v>
      </c>
      <c r="H177" s="36">
        <v>22280</v>
      </c>
      <c r="I177" s="36">
        <v>11586</v>
      </c>
      <c r="J177" s="36">
        <v>4681</v>
      </c>
      <c r="K177" s="36">
        <v>1285</v>
      </c>
      <c r="L177" s="36">
        <v>723</v>
      </c>
      <c r="M177" s="36">
        <v>10790</v>
      </c>
      <c r="N177" s="36">
        <v>20056</v>
      </c>
      <c r="O177" s="36">
        <v>19221</v>
      </c>
      <c r="P177" s="36">
        <v>7212</v>
      </c>
      <c r="Q177" s="36">
        <v>9259</v>
      </c>
      <c r="R177" s="36">
        <v>4123</v>
      </c>
      <c r="S177" s="36">
        <v>6564</v>
      </c>
      <c r="T177" s="36">
        <v>7806</v>
      </c>
      <c r="U177" s="36">
        <v>19253</v>
      </c>
      <c r="V177" s="36">
        <v>25559</v>
      </c>
      <c r="W177" s="36">
        <v>10555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1470</v>
      </c>
      <c r="D5" s="52">
        <v>1523</v>
      </c>
      <c r="E5" s="52">
        <v>1506</v>
      </c>
      <c r="F5" s="52">
        <v>1627</v>
      </c>
      <c r="G5" s="52">
        <v>348</v>
      </c>
      <c r="H5" s="52">
        <v>866</v>
      </c>
      <c r="I5" s="52">
        <v>1878</v>
      </c>
      <c r="J5" s="52">
        <v>1475</v>
      </c>
      <c r="K5" s="52">
        <v>198</v>
      </c>
      <c r="L5" s="52">
        <v>0</v>
      </c>
      <c r="M5" s="52">
        <v>0</v>
      </c>
      <c r="N5" s="52">
        <v>126</v>
      </c>
      <c r="O5" s="52">
        <v>0</v>
      </c>
      <c r="P5" s="52">
        <v>0</v>
      </c>
      <c r="Q5" s="52">
        <v>0</v>
      </c>
      <c r="R5" s="52">
        <v>2099</v>
      </c>
      <c r="S5" s="52">
        <v>1713</v>
      </c>
      <c r="T5" s="52">
        <v>1983</v>
      </c>
      <c r="U5" s="52">
        <v>1861</v>
      </c>
      <c r="V5" s="52">
        <v>3248</v>
      </c>
      <c r="W5" s="52">
        <v>1774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61</v>
      </c>
      <c r="D8" s="52">
        <v>93</v>
      </c>
      <c r="E8" s="52">
        <v>123</v>
      </c>
      <c r="F8" s="52">
        <v>137</v>
      </c>
      <c r="G8" s="52">
        <v>33</v>
      </c>
      <c r="H8" s="52">
        <v>57</v>
      </c>
      <c r="I8" s="52">
        <v>166</v>
      </c>
      <c r="J8" s="52">
        <v>134</v>
      </c>
      <c r="K8" s="52">
        <v>25</v>
      </c>
      <c r="L8" s="52">
        <v>0</v>
      </c>
      <c r="M8" s="52">
        <v>0</v>
      </c>
      <c r="N8" s="52">
        <v>14</v>
      </c>
      <c r="O8" s="52">
        <v>0</v>
      </c>
      <c r="P8" s="52">
        <v>0</v>
      </c>
      <c r="Q8" s="52">
        <v>0</v>
      </c>
      <c r="R8" s="52">
        <v>260</v>
      </c>
      <c r="S8" s="52">
        <v>162</v>
      </c>
      <c r="T8" s="52">
        <v>295</v>
      </c>
      <c r="U8" s="52">
        <v>184</v>
      </c>
      <c r="V8" s="52">
        <v>314</v>
      </c>
      <c r="W8" s="52">
        <v>95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1470</v>
      </c>
      <c r="D10" s="52">
        <v>1523</v>
      </c>
      <c r="E10" s="52">
        <v>1506</v>
      </c>
      <c r="F10" s="52">
        <v>949</v>
      </c>
      <c r="G10" s="52">
        <v>13</v>
      </c>
      <c r="H10" s="52">
        <v>321</v>
      </c>
      <c r="I10" s="52">
        <v>1099</v>
      </c>
      <c r="J10" s="52">
        <v>1475</v>
      </c>
      <c r="K10" s="52">
        <v>198</v>
      </c>
      <c r="L10" s="52">
        <v>0</v>
      </c>
      <c r="M10" s="52">
        <v>0</v>
      </c>
      <c r="N10" s="52">
        <v>123</v>
      </c>
      <c r="O10" s="52">
        <v>0</v>
      </c>
      <c r="P10" s="52">
        <v>0</v>
      </c>
      <c r="Q10" s="52">
        <v>0</v>
      </c>
      <c r="R10" s="52">
        <v>2047</v>
      </c>
      <c r="S10" s="52">
        <v>1544</v>
      </c>
      <c r="T10" s="52">
        <v>1499</v>
      </c>
      <c r="U10" s="52">
        <v>1495</v>
      </c>
      <c r="V10" s="52">
        <v>2940</v>
      </c>
      <c r="W10" s="52">
        <v>971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97</v>
      </c>
      <c r="G11" s="52">
        <v>40</v>
      </c>
      <c r="H11" s="52">
        <v>68</v>
      </c>
      <c r="I11" s="52">
        <v>90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3</v>
      </c>
      <c r="S11" s="52">
        <v>5</v>
      </c>
      <c r="T11" s="52">
        <v>39</v>
      </c>
      <c r="U11" s="52">
        <v>19</v>
      </c>
      <c r="V11" s="52">
        <v>26</v>
      </c>
      <c r="W11" s="52">
        <v>49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1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581</v>
      </c>
      <c r="G15" s="52">
        <v>295</v>
      </c>
      <c r="H15" s="52">
        <v>477</v>
      </c>
      <c r="I15" s="52">
        <v>689</v>
      </c>
      <c r="J15" s="52">
        <v>0</v>
      </c>
      <c r="K15" s="52">
        <v>0</v>
      </c>
      <c r="L15" s="52">
        <v>0</v>
      </c>
      <c r="M15" s="52">
        <v>0</v>
      </c>
      <c r="N15" s="52">
        <v>3</v>
      </c>
      <c r="O15" s="52">
        <v>0</v>
      </c>
      <c r="P15" s="52">
        <v>0</v>
      </c>
      <c r="Q15" s="52">
        <v>0</v>
      </c>
      <c r="R15" s="52">
        <v>46</v>
      </c>
      <c r="S15" s="52">
        <v>102</v>
      </c>
      <c r="T15" s="52">
        <v>162</v>
      </c>
      <c r="U15" s="52">
        <v>345</v>
      </c>
      <c r="V15" s="52">
        <v>221</v>
      </c>
      <c r="W15" s="52">
        <v>723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3</v>
      </c>
      <c r="S16" s="52">
        <v>62</v>
      </c>
      <c r="T16" s="52">
        <v>282</v>
      </c>
      <c r="U16" s="52">
        <v>2</v>
      </c>
      <c r="V16" s="52">
        <v>61</v>
      </c>
      <c r="W16" s="52">
        <v>31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119</v>
      </c>
      <c r="D20" s="52">
        <v>251</v>
      </c>
      <c r="E20" s="52">
        <v>275</v>
      </c>
      <c r="F20" s="52">
        <v>212</v>
      </c>
      <c r="G20" s="52">
        <v>96</v>
      </c>
      <c r="H20" s="52">
        <v>183</v>
      </c>
      <c r="I20" s="52">
        <v>593</v>
      </c>
      <c r="J20" s="52">
        <v>1204</v>
      </c>
      <c r="K20" s="52">
        <v>170</v>
      </c>
      <c r="L20" s="52">
        <v>0</v>
      </c>
      <c r="M20" s="52">
        <v>0</v>
      </c>
      <c r="N20" s="52">
        <v>98</v>
      </c>
      <c r="O20" s="52">
        <v>0</v>
      </c>
      <c r="P20" s="52">
        <v>0</v>
      </c>
      <c r="Q20" s="52">
        <v>0</v>
      </c>
      <c r="R20" s="52">
        <v>1885</v>
      </c>
      <c r="S20" s="52">
        <v>1505</v>
      </c>
      <c r="T20" s="52">
        <v>1819</v>
      </c>
      <c r="U20" s="52">
        <v>1821</v>
      </c>
      <c r="V20" s="52">
        <v>3225</v>
      </c>
      <c r="W20" s="52">
        <v>1707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103</v>
      </c>
      <c r="D21" s="52">
        <v>79</v>
      </c>
      <c r="E21" s="52">
        <v>45</v>
      </c>
      <c r="F21" s="52">
        <v>85</v>
      </c>
      <c r="G21" s="52">
        <v>18</v>
      </c>
      <c r="H21" s="52">
        <v>54</v>
      </c>
      <c r="I21" s="52">
        <v>99</v>
      </c>
      <c r="J21" s="52">
        <v>25</v>
      </c>
      <c r="K21" s="52">
        <v>2</v>
      </c>
      <c r="L21" s="52">
        <v>0</v>
      </c>
      <c r="M21" s="52">
        <v>0</v>
      </c>
      <c r="N21" s="52">
        <v>1</v>
      </c>
      <c r="O21" s="52">
        <v>0</v>
      </c>
      <c r="P21" s="52">
        <v>0</v>
      </c>
      <c r="Q21" s="52">
        <v>0</v>
      </c>
      <c r="R21" s="52">
        <v>5</v>
      </c>
      <c r="S21" s="52">
        <v>3</v>
      </c>
      <c r="T21" s="52">
        <v>0</v>
      </c>
      <c r="U21" s="52">
        <v>2</v>
      </c>
      <c r="V21" s="52">
        <v>1</v>
      </c>
      <c r="W21" s="52">
        <v>3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1248</v>
      </c>
      <c r="D22" s="36">
        <v>1193</v>
      </c>
      <c r="E22" s="36">
        <v>1186</v>
      </c>
      <c r="F22" s="36">
        <v>1330</v>
      </c>
      <c r="G22" s="36">
        <v>234</v>
      </c>
      <c r="H22" s="36">
        <v>629</v>
      </c>
      <c r="I22" s="36">
        <v>1186</v>
      </c>
      <c r="J22" s="36">
        <v>246</v>
      </c>
      <c r="K22" s="36">
        <v>26</v>
      </c>
      <c r="L22" s="36">
        <v>0</v>
      </c>
      <c r="M22" s="36">
        <v>0</v>
      </c>
      <c r="N22" s="36">
        <v>27</v>
      </c>
      <c r="O22" s="36">
        <v>0</v>
      </c>
      <c r="P22" s="36">
        <v>0</v>
      </c>
      <c r="Q22" s="36">
        <v>0</v>
      </c>
      <c r="R22" s="36">
        <v>209</v>
      </c>
      <c r="S22" s="36">
        <v>205</v>
      </c>
      <c r="T22" s="36">
        <v>164</v>
      </c>
      <c r="U22" s="36">
        <v>38</v>
      </c>
      <c r="V22" s="36">
        <v>22</v>
      </c>
      <c r="W22" s="36">
        <v>64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387</v>
      </c>
      <c r="D26" s="52">
        <v>134</v>
      </c>
      <c r="E26" s="52">
        <v>70</v>
      </c>
      <c r="F26" s="52">
        <v>273</v>
      </c>
      <c r="G26" s="52">
        <v>196</v>
      </c>
      <c r="H26" s="52">
        <v>906</v>
      </c>
      <c r="I26" s="52">
        <v>265</v>
      </c>
      <c r="J26" s="52">
        <v>156</v>
      </c>
      <c r="K26" s="52">
        <v>132</v>
      </c>
      <c r="L26" s="52">
        <v>51</v>
      </c>
      <c r="M26" s="52">
        <v>0</v>
      </c>
      <c r="N26" s="52">
        <v>0</v>
      </c>
      <c r="O26" s="52">
        <v>77</v>
      </c>
      <c r="P26" s="52">
        <v>23</v>
      </c>
      <c r="Q26" s="52">
        <v>0</v>
      </c>
      <c r="R26" s="52">
        <v>62</v>
      </c>
      <c r="S26" s="52">
        <v>44</v>
      </c>
      <c r="T26" s="52">
        <v>81</v>
      </c>
      <c r="U26" s="52">
        <v>108</v>
      </c>
      <c r="V26" s="52">
        <v>124</v>
      </c>
      <c r="W26" s="52">
        <v>231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16</v>
      </c>
      <c r="D29" s="52">
        <v>8</v>
      </c>
      <c r="E29" s="52">
        <v>6</v>
      </c>
      <c r="F29" s="52">
        <v>23</v>
      </c>
      <c r="G29" s="52">
        <v>18</v>
      </c>
      <c r="H29" s="52">
        <v>60</v>
      </c>
      <c r="I29" s="52">
        <v>23</v>
      </c>
      <c r="J29" s="52">
        <v>14</v>
      </c>
      <c r="K29" s="52">
        <v>16</v>
      </c>
      <c r="L29" s="52">
        <v>4</v>
      </c>
      <c r="M29" s="52">
        <v>0</v>
      </c>
      <c r="N29" s="52">
        <v>0</v>
      </c>
      <c r="O29" s="52">
        <v>5</v>
      </c>
      <c r="P29" s="52">
        <v>2</v>
      </c>
      <c r="Q29" s="52">
        <v>0</v>
      </c>
      <c r="R29" s="52">
        <v>8</v>
      </c>
      <c r="S29" s="52">
        <v>4</v>
      </c>
      <c r="T29" s="52">
        <v>12</v>
      </c>
      <c r="U29" s="52">
        <v>11</v>
      </c>
      <c r="V29" s="52">
        <v>12</v>
      </c>
      <c r="W29" s="52">
        <v>12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155</v>
      </c>
      <c r="D31" s="52">
        <v>28</v>
      </c>
      <c r="E31" s="52">
        <v>13</v>
      </c>
      <c r="F31" s="52">
        <v>39</v>
      </c>
      <c r="G31" s="52">
        <v>23</v>
      </c>
      <c r="H31" s="52">
        <v>114</v>
      </c>
      <c r="I31" s="52">
        <v>31</v>
      </c>
      <c r="J31" s="52">
        <v>12</v>
      </c>
      <c r="K31" s="52">
        <v>6</v>
      </c>
      <c r="L31" s="52">
        <v>1</v>
      </c>
      <c r="M31" s="52">
        <v>0</v>
      </c>
      <c r="N31" s="52">
        <v>0</v>
      </c>
      <c r="O31" s="52">
        <v>4</v>
      </c>
      <c r="P31" s="52">
        <v>0</v>
      </c>
      <c r="Q31" s="52">
        <v>0</v>
      </c>
      <c r="R31" s="52">
        <v>4</v>
      </c>
      <c r="S31" s="52">
        <v>1</v>
      </c>
      <c r="T31" s="52">
        <v>7</v>
      </c>
      <c r="U31" s="52">
        <v>6</v>
      </c>
      <c r="V31" s="52">
        <v>11</v>
      </c>
      <c r="W31" s="52">
        <v>14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232</v>
      </c>
      <c r="D35" s="52">
        <v>106</v>
      </c>
      <c r="E35" s="52">
        <v>57</v>
      </c>
      <c r="F35" s="52">
        <v>234</v>
      </c>
      <c r="G35" s="52">
        <v>173</v>
      </c>
      <c r="H35" s="52">
        <v>792</v>
      </c>
      <c r="I35" s="52">
        <v>234</v>
      </c>
      <c r="J35" s="52">
        <v>144</v>
      </c>
      <c r="K35" s="52">
        <v>126</v>
      </c>
      <c r="L35" s="52">
        <v>16</v>
      </c>
      <c r="M35" s="52">
        <v>0</v>
      </c>
      <c r="N35" s="52">
        <v>0</v>
      </c>
      <c r="O35" s="52">
        <v>72</v>
      </c>
      <c r="P35" s="52">
        <v>23</v>
      </c>
      <c r="Q35" s="52">
        <v>0</v>
      </c>
      <c r="R35" s="52">
        <v>55</v>
      </c>
      <c r="S35" s="52">
        <v>27</v>
      </c>
      <c r="T35" s="52">
        <v>27</v>
      </c>
      <c r="U35" s="52">
        <v>101</v>
      </c>
      <c r="V35" s="52">
        <v>88</v>
      </c>
      <c r="W35" s="52">
        <v>208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34</v>
      </c>
      <c r="M36" s="52">
        <v>0</v>
      </c>
      <c r="N36" s="52">
        <v>0</v>
      </c>
      <c r="O36" s="52">
        <v>1</v>
      </c>
      <c r="P36" s="52">
        <v>0</v>
      </c>
      <c r="Q36" s="52">
        <v>0</v>
      </c>
      <c r="R36" s="52">
        <v>3</v>
      </c>
      <c r="S36" s="52">
        <v>16</v>
      </c>
      <c r="T36" s="52">
        <v>47</v>
      </c>
      <c r="U36" s="52">
        <v>1</v>
      </c>
      <c r="V36" s="52">
        <v>25</v>
      </c>
      <c r="W36" s="52">
        <v>9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29</v>
      </c>
      <c r="D40" s="52">
        <v>8</v>
      </c>
      <c r="E40" s="52">
        <v>3</v>
      </c>
      <c r="F40" s="52">
        <v>16</v>
      </c>
      <c r="G40" s="52">
        <v>14</v>
      </c>
      <c r="H40" s="52">
        <v>71</v>
      </c>
      <c r="I40" s="52">
        <v>20</v>
      </c>
      <c r="J40" s="52">
        <v>14</v>
      </c>
      <c r="K40" s="52">
        <v>8</v>
      </c>
      <c r="L40" s="52">
        <v>2</v>
      </c>
      <c r="M40" s="52">
        <v>0</v>
      </c>
      <c r="N40" s="52">
        <v>0</v>
      </c>
      <c r="O40" s="52">
        <v>3</v>
      </c>
      <c r="P40" s="52">
        <v>0</v>
      </c>
      <c r="Q40" s="52">
        <v>0</v>
      </c>
      <c r="R40" s="52">
        <v>2</v>
      </c>
      <c r="S40" s="52">
        <v>1</v>
      </c>
      <c r="T40" s="52">
        <v>0</v>
      </c>
      <c r="U40" s="52">
        <v>4</v>
      </c>
      <c r="V40" s="52">
        <v>4</v>
      </c>
      <c r="W40" s="52">
        <v>11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358</v>
      </c>
      <c r="D41" s="36">
        <v>126</v>
      </c>
      <c r="E41" s="36">
        <v>67</v>
      </c>
      <c r="F41" s="36">
        <v>257</v>
      </c>
      <c r="G41" s="36">
        <v>182</v>
      </c>
      <c r="H41" s="36">
        <v>835</v>
      </c>
      <c r="I41" s="36">
        <v>245</v>
      </c>
      <c r="J41" s="36">
        <v>142</v>
      </c>
      <c r="K41" s="36">
        <v>124</v>
      </c>
      <c r="L41" s="36">
        <v>49</v>
      </c>
      <c r="M41" s="36">
        <v>0</v>
      </c>
      <c r="N41" s="36">
        <v>0</v>
      </c>
      <c r="O41" s="36">
        <v>74</v>
      </c>
      <c r="P41" s="36">
        <v>23</v>
      </c>
      <c r="Q41" s="36">
        <v>0</v>
      </c>
      <c r="R41" s="36">
        <v>60</v>
      </c>
      <c r="S41" s="36">
        <v>43</v>
      </c>
      <c r="T41" s="36">
        <v>81</v>
      </c>
      <c r="U41" s="36">
        <v>104</v>
      </c>
      <c r="V41" s="36">
        <v>120</v>
      </c>
      <c r="W41" s="36">
        <v>220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28640</v>
      </c>
      <c r="D64" s="52">
        <v>32104</v>
      </c>
      <c r="E64" s="52">
        <v>32569</v>
      </c>
      <c r="F64" s="52">
        <v>38704</v>
      </c>
      <c r="G64" s="52">
        <v>33184</v>
      </c>
      <c r="H64" s="52">
        <v>38560</v>
      </c>
      <c r="I64" s="52">
        <v>53032</v>
      </c>
      <c r="J64" s="52">
        <v>22206</v>
      </c>
      <c r="K64" s="52">
        <v>23068</v>
      </c>
      <c r="L64" s="52">
        <v>0</v>
      </c>
      <c r="M64" s="52">
        <v>20214</v>
      </c>
      <c r="N64" s="52">
        <v>13321</v>
      </c>
      <c r="O64" s="52">
        <v>23788</v>
      </c>
      <c r="P64" s="52">
        <v>29441</v>
      </c>
      <c r="Q64" s="52">
        <v>28934</v>
      </c>
      <c r="R64" s="52">
        <v>26442</v>
      </c>
      <c r="S64" s="52">
        <v>31997</v>
      </c>
      <c r="T64" s="52">
        <v>32913</v>
      </c>
      <c r="U64" s="52">
        <v>32774</v>
      </c>
      <c r="V64" s="52">
        <v>23252</v>
      </c>
      <c r="W64" s="52">
        <v>19862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1195</v>
      </c>
      <c r="D67" s="52">
        <v>1963</v>
      </c>
      <c r="E67" s="52">
        <v>2664</v>
      </c>
      <c r="F67" s="52">
        <v>3268</v>
      </c>
      <c r="G67" s="52">
        <v>3113</v>
      </c>
      <c r="H67" s="52">
        <v>2545</v>
      </c>
      <c r="I67" s="52">
        <v>4667</v>
      </c>
      <c r="J67" s="52">
        <v>2023</v>
      </c>
      <c r="K67" s="52">
        <v>2866</v>
      </c>
      <c r="L67" s="52">
        <v>0</v>
      </c>
      <c r="M67" s="52">
        <v>688</v>
      </c>
      <c r="N67" s="52">
        <v>1484</v>
      </c>
      <c r="O67" s="52">
        <v>1576</v>
      </c>
      <c r="P67" s="52">
        <v>2345</v>
      </c>
      <c r="Q67" s="52">
        <v>3738</v>
      </c>
      <c r="R67" s="52">
        <v>3275</v>
      </c>
      <c r="S67" s="52">
        <v>3021</v>
      </c>
      <c r="T67" s="52">
        <v>4897</v>
      </c>
      <c r="U67" s="52">
        <v>3249</v>
      </c>
      <c r="V67" s="52">
        <v>2252</v>
      </c>
      <c r="W67" s="52">
        <v>1057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21798</v>
      </c>
      <c r="D69" s="52">
        <v>13855</v>
      </c>
      <c r="E69" s="52">
        <v>17938</v>
      </c>
      <c r="F69" s="52">
        <v>21017</v>
      </c>
      <c r="G69" s="52">
        <v>17828</v>
      </c>
      <c r="H69" s="52">
        <v>17855</v>
      </c>
      <c r="I69" s="52">
        <v>40019</v>
      </c>
      <c r="J69" s="52">
        <v>22206</v>
      </c>
      <c r="K69" s="52">
        <v>20986</v>
      </c>
      <c r="L69" s="52">
        <v>0</v>
      </c>
      <c r="M69" s="52">
        <v>14567</v>
      </c>
      <c r="N69" s="52">
        <v>13321</v>
      </c>
      <c r="O69" s="52">
        <v>23568</v>
      </c>
      <c r="P69" s="52">
        <v>29311</v>
      </c>
      <c r="Q69" s="52">
        <v>24323</v>
      </c>
      <c r="R69" s="52">
        <v>26442</v>
      </c>
      <c r="S69" s="52">
        <v>30323</v>
      </c>
      <c r="T69" s="52">
        <v>20399</v>
      </c>
      <c r="U69" s="52">
        <v>15698</v>
      </c>
      <c r="V69" s="52">
        <v>16285</v>
      </c>
      <c r="W69" s="52">
        <v>7923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130</v>
      </c>
      <c r="Q70" s="52">
        <v>0</v>
      </c>
      <c r="R70" s="52">
        <v>0</v>
      </c>
      <c r="S70" s="52">
        <v>97</v>
      </c>
      <c r="T70" s="52">
        <v>201</v>
      </c>
      <c r="U70" s="52">
        <v>21</v>
      </c>
      <c r="V70" s="52">
        <v>321</v>
      </c>
      <c r="W70" s="52">
        <v>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6842</v>
      </c>
      <c r="D73" s="52">
        <v>18249</v>
      </c>
      <c r="E73" s="52">
        <v>14631</v>
      </c>
      <c r="F73" s="52">
        <v>17687</v>
      </c>
      <c r="G73" s="52">
        <v>15356</v>
      </c>
      <c r="H73" s="52">
        <v>20705</v>
      </c>
      <c r="I73" s="52">
        <v>13013</v>
      </c>
      <c r="J73" s="52">
        <v>0</v>
      </c>
      <c r="K73" s="52">
        <v>2082</v>
      </c>
      <c r="L73" s="52">
        <v>0</v>
      </c>
      <c r="M73" s="52">
        <v>5407</v>
      </c>
      <c r="N73" s="52">
        <v>0</v>
      </c>
      <c r="O73" s="52">
        <v>217</v>
      </c>
      <c r="P73" s="52">
        <v>0</v>
      </c>
      <c r="Q73" s="52">
        <v>4565</v>
      </c>
      <c r="R73" s="52">
        <v>0</v>
      </c>
      <c r="S73" s="52">
        <v>985</v>
      </c>
      <c r="T73" s="52">
        <v>4502</v>
      </c>
      <c r="U73" s="52">
        <v>16958</v>
      </c>
      <c r="V73" s="52">
        <v>5197</v>
      </c>
      <c r="W73" s="52">
        <v>11453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240</v>
      </c>
      <c r="N74" s="52">
        <v>0</v>
      </c>
      <c r="O74" s="52">
        <v>3</v>
      </c>
      <c r="P74" s="52">
        <v>0</v>
      </c>
      <c r="Q74" s="52">
        <v>46</v>
      </c>
      <c r="R74" s="52">
        <v>0</v>
      </c>
      <c r="S74" s="52">
        <v>592</v>
      </c>
      <c r="T74" s="52">
        <v>7811</v>
      </c>
      <c r="U74" s="52">
        <v>97</v>
      </c>
      <c r="V74" s="52">
        <v>1449</v>
      </c>
      <c r="W74" s="52">
        <v>486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25272</v>
      </c>
      <c r="D78" s="52">
        <v>26875</v>
      </c>
      <c r="E78" s="52">
        <v>30510</v>
      </c>
      <c r="F78" s="52">
        <v>38521</v>
      </c>
      <c r="G78" s="52">
        <v>32281</v>
      </c>
      <c r="H78" s="52">
        <v>37103</v>
      </c>
      <c r="I78" s="52">
        <v>51006</v>
      </c>
      <c r="J78" s="52">
        <v>19463</v>
      </c>
      <c r="K78" s="52">
        <v>22336</v>
      </c>
      <c r="L78" s="52">
        <v>0</v>
      </c>
      <c r="M78" s="52">
        <v>9734</v>
      </c>
      <c r="N78" s="52">
        <v>11925</v>
      </c>
      <c r="O78" s="52">
        <v>17260</v>
      </c>
      <c r="P78" s="52">
        <v>21675</v>
      </c>
      <c r="Q78" s="52">
        <v>27029</v>
      </c>
      <c r="R78" s="52">
        <v>21288</v>
      </c>
      <c r="S78" s="52">
        <v>30690</v>
      </c>
      <c r="T78" s="52">
        <v>30983</v>
      </c>
      <c r="U78" s="52">
        <v>28389</v>
      </c>
      <c r="V78" s="52">
        <v>21684</v>
      </c>
      <c r="W78" s="52">
        <v>19060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3368</v>
      </c>
      <c r="D79" s="36">
        <v>5229</v>
      </c>
      <c r="E79" s="36">
        <v>2059</v>
      </c>
      <c r="F79" s="36">
        <v>183</v>
      </c>
      <c r="G79" s="36">
        <v>903</v>
      </c>
      <c r="H79" s="36">
        <v>1457</v>
      </c>
      <c r="I79" s="36">
        <v>2026</v>
      </c>
      <c r="J79" s="36">
        <v>2743</v>
      </c>
      <c r="K79" s="36">
        <v>732</v>
      </c>
      <c r="L79" s="36">
        <v>0</v>
      </c>
      <c r="M79" s="36">
        <v>10480</v>
      </c>
      <c r="N79" s="36">
        <v>1396</v>
      </c>
      <c r="O79" s="36">
        <v>6528</v>
      </c>
      <c r="P79" s="36">
        <v>7766</v>
      </c>
      <c r="Q79" s="36">
        <v>1905</v>
      </c>
      <c r="R79" s="36">
        <v>5154</v>
      </c>
      <c r="S79" s="36">
        <v>1307</v>
      </c>
      <c r="T79" s="36">
        <v>1930</v>
      </c>
      <c r="U79" s="36">
        <v>4385</v>
      </c>
      <c r="V79" s="36">
        <v>1568</v>
      </c>
      <c r="W79" s="36">
        <v>802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1688</v>
      </c>
      <c r="D83" s="52">
        <v>1544</v>
      </c>
      <c r="E83" s="52">
        <v>1897</v>
      </c>
      <c r="F83" s="52">
        <v>1909</v>
      </c>
      <c r="G83" s="52">
        <v>2064</v>
      </c>
      <c r="H83" s="52">
        <v>1474</v>
      </c>
      <c r="I83" s="52">
        <v>3341</v>
      </c>
      <c r="J83" s="52">
        <v>18949</v>
      </c>
      <c r="K83" s="52">
        <v>42134</v>
      </c>
      <c r="L83" s="52">
        <v>48381</v>
      </c>
      <c r="M83" s="52">
        <v>24520</v>
      </c>
      <c r="N83" s="52">
        <v>13717</v>
      </c>
      <c r="O83" s="52">
        <v>1735</v>
      </c>
      <c r="P83" s="52">
        <v>0</v>
      </c>
      <c r="Q83" s="52">
        <v>7293</v>
      </c>
      <c r="R83" s="52">
        <v>9196</v>
      </c>
      <c r="S83" s="52">
        <v>3609</v>
      </c>
      <c r="T83" s="52">
        <v>0</v>
      </c>
      <c r="U83" s="52">
        <v>0</v>
      </c>
      <c r="V83" s="52">
        <v>7067</v>
      </c>
      <c r="W83" s="52">
        <v>14460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70</v>
      </c>
      <c r="D86" s="52">
        <v>94</v>
      </c>
      <c r="E86" s="52">
        <v>155</v>
      </c>
      <c r="F86" s="52">
        <v>161</v>
      </c>
      <c r="G86" s="52">
        <v>193</v>
      </c>
      <c r="H86" s="52">
        <v>97</v>
      </c>
      <c r="I86" s="52">
        <v>294</v>
      </c>
      <c r="J86" s="52">
        <v>1726</v>
      </c>
      <c r="K86" s="52">
        <v>5233</v>
      </c>
      <c r="L86" s="52">
        <v>4104</v>
      </c>
      <c r="M86" s="52">
        <v>834</v>
      </c>
      <c r="N86" s="52">
        <v>1527</v>
      </c>
      <c r="O86" s="52">
        <v>115</v>
      </c>
      <c r="P86" s="52">
        <v>0</v>
      </c>
      <c r="Q86" s="52">
        <v>942</v>
      </c>
      <c r="R86" s="52">
        <v>1140</v>
      </c>
      <c r="S86" s="52">
        <v>341</v>
      </c>
      <c r="T86" s="52">
        <v>0</v>
      </c>
      <c r="U86" s="52">
        <v>0</v>
      </c>
      <c r="V86" s="52">
        <v>685</v>
      </c>
      <c r="W86" s="52">
        <v>770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27</v>
      </c>
      <c r="D88" s="52">
        <v>14</v>
      </c>
      <c r="E88" s="52">
        <v>14</v>
      </c>
      <c r="F88" s="52">
        <v>10</v>
      </c>
      <c r="G88" s="52">
        <v>10</v>
      </c>
      <c r="H88" s="52">
        <v>4</v>
      </c>
      <c r="I88" s="52">
        <v>15</v>
      </c>
      <c r="J88" s="52">
        <v>97</v>
      </c>
      <c r="K88" s="52">
        <v>34</v>
      </c>
      <c r="L88" s="52">
        <v>2990</v>
      </c>
      <c r="M88" s="52">
        <v>701</v>
      </c>
      <c r="N88" s="52">
        <v>29</v>
      </c>
      <c r="O88" s="52">
        <v>15</v>
      </c>
      <c r="P88" s="52">
        <v>0</v>
      </c>
      <c r="Q88" s="52">
        <v>36</v>
      </c>
      <c r="R88" s="52">
        <v>362</v>
      </c>
      <c r="S88" s="52">
        <v>14</v>
      </c>
      <c r="T88" s="52">
        <v>0</v>
      </c>
      <c r="U88" s="52">
        <v>0</v>
      </c>
      <c r="V88" s="52">
        <v>7042</v>
      </c>
      <c r="W88" s="52">
        <v>14460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13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25</v>
      </c>
      <c r="W89" s="52">
        <v>0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664</v>
      </c>
      <c r="D92" s="52">
        <v>316</v>
      </c>
      <c r="E92" s="52">
        <v>348</v>
      </c>
      <c r="F92" s="52">
        <v>272</v>
      </c>
      <c r="G92" s="52">
        <v>244</v>
      </c>
      <c r="H92" s="52">
        <v>185</v>
      </c>
      <c r="I92" s="52">
        <v>384</v>
      </c>
      <c r="J92" s="52">
        <v>1490</v>
      </c>
      <c r="K92" s="52">
        <v>1756</v>
      </c>
      <c r="L92" s="52">
        <v>1112</v>
      </c>
      <c r="M92" s="52">
        <v>972</v>
      </c>
      <c r="N92" s="52">
        <v>535</v>
      </c>
      <c r="O92" s="52">
        <v>90</v>
      </c>
      <c r="P92" s="52">
        <v>0</v>
      </c>
      <c r="Q92" s="52">
        <v>321</v>
      </c>
      <c r="R92" s="52">
        <v>529</v>
      </c>
      <c r="S92" s="52">
        <v>114</v>
      </c>
      <c r="T92" s="52">
        <v>0</v>
      </c>
      <c r="U92" s="52">
        <v>0</v>
      </c>
      <c r="V92" s="52">
        <v>0</v>
      </c>
      <c r="W92" s="52">
        <v>0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24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997</v>
      </c>
      <c r="D96" s="52">
        <v>1214</v>
      </c>
      <c r="E96" s="52">
        <v>1535</v>
      </c>
      <c r="F96" s="52">
        <v>1627</v>
      </c>
      <c r="G96" s="52">
        <v>1810</v>
      </c>
      <c r="H96" s="52">
        <v>1285</v>
      </c>
      <c r="I96" s="52">
        <v>2942</v>
      </c>
      <c r="J96" s="52">
        <v>17362</v>
      </c>
      <c r="K96" s="52">
        <v>40344</v>
      </c>
      <c r="L96" s="52">
        <v>13731</v>
      </c>
      <c r="M96" s="52">
        <v>21878</v>
      </c>
      <c r="N96" s="52">
        <v>13044</v>
      </c>
      <c r="O96" s="52">
        <v>1610</v>
      </c>
      <c r="P96" s="52">
        <v>0</v>
      </c>
      <c r="Q96" s="52">
        <v>6867</v>
      </c>
      <c r="R96" s="52">
        <v>7828</v>
      </c>
      <c r="S96" s="52">
        <v>2174</v>
      </c>
      <c r="T96" s="52">
        <v>0</v>
      </c>
      <c r="U96" s="52">
        <v>0</v>
      </c>
      <c r="V96" s="52">
        <v>0</v>
      </c>
      <c r="W96" s="52">
        <v>0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30511</v>
      </c>
      <c r="M97" s="52">
        <v>969</v>
      </c>
      <c r="N97" s="52">
        <v>109</v>
      </c>
      <c r="O97" s="52">
        <v>20</v>
      </c>
      <c r="P97" s="52">
        <v>0</v>
      </c>
      <c r="Q97" s="52">
        <v>69</v>
      </c>
      <c r="R97" s="52">
        <v>477</v>
      </c>
      <c r="S97" s="52">
        <v>1307</v>
      </c>
      <c r="T97" s="52">
        <v>0</v>
      </c>
      <c r="U97" s="52">
        <v>0</v>
      </c>
      <c r="V97" s="52">
        <v>0</v>
      </c>
      <c r="W97" s="52">
        <v>0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35</v>
      </c>
      <c r="D101" s="52">
        <v>30</v>
      </c>
      <c r="E101" s="52">
        <v>24</v>
      </c>
      <c r="F101" s="52">
        <v>22</v>
      </c>
      <c r="G101" s="52">
        <v>26</v>
      </c>
      <c r="H101" s="52">
        <v>18</v>
      </c>
      <c r="I101" s="52">
        <v>36</v>
      </c>
      <c r="J101" s="52">
        <v>845</v>
      </c>
      <c r="K101" s="52">
        <v>2031</v>
      </c>
      <c r="L101" s="52">
        <v>2494</v>
      </c>
      <c r="M101" s="52">
        <v>1323</v>
      </c>
      <c r="N101" s="52">
        <v>68</v>
      </c>
      <c r="O101" s="52">
        <v>8</v>
      </c>
      <c r="P101" s="52">
        <v>0</v>
      </c>
      <c r="Q101" s="52">
        <v>65</v>
      </c>
      <c r="R101" s="52">
        <v>197</v>
      </c>
      <c r="S101" s="52">
        <v>92</v>
      </c>
      <c r="T101" s="52">
        <v>0</v>
      </c>
      <c r="U101" s="52">
        <v>0</v>
      </c>
      <c r="V101" s="52">
        <v>246</v>
      </c>
      <c r="W101" s="52">
        <v>108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126</v>
      </c>
      <c r="D102" s="52">
        <v>94</v>
      </c>
      <c r="E102" s="52">
        <v>68</v>
      </c>
      <c r="F102" s="52">
        <v>114</v>
      </c>
      <c r="G102" s="52">
        <v>147</v>
      </c>
      <c r="H102" s="52">
        <v>114</v>
      </c>
      <c r="I102" s="52">
        <v>255</v>
      </c>
      <c r="J102" s="52">
        <v>1641</v>
      </c>
      <c r="K102" s="52">
        <v>2395</v>
      </c>
      <c r="L102" s="52">
        <v>2138</v>
      </c>
      <c r="M102" s="52">
        <v>1031</v>
      </c>
      <c r="N102" s="52">
        <v>540</v>
      </c>
      <c r="O102" s="52">
        <v>64</v>
      </c>
      <c r="P102" s="52">
        <v>0</v>
      </c>
      <c r="Q102" s="52">
        <v>247</v>
      </c>
      <c r="R102" s="52">
        <v>223</v>
      </c>
      <c r="S102" s="52">
        <v>42</v>
      </c>
      <c r="T102" s="52">
        <v>0</v>
      </c>
      <c r="U102" s="52">
        <v>0</v>
      </c>
      <c r="V102" s="52">
        <v>198</v>
      </c>
      <c r="W102" s="52">
        <v>710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1527</v>
      </c>
      <c r="D103" s="36">
        <v>1420</v>
      </c>
      <c r="E103" s="36">
        <v>1805</v>
      </c>
      <c r="F103" s="36">
        <v>1773</v>
      </c>
      <c r="G103" s="36">
        <v>1891</v>
      </c>
      <c r="H103" s="36">
        <v>1342</v>
      </c>
      <c r="I103" s="36">
        <v>3050</v>
      </c>
      <c r="J103" s="36">
        <v>16463</v>
      </c>
      <c r="K103" s="36">
        <v>37708</v>
      </c>
      <c r="L103" s="36">
        <v>43749</v>
      </c>
      <c r="M103" s="36">
        <v>22166</v>
      </c>
      <c r="N103" s="36">
        <v>13109</v>
      </c>
      <c r="O103" s="36">
        <v>1663</v>
      </c>
      <c r="P103" s="36">
        <v>0</v>
      </c>
      <c r="Q103" s="36">
        <v>6981</v>
      </c>
      <c r="R103" s="36">
        <v>8776</v>
      </c>
      <c r="S103" s="36">
        <v>3475</v>
      </c>
      <c r="T103" s="36">
        <v>0</v>
      </c>
      <c r="U103" s="36">
        <v>0</v>
      </c>
      <c r="V103" s="36">
        <v>6623</v>
      </c>
      <c r="W103" s="36">
        <v>13642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17687</v>
      </c>
      <c r="D126" s="52">
        <v>21396</v>
      </c>
      <c r="E126" s="52">
        <v>19622</v>
      </c>
      <c r="F126" s="52">
        <v>13902</v>
      </c>
      <c r="G126" s="52">
        <v>20143</v>
      </c>
      <c r="H126" s="52">
        <v>16138</v>
      </c>
      <c r="I126" s="52">
        <v>18073</v>
      </c>
      <c r="J126" s="52">
        <v>3477</v>
      </c>
      <c r="K126" s="52">
        <v>6120</v>
      </c>
      <c r="L126" s="52">
        <v>0</v>
      </c>
      <c r="M126" s="52">
        <v>9923</v>
      </c>
      <c r="N126" s="52">
        <v>15934</v>
      </c>
      <c r="O126" s="52">
        <v>19320</v>
      </c>
      <c r="P126" s="52">
        <v>18220</v>
      </c>
      <c r="Q126" s="52">
        <v>9442</v>
      </c>
      <c r="R126" s="52">
        <v>8080</v>
      </c>
      <c r="S126" s="52">
        <v>9003</v>
      </c>
      <c r="T126" s="52">
        <v>9724</v>
      </c>
      <c r="U126" s="52">
        <v>6207</v>
      </c>
      <c r="V126" s="52">
        <v>4644</v>
      </c>
      <c r="W126" s="52">
        <v>5996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738</v>
      </c>
      <c r="D129" s="52">
        <v>1308</v>
      </c>
      <c r="E129" s="52">
        <v>1605</v>
      </c>
      <c r="F129" s="52">
        <v>1174</v>
      </c>
      <c r="G129" s="52">
        <v>1890</v>
      </c>
      <c r="H129" s="52">
        <v>1066</v>
      </c>
      <c r="I129" s="52">
        <v>1591</v>
      </c>
      <c r="J129" s="52">
        <v>316</v>
      </c>
      <c r="K129" s="52">
        <v>760</v>
      </c>
      <c r="L129" s="52">
        <v>0</v>
      </c>
      <c r="M129" s="52">
        <v>338</v>
      </c>
      <c r="N129" s="52">
        <v>1774</v>
      </c>
      <c r="O129" s="52">
        <v>1280</v>
      </c>
      <c r="P129" s="52">
        <v>1452</v>
      </c>
      <c r="Q129" s="52">
        <v>1220</v>
      </c>
      <c r="R129" s="52">
        <v>1001</v>
      </c>
      <c r="S129" s="52">
        <v>850</v>
      </c>
      <c r="T129" s="52">
        <v>1447</v>
      </c>
      <c r="U129" s="52">
        <v>616</v>
      </c>
      <c r="V129" s="52">
        <v>450</v>
      </c>
      <c r="W129" s="52">
        <v>319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16069</v>
      </c>
      <c r="D131" s="52">
        <v>20698</v>
      </c>
      <c r="E131" s="52">
        <v>18614</v>
      </c>
      <c r="F131" s="52">
        <v>13031</v>
      </c>
      <c r="G131" s="52">
        <v>18591</v>
      </c>
      <c r="H131" s="52">
        <v>14858</v>
      </c>
      <c r="I131" s="52">
        <v>16955</v>
      </c>
      <c r="J131" s="52">
        <v>3157</v>
      </c>
      <c r="K131" s="52">
        <v>5458</v>
      </c>
      <c r="L131" s="52">
        <v>0</v>
      </c>
      <c r="M131" s="52">
        <v>8240</v>
      </c>
      <c r="N131" s="52">
        <v>14532</v>
      </c>
      <c r="O131" s="52">
        <v>16969</v>
      </c>
      <c r="P131" s="52">
        <v>18051</v>
      </c>
      <c r="Q131" s="52">
        <v>9442</v>
      </c>
      <c r="R131" s="52">
        <v>8080</v>
      </c>
      <c r="S131" s="52">
        <v>9003</v>
      </c>
      <c r="T131" s="52">
        <v>7025</v>
      </c>
      <c r="U131" s="52">
        <v>3604</v>
      </c>
      <c r="V131" s="52">
        <v>1368</v>
      </c>
      <c r="W131" s="52">
        <v>496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2</v>
      </c>
      <c r="N132" s="52">
        <v>0</v>
      </c>
      <c r="O132" s="52">
        <v>0</v>
      </c>
      <c r="P132" s="52">
        <v>168</v>
      </c>
      <c r="Q132" s="52">
        <v>0</v>
      </c>
      <c r="R132" s="52">
        <v>0</v>
      </c>
      <c r="S132" s="52">
        <v>0</v>
      </c>
      <c r="T132" s="52">
        <v>52</v>
      </c>
      <c r="U132" s="52">
        <v>10</v>
      </c>
      <c r="V132" s="52">
        <v>65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1618</v>
      </c>
      <c r="D135" s="52">
        <v>698</v>
      </c>
      <c r="E135" s="52">
        <v>1008</v>
      </c>
      <c r="F135" s="52">
        <v>871</v>
      </c>
      <c r="G135" s="52">
        <v>1552</v>
      </c>
      <c r="H135" s="52">
        <v>1280</v>
      </c>
      <c r="I135" s="52">
        <v>1118</v>
      </c>
      <c r="J135" s="52">
        <v>320</v>
      </c>
      <c r="K135" s="52">
        <v>662</v>
      </c>
      <c r="L135" s="52">
        <v>0</v>
      </c>
      <c r="M135" s="52">
        <v>1610</v>
      </c>
      <c r="N135" s="52">
        <v>1390</v>
      </c>
      <c r="O135" s="52">
        <v>2323</v>
      </c>
      <c r="P135" s="52">
        <v>1</v>
      </c>
      <c r="Q135" s="52">
        <v>0</v>
      </c>
      <c r="R135" s="52">
        <v>0</v>
      </c>
      <c r="S135" s="52">
        <v>0</v>
      </c>
      <c r="T135" s="52">
        <v>968</v>
      </c>
      <c r="U135" s="52">
        <v>2578</v>
      </c>
      <c r="V135" s="52">
        <v>2511</v>
      </c>
      <c r="W135" s="52">
        <v>5276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71</v>
      </c>
      <c r="N136" s="52">
        <v>12</v>
      </c>
      <c r="O136" s="52">
        <v>28</v>
      </c>
      <c r="P136" s="52">
        <v>0</v>
      </c>
      <c r="Q136" s="52">
        <v>0</v>
      </c>
      <c r="R136" s="52">
        <v>0</v>
      </c>
      <c r="S136" s="52">
        <v>0</v>
      </c>
      <c r="T136" s="52">
        <v>1679</v>
      </c>
      <c r="U136" s="52">
        <v>15</v>
      </c>
      <c r="V136" s="52">
        <v>700</v>
      </c>
      <c r="W136" s="52">
        <v>224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1345</v>
      </c>
      <c r="D140" s="52">
        <v>1335</v>
      </c>
      <c r="E140" s="52">
        <v>715</v>
      </c>
      <c r="F140" s="52">
        <v>839</v>
      </c>
      <c r="G140" s="52">
        <v>1456</v>
      </c>
      <c r="H140" s="52">
        <v>1265</v>
      </c>
      <c r="I140" s="52">
        <v>1397</v>
      </c>
      <c r="J140" s="52">
        <v>315</v>
      </c>
      <c r="K140" s="52">
        <v>365</v>
      </c>
      <c r="L140" s="52">
        <v>0</v>
      </c>
      <c r="M140" s="52">
        <v>441</v>
      </c>
      <c r="N140" s="52">
        <v>630</v>
      </c>
      <c r="O140" s="52">
        <v>713</v>
      </c>
      <c r="P140" s="52">
        <v>367</v>
      </c>
      <c r="Q140" s="52">
        <v>323</v>
      </c>
      <c r="R140" s="52">
        <v>201</v>
      </c>
      <c r="S140" s="52">
        <v>109</v>
      </c>
      <c r="T140" s="52">
        <v>19</v>
      </c>
      <c r="U140" s="52">
        <v>235</v>
      </c>
      <c r="V140" s="52">
        <v>135</v>
      </c>
      <c r="W140" s="52">
        <v>297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16342</v>
      </c>
      <c r="D141" s="36">
        <v>20061</v>
      </c>
      <c r="E141" s="36">
        <v>18907</v>
      </c>
      <c r="F141" s="36">
        <v>13063</v>
      </c>
      <c r="G141" s="36">
        <v>18687</v>
      </c>
      <c r="H141" s="36">
        <v>14873</v>
      </c>
      <c r="I141" s="36">
        <v>16676</v>
      </c>
      <c r="J141" s="36">
        <v>3162</v>
      </c>
      <c r="K141" s="36">
        <v>5755</v>
      </c>
      <c r="L141" s="36">
        <v>0</v>
      </c>
      <c r="M141" s="36">
        <v>9482</v>
      </c>
      <c r="N141" s="36">
        <v>15304</v>
      </c>
      <c r="O141" s="36">
        <v>18607</v>
      </c>
      <c r="P141" s="36">
        <v>17853</v>
      </c>
      <c r="Q141" s="36">
        <v>9119</v>
      </c>
      <c r="R141" s="36">
        <v>7879</v>
      </c>
      <c r="S141" s="36">
        <v>8894</v>
      </c>
      <c r="T141" s="36">
        <v>9705</v>
      </c>
      <c r="U141" s="36">
        <v>5972</v>
      </c>
      <c r="V141" s="36">
        <v>4509</v>
      </c>
      <c r="W141" s="36">
        <v>5699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183</v>
      </c>
      <c r="D145" s="52">
        <v>384</v>
      </c>
      <c r="E145" s="52">
        <v>379</v>
      </c>
      <c r="F145" s="52">
        <v>376</v>
      </c>
      <c r="G145" s="52">
        <v>406</v>
      </c>
      <c r="H145" s="52">
        <v>425</v>
      </c>
      <c r="I145" s="52">
        <v>472</v>
      </c>
      <c r="J145" s="52">
        <v>204</v>
      </c>
      <c r="K145" s="52">
        <v>89</v>
      </c>
      <c r="L145" s="52">
        <v>0</v>
      </c>
      <c r="M145" s="52">
        <v>483</v>
      </c>
      <c r="N145" s="52">
        <v>1046</v>
      </c>
      <c r="O145" s="52">
        <v>1976</v>
      </c>
      <c r="P145" s="52">
        <v>4991</v>
      </c>
      <c r="Q145" s="52">
        <v>4244</v>
      </c>
      <c r="R145" s="52">
        <v>2600</v>
      </c>
      <c r="S145" s="52">
        <v>2497</v>
      </c>
      <c r="T145" s="52">
        <v>3245</v>
      </c>
      <c r="U145" s="52">
        <v>3326</v>
      </c>
      <c r="V145" s="52">
        <v>3955</v>
      </c>
      <c r="W145" s="52">
        <v>3500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8</v>
      </c>
      <c r="D147" s="52">
        <v>23</v>
      </c>
      <c r="E147" s="52">
        <v>31</v>
      </c>
      <c r="F147" s="52">
        <v>38</v>
      </c>
      <c r="G147" s="52">
        <v>51</v>
      </c>
      <c r="H147" s="52">
        <v>62</v>
      </c>
      <c r="I147" s="52">
        <v>83</v>
      </c>
      <c r="J147" s="52">
        <v>40</v>
      </c>
      <c r="K147" s="52">
        <v>20</v>
      </c>
      <c r="L147" s="52">
        <v>0</v>
      </c>
      <c r="M147" s="52">
        <v>120</v>
      </c>
      <c r="N147" s="52">
        <v>297</v>
      </c>
      <c r="O147" s="52">
        <v>604</v>
      </c>
      <c r="P147" s="52">
        <v>1672</v>
      </c>
      <c r="Q147" s="52">
        <v>1634</v>
      </c>
      <c r="R147" s="52">
        <v>1073</v>
      </c>
      <c r="S147" s="52">
        <v>1086</v>
      </c>
      <c r="T147" s="52">
        <v>1579</v>
      </c>
      <c r="U147" s="52">
        <v>1728</v>
      </c>
      <c r="V147" s="52">
        <v>2217</v>
      </c>
      <c r="W147" s="52">
        <v>1837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73</v>
      </c>
      <c r="D149" s="52">
        <v>79</v>
      </c>
      <c r="E149" s="52">
        <v>70</v>
      </c>
      <c r="F149" s="52">
        <v>54</v>
      </c>
      <c r="G149" s="52">
        <v>48</v>
      </c>
      <c r="H149" s="52">
        <v>53</v>
      </c>
      <c r="I149" s="52">
        <v>55</v>
      </c>
      <c r="J149" s="52">
        <v>16</v>
      </c>
      <c r="K149" s="52">
        <v>4</v>
      </c>
      <c r="L149" s="52">
        <v>0</v>
      </c>
      <c r="M149" s="52">
        <v>20</v>
      </c>
      <c r="N149" s="52">
        <v>41</v>
      </c>
      <c r="O149" s="52">
        <v>104</v>
      </c>
      <c r="P149" s="52">
        <v>48</v>
      </c>
      <c r="Q149" s="52">
        <v>188</v>
      </c>
      <c r="R149" s="52">
        <v>156</v>
      </c>
      <c r="S149" s="52">
        <v>79</v>
      </c>
      <c r="T149" s="52">
        <v>263</v>
      </c>
      <c r="U149" s="52">
        <v>172</v>
      </c>
      <c r="V149" s="52">
        <v>336</v>
      </c>
      <c r="W149" s="52">
        <v>215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6</v>
      </c>
      <c r="U150" s="52">
        <v>0</v>
      </c>
      <c r="V150" s="52">
        <v>1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110</v>
      </c>
      <c r="D153" s="52">
        <v>305</v>
      </c>
      <c r="E153" s="52">
        <v>309</v>
      </c>
      <c r="F153" s="52">
        <v>322</v>
      </c>
      <c r="G153" s="52">
        <v>358</v>
      </c>
      <c r="H153" s="52">
        <v>372</v>
      </c>
      <c r="I153" s="52">
        <v>417</v>
      </c>
      <c r="J153" s="52">
        <v>188</v>
      </c>
      <c r="K153" s="52">
        <v>85</v>
      </c>
      <c r="L153" s="52">
        <v>0</v>
      </c>
      <c r="M153" s="52">
        <v>443</v>
      </c>
      <c r="N153" s="52">
        <v>997</v>
      </c>
      <c r="O153" s="52">
        <v>1849</v>
      </c>
      <c r="P153" s="52">
        <v>4943</v>
      </c>
      <c r="Q153" s="52">
        <v>4015</v>
      </c>
      <c r="R153" s="52">
        <v>2304</v>
      </c>
      <c r="S153" s="52">
        <v>1510</v>
      </c>
      <c r="T153" s="52">
        <v>1088</v>
      </c>
      <c r="U153" s="52">
        <v>3136</v>
      </c>
      <c r="V153" s="52">
        <v>2829</v>
      </c>
      <c r="W153" s="52">
        <v>3151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20</v>
      </c>
      <c r="N154" s="52">
        <v>8</v>
      </c>
      <c r="O154" s="52">
        <v>23</v>
      </c>
      <c r="P154" s="52">
        <v>0</v>
      </c>
      <c r="Q154" s="52">
        <v>41</v>
      </c>
      <c r="R154" s="52">
        <v>140</v>
      </c>
      <c r="S154" s="52">
        <v>908</v>
      </c>
      <c r="T154" s="52">
        <v>1888</v>
      </c>
      <c r="U154" s="52">
        <v>18</v>
      </c>
      <c r="V154" s="52">
        <v>789</v>
      </c>
      <c r="W154" s="52">
        <v>134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14</v>
      </c>
      <c r="D158" s="52">
        <v>24</v>
      </c>
      <c r="E158" s="52">
        <v>14</v>
      </c>
      <c r="F158" s="52">
        <v>23</v>
      </c>
      <c r="G158" s="52">
        <v>29</v>
      </c>
      <c r="H158" s="52">
        <v>33</v>
      </c>
      <c r="I158" s="52">
        <v>36</v>
      </c>
      <c r="J158" s="52">
        <v>18</v>
      </c>
      <c r="K158" s="52">
        <v>5</v>
      </c>
      <c r="L158" s="52">
        <v>0</v>
      </c>
      <c r="M158" s="52">
        <v>21</v>
      </c>
      <c r="N158" s="52">
        <v>41</v>
      </c>
      <c r="O158" s="52">
        <v>73</v>
      </c>
      <c r="P158" s="52">
        <v>100</v>
      </c>
      <c r="Q158" s="52">
        <v>145</v>
      </c>
      <c r="R158" s="52">
        <v>65</v>
      </c>
      <c r="S158" s="52">
        <v>30</v>
      </c>
      <c r="T158" s="52">
        <v>6</v>
      </c>
      <c r="U158" s="52">
        <v>126</v>
      </c>
      <c r="V158" s="52">
        <v>115</v>
      </c>
      <c r="W158" s="52">
        <v>173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169</v>
      </c>
      <c r="D159" s="36">
        <v>360</v>
      </c>
      <c r="E159" s="36">
        <v>365</v>
      </c>
      <c r="F159" s="36">
        <v>353</v>
      </c>
      <c r="G159" s="36">
        <v>377</v>
      </c>
      <c r="H159" s="36">
        <v>392</v>
      </c>
      <c r="I159" s="36">
        <v>436</v>
      </c>
      <c r="J159" s="36">
        <v>186</v>
      </c>
      <c r="K159" s="36">
        <v>84</v>
      </c>
      <c r="L159" s="36">
        <v>0</v>
      </c>
      <c r="M159" s="36">
        <v>462</v>
      </c>
      <c r="N159" s="36">
        <v>1005</v>
      </c>
      <c r="O159" s="36">
        <v>1903</v>
      </c>
      <c r="P159" s="36">
        <v>4891</v>
      </c>
      <c r="Q159" s="36">
        <v>4099</v>
      </c>
      <c r="R159" s="36">
        <v>2535</v>
      </c>
      <c r="S159" s="36">
        <v>2467</v>
      </c>
      <c r="T159" s="36">
        <v>3239</v>
      </c>
      <c r="U159" s="36">
        <v>3200</v>
      </c>
      <c r="V159" s="36">
        <v>3840</v>
      </c>
      <c r="W159" s="36">
        <v>3327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0</v>
      </c>
      <c r="D163" s="52">
        <v>0</v>
      </c>
      <c r="E163" s="52">
        <v>0</v>
      </c>
      <c r="F163" s="52">
        <v>0</v>
      </c>
      <c r="G163" s="52">
        <v>2172</v>
      </c>
      <c r="H163" s="52">
        <v>3775</v>
      </c>
      <c r="I163" s="52">
        <v>4839</v>
      </c>
      <c r="J163" s="52">
        <v>1663</v>
      </c>
      <c r="K163" s="52">
        <v>207</v>
      </c>
      <c r="L163" s="52">
        <v>0</v>
      </c>
      <c r="M163" s="52">
        <v>2987</v>
      </c>
      <c r="N163" s="52">
        <v>4437</v>
      </c>
      <c r="O163" s="52">
        <v>3774</v>
      </c>
      <c r="P163" s="52">
        <v>328</v>
      </c>
      <c r="Q163" s="52">
        <v>1928</v>
      </c>
      <c r="R163" s="52">
        <v>117</v>
      </c>
      <c r="S163" s="52">
        <v>789</v>
      </c>
      <c r="T163" s="52">
        <v>567</v>
      </c>
      <c r="U163" s="52">
        <v>3404</v>
      </c>
      <c r="V163" s="52">
        <v>5370</v>
      </c>
      <c r="W163" s="52">
        <v>1538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0</v>
      </c>
      <c r="F165" s="52">
        <v>0</v>
      </c>
      <c r="G165" s="52">
        <v>271</v>
      </c>
      <c r="H165" s="52">
        <v>544</v>
      </c>
      <c r="I165" s="52">
        <v>851</v>
      </c>
      <c r="J165" s="52">
        <v>325</v>
      </c>
      <c r="K165" s="52">
        <v>47</v>
      </c>
      <c r="L165" s="52">
        <v>0</v>
      </c>
      <c r="M165" s="52">
        <v>508</v>
      </c>
      <c r="N165" s="52">
        <v>1251</v>
      </c>
      <c r="O165" s="52">
        <v>1141</v>
      </c>
      <c r="P165" s="52">
        <v>108</v>
      </c>
      <c r="Q165" s="52">
        <v>729</v>
      </c>
      <c r="R165" s="52">
        <v>48</v>
      </c>
      <c r="S165" s="52">
        <v>341</v>
      </c>
      <c r="T165" s="52">
        <v>274</v>
      </c>
      <c r="U165" s="52">
        <v>1678</v>
      </c>
      <c r="V165" s="52">
        <v>2583</v>
      </c>
      <c r="W165" s="52">
        <v>407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258</v>
      </c>
      <c r="H167" s="52">
        <v>474</v>
      </c>
      <c r="I167" s="52">
        <v>559</v>
      </c>
      <c r="J167" s="52">
        <v>131</v>
      </c>
      <c r="K167" s="52">
        <v>9</v>
      </c>
      <c r="L167" s="52">
        <v>0</v>
      </c>
      <c r="M167" s="52">
        <v>122</v>
      </c>
      <c r="N167" s="52">
        <v>173</v>
      </c>
      <c r="O167" s="52">
        <v>198</v>
      </c>
      <c r="P167" s="52">
        <v>3</v>
      </c>
      <c r="Q167" s="52">
        <v>85</v>
      </c>
      <c r="R167" s="52">
        <v>7</v>
      </c>
      <c r="S167" s="52">
        <v>25</v>
      </c>
      <c r="T167" s="52">
        <v>46</v>
      </c>
      <c r="U167" s="52">
        <v>176</v>
      </c>
      <c r="V167" s="52">
        <v>456</v>
      </c>
      <c r="W167" s="52">
        <v>94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1</v>
      </c>
      <c r="U168" s="52">
        <v>0</v>
      </c>
      <c r="V168" s="52">
        <v>1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0</v>
      </c>
      <c r="D171" s="52">
        <v>0</v>
      </c>
      <c r="E171" s="52">
        <v>0</v>
      </c>
      <c r="F171" s="52">
        <v>0</v>
      </c>
      <c r="G171" s="52">
        <v>1914</v>
      </c>
      <c r="H171" s="52">
        <v>3301</v>
      </c>
      <c r="I171" s="52">
        <v>4280</v>
      </c>
      <c r="J171" s="52">
        <v>1532</v>
      </c>
      <c r="K171" s="52">
        <v>198</v>
      </c>
      <c r="L171" s="52">
        <v>0</v>
      </c>
      <c r="M171" s="52">
        <v>2743</v>
      </c>
      <c r="N171" s="52">
        <v>4229</v>
      </c>
      <c r="O171" s="52">
        <v>3533</v>
      </c>
      <c r="P171" s="52">
        <v>325</v>
      </c>
      <c r="Q171" s="52">
        <v>1825</v>
      </c>
      <c r="R171" s="52">
        <v>104</v>
      </c>
      <c r="S171" s="52">
        <v>477</v>
      </c>
      <c r="T171" s="52">
        <v>190</v>
      </c>
      <c r="U171" s="52">
        <v>3210</v>
      </c>
      <c r="V171" s="52">
        <v>3842</v>
      </c>
      <c r="W171" s="52">
        <v>1385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122</v>
      </c>
      <c r="N172" s="52">
        <v>35</v>
      </c>
      <c r="O172" s="52">
        <v>43</v>
      </c>
      <c r="P172" s="52">
        <v>0</v>
      </c>
      <c r="Q172" s="52">
        <v>18</v>
      </c>
      <c r="R172" s="52">
        <v>6</v>
      </c>
      <c r="S172" s="52">
        <v>287</v>
      </c>
      <c r="T172" s="52">
        <v>330</v>
      </c>
      <c r="U172" s="52">
        <v>18</v>
      </c>
      <c r="V172" s="52">
        <v>1071</v>
      </c>
      <c r="W172" s="52">
        <v>59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157</v>
      </c>
      <c r="H176" s="52">
        <v>296</v>
      </c>
      <c r="I176" s="52">
        <v>374</v>
      </c>
      <c r="J176" s="52">
        <v>151</v>
      </c>
      <c r="K176" s="52">
        <v>12</v>
      </c>
      <c r="L176" s="52">
        <v>0</v>
      </c>
      <c r="M176" s="52">
        <v>133</v>
      </c>
      <c r="N176" s="52">
        <v>176</v>
      </c>
      <c r="O176" s="52">
        <v>139</v>
      </c>
      <c r="P176" s="52">
        <v>7</v>
      </c>
      <c r="Q176" s="52">
        <v>66</v>
      </c>
      <c r="R176" s="52">
        <v>3</v>
      </c>
      <c r="S176" s="52">
        <v>10</v>
      </c>
      <c r="T176" s="52">
        <v>1</v>
      </c>
      <c r="U176" s="52">
        <v>129</v>
      </c>
      <c r="V176" s="52">
        <v>156</v>
      </c>
      <c r="W176" s="52">
        <v>76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0</v>
      </c>
      <c r="D177" s="36">
        <v>0</v>
      </c>
      <c r="E177" s="36">
        <v>0</v>
      </c>
      <c r="F177" s="36">
        <v>0</v>
      </c>
      <c r="G177" s="36">
        <v>2015</v>
      </c>
      <c r="H177" s="36">
        <v>3479</v>
      </c>
      <c r="I177" s="36">
        <v>4465</v>
      </c>
      <c r="J177" s="36">
        <v>1512</v>
      </c>
      <c r="K177" s="36">
        <v>195</v>
      </c>
      <c r="L177" s="36">
        <v>0</v>
      </c>
      <c r="M177" s="36">
        <v>2854</v>
      </c>
      <c r="N177" s="36">
        <v>4261</v>
      </c>
      <c r="O177" s="36">
        <v>3635</v>
      </c>
      <c r="P177" s="36">
        <v>321</v>
      </c>
      <c r="Q177" s="36">
        <v>1862</v>
      </c>
      <c r="R177" s="36">
        <v>114</v>
      </c>
      <c r="S177" s="36">
        <v>779</v>
      </c>
      <c r="T177" s="36">
        <v>566</v>
      </c>
      <c r="U177" s="36">
        <v>3275</v>
      </c>
      <c r="V177" s="36">
        <v>5214</v>
      </c>
      <c r="W177" s="36">
        <v>1462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3131</v>
      </c>
      <c r="D5" s="52">
        <v>2569</v>
      </c>
      <c r="E5" s="52">
        <v>2558</v>
      </c>
      <c r="F5" s="52">
        <v>2642</v>
      </c>
      <c r="G5" s="52">
        <v>578</v>
      </c>
      <c r="H5" s="52">
        <v>1402</v>
      </c>
      <c r="I5" s="52">
        <v>2376</v>
      </c>
      <c r="J5" s="52">
        <v>2805</v>
      </c>
      <c r="K5" s="52">
        <v>317</v>
      </c>
      <c r="L5" s="52">
        <v>0</v>
      </c>
      <c r="M5" s="52">
        <v>0</v>
      </c>
      <c r="N5" s="52">
        <v>332</v>
      </c>
      <c r="O5" s="52">
        <v>0</v>
      </c>
      <c r="P5" s="52">
        <v>0</v>
      </c>
      <c r="Q5" s="52">
        <v>0</v>
      </c>
      <c r="R5" s="52">
        <v>3310</v>
      </c>
      <c r="S5" s="52">
        <v>3794</v>
      </c>
      <c r="T5" s="52">
        <v>3706</v>
      </c>
      <c r="U5" s="52">
        <v>3969</v>
      </c>
      <c r="V5" s="52">
        <v>6945</v>
      </c>
      <c r="W5" s="52">
        <v>4331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168</v>
      </c>
      <c r="D8" s="52">
        <v>123</v>
      </c>
      <c r="E8" s="52">
        <v>112</v>
      </c>
      <c r="F8" s="52">
        <v>93</v>
      </c>
      <c r="G8" s="52">
        <v>148</v>
      </c>
      <c r="H8" s="52">
        <v>95</v>
      </c>
      <c r="I8" s="52">
        <v>88</v>
      </c>
      <c r="J8" s="52">
        <v>126</v>
      </c>
      <c r="K8" s="52">
        <v>276</v>
      </c>
      <c r="L8" s="52">
        <v>135</v>
      </c>
      <c r="M8" s="52">
        <v>16</v>
      </c>
      <c r="N8" s="52">
        <v>17</v>
      </c>
      <c r="O8" s="52">
        <v>35</v>
      </c>
      <c r="P8" s="52">
        <v>36</v>
      </c>
      <c r="Q8" s="52">
        <v>40</v>
      </c>
      <c r="R8" s="52">
        <v>28</v>
      </c>
      <c r="S8" s="52">
        <v>444</v>
      </c>
      <c r="T8" s="52">
        <v>868</v>
      </c>
      <c r="U8" s="52">
        <v>835</v>
      </c>
      <c r="V8" s="52">
        <v>1008</v>
      </c>
      <c r="W8" s="52">
        <v>1281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5671</v>
      </c>
      <c r="D10" s="52">
        <f>RES_hhdet_in!D10-RES_hhdet_in_new!D10</f>
        <v>4507</v>
      </c>
      <c r="E10" s="52">
        <f>RES_hhdet_in!E10-RES_hhdet_in_new!E10</f>
        <v>3057</v>
      </c>
      <c r="F10" s="52">
        <f>RES_hhdet_in!F10-RES_hhdet_in_new!F10</f>
        <v>2546</v>
      </c>
      <c r="G10" s="52">
        <f>RES_hhdet_in!G10-RES_hhdet_in_new!G10</f>
        <v>2146</v>
      </c>
      <c r="H10" s="52">
        <f>RES_hhdet_in!H10-RES_hhdet_in_new!H10</f>
        <v>573</v>
      </c>
      <c r="I10" s="52">
        <f>RES_hhdet_in!I10-RES_hhdet_in_new!I10</f>
        <v>1451</v>
      </c>
      <c r="J10" s="52">
        <f>RES_hhdet_in!J10-RES_hhdet_in_new!J10</f>
        <v>4216</v>
      </c>
      <c r="K10" s="52">
        <f>RES_hhdet_in!K10-RES_hhdet_in_new!K10</f>
        <v>2720</v>
      </c>
      <c r="L10" s="52">
        <f>RES_hhdet_in!L10-RES_hhdet_in_new!L10</f>
        <v>3876</v>
      </c>
      <c r="M10" s="52">
        <f>RES_hhdet_in!M10-RES_hhdet_in_new!M10</f>
        <v>4441</v>
      </c>
      <c r="N10" s="52">
        <f>RES_hhdet_in!N10-RES_hhdet_in_new!N10</f>
        <v>4425</v>
      </c>
      <c r="O10" s="52">
        <f>RES_hhdet_in!O10-RES_hhdet_in_new!O10</f>
        <v>5462</v>
      </c>
      <c r="P10" s="52">
        <f>RES_hhdet_in!P10-RES_hhdet_in_new!P10</f>
        <v>2672</v>
      </c>
      <c r="Q10" s="52">
        <f>RES_hhdet_in!Q10-RES_hhdet_in_new!Q10</f>
        <v>811</v>
      </c>
      <c r="R10" s="52">
        <f>RES_hhdet_in!R10-RES_hhdet_in_new!R10</f>
        <v>3234</v>
      </c>
      <c r="S10" s="52">
        <f>RES_hhdet_in!S10-RES_hhdet_in_new!S10</f>
        <v>3425</v>
      </c>
      <c r="T10" s="52">
        <f>RES_hhdet_in!T10-RES_hhdet_in_new!T10</f>
        <v>2809</v>
      </c>
      <c r="U10" s="52">
        <f>RES_hhdet_in!U10-RES_hhdet_in_new!U10</f>
        <v>3333</v>
      </c>
      <c r="V10" s="52">
        <f>RES_hhdet_in!V10-RES_hhdet_in_new!V10</f>
        <v>6324</v>
      </c>
      <c r="W10" s="52">
        <f>RES_hhdet_in!W10-RES_hhdet_in_new!W10</f>
        <v>2569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157</v>
      </c>
      <c r="G11" s="52">
        <f>RES_hhdet_in!G11-RES_hhdet_in_new!G11</f>
        <v>521</v>
      </c>
      <c r="H11" s="52">
        <f>RES_hhdet_in!H11-RES_hhdet_in_new!H11</f>
        <v>111</v>
      </c>
      <c r="I11" s="52">
        <f>RES_hhdet_in!I11-RES_hhdet_in_new!I11</f>
        <v>113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19</v>
      </c>
      <c r="P11" s="52">
        <f>RES_hhdet_in!P11-RES_hhdet_in_new!P11</f>
        <v>6</v>
      </c>
      <c r="Q11" s="52">
        <f>RES_hhdet_in!Q11-RES_hhdet_in_new!Q11</f>
        <v>0</v>
      </c>
      <c r="R11" s="52">
        <f>RES_hhdet_in!R11-RES_hhdet_in_new!R11</f>
        <v>4</v>
      </c>
      <c r="S11" s="52">
        <f>RES_hhdet_in!S11-RES_hhdet_in_new!S11</f>
        <v>12</v>
      </c>
      <c r="T11" s="52">
        <f>RES_hhdet_in!T11-RES_hhdet_in_new!T11</f>
        <v>75</v>
      </c>
      <c r="U11" s="52">
        <f>RES_hhdet_in!U11-RES_hhdet_in_new!U11</f>
        <v>39</v>
      </c>
      <c r="V11" s="52">
        <f>RES_hhdet_in!V11-RES_hhdet_in_new!V11</f>
        <v>57</v>
      </c>
      <c r="W11" s="52">
        <f>RES_hhdet_in!W11-RES_hhdet_in_new!W11</f>
        <v>120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945</v>
      </c>
      <c r="G15" s="52">
        <f>RES_hhdet_in!G15-RES_hhdet_in_new!G15</f>
        <v>3859</v>
      </c>
      <c r="H15" s="52">
        <f>RES_hhdet_in!H15-RES_hhdet_in_new!H15</f>
        <v>771</v>
      </c>
      <c r="I15" s="52">
        <f>RES_hhdet_in!I15-RES_hhdet_in_new!I15</f>
        <v>873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0</v>
      </c>
      <c r="N15" s="52">
        <f>RES_hhdet_in!N15-RES_hhdet_in_new!N15</f>
        <v>19</v>
      </c>
      <c r="O15" s="52">
        <f>RES_hhdet_in!O15-RES_hhdet_in_new!O15</f>
        <v>342</v>
      </c>
      <c r="P15" s="52">
        <f>RES_hhdet_in!P15-RES_hhdet_in_new!P15</f>
        <v>712</v>
      </c>
      <c r="Q15" s="52">
        <f>RES_hhdet_in!Q15-RES_hhdet_in_new!Q15</f>
        <v>0</v>
      </c>
      <c r="R15" s="52">
        <f>RES_hhdet_in!R15-RES_hhdet_in_new!R15</f>
        <v>75</v>
      </c>
      <c r="S15" s="52">
        <f>RES_hhdet_in!S15-RES_hhdet_in_new!S15</f>
        <v>225</v>
      </c>
      <c r="T15" s="52">
        <f>RES_hhdet_in!T15-RES_hhdet_in_new!T15</f>
        <v>301</v>
      </c>
      <c r="U15" s="52">
        <f>RES_hhdet_in!U15-RES_hhdet_in_new!U15</f>
        <v>740</v>
      </c>
      <c r="V15" s="52">
        <f>RES_hhdet_in!V15-RES_hhdet_in_new!V15</f>
        <v>470</v>
      </c>
      <c r="W15" s="52">
        <f>RES_hhdet_in!W15-RES_hhdet_in_new!W15</f>
        <v>1765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3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2</v>
      </c>
      <c r="S16" s="52">
        <f>RES_hhdet_in!S16-RES_hhdet_in_new!S16</f>
        <v>137</v>
      </c>
      <c r="T16" s="52">
        <f>RES_hhdet_in!T16-RES_hhdet_in_new!T16</f>
        <v>529</v>
      </c>
      <c r="U16" s="52">
        <f>RES_hhdet_in!U16-RES_hhdet_in_new!U16</f>
        <v>2</v>
      </c>
      <c r="V16" s="52">
        <f>RES_hhdet_in!V16-RES_hhdet_in_new!V16</f>
        <v>131</v>
      </c>
      <c r="W16" s="52">
        <f>RES_hhdet_in!W16-RES_hhdet_in_new!W16</f>
        <v>75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5077</v>
      </c>
      <c r="D20" s="52">
        <v>5036</v>
      </c>
      <c r="E20" s="52">
        <v>4452</v>
      </c>
      <c r="F20" s="52">
        <v>3322</v>
      </c>
      <c r="G20" s="52">
        <v>4184</v>
      </c>
      <c r="H20" s="52">
        <v>4628</v>
      </c>
      <c r="I20" s="52">
        <v>3032</v>
      </c>
      <c r="J20" s="52">
        <v>4580</v>
      </c>
      <c r="K20" s="52">
        <v>4702</v>
      </c>
      <c r="L20" s="52">
        <v>5825</v>
      </c>
      <c r="M20" s="52">
        <v>4436</v>
      </c>
      <c r="N20" s="52">
        <v>5603</v>
      </c>
      <c r="O20" s="52">
        <v>2698</v>
      </c>
      <c r="P20" s="52">
        <v>5</v>
      </c>
      <c r="Q20" s="52">
        <v>420</v>
      </c>
      <c r="R20" s="52">
        <v>4490</v>
      </c>
      <c r="S20" s="52">
        <v>3902</v>
      </c>
      <c r="T20" s="52">
        <v>6283</v>
      </c>
      <c r="U20" s="52">
        <v>5886</v>
      </c>
      <c r="V20" s="52">
        <v>8752</v>
      </c>
      <c r="W20" s="52">
        <v>5260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238</v>
      </c>
      <c r="D21" s="52">
        <v>163</v>
      </c>
      <c r="E21" s="52">
        <v>121</v>
      </c>
      <c r="F21" s="52">
        <v>292</v>
      </c>
      <c r="G21" s="52">
        <v>186</v>
      </c>
      <c r="H21" s="52">
        <v>314</v>
      </c>
      <c r="I21" s="52">
        <v>159</v>
      </c>
      <c r="J21" s="52">
        <v>61</v>
      </c>
      <c r="K21" s="52">
        <v>30</v>
      </c>
      <c r="L21" s="52">
        <v>43</v>
      </c>
      <c r="M21" s="52">
        <v>37</v>
      </c>
      <c r="N21" s="52">
        <v>25</v>
      </c>
      <c r="O21" s="52">
        <v>22</v>
      </c>
      <c r="P21" s="52">
        <v>21</v>
      </c>
      <c r="Q21" s="52">
        <v>17</v>
      </c>
      <c r="R21" s="52">
        <v>8</v>
      </c>
      <c r="S21" s="52">
        <v>3</v>
      </c>
      <c r="T21" s="52">
        <v>0</v>
      </c>
      <c r="U21" s="52">
        <v>1</v>
      </c>
      <c r="V21" s="52">
        <v>0</v>
      </c>
      <c r="W21" s="52">
        <v>6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2884</v>
      </c>
      <c r="D22" s="36">
        <v>2451</v>
      </c>
      <c r="E22" s="36">
        <v>3196</v>
      </c>
      <c r="F22" s="36">
        <v>4568</v>
      </c>
      <c r="G22" s="36">
        <v>2392</v>
      </c>
      <c r="H22" s="36">
        <v>3701</v>
      </c>
      <c r="I22" s="36">
        <v>1904</v>
      </c>
      <c r="J22" s="36">
        <v>618</v>
      </c>
      <c r="K22" s="36">
        <v>476</v>
      </c>
      <c r="L22" s="36">
        <v>895</v>
      </c>
      <c r="M22" s="36">
        <v>804</v>
      </c>
      <c r="N22" s="36">
        <v>627</v>
      </c>
      <c r="O22" s="36">
        <v>556</v>
      </c>
      <c r="P22" s="36">
        <v>1141</v>
      </c>
      <c r="Q22" s="36">
        <v>480</v>
      </c>
      <c r="R22" s="36">
        <v>354</v>
      </c>
      <c r="S22" s="36">
        <v>462</v>
      </c>
      <c r="T22" s="36">
        <v>331</v>
      </c>
      <c r="U22" s="36">
        <v>85</v>
      </c>
      <c r="V22" s="36">
        <v>50</v>
      </c>
      <c r="W22" s="36">
        <v>160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824</v>
      </c>
      <c r="D26" s="52">
        <v>227</v>
      </c>
      <c r="E26" s="52">
        <v>121</v>
      </c>
      <c r="F26" s="52">
        <v>445</v>
      </c>
      <c r="G26" s="52">
        <v>326</v>
      </c>
      <c r="H26" s="52">
        <v>1467</v>
      </c>
      <c r="I26" s="52">
        <v>337</v>
      </c>
      <c r="J26" s="52">
        <v>299</v>
      </c>
      <c r="K26" s="52">
        <v>212</v>
      </c>
      <c r="L26" s="52">
        <v>179</v>
      </c>
      <c r="M26" s="52">
        <v>0</v>
      </c>
      <c r="N26" s="52">
        <v>0</v>
      </c>
      <c r="O26" s="52">
        <v>198</v>
      </c>
      <c r="P26" s="52">
        <v>17</v>
      </c>
      <c r="Q26" s="52">
        <v>0</v>
      </c>
      <c r="R26" s="52">
        <v>99</v>
      </c>
      <c r="S26" s="52">
        <v>100</v>
      </c>
      <c r="T26" s="52">
        <v>153</v>
      </c>
      <c r="U26" s="52">
        <v>233</v>
      </c>
      <c r="V26" s="52">
        <v>266</v>
      </c>
      <c r="W26" s="52">
        <v>564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19</v>
      </c>
      <c r="D29" s="52">
        <v>15</v>
      </c>
      <c r="E29" s="52">
        <v>19</v>
      </c>
      <c r="F29" s="52">
        <v>6</v>
      </c>
      <c r="G29" s="52">
        <v>16</v>
      </c>
      <c r="H29" s="52">
        <v>22</v>
      </c>
      <c r="I29" s="52">
        <v>68</v>
      </c>
      <c r="J29" s="52">
        <v>52</v>
      </c>
      <c r="K29" s="52">
        <v>34</v>
      </c>
      <c r="L29" s="52">
        <v>24</v>
      </c>
      <c r="M29" s="52">
        <v>10</v>
      </c>
      <c r="N29" s="52">
        <v>4</v>
      </c>
      <c r="O29" s="52">
        <v>1</v>
      </c>
      <c r="P29" s="52">
        <v>14</v>
      </c>
      <c r="Q29" s="52">
        <v>20</v>
      </c>
      <c r="R29" s="52">
        <v>5</v>
      </c>
      <c r="S29" s="52">
        <v>14</v>
      </c>
      <c r="T29" s="52">
        <v>25</v>
      </c>
      <c r="U29" s="52">
        <v>30</v>
      </c>
      <c r="V29" s="52">
        <v>50</v>
      </c>
      <c r="W29" s="52">
        <v>54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548</v>
      </c>
      <c r="D31" s="52">
        <f>RES_hhdet_in!D31-RES_hhdet_in_new!D31</f>
        <v>160</v>
      </c>
      <c r="E31" s="52">
        <f>RES_hhdet_in!E31-RES_hhdet_in_new!E31</f>
        <v>127</v>
      </c>
      <c r="F31" s="52">
        <f>RES_hhdet_in!F31-RES_hhdet_in_new!F31</f>
        <v>153</v>
      </c>
      <c r="G31" s="52">
        <f>RES_hhdet_in!G31-RES_hhdet_in_new!G31</f>
        <v>122</v>
      </c>
      <c r="H31" s="52">
        <f>RES_hhdet_in!H31-RES_hhdet_in_new!H31</f>
        <v>291</v>
      </c>
      <c r="I31" s="52">
        <f>RES_hhdet_in!I31-RES_hhdet_in_new!I31</f>
        <v>83</v>
      </c>
      <c r="J31" s="52">
        <f>RES_hhdet_in!J31-RES_hhdet_in_new!J31</f>
        <v>58</v>
      </c>
      <c r="K31" s="52">
        <f>RES_hhdet_in!K31-RES_hhdet_in_new!K31</f>
        <v>36</v>
      </c>
      <c r="L31" s="52">
        <f>RES_hhdet_in!L31-RES_hhdet_in_new!L31</f>
        <v>16</v>
      </c>
      <c r="M31" s="52">
        <f>RES_hhdet_in!M31-RES_hhdet_in_new!M31</f>
        <v>0</v>
      </c>
      <c r="N31" s="52">
        <f>RES_hhdet_in!N31-RES_hhdet_in_new!N31</f>
        <v>5</v>
      </c>
      <c r="O31" s="52">
        <f>RES_hhdet_in!O31-RES_hhdet_in_new!O31</f>
        <v>40</v>
      </c>
      <c r="P31" s="52">
        <f>RES_hhdet_in!P31-RES_hhdet_in_new!P31</f>
        <v>10</v>
      </c>
      <c r="Q31" s="52">
        <f>RES_hhdet_in!Q31-RES_hhdet_in_new!Q31</f>
        <v>18</v>
      </c>
      <c r="R31" s="52">
        <f>RES_hhdet_in!R31-RES_hhdet_in_new!R31</f>
        <v>27</v>
      </c>
      <c r="S31" s="52">
        <f>RES_hhdet_in!S31-RES_hhdet_in_new!S31</f>
        <v>11</v>
      </c>
      <c r="T31" s="52">
        <f>RES_hhdet_in!T31-RES_hhdet_in_new!T31</f>
        <v>33</v>
      </c>
      <c r="U31" s="52">
        <f>RES_hhdet_in!U31-RES_hhdet_in_new!U31</f>
        <v>15</v>
      </c>
      <c r="V31" s="52">
        <f>RES_hhdet_in!V31-RES_hhdet_in_new!V31</f>
        <v>27</v>
      </c>
      <c r="W31" s="52">
        <f>RES_hhdet_in!W31-RES_hhdet_in_new!W31</f>
        <v>39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823</v>
      </c>
      <c r="D35" s="52">
        <f>RES_hhdet_in!D35-RES_hhdet_in_new!D35</f>
        <v>617</v>
      </c>
      <c r="E35" s="52">
        <f>RES_hhdet_in!E35-RES_hhdet_in_new!E35</f>
        <v>562</v>
      </c>
      <c r="F35" s="52">
        <f>RES_hhdet_in!F35-RES_hhdet_in_new!F35</f>
        <v>914</v>
      </c>
      <c r="G35" s="52">
        <f>RES_hhdet_in!G35-RES_hhdet_in_new!G35</f>
        <v>910</v>
      </c>
      <c r="H35" s="52">
        <f>RES_hhdet_in!H35-RES_hhdet_in_new!H35</f>
        <v>2022</v>
      </c>
      <c r="I35" s="52">
        <f>RES_hhdet_in!I35-RES_hhdet_in_new!I35</f>
        <v>653</v>
      </c>
      <c r="J35" s="52">
        <f>RES_hhdet_in!J35-RES_hhdet_in_new!J35</f>
        <v>681</v>
      </c>
      <c r="K35" s="52">
        <f>RES_hhdet_in!K35-RES_hhdet_in_new!K35</f>
        <v>853</v>
      </c>
      <c r="L35" s="52">
        <f>RES_hhdet_in!L35-RES_hhdet_in_new!L35</f>
        <v>204</v>
      </c>
      <c r="M35" s="52">
        <f>RES_hhdet_in!M35-RES_hhdet_in_new!M35</f>
        <v>13</v>
      </c>
      <c r="N35" s="52">
        <f>RES_hhdet_in!N35-RES_hhdet_in_new!N35</f>
        <v>156</v>
      </c>
      <c r="O35" s="52">
        <f>RES_hhdet_in!O35-RES_hhdet_in_new!O35</f>
        <v>761</v>
      </c>
      <c r="P35" s="52">
        <f>RES_hhdet_in!P35-RES_hhdet_in_new!P35</f>
        <v>1106</v>
      </c>
      <c r="Q35" s="52">
        <f>RES_hhdet_in!Q35-RES_hhdet_in_new!Q35</f>
        <v>414</v>
      </c>
      <c r="R35" s="52">
        <f>RES_hhdet_in!R35-RES_hhdet_in_new!R35</f>
        <v>440</v>
      </c>
      <c r="S35" s="52">
        <f>RES_hhdet_in!S35-RES_hhdet_in_new!S35</f>
        <v>289</v>
      </c>
      <c r="T35" s="52">
        <f>RES_hhdet_in!T35-RES_hhdet_in_new!T35</f>
        <v>145</v>
      </c>
      <c r="U35" s="52">
        <f>RES_hhdet_in!U35-RES_hhdet_in_new!U35</f>
        <v>353</v>
      </c>
      <c r="V35" s="52">
        <f>RES_hhdet_in!V35-RES_hhdet_in_new!V35</f>
        <v>283</v>
      </c>
      <c r="W35" s="52">
        <f>RES_hhdet_in!W35-RES_hhdet_in_new!W35</f>
        <v>682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0</v>
      </c>
      <c r="G36" s="52">
        <f>RES_hhdet_in!G36-RES_hhdet_in_new!G36</f>
        <v>0</v>
      </c>
      <c r="H36" s="52">
        <f>RES_hhdet_in!H36-RES_hhdet_in_new!H36</f>
        <v>0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0</v>
      </c>
      <c r="L36" s="52">
        <f>RES_hhdet_in!L36-RES_hhdet_in_new!L36</f>
        <v>452</v>
      </c>
      <c r="M36" s="52">
        <f>RES_hhdet_in!M36-RES_hhdet_in_new!M36</f>
        <v>0</v>
      </c>
      <c r="N36" s="52">
        <f>RES_hhdet_in!N36-RES_hhdet_in_new!N36</f>
        <v>1</v>
      </c>
      <c r="O36" s="52">
        <f>RES_hhdet_in!O36-RES_hhdet_in_new!O36</f>
        <v>9</v>
      </c>
      <c r="P36" s="52">
        <f>RES_hhdet_in!P36-RES_hhdet_in_new!P36</f>
        <v>0</v>
      </c>
      <c r="Q36" s="52">
        <f>RES_hhdet_in!Q36-RES_hhdet_in_new!Q36</f>
        <v>3</v>
      </c>
      <c r="R36" s="52">
        <f>RES_hhdet_in!R36-RES_hhdet_in_new!R36</f>
        <v>25</v>
      </c>
      <c r="S36" s="52">
        <f>RES_hhdet_in!S36-RES_hhdet_in_new!S36</f>
        <v>165</v>
      </c>
      <c r="T36" s="52">
        <f>RES_hhdet_in!T36-RES_hhdet_in_new!T36</f>
        <v>266</v>
      </c>
      <c r="U36" s="52">
        <f>RES_hhdet_in!U36-RES_hhdet_in_new!U36</f>
        <v>1</v>
      </c>
      <c r="V36" s="52">
        <f>RES_hhdet_in!V36-RES_hhdet_in_new!V36</f>
        <v>75</v>
      </c>
      <c r="W36" s="52">
        <f>RES_hhdet_in!W36-RES_hhdet_in_new!W36</f>
        <v>22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105</v>
      </c>
      <c r="D40" s="52">
        <v>48</v>
      </c>
      <c r="E40" s="52">
        <v>24</v>
      </c>
      <c r="F40" s="52">
        <v>65</v>
      </c>
      <c r="G40" s="52">
        <v>74</v>
      </c>
      <c r="H40" s="52">
        <v>180</v>
      </c>
      <c r="I40" s="52">
        <v>57</v>
      </c>
      <c r="J40" s="52">
        <v>68</v>
      </c>
      <c r="K40" s="52">
        <v>53</v>
      </c>
      <c r="L40" s="52">
        <v>30</v>
      </c>
      <c r="M40" s="52">
        <v>0</v>
      </c>
      <c r="N40" s="52">
        <v>5</v>
      </c>
      <c r="O40" s="52">
        <v>26</v>
      </c>
      <c r="P40" s="52">
        <v>19</v>
      </c>
      <c r="Q40" s="52">
        <v>12</v>
      </c>
      <c r="R40" s="52">
        <v>10</v>
      </c>
      <c r="S40" s="52">
        <v>5</v>
      </c>
      <c r="T40" s="52">
        <v>0</v>
      </c>
      <c r="U40" s="52">
        <v>12</v>
      </c>
      <c r="V40" s="52">
        <v>9</v>
      </c>
      <c r="W40" s="52">
        <v>29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1266</v>
      </c>
      <c r="D41" s="36">
        <v>729</v>
      </c>
      <c r="E41" s="36">
        <v>667</v>
      </c>
      <c r="F41" s="36">
        <v>1001</v>
      </c>
      <c r="G41" s="36">
        <v>960</v>
      </c>
      <c r="H41" s="36">
        <v>2131</v>
      </c>
      <c r="I41" s="36">
        <v>681</v>
      </c>
      <c r="J41" s="36">
        <v>670</v>
      </c>
      <c r="K41" s="36">
        <v>834</v>
      </c>
      <c r="L41" s="36">
        <v>647</v>
      </c>
      <c r="M41" s="36">
        <v>12</v>
      </c>
      <c r="N41" s="36">
        <v>155</v>
      </c>
      <c r="O41" s="36">
        <v>764</v>
      </c>
      <c r="P41" s="36">
        <v>1044</v>
      </c>
      <c r="Q41" s="36">
        <v>418</v>
      </c>
      <c r="R41" s="36">
        <v>506</v>
      </c>
      <c r="S41" s="36">
        <v>496</v>
      </c>
      <c r="T41" s="36">
        <v>450</v>
      </c>
      <c r="U41" s="36">
        <v>325</v>
      </c>
      <c r="V41" s="36">
        <v>377</v>
      </c>
      <c r="W41" s="36">
        <v>688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0</v>
      </c>
      <c r="D50" s="52">
        <f>RES_hhdet_in!D50-RES_hhdet_in_new!D50</f>
        <v>0</v>
      </c>
      <c r="E50" s="52">
        <f>RES_hhdet_in!E50-RES_hhdet_in_new!E50</f>
        <v>0</v>
      </c>
      <c r="F50" s="52">
        <f>RES_hhdet_in!F50-RES_hhdet_in_new!F50</f>
        <v>0</v>
      </c>
      <c r="G50" s="52">
        <f>RES_hhdet_in!G50-RES_hhdet_in_new!G50</f>
        <v>0</v>
      </c>
      <c r="H50" s="52">
        <f>RES_hhdet_in!H50-RES_hhdet_in_new!H50</f>
        <v>0</v>
      </c>
      <c r="I50" s="52">
        <f>RES_hhdet_in!I50-RES_hhdet_in_new!I50</f>
        <v>0</v>
      </c>
      <c r="J50" s="52">
        <f>RES_hhdet_in!J50-RES_hhdet_in_new!J50</f>
        <v>0</v>
      </c>
      <c r="K50" s="52">
        <f>RES_hhdet_in!K50-RES_hhdet_in_new!K50</f>
        <v>0</v>
      </c>
      <c r="L50" s="52">
        <f>RES_hhdet_in!L50-RES_hhdet_in_new!L50</f>
        <v>0</v>
      </c>
      <c r="M50" s="52">
        <f>RES_hhdet_in!M50-RES_hhdet_in_new!M50</f>
        <v>0</v>
      </c>
      <c r="N50" s="52">
        <f>RES_hhdet_in!N50-RES_hhdet_in_new!N50</f>
        <v>0</v>
      </c>
      <c r="O50" s="52">
        <f>RES_hhdet_in!O50-RES_hhdet_in_new!O50</f>
        <v>0</v>
      </c>
      <c r="P50" s="52">
        <f>RES_hhdet_in!P50-RES_hhdet_in_new!P50</f>
        <v>0</v>
      </c>
      <c r="Q50" s="52">
        <f>RES_hhdet_in!Q50-RES_hhdet_in_new!Q50</f>
        <v>0</v>
      </c>
      <c r="R50" s="52">
        <f>RES_hhdet_in!R50-RES_hhdet_in_new!R50</f>
        <v>0</v>
      </c>
      <c r="S50" s="52">
        <f>RES_hhdet_in!S50-RES_hhdet_in_new!S50</f>
        <v>0</v>
      </c>
      <c r="T50" s="52">
        <f>RES_hhdet_in!T50-RES_hhdet_in_new!T50</f>
        <v>0</v>
      </c>
      <c r="U50" s="52">
        <f>RES_hhdet_in!U50-RES_hhdet_in_new!U50</f>
        <v>0</v>
      </c>
      <c r="V50" s="52">
        <f>RES_hhdet_in!V50-RES_hhdet_in_new!V50</f>
        <v>0</v>
      </c>
      <c r="W50" s="52">
        <f>RES_hhdet_in!W50-RES_hhdet_in_new!W50</f>
        <v>0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0</v>
      </c>
      <c r="D54" s="52">
        <f>RES_hhdet_in!D54-RES_hhdet_in_new!D54</f>
        <v>0</v>
      </c>
      <c r="E54" s="52">
        <f>RES_hhdet_in!E54-RES_hhdet_in_new!E54</f>
        <v>0</v>
      </c>
      <c r="F54" s="52">
        <f>RES_hhdet_in!F54-RES_hhdet_in_new!F54</f>
        <v>0</v>
      </c>
      <c r="G54" s="52">
        <f>RES_hhdet_in!G54-RES_hhdet_in_new!G54</f>
        <v>0</v>
      </c>
      <c r="H54" s="52">
        <f>RES_hhdet_in!H54-RES_hhdet_in_new!H54</f>
        <v>0</v>
      </c>
      <c r="I54" s="52">
        <f>RES_hhdet_in!I54-RES_hhdet_in_new!I54</f>
        <v>0</v>
      </c>
      <c r="J54" s="52">
        <f>RES_hhdet_in!J54-RES_hhdet_in_new!J54</f>
        <v>0</v>
      </c>
      <c r="K54" s="52">
        <f>RES_hhdet_in!K54-RES_hhdet_in_new!K54</f>
        <v>0</v>
      </c>
      <c r="L54" s="52">
        <f>RES_hhdet_in!L54-RES_hhdet_in_new!L54</f>
        <v>0</v>
      </c>
      <c r="M54" s="52">
        <f>RES_hhdet_in!M54-RES_hhdet_in_new!M54</f>
        <v>0</v>
      </c>
      <c r="N54" s="52">
        <f>RES_hhdet_in!N54-RES_hhdet_in_new!N54</f>
        <v>0</v>
      </c>
      <c r="O54" s="52">
        <f>RES_hhdet_in!O54-RES_hhdet_in_new!O54</f>
        <v>0</v>
      </c>
      <c r="P54" s="52">
        <f>RES_hhdet_in!P54-RES_hhdet_in_new!P54</f>
        <v>0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0</v>
      </c>
      <c r="T54" s="52">
        <f>RES_hhdet_in!T54-RES_hhdet_in_new!T54</f>
        <v>0</v>
      </c>
      <c r="U54" s="52">
        <f>RES_hhdet_in!U54-RES_hhdet_in_new!U54</f>
        <v>0</v>
      </c>
      <c r="V54" s="52">
        <f>RES_hhdet_in!V54-RES_hhdet_in_new!V54</f>
        <v>0</v>
      </c>
      <c r="W54" s="52">
        <f>RES_hhdet_in!W54-RES_hhdet_in_new!W54</f>
        <v>0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0</v>
      </c>
      <c r="D55" s="52">
        <f>RES_hhdet_in!D55-RES_hhdet_in_new!D55</f>
        <v>0</v>
      </c>
      <c r="E55" s="52">
        <f>RES_hhdet_in!E55-RES_hhdet_in_new!E55</f>
        <v>0</v>
      </c>
      <c r="F55" s="52">
        <f>RES_hhdet_in!F55-RES_hhdet_in_new!F55</f>
        <v>0</v>
      </c>
      <c r="G55" s="52">
        <f>RES_hhdet_in!G55-RES_hhdet_in_new!G55</f>
        <v>0</v>
      </c>
      <c r="H55" s="52">
        <f>RES_hhdet_in!H55-RES_hhdet_in_new!H55</f>
        <v>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0</v>
      </c>
      <c r="M55" s="52">
        <f>RES_hhdet_in!M55-RES_hhdet_in_new!M55</f>
        <v>0</v>
      </c>
      <c r="N55" s="52">
        <f>RES_hhdet_in!N55-RES_hhdet_in_new!N55</f>
        <v>0</v>
      </c>
      <c r="O55" s="52">
        <f>RES_hhdet_in!O55-RES_hhdet_in_new!O55</f>
        <v>0</v>
      </c>
      <c r="P55" s="52">
        <f>RES_hhdet_in!P55-RES_hhdet_in_new!P55</f>
        <v>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0</v>
      </c>
      <c r="W55" s="52">
        <f>RES_hhdet_in!W55-RES_hhdet_in_new!W55</f>
        <v>0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60939</v>
      </c>
      <c r="D64" s="52">
        <v>54088</v>
      </c>
      <c r="E64" s="52">
        <v>55296</v>
      </c>
      <c r="F64" s="52">
        <v>62795</v>
      </c>
      <c r="G64" s="52">
        <v>55048</v>
      </c>
      <c r="H64" s="52">
        <v>62411</v>
      </c>
      <c r="I64" s="52">
        <v>67083</v>
      </c>
      <c r="J64" s="52">
        <v>42186</v>
      </c>
      <c r="K64" s="52">
        <v>36655</v>
      </c>
      <c r="L64" s="52">
        <v>0</v>
      </c>
      <c r="M64" s="52">
        <v>35173</v>
      </c>
      <c r="N64" s="52">
        <v>35042</v>
      </c>
      <c r="O64" s="52">
        <v>60781</v>
      </c>
      <c r="P64" s="52">
        <v>21501</v>
      </c>
      <c r="Q64" s="52">
        <v>29342</v>
      </c>
      <c r="R64" s="52">
        <v>41674</v>
      </c>
      <c r="S64" s="52">
        <v>70816</v>
      </c>
      <c r="T64" s="52">
        <v>61501</v>
      </c>
      <c r="U64" s="52">
        <v>69883</v>
      </c>
      <c r="V64" s="52">
        <v>49693</v>
      </c>
      <c r="W64" s="52">
        <v>48460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2548</v>
      </c>
      <c r="D67" s="52">
        <v>1904</v>
      </c>
      <c r="E67" s="52">
        <v>2280</v>
      </c>
      <c r="F67" s="52">
        <v>1983</v>
      </c>
      <c r="G67" s="52">
        <v>3379</v>
      </c>
      <c r="H67" s="52">
        <v>3412</v>
      </c>
      <c r="I67" s="52">
        <v>4595</v>
      </c>
      <c r="J67" s="52">
        <v>4213</v>
      </c>
      <c r="K67" s="52">
        <v>6171</v>
      </c>
      <c r="L67" s="52">
        <v>3683</v>
      </c>
      <c r="M67" s="52">
        <v>1904</v>
      </c>
      <c r="N67" s="52">
        <v>3424</v>
      </c>
      <c r="O67" s="52">
        <v>4670</v>
      </c>
      <c r="P67" s="52">
        <v>6299</v>
      </c>
      <c r="Q67" s="52">
        <v>10542</v>
      </c>
      <c r="R67" s="52">
        <v>9476</v>
      </c>
      <c r="S67" s="52">
        <v>11040</v>
      </c>
      <c r="T67" s="52">
        <v>14377</v>
      </c>
      <c r="U67" s="52">
        <v>15208</v>
      </c>
      <c r="V67" s="52">
        <v>17809</v>
      </c>
      <c r="W67" s="52">
        <v>13617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72395</v>
      </c>
      <c r="D69" s="52">
        <f>RES_hhdet_in!D69-RES_hhdet_in_new!D69</f>
        <v>49396</v>
      </c>
      <c r="E69" s="52">
        <f>RES_hhdet_in!E69-RES_hhdet_in_new!E69</f>
        <v>56861</v>
      </c>
      <c r="F69" s="52">
        <f>RES_hhdet_in!F69-RES_hhdet_in_new!F69</f>
        <v>61632</v>
      </c>
      <c r="G69" s="52">
        <f>RES_hhdet_in!G69-RES_hhdet_in_new!G69</f>
        <v>59492</v>
      </c>
      <c r="H69" s="52">
        <f>RES_hhdet_in!H69-RES_hhdet_in_new!H69</f>
        <v>62940</v>
      </c>
      <c r="I69" s="52">
        <f>RES_hhdet_in!I69-RES_hhdet_in_new!I69</f>
        <v>63656</v>
      </c>
      <c r="J69" s="52">
        <f>RES_hhdet_in!J69-RES_hhdet_in_new!J69</f>
        <v>66772</v>
      </c>
      <c r="K69" s="52">
        <f>RES_hhdet_in!K69-RES_hhdet_in_new!K69</f>
        <v>62320</v>
      </c>
      <c r="L69" s="52">
        <f>RES_hhdet_in!L69-RES_hhdet_in_new!L69</f>
        <v>93957</v>
      </c>
      <c r="M69" s="52">
        <f>RES_hhdet_in!M69-RES_hhdet_in_new!M69</f>
        <v>36633</v>
      </c>
      <c r="N69" s="52">
        <f>RES_hhdet_in!N69-RES_hhdet_in_new!N69</f>
        <v>51141</v>
      </c>
      <c r="O69" s="52">
        <f>RES_hhdet_in!O69-RES_hhdet_in_new!O69</f>
        <v>75834</v>
      </c>
      <c r="P69" s="52">
        <f>RES_hhdet_in!P69-RES_hhdet_in_new!P69</f>
        <v>49229</v>
      </c>
      <c r="Q69" s="52">
        <f>RES_hhdet_in!Q69-RES_hhdet_in_new!Q69</f>
        <v>30498</v>
      </c>
      <c r="R69" s="52">
        <f>RES_hhdet_in!R69-RES_hhdet_in_new!R69</f>
        <v>46470</v>
      </c>
      <c r="S69" s="52">
        <f>RES_hhdet_in!S69-RES_hhdet_in_new!S69</f>
        <v>69466</v>
      </c>
      <c r="T69" s="52">
        <f>RES_hhdet_in!T69-RES_hhdet_in_new!T69</f>
        <v>41851</v>
      </c>
      <c r="U69" s="52">
        <f>RES_hhdet_in!U69-RES_hhdet_in_new!U69</f>
        <v>41413</v>
      </c>
      <c r="V69" s="52">
        <f>RES_hhdet_in!V69-RES_hhdet_in_new!V69</f>
        <v>36143</v>
      </c>
      <c r="W69" s="52">
        <f>RES_hhdet_in!W69-RES_hhdet_in_new!W69</f>
        <v>27597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0</v>
      </c>
      <c r="J70" s="52">
        <f>RES_hhdet_in!J70-RES_hhdet_in_new!J70</f>
        <v>0</v>
      </c>
      <c r="K70" s="52">
        <f>RES_hhdet_in!K70-RES_hhdet_in_new!K70</f>
        <v>0</v>
      </c>
      <c r="L70" s="52">
        <f>RES_hhdet_in!L70-RES_hhdet_in_new!L70</f>
        <v>2437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217</v>
      </c>
      <c r="Q70" s="52">
        <f>RES_hhdet_in!Q70-RES_hhdet_in_new!Q70</f>
        <v>0</v>
      </c>
      <c r="R70" s="52">
        <f>RES_hhdet_in!R70-RES_hhdet_in_new!R70</f>
        <v>0</v>
      </c>
      <c r="S70" s="52">
        <f>RES_hhdet_in!S70-RES_hhdet_in_new!S70</f>
        <v>221</v>
      </c>
      <c r="T70" s="52">
        <f>RES_hhdet_in!T70-RES_hhdet_in_new!T70</f>
        <v>408</v>
      </c>
      <c r="U70" s="52">
        <f>RES_hhdet_in!U70-RES_hhdet_in_new!U70</f>
        <v>53</v>
      </c>
      <c r="V70" s="52">
        <f>RES_hhdet_in!V70-RES_hhdet_in_new!V70</f>
        <v>712</v>
      </c>
      <c r="W70" s="52">
        <f>RES_hhdet_in!W70-RES_hhdet_in_new!W70</f>
        <v>0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14557</v>
      </c>
      <c r="D73" s="52">
        <f>RES_hhdet_in!D73-RES_hhdet_in_new!D73</f>
        <v>30746</v>
      </c>
      <c r="E73" s="52">
        <f>RES_hhdet_in!E73-RES_hhdet_in_new!E73</f>
        <v>24841</v>
      </c>
      <c r="F73" s="52">
        <f>RES_hhdet_in!F73-RES_hhdet_in_new!F73</f>
        <v>28695</v>
      </c>
      <c r="G73" s="52">
        <f>RES_hhdet_in!G73-RES_hhdet_in_new!G73</f>
        <v>25473</v>
      </c>
      <c r="H73" s="52">
        <f>RES_hhdet_in!H73-RES_hhdet_in_new!H73</f>
        <v>33512</v>
      </c>
      <c r="I73" s="52">
        <f>RES_hhdet_in!I73-RES_hhdet_in_new!I73</f>
        <v>16463</v>
      </c>
      <c r="J73" s="52">
        <f>RES_hhdet_in!J73-RES_hhdet_in_new!J73</f>
        <v>0</v>
      </c>
      <c r="K73" s="52">
        <f>RES_hhdet_in!K73-RES_hhdet_in_new!K73</f>
        <v>3743</v>
      </c>
      <c r="L73" s="52">
        <f>RES_hhdet_in!L73-RES_hhdet_in_new!L73</f>
        <v>0</v>
      </c>
      <c r="M73" s="52">
        <f>RES_hhdet_in!M73-RES_hhdet_in_new!M73</f>
        <v>9407</v>
      </c>
      <c r="N73" s="52">
        <f>RES_hhdet_in!N73-RES_hhdet_in_new!N73</f>
        <v>0</v>
      </c>
      <c r="O73" s="52">
        <f>RES_hhdet_in!O73-RES_hhdet_in_new!O73</f>
        <v>558</v>
      </c>
      <c r="P73" s="52">
        <f>RES_hhdet_in!P73-RES_hhdet_in_new!P73</f>
        <v>0</v>
      </c>
      <c r="Q73" s="52">
        <f>RES_hhdet_in!Q73-RES_hhdet_in_new!Q73</f>
        <v>4631</v>
      </c>
      <c r="R73" s="52">
        <f>RES_hhdet_in!R73-RES_hhdet_in_new!R73</f>
        <v>0</v>
      </c>
      <c r="S73" s="52">
        <f>RES_hhdet_in!S73-RES_hhdet_in_new!S73</f>
        <v>2180</v>
      </c>
      <c r="T73" s="52">
        <f>RES_hhdet_in!T73-RES_hhdet_in_new!T73</f>
        <v>8411</v>
      </c>
      <c r="U73" s="52">
        <f>RES_hhdet_in!U73-RES_hhdet_in_new!U73</f>
        <v>36949</v>
      </c>
      <c r="V73" s="52">
        <f>RES_hhdet_in!V73-RES_hhdet_in_new!V73</f>
        <v>11107</v>
      </c>
      <c r="W73" s="52">
        <f>RES_hhdet_in!W73-RES_hhdet_in_new!W73</f>
        <v>27945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0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0</v>
      </c>
      <c r="L74" s="52">
        <f>RES_hhdet_in!L74-RES_hhdet_in_new!L74</f>
        <v>0</v>
      </c>
      <c r="M74" s="52">
        <f>RES_hhdet_in!M74-RES_hhdet_in_new!M74</f>
        <v>418</v>
      </c>
      <c r="N74" s="52">
        <f>RES_hhdet_in!N74-RES_hhdet_in_new!N74</f>
        <v>0</v>
      </c>
      <c r="O74" s="52">
        <f>RES_hhdet_in!O74-RES_hhdet_in_new!O74</f>
        <v>6</v>
      </c>
      <c r="P74" s="52">
        <f>RES_hhdet_in!P74-RES_hhdet_in_new!P74</f>
        <v>0</v>
      </c>
      <c r="Q74" s="52">
        <f>RES_hhdet_in!Q74-RES_hhdet_in_new!Q74</f>
        <v>45</v>
      </c>
      <c r="R74" s="52">
        <f>RES_hhdet_in!R74-RES_hhdet_in_new!R74</f>
        <v>0</v>
      </c>
      <c r="S74" s="52">
        <f>RES_hhdet_in!S74-RES_hhdet_in_new!S74</f>
        <v>1311</v>
      </c>
      <c r="T74" s="52">
        <f>RES_hhdet_in!T74-RES_hhdet_in_new!T74</f>
        <v>14598</v>
      </c>
      <c r="U74" s="52">
        <f>RES_hhdet_in!U74-RES_hhdet_in_new!U74</f>
        <v>210</v>
      </c>
      <c r="V74" s="52">
        <f>RES_hhdet_in!V74-RES_hhdet_in_new!V74</f>
        <v>3098</v>
      </c>
      <c r="W74" s="52">
        <f>RES_hhdet_in!W74-RES_hhdet_in_new!W74</f>
        <v>1186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129354</v>
      </c>
      <c r="D78" s="52">
        <v>121162</v>
      </c>
      <c r="E78" s="52">
        <v>136555</v>
      </c>
      <c r="F78" s="52">
        <v>144188</v>
      </c>
      <c r="G78" s="52">
        <v>155638</v>
      </c>
      <c r="H78" s="52">
        <v>170342</v>
      </c>
      <c r="I78" s="52">
        <v>112971</v>
      </c>
      <c r="J78" s="52">
        <v>86279</v>
      </c>
      <c r="K78" s="52">
        <v>113567</v>
      </c>
      <c r="L78" s="52">
        <v>61076</v>
      </c>
      <c r="M78" s="52">
        <v>84167</v>
      </c>
      <c r="N78" s="52">
        <v>135096</v>
      </c>
      <c r="O78" s="52">
        <v>175483</v>
      </c>
      <c r="P78" s="52">
        <v>124804</v>
      </c>
      <c r="Q78" s="52">
        <v>89818</v>
      </c>
      <c r="R78" s="52">
        <v>94044</v>
      </c>
      <c r="S78" s="52">
        <v>109512</v>
      </c>
      <c r="T78" s="52">
        <v>105745</v>
      </c>
      <c r="U78" s="52">
        <v>112845</v>
      </c>
      <c r="V78" s="52">
        <v>114483</v>
      </c>
      <c r="W78" s="52">
        <v>117205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7166</v>
      </c>
      <c r="D79" s="36">
        <v>8809</v>
      </c>
      <c r="E79" s="36">
        <v>3497</v>
      </c>
      <c r="F79" s="36">
        <v>297</v>
      </c>
      <c r="G79" s="36">
        <v>1499</v>
      </c>
      <c r="H79" s="36">
        <v>2357</v>
      </c>
      <c r="I79" s="36">
        <v>2563</v>
      </c>
      <c r="J79" s="36">
        <v>7478</v>
      </c>
      <c r="K79" s="36">
        <v>2149</v>
      </c>
      <c r="L79" s="36">
        <v>1641</v>
      </c>
      <c r="M79" s="36">
        <v>45997</v>
      </c>
      <c r="N79" s="36">
        <v>7325</v>
      </c>
      <c r="O79" s="36">
        <v>27821</v>
      </c>
      <c r="P79" s="36">
        <v>15633</v>
      </c>
      <c r="Q79" s="36">
        <v>3981</v>
      </c>
      <c r="R79" s="36">
        <v>13114</v>
      </c>
      <c r="S79" s="36">
        <v>3343</v>
      </c>
      <c r="T79" s="36">
        <v>3859</v>
      </c>
      <c r="U79" s="36">
        <v>10523</v>
      </c>
      <c r="V79" s="36">
        <v>4358</v>
      </c>
      <c r="W79" s="36">
        <v>2688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3595</v>
      </c>
      <c r="D83" s="52">
        <v>2604</v>
      </c>
      <c r="E83" s="52">
        <v>3223</v>
      </c>
      <c r="F83" s="52">
        <v>3099</v>
      </c>
      <c r="G83" s="52">
        <v>3425</v>
      </c>
      <c r="H83" s="52">
        <v>2387</v>
      </c>
      <c r="I83" s="52">
        <v>4227</v>
      </c>
      <c r="J83" s="52">
        <v>36008</v>
      </c>
      <c r="K83" s="52">
        <v>66942</v>
      </c>
      <c r="L83" s="52">
        <v>167952</v>
      </c>
      <c r="M83" s="52">
        <v>42657</v>
      </c>
      <c r="N83" s="52">
        <v>36087</v>
      </c>
      <c r="O83" s="52">
        <v>4435</v>
      </c>
      <c r="P83" s="52">
        <v>0</v>
      </c>
      <c r="Q83" s="52">
        <v>7397</v>
      </c>
      <c r="R83" s="52">
        <v>14499</v>
      </c>
      <c r="S83" s="52">
        <v>7989</v>
      </c>
      <c r="T83" s="52">
        <v>0</v>
      </c>
      <c r="U83" s="52">
        <v>0</v>
      </c>
      <c r="V83" s="52">
        <v>15106</v>
      </c>
      <c r="W83" s="52">
        <v>35289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20</v>
      </c>
      <c r="D86" s="52">
        <v>22</v>
      </c>
      <c r="E86" s="52">
        <v>118</v>
      </c>
      <c r="F86" s="52">
        <v>102</v>
      </c>
      <c r="G86" s="52">
        <v>175</v>
      </c>
      <c r="H86" s="52">
        <v>183</v>
      </c>
      <c r="I86" s="52">
        <v>218</v>
      </c>
      <c r="J86" s="52">
        <v>222</v>
      </c>
      <c r="K86" s="52">
        <v>1837</v>
      </c>
      <c r="L86" s="52">
        <v>5340</v>
      </c>
      <c r="M86" s="52">
        <v>8437</v>
      </c>
      <c r="N86" s="52">
        <v>9680</v>
      </c>
      <c r="O86" s="52">
        <v>4921</v>
      </c>
      <c r="P86" s="52">
        <v>2569</v>
      </c>
      <c r="Q86" s="52">
        <v>1338</v>
      </c>
      <c r="R86" s="52">
        <v>1875</v>
      </c>
      <c r="S86" s="52">
        <v>3618</v>
      </c>
      <c r="T86" s="52">
        <v>3197</v>
      </c>
      <c r="U86" s="52">
        <v>1271</v>
      </c>
      <c r="V86" s="52">
        <v>772</v>
      </c>
      <c r="W86" s="52">
        <v>2641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119</v>
      </c>
      <c r="D88" s="52">
        <f>RES_hhdet_in!D88-RES_hhdet_in_new!D88</f>
        <v>51</v>
      </c>
      <c r="E88" s="52">
        <f>RES_hhdet_in!E88-RES_hhdet_in_new!E88</f>
        <v>70</v>
      </c>
      <c r="F88" s="52">
        <f>RES_hhdet_in!F88-RES_hhdet_in_new!F88</f>
        <v>72</v>
      </c>
      <c r="G88" s="52">
        <f>RES_hhdet_in!G88-RES_hhdet_in_new!G88</f>
        <v>86</v>
      </c>
      <c r="H88" s="52">
        <f>RES_hhdet_in!H88-RES_hhdet_in_new!H88</f>
        <v>65</v>
      </c>
      <c r="I88" s="52">
        <f>RES_hhdet_in!I88-RES_hhdet_in_new!I88</f>
        <v>120</v>
      </c>
      <c r="J88" s="52">
        <f>RES_hhdet_in!J88-RES_hhdet_in_new!J88</f>
        <v>323</v>
      </c>
      <c r="K88" s="52">
        <f>RES_hhdet_in!K88-RES_hhdet_in_new!K88</f>
        <v>123</v>
      </c>
      <c r="L88" s="52">
        <f>RES_hhdet_in!L88-RES_hhdet_in_new!L88</f>
        <v>12368</v>
      </c>
      <c r="M88" s="52">
        <f>RES_hhdet_in!M88-RES_hhdet_in_new!M88</f>
        <v>3240</v>
      </c>
      <c r="N88" s="52">
        <f>RES_hhdet_in!N88-RES_hhdet_in_new!N88</f>
        <v>930</v>
      </c>
      <c r="O88" s="52">
        <f>RES_hhdet_in!O88-RES_hhdet_in_new!O88</f>
        <v>2472</v>
      </c>
      <c r="P88" s="52">
        <f>RES_hhdet_in!P88-RES_hhdet_in_new!P88</f>
        <v>2111</v>
      </c>
      <c r="Q88" s="52">
        <f>RES_hhdet_in!Q88-RES_hhdet_in_new!Q88</f>
        <v>2261</v>
      </c>
      <c r="R88" s="52">
        <f>RES_hhdet_in!R88-RES_hhdet_in_new!R88</f>
        <v>14496</v>
      </c>
      <c r="S88" s="52">
        <f>RES_hhdet_in!S88-RES_hhdet_in_new!S88</f>
        <v>1226</v>
      </c>
      <c r="T88" s="52">
        <f>RES_hhdet_in!T88-RES_hhdet_in_new!T88</f>
        <v>118470</v>
      </c>
      <c r="U88" s="52">
        <f>RES_hhdet_in!U88-RES_hhdet_in_new!U88</f>
        <v>89981</v>
      </c>
      <c r="V88" s="52">
        <f>RES_hhdet_in!V88-RES_hhdet_in_new!V88</f>
        <v>74484</v>
      </c>
      <c r="W88" s="52">
        <f>RES_hhdet_in!W88-RES_hhdet_in_new!W88</f>
        <v>41171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0</v>
      </c>
      <c r="J89" s="52">
        <f>RES_hhdet_in!J89-RES_hhdet_in_new!J89</f>
        <v>0</v>
      </c>
      <c r="K89" s="52">
        <f>RES_hhdet_in!K89-RES_hhdet_in_new!K89</f>
        <v>0</v>
      </c>
      <c r="L89" s="52">
        <f>RES_hhdet_in!L89-RES_hhdet_in_new!L89</f>
        <v>54</v>
      </c>
      <c r="M89" s="52">
        <f>RES_hhdet_in!M89-RES_hhdet_in_new!M89</f>
        <v>0</v>
      </c>
      <c r="N89" s="52">
        <f>RES_hhdet_in!N89-RES_hhdet_in_new!N89</f>
        <v>0</v>
      </c>
      <c r="O89" s="52">
        <f>RES_hhdet_in!O89-RES_hhdet_in_new!O89</f>
        <v>0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279</v>
      </c>
      <c r="U89" s="52">
        <f>RES_hhdet_in!U89-RES_hhdet_in_new!U89</f>
        <v>276</v>
      </c>
      <c r="V89" s="52">
        <f>RES_hhdet_in!V89-RES_hhdet_in_new!V89</f>
        <v>261</v>
      </c>
      <c r="W89" s="52">
        <f>RES_hhdet_in!W89-RES_hhdet_in_new!W89</f>
        <v>0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1514</v>
      </c>
      <c r="D92" s="52">
        <f>RES_hhdet_in!D92-RES_hhdet_in_new!D92</f>
        <v>594</v>
      </c>
      <c r="E92" s="52">
        <f>RES_hhdet_in!E92-RES_hhdet_in_new!E92</f>
        <v>653</v>
      </c>
      <c r="F92" s="52">
        <f>RES_hhdet_in!F92-RES_hhdet_in_new!F92</f>
        <v>512</v>
      </c>
      <c r="G92" s="52">
        <f>RES_hhdet_in!G92-RES_hhdet_in_new!G92</f>
        <v>501</v>
      </c>
      <c r="H92" s="52">
        <f>RES_hhdet_in!H92-RES_hhdet_in_new!H92</f>
        <v>469</v>
      </c>
      <c r="I92" s="52">
        <f>RES_hhdet_in!I92-RES_hhdet_in_new!I92</f>
        <v>687</v>
      </c>
      <c r="J92" s="52">
        <f>RES_hhdet_in!J92-RES_hhdet_in_new!J92</f>
        <v>3051</v>
      </c>
      <c r="K92" s="52">
        <f>RES_hhdet_in!K92-RES_hhdet_in_new!K92</f>
        <v>2974</v>
      </c>
      <c r="L92" s="52">
        <f>RES_hhdet_in!L92-RES_hhdet_in_new!L92</f>
        <v>3938</v>
      </c>
      <c r="M92" s="52">
        <f>RES_hhdet_in!M92-RES_hhdet_in_new!M92</f>
        <v>1925</v>
      </c>
      <c r="N92" s="52">
        <f>RES_hhdet_in!N92-RES_hhdet_in_new!N92</f>
        <v>2030</v>
      </c>
      <c r="O92" s="52">
        <f>RES_hhdet_in!O92-RES_hhdet_in_new!O92</f>
        <v>1781</v>
      </c>
      <c r="P92" s="52">
        <f>RES_hhdet_in!P92-RES_hhdet_in_new!P92</f>
        <v>529</v>
      </c>
      <c r="Q92" s="52">
        <f>RES_hhdet_in!Q92-RES_hhdet_in_new!Q92</f>
        <v>2749</v>
      </c>
      <c r="R92" s="52">
        <f>RES_hhdet_in!R92-RES_hhdet_in_new!R92</f>
        <v>3944</v>
      </c>
      <c r="S92" s="52">
        <f>RES_hhdet_in!S92-RES_hhdet_in_new!S92</f>
        <v>3289</v>
      </c>
      <c r="T92" s="52">
        <f>RES_hhdet_in!T92-RES_hhdet_in_new!T92</f>
        <v>0</v>
      </c>
      <c r="U92" s="52">
        <f>RES_hhdet_in!U92-RES_hhdet_in_new!U92</f>
        <v>0</v>
      </c>
      <c r="V92" s="52">
        <f>RES_hhdet_in!V92-RES_hhdet_in_new!V92</f>
        <v>0</v>
      </c>
      <c r="W92" s="52">
        <f>RES_hhdet_in!W92-RES_hhdet_in_new!W92</f>
        <v>0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83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8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2274</v>
      </c>
      <c r="D96" s="52">
        <f>RES_hhdet_in!D96-RES_hhdet_in_new!D96</f>
        <v>2282</v>
      </c>
      <c r="E96" s="52">
        <f>RES_hhdet_in!E96-RES_hhdet_in_new!E96</f>
        <v>2884</v>
      </c>
      <c r="F96" s="52">
        <f>RES_hhdet_in!F96-RES_hhdet_in_new!F96</f>
        <v>3069</v>
      </c>
      <c r="G96" s="52">
        <f>RES_hhdet_in!G96-RES_hhdet_in_new!G96</f>
        <v>3719</v>
      </c>
      <c r="H96" s="52">
        <f>RES_hhdet_in!H96-RES_hhdet_in_new!H96</f>
        <v>3269</v>
      </c>
      <c r="I96" s="52">
        <f>RES_hhdet_in!I96-RES_hhdet_in_new!I96</f>
        <v>5289</v>
      </c>
      <c r="J96" s="52">
        <f>RES_hhdet_in!J96-RES_hhdet_in_new!J96</f>
        <v>35531</v>
      </c>
      <c r="K96" s="52">
        <f>RES_hhdet_in!K96-RES_hhdet_in_new!K96</f>
        <v>68332</v>
      </c>
      <c r="L96" s="52">
        <f>RES_hhdet_in!L96-RES_hhdet_in_new!L96</f>
        <v>48599</v>
      </c>
      <c r="M96" s="52">
        <f>RES_hhdet_in!M96-RES_hhdet_in_new!M96</f>
        <v>43407</v>
      </c>
      <c r="N96" s="52">
        <f>RES_hhdet_in!N96-RES_hhdet_in_new!N96</f>
        <v>49590</v>
      </c>
      <c r="O96" s="52">
        <f>RES_hhdet_in!O96-RES_hhdet_in_new!O96</f>
        <v>31867</v>
      </c>
      <c r="P96" s="52">
        <f>RES_hhdet_in!P96-RES_hhdet_in_new!P96</f>
        <v>54675</v>
      </c>
      <c r="Q96" s="52">
        <f>RES_hhdet_in!Q96-RES_hhdet_in_new!Q96</f>
        <v>58905</v>
      </c>
      <c r="R96" s="52">
        <f>RES_hhdet_in!R96-RES_hhdet_in_new!R96</f>
        <v>58350</v>
      </c>
      <c r="S96" s="52">
        <f>RES_hhdet_in!S96-RES_hhdet_in_new!S96</f>
        <v>63120</v>
      </c>
      <c r="T96" s="52">
        <f>RES_hhdet_in!T96-RES_hhdet_in_new!T96</f>
        <v>0</v>
      </c>
      <c r="U96" s="52">
        <f>RES_hhdet_in!U96-RES_hhdet_in_new!U96</f>
        <v>0</v>
      </c>
      <c r="V96" s="52">
        <f>RES_hhdet_in!V96-RES_hhdet_in_new!V96</f>
        <v>0</v>
      </c>
      <c r="W96" s="52">
        <f>RES_hhdet_in!W96-RES_hhdet_in_new!W96</f>
        <v>0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0</v>
      </c>
      <c r="D97" s="52">
        <f>RES_hhdet_in!D97-RES_hhdet_in_new!D97</f>
        <v>0</v>
      </c>
      <c r="E97" s="52">
        <f>RES_hhdet_in!E97-RES_hhdet_in_new!E97</f>
        <v>0</v>
      </c>
      <c r="F97" s="52">
        <f>RES_hhdet_in!F97-RES_hhdet_in_new!F97</f>
        <v>0</v>
      </c>
      <c r="G97" s="52">
        <f>RES_hhdet_in!G97-RES_hhdet_in_new!G97</f>
        <v>0</v>
      </c>
      <c r="H97" s="52">
        <f>RES_hhdet_in!H97-RES_hhdet_in_new!H97</f>
        <v>0</v>
      </c>
      <c r="I97" s="52">
        <f>RES_hhdet_in!I97-RES_hhdet_in_new!I97</f>
        <v>0</v>
      </c>
      <c r="J97" s="52">
        <f>RES_hhdet_in!J97-RES_hhdet_in_new!J97</f>
        <v>0</v>
      </c>
      <c r="K97" s="52">
        <f>RES_hhdet_in!K97-RES_hhdet_in_new!K97</f>
        <v>0</v>
      </c>
      <c r="L97" s="52">
        <f>RES_hhdet_in!L97-RES_hhdet_in_new!L97</f>
        <v>107997</v>
      </c>
      <c r="M97" s="52">
        <f>RES_hhdet_in!M97-RES_hhdet_in_new!M97</f>
        <v>1921</v>
      </c>
      <c r="N97" s="52">
        <f>RES_hhdet_in!N97-RES_hhdet_in_new!N97</f>
        <v>412</v>
      </c>
      <c r="O97" s="52">
        <f>RES_hhdet_in!O97-RES_hhdet_in_new!O97</f>
        <v>388</v>
      </c>
      <c r="P97" s="52">
        <f>RES_hhdet_in!P97-RES_hhdet_in_new!P97</f>
        <v>0</v>
      </c>
      <c r="Q97" s="52">
        <f>RES_hhdet_in!Q97-RES_hhdet_in_new!Q97</f>
        <v>591</v>
      </c>
      <c r="R97" s="52">
        <f>RES_hhdet_in!R97-RES_hhdet_in_new!R97</f>
        <v>3552</v>
      </c>
      <c r="S97" s="52">
        <f>RES_hhdet_in!S97-RES_hhdet_in_new!S97</f>
        <v>37955</v>
      </c>
      <c r="T97" s="52">
        <f>RES_hhdet_in!T97-RES_hhdet_in_new!T97</f>
        <v>0</v>
      </c>
      <c r="U97" s="52">
        <f>RES_hhdet_in!U97-RES_hhdet_in_new!U97</f>
        <v>0</v>
      </c>
      <c r="V97" s="52">
        <f>RES_hhdet_in!V97-RES_hhdet_in_new!V97</f>
        <v>0</v>
      </c>
      <c r="W97" s="52">
        <f>RES_hhdet_in!W97-RES_hhdet_in_new!W97</f>
        <v>0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151</v>
      </c>
      <c r="D101" s="52">
        <v>95</v>
      </c>
      <c r="E101" s="52">
        <v>114</v>
      </c>
      <c r="F101" s="52">
        <v>132</v>
      </c>
      <c r="G101" s="52">
        <v>180</v>
      </c>
      <c r="H101" s="52">
        <v>182</v>
      </c>
      <c r="I101" s="52">
        <v>269</v>
      </c>
      <c r="J101" s="52">
        <v>2547</v>
      </c>
      <c r="K101" s="52">
        <v>4339</v>
      </c>
      <c r="L101" s="52">
        <v>10498</v>
      </c>
      <c r="M101" s="52">
        <v>5274</v>
      </c>
      <c r="N101" s="52">
        <v>1523</v>
      </c>
      <c r="O101" s="52">
        <v>1223</v>
      </c>
      <c r="P101" s="52">
        <v>1705</v>
      </c>
      <c r="Q101" s="52">
        <v>3963</v>
      </c>
      <c r="R101" s="52">
        <v>8828</v>
      </c>
      <c r="S101" s="52">
        <v>7618</v>
      </c>
      <c r="T101" s="52">
        <v>8192</v>
      </c>
      <c r="U101" s="52">
        <v>3245</v>
      </c>
      <c r="V101" s="52">
        <v>1758</v>
      </c>
      <c r="W101" s="52">
        <v>1152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286</v>
      </c>
      <c r="D102" s="52">
        <v>176</v>
      </c>
      <c r="E102" s="52">
        <v>128</v>
      </c>
      <c r="F102" s="52">
        <v>213</v>
      </c>
      <c r="G102" s="52">
        <v>300</v>
      </c>
      <c r="H102" s="52">
        <v>285</v>
      </c>
      <c r="I102" s="52">
        <v>456</v>
      </c>
      <c r="J102" s="52">
        <v>3298</v>
      </c>
      <c r="K102" s="52">
        <v>4009</v>
      </c>
      <c r="L102" s="52">
        <v>7574</v>
      </c>
      <c r="M102" s="52">
        <v>2013</v>
      </c>
      <c r="N102" s="52">
        <v>1914</v>
      </c>
      <c r="O102" s="52">
        <v>1018</v>
      </c>
      <c r="P102" s="52">
        <v>708</v>
      </c>
      <c r="Q102" s="52">
        <v>2304</v>
      </c>
      <c r="R102" s="52">
        <v>2290</v>
      </c>
      <c r="S102" s="52">
        <v>1198</v>
      </c>
      <c r="T102" s="52">
        <v>141</v>
      </c>
      <c r="U102" s="52">
        <v>1307</v>
      </c>
      <c r="V102" s="52">
        <v>1003</v>
      </c>
      <c r="W102" s="52">
        <v>2301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3471</v>
      </c>
      <c r="D103" s="36">
        <v>2654</v>
      </c>
      <c r="E103" s="36">
        <v>3371</v>
      </c>
      <c r="F103" s="36">
        <v>3313</v>
      </c>
      <c r="G103" s="36">
        <v>3836</v>
      </c>
      <c r="H103" s="36">
        <v>3360</v>
      </c>
      <c r="I103" s="36">
        <v>5408</v>
      </c>
      <c r="J103" s="36">
        <v>33104</v>
      </c>
      <c r="K103" s="36">
        <v>63151</v>
      </c>
      <c r="L103" s="36">
        <v>155007</v>
      </c>
      <c r="M103" s="36">
        <v>43278</v>
      </c>
      <c r="N103" s="36">
        <v>46584</v>
      </c>
      <c r="O103" s="36">
        <v>26656</v>
      </c>
      <c r="P103" s="36">
        <v>34585</v>
      </c>
      <c r="Q103" s="36">
        <v>65044</v>
      </c>
      <c r="R103" s="36">
        <v>90038</v>
      </c>
      <c r="S103" s="36">
        <v>98173</v>
      </c>
      <c r="T103" s="36">
        <v>74042</v>
      </c>
      <c r="U103" s="36">
        <v>33261</v>
      </c>
      <c r="V103" s="36">
        <v>33893</v>
      </c>
      <c r="W103" s="36">
        <v>44331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37642</v>
      </c>
      <c r="D126" s="52">
        <v>36056</v>
      </c>
      <c r="E126" s="52">
        <v>33319</v>
      </c>
      <c r="F126" s="52">
        <v>22558</v>
      </c>
      <c r="G126" s="52">
        <v>33419</v>
      </c>
      <c r="H126" s="52">
        <v>26122</v>
      </c>
      <c r="I126" s="52">
        <v>22864</v>
      </c>
      <c r="J126" s="52">
        <v>6607</v>
      </c>
      <c r="K126" s="52">
        <v>9725</v>
      </c>
      <c r="L126" s="52">
        <v>0</v>
      </c>
      <c r="M126" s="52">
        <v>17267</v>
      </c>
      <c r="N126" s="52">
        <v>41907</v>
      </c>
      <c r="O126" s="52">
        <v>49372</v>
      </c>
      <c r="P126" s="52">
        <v>13308</v>
      </c>
      <c r="Q126" s="52">
        <v>9578</v>
      </c>
      <c r="R126" s="52">
        <v>12739</v>
      </c>
      <c r="S126" s="52">
        <v>19930</v>
      </c>
      <c r="T126" s="52">
        <v>18172</v>
      </c>
      <c r="U126" s="52">
        <v>13239</v>
      </c>
      <c r="V126" s="52">
        <v>9929</v>
      </c>
      <c r="W126" s="52">
        <v>14634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1638</v>
      </c>
      <c r="D129" s="52">
        <v>1225</v>
      </c>
      <c r="E129" s="52">
        <v>1465</v>
      </c>
      <c r="F129" s="52">
        <v>1254</v>
      </c>
      <c r="G129" s="52">
        <v>1597</v>
      </c>
      <c r="H129" s="52">
        <v>1645</v>
      </c>
      <c r="I129" s="52">
        <v>2332</v>
      </c>
      <c r="J129" s="52">
        <v>1585</v>
      </c>
      <c r="K129" s="52">
        <v>1829</v>
      </c>
      <c r="L129" s="52">
        <v>824</v>
      </c>
      <c r="M129" s="52">
        <v>516</v>
      </c>
      <c r="N129" s="52">
        <v>1690</v>
      </c>
      <c r="O129" s="52">
        <v>3467</v>
      </c>
      <c r="P129" s="52">
        <v>5455</v>
      </c>
      <c r="Q129" s="52">
        <v>7020</v>
      </c>
      <c r="R129" s="52">
        <v>4410</v>
      </c>
      <c r="S129" s="52">
        <v>3611</v>
      </c>
      <c r="T129" s="52">
        <v>4343</v>
      </c>
      <c r="U129" s="52">
        <v>4538</v>
      </c>
      <c r="V129" s="52">
        <v>4370</v>
      </c>
      <c r="W129" s="52">
        <v>2902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35161</v>
      </c>
      <c r="D131" s="52">
        <f>RES_hhdet_in!D131-RES_hhdet_in_new!D131</f>
        <v>35852</v>
      </c>
      <c r="E131" s="52">
        <f>RES_hhdet_in!E131-RES_hhdet_in_new!E131</f>
        <v>32636</v>
      </c>
      <c r="F131" s="52">
        <f>RES_hhdet_in!F131-RES_hhdet_in_new!F131</f>
        <v>22306</v>
      </c>
      <c r="G131" s="52">
        <f>RES_hhdet_in!G131-RES_hhdet_in_new!G131</f>
        <v>32242</v>
      </c>
      <c r="H131" s="52">
        <f>RES_hhdet_in!H131-RES_hhdet_in_new!H131</f>
        <v>25811</v>
      </c>
      <c r="I131" s="52">
        <f>RES_hhdet_in!I131-RES_hhdet_in_new!I131</f>
        <v>22734</v>
      </c>
      <c r="J131" s="52">
        <f>RES_hhdet_in!J131-RES_hhdet_in_new!J131</f>
        <v>7996</v>
      </c>
      <c r="K131" s="52">
        <f>RES_hhdet_in!K131-RES_hhdet_in_new!K131</f>
        <v>11613</v>
      </c>
      <c r="L131" s="52">
        <f>RES_hhdet_in!L131-RES_hhdet_in_new!L131</f>
        <v>10884</v>
      </c>
      <c r="M131" s="52">
        <f>RES_hhdet_in!M131-RES_hhdet_in_new!M131</f>
        <v>15693</v>
      </c>
      <c r="N131" s="52">
        <f>RES_hhdet_in!N131-RES_hhdet_in_new!N131</f>
        <v>38543</v>
      </c>
      <c r="O131" s="52">
        <f>RES_hhdet_in!O131-RES_hhdet_in_new!O131</f>
        <v>44364</v>
      </c>
      <c r="P131" s="52">
        <f>RES_hhdet_in!P131-RES_hhdet_in_new!P131</f>
        <v>16129</v>
      </c>
      <c r="Q131" s="52">
        <f>RES_hhdet_in!Q131-RES_hhdet_in_new!Q131</f>
        <v>11506</v>
      </c>
      <c r="R131" s="52">
        <f>RES_hhdet_in!R131-RES_hhdet_in_new!R131</f>
        <v>14915</v>
      </c>
      <c r="S131" s="52">
        <f>RES_hhdet_in!S131-RES_hhdet_in_new!S131</f>
        <v>24754</v>
      </c>
      <c r="T131" s="52">
        <f>RES_hhdet_in!T131-RES_hhdet_in_new!T131</f>
        <v>14217</v>
      </c>
      <c r="U131" s="52">
        <f>RES_hhdet_in!U131-RES_hhdet_in_new!U131</f>
        <v>10811</v>
      </c>
      <c r="V131" s="52">
        <f>RES_hhdet_in!V131-RES_hhdet_in_new!V131</f>
        <v>5412</v>
      </c>
      <c r="W131" s="52">
        <f>RES_hhdet_in!W131-RES_hhdet_in_new!W131</f>
        <v>12043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1149</v>
      </c>
      <c r="M132" s="52">
        <f>RES_hhdet_in!M132-RES_hhdet_in_new!M132</f>
        <v>3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149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104</v>
      </c>
      <c r="U132" s="52">
        <f>RES_hhdet_in!U132-RES_hhdet_in_new!U132</f>
        <v>28</v>
      </c>
      <c r="V132" s="52">
        <f>RES_hhdet_in!V132-RES_hhdet_in_new!V132</f>
        <v>254</v>
      </c>
      <c r="W132" s="52">
        <f>RES_hhdet_in!W132-RES_hhdet_in_new!W132</f>
        <v>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3445</v>
      </c>
      <c r="D135" s="52">
        <f>RES_hhdet_in!D135-RES_hhdet_in_new!D135</f>
        <v>1177</v>
      </c>
      <c r="E135" s="52">
        <f>RES_hhdet_in!E135-RES_hhdet_in_new!E135</f>
        <v>1712</v>
      </c>
      <c r="F135" s="52">
        <f>RES_hhdet_in!F135-RES_hhdet_in_new!F135</f>
        <v>1414</v>
      </c>
      <c r="G135" s="52">
        <f>RES_hhdet_in!G135-RES_hhdet_in_new!G135</f>
        <v>2575</v>
      </c>
      <c r="H135" s="52">
        <f>RES_hhdet_in!H135-RES_hhdet_in_new!H135</f>
        <v>2072</v>
      </c>
      <c r="I135" s="52">
        <f>RES_hhdet_in!I135-RES_hhdet_in_new!I135</f>
        <v>1414</v>
      </c>
      <c r="J135" s="52">
        <f>RES_hhdet_in!J135-RES_hhdet_in_new!J135</f>
        <v>618</v>
      </c>
      <c r="K135" s="52">
        <f>RES_hhdet_in!K135-RES_hhdet_in_new!K135</f>
        <v>1052</v>
      </c>
      <c r="L135" s="52">
        <f>RES_hhdet_in!L135-RES_hhdet_in_new!L135</f>
        <v>666</v>
      </c>
      <c r="M135" s="52">
        <f>RES_hhdet_in!M135-RES_hhdet_in_new!M135</f>
        <v>2804</v>
      </c>
      <c r="N135" s="52">
        <f>RES_hhdet_in!N135-RES_hhdet_in_new!N135</f>
        <v>3658</v>
      </c>
      <c r="O135" s="52">
        <f>RES_hhdet_in!O135-RES_hhdet_in_new!O135</f>
        <v>5936</v>
      </c>
      <c r="P135" s="52">
        <f>RES_hhdet_in!P135-RES_hhdet_in_new!P135</f>
        <v>0</v>
      </c>
      <c r="Q135" s="52">
        <f>RES_hhdet_in!Q135-RES_hhdet_in_new!Q135</f>
        <v>0</v>
      </c>
      <c r="R135" s="52">
        <f>RES_hhdet_in!R135-RES_hhdet_in_new!R135</f>
        <v>0</v>
      </c>
      <c r="S135" s="52">
        <f>RES_hhdet_in!S135-RES_hhdet_in_new!S135</f>
        <v>0</v>
      </c>
      <c r="T135" s="52">
        <f>RES_hhdet_in!T135-RES_hhdet_in_new!T135</f>
        <v>1810</v>
      </c>
      <c r="U135" s="52">
        <f>RES_hhdet_in!U135-RES_hhdet_in_new!U135</f>
        <v>5504</v>
      </c>
      <c r="V135" s="52">
        <f>RES_hhdet_in!V135-RES_hhdet_in_new!V135</f>
        <v>5921</v>
      </c>
      <c r="W135" s="52">
        <f>RES_hhdet_in!W135-RES_hhdet_in_new!W135</f>
        <v>20605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1496</v>
      </c>
      <c r="M136" s="52">
        <f>RES_hhdet_in!M136-RES_hhdet_in_new!M136</f>
        <v>122</v>
      </c>
      <c r="N136" s="52">
        <f>RES_hhdet_in!N136-RES_hhdet_in_new!N136</f>
        <v>31</v>
      </c>
      <c r="O136" s="52">
        <f>RES_hhdet_in!O136-RES_hhdet_in_new!O136</f>
        <v>72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3137</v>
      </c>
      <c r="U136" s="52">
        <f>RES_hhdet_in!U136-RES_hhdet_in_new!U136</f>
        <v>30</v>
      </c>
      <c r="V136" s="52">
        <f>RES_hhdet_in!V136-RES_hhdet_in_new!V136</f>
        <v>1650</v>
      </c>
      <c r="W136" s="52">
        <f>RES_hhdet_in!W136-RES_hhdet_in_new!W136</f>
        <v>867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6568</v>
      </c>
      <c r="D140" s="52">
        <v>5300</v>
      </c>
      <c r="E140" s="52">
        <v>3043</v>
      </c>
      <c r="F140" s="52">
        <v>4609</v>
      </c>
      <c r="G140" s="52">
        <v>6818</v>
      </c>
      <c r="H140" s="52">
        <v>7724</v>
      </c>
      <c r="I140" s="52">
        <v>4176</v>
      </c>
      <c r="J140" s="52">
        <v>3478</v>
      </c>
      <c r="K140" s="52">
        <v>3412</v>
      </c>
      <c r="L140" s="52">
        <v>1844</v>
      </c>
      <c r="M140" s="52">
        <v>2720</v>
      </c>
      <c r="N140" s="52">
        <v>3085</v>
      </c>
      <c r="O140" s="52">
        <v>3144</v>
      </c>
      <c r="P140" s="52">
        <v>880</v>
      </c>
      <c r="Q140" s="52">
        <v>1213</v>
      </c>
      <c r="R140" s="52">
        <v>799</v>
      </c>
      <c r="S140" s="52">
        <v>531</v>
      </c>
      <c r="T140" s="52">
        <v>81</v>
      </c>
      <c r="U140" s="52">
        <v>2093</v>
      </c>
      <c r="V140" s="52">
        <v>1614</v>
      </c>
      <c r="W140" s="52">
        <v>2602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79786</v>
      </c>
      <c r="D141" s="36">
        <v>79660</v>
      </c>
      <c r="E141" s="36">
        <v>80508</v>
      </c>
      <c r="F141" s="36">
        <v>71811</v>
      </c>
      <c r="G141" s="36">
        <v>87502</v>
      </c>
      <c r="H141" s="36">
        <v>90812</v>
      </c>
      <c r="I141" s="36">
        <v>49864</v>
      </c>
      <c r="J141" s="36">
        <v>34935</v>
      </c>
      <c r="K141" s="36">
        <v>53743</v>
      </c>
      <c r="L141" s="36">
        <v>37765</v>
      </c>
      <c r="M141" s="36">
        <v>58526</v>
      </c>
      <c r="N141" s="36">
        <v>74983</v>
      </c>
      <c r="O141" s="36">
        <v>82141</v>
      </c>
      <c r="P141" s="36">
        <v>43054</v>
      </c>
      <c r="Q141" s="36">
        <v>34277</v>
      </c>
      <c r="R141" s="36">
        <v>31488</v>
      </c>
      <c r="S141" s="36">
        <v>43525</v>
      </c>
      <c r="T141" s="36">
        <v>46858</v>
      </c>
      <c r="U141" s="36">
        <v>53161</v>
      </c>
      <c r="V141" s="36">
        <v>54174</v>
      </c>
      <c r="W141" s="36">
        <v>50180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390</v>
      </c>
      <c r="D145" s="52">
        <v>648</v>
      </c>
      <c r="E145" s="52">
        <v>644</v>
      </c>
      <c r="F145" s="52">
        <v>612</v>
      </c>
      <c r="G145" s="52">
        <v>674</v>
      </c>
      <c r="H145" s="52">
        <v>688</v>
      </c>
      <c r="I145" s="52">
        <v>599</v>
      </c>
      <c r="J145" s="52">
        <v>390</v>
      </c>
      <c r="K145" s="52">
        <v>142</v>
      </c>
      <c r="L145" s="52">
        <v>0</v>
      </c>
      <c r="M145" s="52">
        <v>841</v>
      </c>
      <c r="N145" s="52">
        <v>2753</v>
      </c>
      <c r="O145" s="52">
        <v>5051</v>
      </c>
      <c r="P145" s="52">
        <v>3646</v>
      </c>
      <c r="Q145" s="52">
        <v>4305</v>
      </c>
      <c r="R145" s="52">
        <v>4099</v>
      </c>
      <c r="S145" s="52">
        <v>5529</v>
      </c>
      <c r="T145" s="52">
        <v>6066</v>
      </c>
      <c r="U145" s="52">
        <v>7094</v>
      </c>
      <c r="V145" s="52">
        <v>8454</v>
      </c>
      <c r="W145" s="52">
        <v>8541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109</v>
      </c>
      <c r="D147" s="52">
        <v>89</v>
      </c>
      <c r="E147" s="52">
        <v>48</v>
      </c>
      <c r="F147" s="52">
        <v>78</v>
      </c>
      <c r="G147" s="52">
        <v>100</v>
      </c>
      <c r="H147" s="52">
        <v>122</v>
      </c>
      <c r="I147" s="52">
        <v>170</v>
      </c>
      <c r="J147" s="52">
        <v>182</v>
      </c>
      <c r="K147" s="52">
        <v>177</v>
      </c>
      <c r="L147" s="52">
        <v>75</v>
      </c>
      <c r="M147" s="52">
        <v>22</v>
      </c>
      <c r="N147" s="52">
        <v>200</v>
      </c>
      <c r="O147" s="52">
        <v>597</v>
      </c>
      <c r="P147" s="52">
        <v>1240</v>
      </c>
      <c r="Q147" s="52">
        <v>3157</v>
      </c>
      <c r="R147" s="52">
        <v>4172</v>
      </c>
      <c r="S147" s="52">
        <v>3288</v>
      </c>
      <c r="T147" s="52">
        <v>2846</v>
      </c>
      <c r="U147" s="52">
        <v>2857</v>
      </c>
      <c r="V147" s="52">
        <v>2743</v>
      </c>
      <c r="W147" s="52">
        <v>3215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284</v>
      </c>
      <c r="D149" s="52">
        <f>RES_hhdet_in!D149-RES_hhdet_in_new!D149</f>
        <v>200</v>
      </c>
      <c r="E149" s="52">
        <f>RES_hhdet_in!E149-RES_hhdet_in_new!E149</f>
        <v>181</v>
      </c>
      <c r="F149" s="52">
        <f>RES_hhdet_in!F149-RES_hhdet_in_new!F149</f>
        <v>140</v>
      </c>
      <c r="G149" s="52">
        <f>RES_hhdet_in!G149-RES_hhdet_in_new!G149</f>
        <v>131</v>
      </c>
      <c r="H149" s="52">
        <f>RES_hhdet_in!H149-RES_hhdet_in_new!H149</f>
        <v>158</v>
      </c>
      <c r="I149" s="52">
        <f>RES_hhdet_in!I149-RES_hhdet_in_new!I149</f>
        <v>114</v>
      </c>
      <c r="J149" s="52">
        <f>RES_hhdet_in!J149-RES_hhdet_in_new!J149</f>
        <v>69</v>
      </c>
      <c r="K149" s="52">
        <f>RES_hhdet_in!K149-RES_hhdet_in_new!K149</f>
        <v>40</v>
      </c>
      <c r="L149" s="52">
        <f>RES_hhdet_in!L149-RES_hhdet_in_new!L149</f>
        <v>21</v>
      </c>
      <c r="M149" s="52">
        <f>RES_hhdet_in!M149-RES_hhdet_in_new!M149</f>
        <v>74</v>
      </c>
      <c r="N149" s="52">
        <f>RES_hhdet_in!N149-RES_hhdet_in_new!N149</f>
        <v>140</v>
      </c>
      <c r="O149" s="52">
        <f>RES_hhdet_in!O149-RES_hhdet_in_new!O149</f>
        <v>309</v>
      </c>
      <c r="P149" s="52">
        <f>RES_hhdet_in!P149-RES_hhdet_in_new!P149</f>
        <v>40</v>
      </c>
      <c r="Q149" s="52">
        <f>RES_hhdet_in!Q149-RES_hhdet_in_new!Q149</f>
        <v>227</v>
      </c>
      <c r="R149" s="52">
        <f>RES_hhdet_in!R149-RES_hhdet_in_new!R149</f>
        <v>296</v>
      </c>
      <c r="S149" s="52">
        <f>RES_hhdet_in!S149-RES_hhdet_in_new!S149</f>
        <v>218</v>
      </c>
      <c r="T149" s="52">
        <f>RES_hhdet_in!T149-RES_hhdet_in_new!T149</f>
        <v>698</v>
      </c>
      <c r="U149" s="52">
        <f>RES_hhdet_in!U149-RES_hhdet_in_new!U149</f>
        <v>657</v>
      </c>
      <c r="V149" s="52">
        <f>RES_hhdet_in!V149-RES_hhdet_in_new!V149</f>
        <v>1188</v>
      </c>
      <c r="W149" s="52">
        <f>RES_hhdet_in!W149-RES_hhdet_in_new!W149</f>
        <v>1020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13</v>
      </c>
      <c r="U150" s="52">
        <f>RES_hhdet_in!U150-RES_hhdet_in_new!U150</f>
        <v>0</v>
      </c>
      <c r="V150" s="52">
        <f>RES_hhdet_in!V150-RES_hhdet_in_new!V150</f>
        <v>1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426</v>
      </c>
      <c r="D153" s="52">
        <f>RES_hhdet_in!D153-RES_hhdet_in_new!D153</f>
        <v>769</v>
      </c>
      <c r="E153" s="52">
        <f>RES_hhdet_in!E153-RES_hhdet_in_new!E153</f>
        <v>799</v>
      </c>
      <c r="F153" s="52">
        <f>RES_hhdet_in!F153-RES_hhdet_in_new!F153</f>
        <v>842</v>
      </c>
      <c r="G153" s="52">
        <f>RES_hhdet_in!G153-RES_hhdet_in_new!G153</f>
        <v>985</v>
      </c>
      <c r="H153" s="52">
        <f>RES_hhdet_in!H153-RES_hhdet_in_new!H153</f>
        <v>1104</v>
      </c>
      <c r="I153" s="52">
        <f>RES_hhdet_in!I153-RES_hhdet_in_new!I153</f>
        <v>867</v>
      </c>
      <c r="J153" s="52">
        <f>RES_hhdet_in!J153-RES_hhdet_in_new!J153</f>
        <v>833</v>
      </c>
      <c r="K153" s="52">
        <f>RES_hhdet_in!K153-RES_hhdet_in_new!K153</f>
        <v>891</v>
      </c>
      <c r="L153" s="52">
        <f>RES_hhdet_in!L153-RES_hhdet_in_new!L153</f>
        <v>252</v>
      </c>
      <c r="M153" s="52">
        <f>RES_hhdet_in!M153-RES_hhdet_in_new!M153</f>
        <v>1674</v>
      </c>
      <c r="N153" s="52">
        <f>RES_hhdet_in!N153-RES_hhdet_in_new!N153</f>
        <v>3482</v>
      </c>
      <c r="O153" s="52">
        <f>RES_hhdet_in!O153-RES_hhdet_in_new!O153</f>
        <v>5548</v>
      </c>
      <c r="P153" s="52">
        <f>RES_hhdet_in!P153-RES_hhdet_in_new!P153</f>
        <v>4519</v>
      </c>
      <c r="Q153" s="52">
        <f>RES_hhdet_in!Q153-RES_hhdet_in_new!Q153</f>
        <v>4907</v>
      </c>
      <c r="R153" s="52">
        <f>RES_hhdet_in!R153-RES_hhdet_in_new!R153</f>
        <v>4516</v>
      </c>
      <c r="S153" s="52">
        <f>RES_hhdet_in!S153-RES_hhdet_in_new!S153</f>
        <v>4297</v>
      </c>
      <c r="T153" s="52">
        <f>RES_hhdet_in!T153-RES_hhdet_in_new!T153</f>
        <v>2906</v>
      </c>
      <c r="U153" s="52">
        <f>RES_hhdet_in!U153-RES_hhdet_in_new!U153</f>
        <v>12120</v>
      </c>
      <c r="V153" s="52">
        <f>RES_hhdet_in!V153-RES_hhdet_in_new!V153</f>
        <v>10044</v>
      </c>
      <c r="W153" s="52">
        <f>RES_hhdet_in!W153-RES_hhdet_in_new!W153</f>
        <v>15110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0</v>
      </c>
      <c r="E154" s="52">
        <f>RES_hhdet_in!E154-RES_hhdet_in_new!E154</f>
        <v>0</v>
      </c>
      <c r="F154" s="52">
        <f>RES_hhdet_in!F154-RES_hhdet_in_new!F154</f>
        <v>0</v>
      </c>
      <c r="G154" s="52">
        <f>RES_hhdet_in!G154-RES_hhdet_in_new!G154</f>
        <v>0</v>
      </c>
      <c r="H154" s="52">
        <f>RES_hhdet_in!H154-RES_hhdet_in_new!H154</f>
        <v>0</v>
      </c>
      <c r="I154" s="52">
        <f>RES_hhdet_in!I154-RES_hhdet_in_new!I154</f>
        <v>0</v>
      </c>
      <c r="J154" s="52">
        <f>RES_hhdet_in!J154-RES_hhdet_in_new!J154</f>
        <v>0</v>
      </c>
      <c r="K154" s="52">
        <f>RES_hhdet_in!K154-RES_hhdet_in_new!K154</f>
        <v>0</v>
      </c>
      <c r="L154" s="52">
        <f>RES_hhdet_in!L154-RES_hhdet_in_new!L154</f>
        <v>563</v>
      </c>
      <c r="M154" s="52">
        <f>RES_hhdet_in!M154-RES_hhdet_in_new!M154</f>
        <v>74</v>
      </c>
      <c r="N154" s="52">
        <f>RES_hhdet_in!N154-RES_hhdet_in_new!N154</f>
        <v>30</v>
      </c>
      <c r="O154" s="52">
        <f>RES_hhdet_in!O154-RES_hhdet_in_new!O154</f>
        <v>65</v>
      </c>
      <c r="P154" s="52">
        <f>RES_hhdet_in!P154-RES_hhdet_in_new!P154</f>
        <v>0</v>
      </c>
      <c r="Q154" s="52">
        <f>RES_hhdet_in!Q154-RES_hhdet_in_new!Q154</f>
        <v>47</v>
      </c>
      <c r="R154" s="52">
        <f>RES_hhdet_in!R154-RES_hhdet_in_new!R154</f>
        <v>265</v>
      </c>
      <c r="S154" s="52">
        <f>RES_hhdet_in!S154-RES_hhdet_in_new!S154</f>
        <v>2582</v>
      </c>
      <c r="T154" s="52">
        <f>RES_hhdet_in!T154-RES_hhdet_in_new!T154</f>
        <v>5061</v>
      </c>
      <c r="U154" s="52">
        <f>RES_hhdet_in!U154-RES_hhdet_in_new!U154</f>
        <v>59</v>
      </c>
      <c r="V154" s="52">
        <f>RES_hhdet_in!V154-RES_hhdet_in_new!V154</f>
        <v>2793</v>
      </c>
      <c r="W154" s="52">
        <f>RES_hhdet_in!W154-RES_hhdet_in_new!W154</f>
        <v>634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54</v>
      </c>
      <c r="D158" s="52">
        <v>60</v>
      </c>
      <c r="E158" s="52">
        <v>35</v>
      </c>
      <c r="F158" s="52">
        <v>58</v>
      </c>
      <c r="G158" s="52">
        <v>81</v>
      </c>
      <c r="H158" s="52">
        <v>97</v>
      </c>
      <c r="I158" s="52">
        <v>73</v>
      </c>
      <c r="J158" s="52">
        <v>81</v>
      </c>
      <c r="K158" s="52">
        <v>55</v>
      </c>
      <c r="L158" s="52">
        <v>39</v>
      </c>
      <c r="M158" s="52">
        <v>79</v>
      </c>
      <c r="N158" s="52">
        <v>143</v>
      </c>
      <c r="O158" s="52">
        <v>218</v>
      </c>
      <c r="P158" s="52">
        <v>88</v>
      </c>
      <c r="Q158" s="52">
        <v>175</v>
      </c>
      <c r="R158" s="52">
        <v>123</v>
      </c>
      <c r="S158" s="52">
        <v>83</v>
      </c>
      <c r="T158" s="52">
        <v>13</v>
      </c>
      <c r="U158" s="52">
        <v>425</v>
      </c>
      <c r="V158" s="52">
        <v>410</v>
      </c>
      <c r="W158" s="52">
        <v>771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656</v>
      </c>
      <c r="D159" s="36">
        <v>911</v>
      </c>
      <c r="E159" s="36">
        <v>943</v>
      </c>
      <c r="F159" s="36">
        <v>925</v>
      </c>
      <c r="G159" s="36">
        <v>1036</v>
      </c>
      <c r="H159" s="36">
        <v>1164</v>
      </c>
      <c r="I159" s="36">
        <v>907</v>
      </c>
      <c r="J159" s="36">
        <v>824</v>
      </c>
      <c r="K159" s="36">
        <v>878</v>
      </c>
      <c r="L159" s="36">
        <v>796</v>
      </c>
      <c r="M159" s="36">
        <v>1743</v>
      </c>
      <c r="N159" s="36">
        <v>3501</v>
      </c>
      <c r="O159" s="36">
        <v>5694</v>
      </c>
      <c r="P159" s="36">
        <v>4398</v>
      </c>
      <c r="Q159" s="36">
        <v>4998</v>
      </c>
      <c r="R159" s="36">
        <v>5013</v>
      </c>
      <c r="S159" s="36">
        <v>7035</v>
      </c>
      <c r="T159" s="36">
        <v>8704</v>
      </c>
      <c r="U159" s="36">
        <v>10896</v>
      </c>
      <c r="V159" s="36">
        <v>13958</v>
      </c>
      <c r="W159" s="36">
        <v>14938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0</v>
      </c>
      <c r="D163" s="52">
        <v>0</v>
      </c>
      <c r="E163" s="52">
        <v>0</v>
      </c>
      <c r="F163" s="52">
        <v>0</v>
      </c>
      <c r="G163" s="52">
        <v>3606</v>
      </c>
      <c r="H163" s="52">
        <v>6111</v>
      </c>
      <c r="I163" s="52">
        <v>6122</v>
      </c>
      <c r="J163" s="52">
        <v>3161</v>
      </c>
      <c r="K163" s="52">
        <v>331</v>
      </c>
      <c r="L163" s="52">
        <v>0</v>
      </c>
      <c r="M163" s="52">
        <v>5198</v>
      </c>
      <c r="N163" s="52">
        <v>11675</v>
      </c>
      <c r="O163" s="52">
        <v>9645</v>
      </c>
      <c r="P163" s="52">
        <v>241</v>
      </c>
      <c r="Q163" s="52">
        <v>1956</v>
      </c>
      <c r="R163" s="52">
        <v>186</v>
      </c>
      <c r="S163" s="52">
        <v>1748</v>
      </c>
      <c r="T163" s="52">
        <v>1060</v>
      </c>
      <c r="U163" s="52">
        <v>7260</v>
      </c>
      <c r="V163" s="52">
        <v>11481</v>
      </c>
      <c r="W163" s="52">
        <v>3754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1779</v>
      </c>
      <c r="D165" s="52">
        <v>1196</v>
      </c>
      <c r="E165" s="52">
        <v>38</v>
      </c>
      <c r="F165" s="52">
        <v>32</v>
      </c>
      <c r="G165" s="52">
        <v>49</v>
      </c>
      <c r="H165" s="52">
        <v>391</v>
      </c>
      <c r="I165" s="52">
        <v>1197</v>
      </c>
      <c r="J165" s="52">
        <v>1628</v>
      </c>
      <c r="K165" s="52">
        <v>1582</v>
      </c>
      <c r="L165" s="52">
        <v>461</v>
      </c>
      <c r="M165" s="52">
        <v>53</v>
      </c>
      <c r="N165" s="52">
        <v>1008</v>
      </c>
      <c r="O165" s="52">
        <v>2473</v>
      </c>
      <c r="P165" s="52">
        <v>3038</v>
      </c>
      <c r="Q165" s="52">
        <v>2083</v>
      </c>
      <c r="R165" s="52">
        <v>1282</v>
      </c>
      <c r="S165" s="52">
        <v>834</v>
      </c>
      <c r="T165" s="52">
        <v>750</v>
      </c>
      <c r="U165" s="52">
        <v>785</v>
      </c>
      <c r="V165" s="52">
        <v>2481</v>
      </c>
      <c r="W165" s="52">
        <v>3598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1104</v>
      </c>
      <c r="D167" s="52">
        <f>RES_hhdet_in!D167-RES_hhdet_in_new!D167</f>
        <v>2688</v>
      </c>
      <c r="E167" s="52">
        <f>RES_hhdet_in!E167-RES_hhdet_in_new!E167</f>
        <v>2607</v>
      </c>
      <c r="F167" s="52">
        <f>RES_hhdet_in!F167-RES_hhdet_in_new!F167</f>
        <v>2549</v>
      </c>
      <c r="G167" s="52">
        <f>RES_hhdet_in!G167-RES_hhdet_in_new!G167</f>
        <v>2168</v>
      </c>
      <c r="H167" s="52">
        <f>RES_hhdet_in!H167-RES_hhdet_in_new!H167</f>
        <v>2562</v>
      </c>
      <c r="I167" s="52">
        <f>RES_hhdet_in!I167-RES_hhdet_in_new!I167</f>
        <v>892</v>
      </c>
      <c r="J167" s="52">
        <f>RES_hhdet_in!J167-RES_hhdet_in_new!J167</f>
        <v>276</v>
      </c>
      <c r="K167" s="52">
        <f>RES_hhdet_in!K167-RES_hhdet_in_new!K167</f>
        <v>47</v>
      </c>
      <c r="L167" s="52">
        <f>RES_hhdet_in!L167-RES_hhdet_in_new!L167</f>
        <v>19</v>
      </c>
      <c r="M167" s="52">
        <f>RES_hhdet_in!M167-RES_hhdet_in_new!M167</f>
        <v>338</v>
      </c>
      <c r="N167" s="52">
        <f>RES_hhdet_in!N167-RES_hhdet_in_new!N167</f>
        <v>643</v>
      </c>
      <c r="O167" s="52">
        <f>RES_hhdet_in!O167-RES_hhdet_in_new!O167</f>
        <v>846</v>
      </c>
      <c r="P167" s="52">
        <f>RES_hhdet_in!P167-RES_hhdet_in_new!P167</f>
        <v>66</v>
      </c>
      <c r="Q167" s="52">
        <f>RES_hhdet_in!Q167-RES_hhdet_in_new!Q167</f>
        <v>335</v>
      </c>
      <c r="R167" s="52">
        <f>RES_hhdet_in!R167-RES_hhdet_in_new!R167</f>
        <v>240</v>
      </c>
      <c r="S167" s="52">
        <f>RES_hhdet_in!S167-RES_hhdet_in_new!S167</f>
        <v>181</v>
      </c>
      <c r="T167" s="52">
        <f>RES_hhdet_in!T167-RES_hhdet_in_new!T167</f>
        <v>583</v>
      </c>
      <c r="U167" s="52">
        <f>RES_hhdet_in!U167-RES_hhdet_in_new!U167</f>
        <v>901</v>
      </c>
      <c r="V167" s="52">
        <f>RES_hhdet_in!V167-RES_hhdet_in_new!V167</f>
        <v>1753</v>
      </c>
      <c r="W167" s="52">
        <f>RES_hhdet_in!W167-RES_hhdet_in_new!W167</f>
        <v>619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10</v>
      </c>
      <c r="U168" s="52">
        <f>RES_hhdet_in!U168-RES_hhdet_in_new!U168</f>
        <v>0</v>
      </c>
      <c r="V168" s="52">
        <f>RES_hhdet_in!V168-RES_hhdet_in_new!V168</f>
        <v>2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1659</v>
      </c>
      <c r="D171" s="52">
        <f>RES_hhdet_in!D171-RES_hhdet_in_new!D171</f>
        <v>10336</v>
      </c>
      <c r="E171" s="52">
        <f>RES_hhdet_in!E171-RES_hhdet_in_new!E171</f>
        <v>11493</v>
      </c>
      <c r="F171" s="52">
        <f>RES_hhdet_in!F171-RES_hhdet_in_new!F171</f>
        <v>15274</v>
      </c>
      <c r="G171" s="52">
        <f>RES_hhdet_in!G171-RES_hhdet_in_new!G171</f>
        <v>16072</v>
      </c>
      <c r="H171" s="52">
        <f>RES_hhdet_in!H171-RES_hhdet_in_new!H171</f>
        <v>17834</v>
      </c>
      <c r="I171" s="52">
        <f>RES_hhdet_in!I171-RES_hhdet_in_new!I171</f>
        <v>6822</v>
      </c>
      <c r="J171" s="52">
        <f>RES_hhdet_in!J171-RES_hhdet_in_new!J171</f>
        <v>3209</v>
      </c>
      <c r="K171" s="52">
        <f>RES_hhdet_in!K171-RES_hhdet_in_new!K171</f>
        <v>1109</v>
      </c>
      <c r="L171" s="52">
        <f>RES_hhdet_in!L171-RES_hhdet_in_new!L171</f>
        <v>229</v>
      </c>
      <c r="M171" s="52">
        <f>RES_hhdet_in!M171-RES_hhdet_in_new!M171</f>
        <v>7635</v>
      </c>
      <c r="N171" s="52">
        <f>RES_hhdet_in!N171-RES_hhdet_in_new!N171</f>
        <v>15685</v>
      </c>
      <c r="O171" s="52">
        <f>RES_hhdet_in!O171-RES_hhdet_in_new!O171</f>
        <v>15187</v>
      </c>
      <c r="P171" s="52">
        <f>RES_hhdet_in!P171-RES_hhdet_in_new!P171</f>
        <v>7101</v>
      </c>
      <c r="Q171" s="52">
        <f>RES_hhdet_in!Q171-RES_hhdet_in_new!Q171</f>
        <v>7280</v>
      </c>
      <c r="R171" s="52">
        <f>RES_hhdet_in!R171-RES_hhdet_in_new!R171</f>
        <v>3593</v>
      </c>
      <c r="S171" s="52">
        <f>RES_hhdet_in!S171-RES_hhdet_in_new!S171</f>
        <v>3514</v>
      </c>
      <c r="T171" s="52">
        <f>RES_hhdet_in!T171-RES_hhdet_in_new!T171</f>
        <v>2414</v>
      </c>
      <c r="U171" s="52">
        <f>RES_hhdet_in!U171-RES_hhdet_in_new!U171</f>
        <v>16610</v>
      </c>
      <c r="V171" s="52">
        <f>RES_hhdet_in!V171-RES_hhdet_in_new!V171</f>
        <v>14853</v>
      </c>
      <c r="W171" s="52">
        <f>RES_hhdet_in!W171-RES_hhdet_in_new!W171</f>
        <v>9292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0</v>
      </c>
      <c r="E172" s="52">
        <f>RES_hhdet_in!E172-RES_hhdet_in_new!E172</f>
        <v>0</v>
      </c>
      <c r="F172" s="52">
        <f>RES_hhdet_in!F172-RES_hhdet_in_new!F172</f>
        <v>0</v>
      </c>
      <c r="G172" s="52">
        <f>RES_hhdet_in!G172-RES_hhdet_in_new!G172</f>
        <v>0</v>
      </c>
      <c r="H172" s="52">
        <f>RES_hhdet_in!H172-RES_hhdet_in_new!H172</f>
        <v>0</v>
      </c>
      <c r="I172" s="52">
        <f>RES_hhdet_in!I172-RES_hhdet_in_new!I172</f>
        <v>0</v>
      </c>
      <c r="J172" s="52">
        <f>RES_hhdet_in!J172-RES_hhdet_in_new!J172</f>
        <v>0</v>
      </c>
      <c r="K172" s="52">
        <f>RES_hhdet_in!K172-RES_hhdet_in_new!K172</f>
        <v>0</v>
      </c>
      <c r="L172" s="52">
        <f>RES_hhdet_in!L172-RES_hhdet_in_new!L172</f>
        <v>510</v>
      </c>
      <c r="M172" s="52">
        <f>RES_hhdet_in!M172-RES_hhdet_in_new!M172</f>
        <v>336</v>
      </c>
      <c r="N172" s="52">
        <f>RES_hhdet_in!N172-RES_hhdet_in_new!N172</f>
        <v>131</v>
      </c>
      <c r="O172" s="52">
        <f>RES_hhdet_in!O172-RES_hhdet_in_new!O172</f>
        <v>182</v>
      </c>
      <c r="P172" s="52">
        <f>RES_hhdet_in!P172-RES_hhdet_in_new!P172</f>
        <v>0</v>
      </c>
      <c r="Q172" s="52">
        <f>RES_hhdet_in!Q172-RES_hhdet_in_new!Q172</f>
        <v>67</v>
      </c>
      <c r="R172" s="52">
        <f>RES_hhdet_in!R172-RES_hhdet_in_new!R172</f>
        <v>216</v>
      </c>
      <c r="S172" s="52">
        <f>RES_hhdet_in!S172-RES_hhdet_in_new!S172</f>
        <v>2107</v>
      </c>
      <c r="T172" s="52">
        <f>RES_hhdet_in!T172-RES_hhdet_in_new!T172</f>
        <v>4203</v>
      </c>
      <c r="U172" s="52">
        <f>RES_hhdet_in!U172-RES_hhdet_in_new!U172</f>
        <v>86</v>
      </c>
      <c r="V172" s="52">
        <f>RES_hhdet_in!V172-RES_hhdet_in_new!V172</f>
        <v>4132</v>
      </c>
      <c r="W172" s="52">
        <f>RES_hhdet_in!W172-RES_hhdet_in_new!W172</f>
        <v>380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210</v>
      </c>
      <c r="D176" s="52">
        <v>813</v>
      </c>
      <c r="E176" s="52">
        <v>514</v>
      </c>
      <c r="F176" s="52">
        <v>1075</v>
      </c>
      <c r="G176" s="52">
        <v>1318</v>
      </c>
      <c r="H176" s="52">
        <v>1597</v>
      </c>
      <c r="I176" s="52">
        <v>596</v>
      </c>
      <c r="J176" s="52">
        <v>317</v>
      </c>
      <c r="K176" s="52">
        <v>67</v>
      </c>
      <c r="L176" s="52">
        <v>35</v>
      </c>
      <c r="M176" s="52">
        <v>366</v>
      </c>
      <c r="N176" s="52">
        <v>649</v>
      </c>
      <c r="O176" s="52">
        <v>594</v>
      </c>
      <c r="P176" s="52">
        <v>138</v>
      </c>
      <c r="Q176" s="52">
        <v>257</v>
      </c>
      <c r="R176" s="52">
        <v>96</v>
      </c>
      <c r="S176" s="52">
        <v>66</v>
      </c>
      <c r="T176" s="52">
        <v>11</v>
      </c>
      <c r="U176" s="52">
        <v>623</v>
      </c>
      <c r="V176" s="52">
        <v>601</v>
      </c>
      <c r="W176" s="52">
        <v>454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2553</v>
      </c>
      <c r="D177" s="36">
        <v>12211</v>
      </c>
      <c r="E177" s="36">
        <v>13587</v>
      </c>
      <c r="F177" s="36">
        <v>16750</v>
      </c>
      <c r="G177" s="36">
        <v>16917</v>
      </c>
      <c r="H177" s="36">
        <v>18801</v>
      </c>
      <c r="I177" s="36">
        <v>7121</v>
      </c>
      <c r="J177" s="36">
        <v>3169</v>
      </c>
      <c r="K177" s="36">
        <v>1090</v>
      </c>
      <c r="L177" s="36">
        <v>723</v>
      </c>
      <c r="M177" s="36">
        <v>7936</v>
      </c>
      <c r="N177" s="36">
        <v>15795</v>
      </c>
      <c r="O177" s="36">
        <v>15586</v>
      </c>
      <c r="P177" s="36">
        <v>6891</v>
      </c>
      <c r="Q177" s="36">
        <v>7397</v>
      </c>
      <c r="R177" s="36">
        <v>4009</v>
      </c>
      <c r="S177" s="36">
        <v>5785</v>
      </c>
      <c r="T177" s="36">
        <v>7240</v>
      </c>
      <c r="U177" s="36">
        <v>15978</v>
      </c>
      <c r="V177" s="36">
        <v>20345</v>
      </c>
      <c r="W177" s="36">
        <v>9093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399</v>
      </c>
      <c r="I5" s="52">
        <v>1404</v>
      </c>
      <c r="J5" s="52">
        <v>1985</v>
      </c>
      <c r="K5" s="52">
        <v>298</v>
      </c>
      <c r="L5" s="52">
        <v>0</v>
      </c>
      <c r="M5" s="52">
        <v>0</v>
      </c>
      <c r="N5" s="52">
        <v>376</v>
      </c>
      <c r="O5" s="52">
        <v>0</v>
      </c>
      <c r="P5" s="52">
        <v>0</v>
      </c>
      <c r="Q5" s="52">
        <v>0</v>
      </c>
      <c r="R5" s="52">
        <v>5244</v>
      </c>
      <c r="S5" s="52">
        <v>5421</v>
      </c>
      <c r="T5" s="52">
        <v>5652</v>
      </c>
      <c r="U5" s="52">
        <v>5818</v>
      </c>
      <c r="V5" s="52">
        <v>10191</v>
      </c>
      <c r="W5" s="52">
        <v>6105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7</v>
      </c>
      <c r="Q8" s="52">
        <v>12</v>
      </c>
      <c r="R8" s="52">
        <v>213</v>
      </c>
      <c r="S8" s="52">
        <v>528</v>
      </c>
      <c r="T8" s="52">
        <v>1100</v>
      </c>
      <c r="U8" s="52">
        <v>1002</v>
      </c>
      <c r="V8" s="52">
        <v>1319</v>
      </c>
      <c r="W8" s="52">
        <v>1376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53</v>
      </c>
      <c r="I10" s="52">
        <v>272</v>
      </c>
      <c r="J10" s="52">
        <v>649</v>
      </c>
      <c r="K10" s="52">
        <v>103</v>
      </c>
      <c r="L10" s="52">
        <v>190</v>
      </c>
      <c r="M10" s="52">
        <v>326</v>
      </c>
      <c r="N10" s="52">
        <v>662</v>
      </c>
      <c r="O10" s="52">
        <v>960</v>
      </c>
      <c r="P10" s="52">
        <v>721</v>
      </c>
      <c r="Q10" s="52">
        <v>344</v>
      </c>
      <c r="R10" s="52">
        <v>5118</v>
      </c>
      <c r="S10" s="52">
        <v>4890</v>
      </c>
      <c r="T10" s="52">
        <v>4279</v>
      </c>
      <c r="U10" s="52">
        <v>4818</v>
      </c>
      <c r="V10" s="52">
        <v>9262</v>
      </c>
      <c r="W10" s="52">
        <v>3540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1</v>
      </c>
      <c r="Q11" s="52">
        <v>0</v>
      </c>
      <c r="R11" s="52">
        <v>6</v>
      </c>
      <c r="S11" s="52">
        <v>15</v>
      </c>
      <c r="T11" s="52">
        <v>111</v>
      </c>
      <c r="U11" s="52">
        <v>58</v>
      </c>
      <c r="V11" s="52">
        <v>83</v>
      </c>
      <c r="W11" s="52">
        <v>169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1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144</v>
      </c>
      <c r="Q15" s="52">
        <v>0</v>
      </c>
      <c r="R15" s="52">
        <v>94</v>
      </c>
      <c r="S15" s="52">
        <v>288</v>
      </c>
      <c r="T15" s="52">
        <v>439</v>
      </c>
      <c r="U15" s="52">
        <v>1070</v>
      </c>
      <c r="V15" s="52">
        <v>691</v>
      </c>
      <c r="W15" s="52">
        <v>2488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4</v>
      </c>
      <c r="S16" s="52">
        <v>150</v>
      </c>
      <c r="T16" s="52">
        <v>617</v>
      </c>
      <c r="U16" s="52">
        <v>4</v>
      </c>
      <c r="V16" s="52">
        <v>167</v>
      </c>
      <c r="W16" s="52">
        <v>106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174</v>
      </c>
      <c r="R20" s="52">
        <v>4638</v>
      </c>
      <c r="S20" s="52">
        <v>4454</v>
      </c>
      <c r="T20" s="52">
        <v>6584</v>
      </c>
      <c r="U20" s="52">
        <v>7318</v>
      </c>
      <c r="V20" s="52">
        <v>11872</v>
      </c>
      <c r="W20" s="52">
        <v>6967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3</v>
      </c>
      <c r="V21" s="52">
        <v>1</v>
      </c>
      <c r="W21" s="52">
        <v>9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456</v>
      </c>
      <c r="U22" s="36">
        <v>121</v>
      </c>
      <c r="V22" s="36">
        <v>72</v>
      </c>
      <c r="W22" s="36">
        <v>224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418</v>
      </c>
      <c r="I26" s="52">
        <v>198</v>
      </c>
      <c r="J26" s="52">
        <v>210</v>
      </c>
      <c r="K26" s="52">
        <v>198</v>
      </c>
      <c r="L26" s="52">
        <v>132</v>
      </c>
      <c r="M26" s="52">
        <v>0</v>
      </c>
      <c r="N26" s="52">
        <v>0</v>
      </c>
      <c r="O26" s="52">
        <v>241</v>
      </c>
      <c r="P26" s="52">
        <v>38</v>
      </c>
      <c r="Q26" s="52">
        <v>0</v>
      </c>
      <c r="R26" s="52">
        <v>158</v>
      </c>
      <c r="S26" s="52">
        <v>142</v>
      </c>
      <c r="T26" s="52">
        <v>233</v>
      </c>
      <c r="U26" s="52">
        <v>341</v>
      </c>
      <c r="V26" s="52">
        <v>390</v>
      </c>
      <c r="W26" s="52">
        <v>795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5</v>
      </c>
      <c r="Q29" s="52">
        <v>10</v>
      </c>
      <c r="R29" s="52">
        <v>10</v>
      </c>
      <c r="S29" s="52">
        <v>17</v>
      </c>
      <c r="T29" s="52">
        <v>34</v>
      </c>
      <c r="U29" s="52">
        <v>41</v>
      </c>
      <c r="V29" s="52">
        <v>62</v>
      </c>
      <c r="W29" s="52">
        <v>66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3</v>
      </c>
      <c r="Q31" s="52">
        <v>8</v>
      </c>
      <c r="R31" s="52">
        <v>22</v>
      </c>
      <c r="S31" s="52">
        <v>10</v>
      </c>
      <c r="T31" s="52">
        <v>36</v>
      </c>
      <c r="U31" s="52">
        <v>21</v>
      </c>
      <c r="V31" s="52">
        <v>38</v>
      </c>
      <c r="W31" s="52">
        <v>53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262</v>
      </c>
      <c r="Q35" s="52">
        <v>160</v>
      </c>
      <c r="R35" s="52">
        <v>307</v>
      </c>
      <c r="S35" s="52">
        <v>232</v>
      </c>
      <c r="T35" s="52">
        <v>154</v>
      </c>
      <c r="U35" s="52">
        <v>447</v>
      </c>
      <c r="V35" s="52">
        <v>370</v>
      </c>
      <c r="W35" s="52">
        <v>890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3</v>
      </c>
      <c r="R36" s="52">
        <v>18</v>
      </c>
      <c r="S36" s="52">
        <v>116</v>
      </c>
      <c r="T36" s="52">
        <v>222</v>
      </c>
      <c r="U36" s="52">
        <v>2</v>
      </c>
      <c r="V36" s="52">
        <v>89</v>
      </c>
      <c r="W36" s="52">
        <v>31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4</v>
      </c>
      <c r="Q40" s="52">
        <v>6</v>
      </c>
      <c r="R40" s="52">
        <v>10</v>
      </c>
      <c r="S40" s="52">
        <v>6</v>
      </c>
      <c r="T40" s="52">
        <v>0</v>
      </c>
      <c r="U40" s="52">
        <v>16</v>
      </c>
      <c r="V40" s="52">
        <v>13</v>
      </c>
      <c r="W40" s="52">
        <v>40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240</v>
      </c>
      <c r="Q41" s="36">
        <v>166</v>
      </c>
      <c r="R41" s="36">
        <v>334</v>
      </c>
      <c r="S41" s="36">
        <v>381</v>
      </c>
      <c r="T41" s="36">
        <v>453</v>
      </c>
      <c r="U41" s="36">
        <v>421</v>
      </c>
      <c r="V41" s="36">
        <v>496</v>
      </c>
      <c r="W41" s="36">
        <v>908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17774</v>
      </c>
      <c r="I64" s="52">
        <v>39648</v>
      </c>
      <c r="J64" s="52">
        <v>29853</v>
      </c>
      <c r="K64" s="52">
        <v>34527</v>
      </c>
      <c r="L64" s="52">
        <v>0</v>
      </c>
      <c r="M64" s="52">
        <v>41865</v>
      </c>
      <c r="N64" s="52">
        <v>39757</v>
      </c>
      <c r="O64" s="52">
        <v>73998</v>
      </c>
      <c r="P64" s="52">
        <v>46676</v>
      </c>
      <c r="Q64" s="52">
        <v>55203</v>
      </c>
      <c r="R64" s="52">
        <v>66036</v>
      </c>
      <c r="S64" s="52">
        <v>101209</v>
      </c>
      <c r="T64" s="52">
        <v>93791</v>
      </c>
      <c r="U64" s="52">
        <v>102456</v>
      </c>
      <c r="V64" s="52">
        <v>72929</v>
      </c>
      <c r="W64" s="52">
        <v>68322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2721</v>
      </c>
      <c r="Q67" s="52">
        <v>7933</v>
      </c>
      <c r="R67" s="52">
        <v>9409</v>
      </c>
      <c r="S67" s="52">
        <v>12174</v>
      </c>
      <c r="T67" s="52">
        <v>18155</v>
      </c>
      <c r="U67" s="52">
        <v>18111</v>
      </c>
      <c r="V67" s="52">
        <v>19998</v>
      </c>
      <c r="W67" s="52">
        <v>14674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4884</v>
      </c>
      <c r="I69" s="52">
        <v>24407</v>
      </c>
      <c r="J69" s="52">
        <v>29900</v>
      </c>
      <c r="K69" s="52">
        <v>30744</v>
      </c>
      <c r="L69" s="52">
        <v>818</v>
      </c>
      <c r="M69" s="52">
        <v>31356</v>
      </c>
      <c r="N69" s="52">
        <v>45156</v>
      </c>
      <c r="O69" s="52">
        <v>79368</v>
      </c>
      <c r="P69" s="52">
        <v>58149</v>
      </c>
      <c r="Q69" s="52">
        <v>50267</v>
      </c>
      <c r="R69" s="52">
        <v>70103</v>
      </c>
      <c r="S69" s="52">
        <v>97807</v>
      </c>
      <c r="T69" s="52">
        <v>61486</v>
      </c>
      <c r="U69" s="52">
        <v>56638</v>
      </c>
      <c r="V69" s="52">
        <v>52231</v>
      </c>
      <c r="W69" s="52">
        <v>35520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11</v>
      </c>
      <c r="M70" s="52">
        <v>0</v>
      </c>
      <c r="N70" s="52">
        <v>0</v>
      </c>
      <c r="O70" s="52">
        <v>0</v>
      </c>
      <c r="P70" s="52">
        <v>189</v>
      </c>
      <c r="Q70" s="52">
        <v>0</v>
      </c>
      <c r="R70" s="52">
        <v>0</v>
      </c>
      <c r="S70" s="52">
        <v>244</v>
      </c>
      <c r="T70" s="52">
        <v>463</v>
      </c>
      <c r="U70" s="52">
        <v>65</v>
      </c>
      <c r="V70" s="52">
        <v>904</v>
      </c>
      <c r="W70" s="52">
        <v>0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5318</v>
      </c>
      <c r="R73" s="52">
        <v>0</v>
      </c>
      <c r="S73" s="52">
        <v>2770</v>
      </c>
      <c r="T73" s="52">
        <v>12232</v>
      </c>
      <c r="U73" s="52">
        <v>53041</v>
      </c>
      <c r="V73" s="52">
        <v>16274</v>
      </c>
      <c r="W73" s="52">
        <v>39398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50</v>
      </c>
      <c r="R74" s="52">
        <v>0</v>
      </c>
      <c r="S74" s="52">
        <v>1422</v>
      </c>
      <c r="T74" s="52">
        <v>16936</v>
      </c>
      <c r="U74" s="52">
        <v>267</v>
      </c>
      <c r="V74" s="52">
        <v>3954</v>
      </c>
      <c r="W74" s="52">
        <v>1672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44256</v>
      </c>
      <c r="Q78" s="52">
        <v>65588</v>
      </c>
      <c r="R78" s="52">
        <v>84299</v>
      </c>
      <c r="S78" s="52">
        <v>120821</v>
      </c>
      <c r="T78" s="52">
        <v>127697</v>
      </c>
      <c r="U78" s="52">
        <v>136418</v>
      </c>
      <c r="V78" s="52">
        <v>135066</v>
      </c>
      <c r="W78" s="52">
        <v>136265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4071</v>
      </c>
      <c r="T79" s="36">
        <v>5482</v>
      </c>
      <c r="U79" s="36">
        <v>14675</v>
      </c>
      <c r="V79" s="36">
        <v>5916</v>
      </c>
      <c r="W79" s="36">
        <v>3490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679</v>
      </c>
      <c r="I83" s="52">
        <v>2498</v>
      </c>
      <c r="J83" s="52">
        <v>25479</v>
      </c>
      <c r="K83" s="52">
        <v>63060</v>
      </c>
      <c r="L83" s="52">
        <v>146036</v>
      </c>
      <c r="M83" s="52">
        <v>50778</v>
      </c>
      <c r="N83" s="52">
        <v>40940</v>
      </c>
      <c r="O83" s="52">
        <v>5400</v>
      </c>
      <c r="P83" s="52">
        <v>0</v>
      </c>
      <c r="Q83" s="52">
        <v>13916</v>
      </c>
      <c r="R83" s="52">
        <v>22970</v>
      </c>
      <c r="S83" s="52">
        <v>11267</v>
      </c>
      <c r="T83" s="52">
        <v>0</v>
      </c>
      <c r="U83" s="52">
        <v>0</v>
      </c>
      <c r="V83" s="52">
        <v>22170</v>
      </c>
      <c r="W83" s="52">
        <v>49749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837</v>
      </c>
      <c r="Q86" s="52">
        <v>1303</v>
      </c>
      <c r="R86" s="52">
        <v>2278</v>
      </c>
      <c r="S86" s="52">
        <v>3467</v>
      </c>
      <c r="T86" s="52">
        <v>3026</v>
      </c>
      <c r="U86" s="52">
        <v>1249</v>
      </c>
      <c r="V86" s="52">
        <v>1454</v>
      </c>
      <c r="W86" s="52">
        <v>3411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2</v>
      </c>
      <c r="I88" s="52">
        <v>10</v>
      </c>
      <c r="J88" s="52">
        <v>92</v>
      </c>
      <c r="K88" s="52">
        <v>53</v>
      </c>
      <c r="L88" s="52">
        <v>6214</v>
      </c>
      <c r="M88" s="52">
        <v>1579</v>
      </c>
      <c r="N88" s="52">
        <v>412</v>
      </c>
      <c r="O88" s="52">
        <v>1361</v>
      </c>
      <c r="P88" s="52">
        <v>1542</v>
      </c>
      <c r="Q88" s="52">
        <v>1726</v>
      </c>
      <c r="R88" s="52">
        <v>11370</v>
      </c>
      <c r="S88" s="52">
        <v>1055</v>
      </c>
      <c r="T88" s="52">
        <v>101235</v>
      </c>
      <c r="U88" s="52">
        <v>73798</v>
      </c>
      <c r="V88" s="52">
        <v>75676</v>
      </c>
      <c r="W88" s="52">
        <v>55631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26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192</v>
      </c>
      <c r="U89" s="52">
        <v>203</v>
      </c>
      <c r="V89" s="52">
        <v>238</v>
      </c>
      <c r="W89" s="52">
        <v>0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2647</v>
      </c>
      <c r="S92" s="52">
        <v>2697</v>
      </c>
      <c r="T92" s="52">
        <v>0</v>
      </c>
      <c r="U92" s="52">
        <v>0</v>
      </c>
      <c r="V92" s="52">
        <v>0</v>
      </c>
      <c r="W92" s="52">
        <v>0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8</v>
      </c>
      <c r="T93" s="52">
        <v>0</v>
      </c>
      <c r="U93" s="52">
        <v>0</v>
      </c>
      <c r="V93" s="52">
        <v>0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38989</v>
      </c>
      <c r="S96" s="52">
        <v>51543</v>
      </c>
      <c r="T96" s="52">
        <v>0</v>
      </c>
      <c r="U96" s="52">
        <v>0</v>
      </c>
      <c r="V96" s="52">
        <v>0</v>
      </c>
      <c r="W96" s="52">
        <v>0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1937</v>
      </c>
      <c r="S97" s="52">
        <v>24706</v>
      </c>
      <c r="T97" s="52">
        <v>0</v>
      </c>
      <c r="U97" s="52">
        <v>0</v>
      </c>
      <c r="V97" s="52">
        <v>0</v>
      </c>
      <c r="W97" s="52">
        <v>0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556</v>
      </c>
      <c r="Q101" s="52">
        <v>2296</v>
      </c>
      <c r="R101" s="52">
        <v>6701</v>
      </c>
      <c r="S101" s="52">
        <v>6619</v>
      </c>
      <c r="T101" s="52">
        <v>7632</v>
      </c>
      <c r="U101" s="52">
        <v>3100</v>
      </c>
      <c r="V101" s="52">
        <v>1989</v>
      </c>
      <c r="W101" s="52">
        <v>1260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230</v>
      </c>
      <c r="Q102" s="52">
        <v>1469</v>
      </c>
      <c r="R102" s="52">
        <v>1900</v>
      </c>
      <c r="S102" s="52">
        <v>1083</v>
      </c>
      <c r="T102" s="52">
        <v>135</v>
      </c>
      <c r="U102" s="52">
        <v>1244</v>
      </c>
      <c r="V102" s="52">
        <v>1191</v>
      </c>
      <c r="W102" s="52">
        <v>3011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11320</v>
      </c>
      <c r="Q103" s="36">
        <v>41362</v>
      </c>
      <c r="R103" s="36">
        <v>74325</v>
      </c>
      <c r="S103" s="36">
        <v>88364</v>
      </c>
      <c r="T103" s="36">
        <v>69533</v>
      </c>
      <c r="U103" s="36">
        <v>31566</v>
      </c>
      <c r="V103" s="36">
        <v>40083</v>
      </c>
      <c r="W103" s="36">
        <v>57973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7439</v>
      </c>
      <c r="I126" s="52">
        <v>13513</v>
      </c>
      <c r="J126" s="52">
        <v>4675</v>
      </c>
      <c r="K126" s="52">
        <v>9159</v>
      </c>
      <c r="L126" s="52">
        <v>0</v>
      </c>
      <c r="M126" s="52">
        <v>20551</v>
      </c>
      <c r="N126" s="52">
        <v>47545</v>
      </c>
      <c r="O126" s="52">
        <v>60104</v>
      </c>
      <c r="P126" s="52">
        <v>28887</v>
      </c>
      <c r="Q126" s="52">
        <v>18017</v>
      </c>
      <c r="R126" s="52">
        <v>20184</v>
      </c>
      <c r="S126" s="52">
        <v>28482</v>
      </c>
      <c r="T126" s="52">
        <v>27713</v>
      </c>
      <c r="U126" s="52">
        <v>19410</v>
      </c>
      <c r="V126" s="52">
        <v>14571</v>
      </c>
      <c r="W126" s="52">
        <v>20630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2209</v>
      </c>
      <c r="Q129" s="52">
        <v>4586</v>
      </c>
      <c r="R129" s="52">
        <v>3969</v>
      </c>
      <c r="S129" s="52">
        <v>3839</v>
      </c>
      <c r="T129" s="52">
        <v>5430</v>
      </c>
      <c r="U129" s="52">
        <v>5047</v>
      </c>
      <c r="V129" s="52">
        <v>4795</v>
      </c>
      <c r="W129" s="52">
        <v>3221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5647</v>
      </c>
      <c r="I131" s="52">
        <v>11776</v>
      </c>
      <c r="J131" s="52">
        <v>3971</v>
      </c>
      <c r="K131" s="52">
        <v>7711</v>
      </c>
      <c r="L131" s="52">
        <v>1641</v>
      </c>
      <c r="M131" s="52">
        <v>16403</v>
      </c>
      <c r="N131" s="52">
        <v>40851</v>
      </c>
      <c r="O131" s="52">
        <v>49670</v>
      </c>
      <c r="P131" s="52">
        <v>29091</v>
      </c>
      <c r="Q131" s="52">
        <v>18268</v>
      </c>
      <c r="R131" s="52">
        <v>20156</v>
      </c>
      <c r="S131" s="52">
        <v>31069</v>
      </c>
      <c r="T131" s="52">
        <v>19773</v>
      </c>
      <c r="U131" s="52">
        <v>13483</v>
      </c>
      <c r="V131" s="52">
        <v>6355</v>
      </c>
      <c r="W131" s="52">
        <v>12539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121</v>
      </c>
      <c r="M132" s="52">
        <v>4</v>
      </c>
      <c r="N132" s="52">
        <v>0</v>
      </c>
      <c r="O132" s="52">
        <v>0</v>
      </c>
      <c r="P132" s="52">
        <v>216</v>
      </c>
      <c r="Q132" s="52">
        <v>0</v>
      </c>
      <c r="R132" s="52">
        <v>0</v>
      </c>
      <c r="S132" s="52">
        <v>0</v>
      </c>
      <c r="T132" s="52">
        <v>118</v>
      </c>
      <c r="U132" s="52">
        <v>36</v>
      </c>
      <c r="V132" s="52">
        <v>274</v>
      </c>
      <c r="W132" s="52">
        <v>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2631</v>
      </c>
      <c r="U135" s="52">
        <v>7956</v>
      </c>
      <c r="V135" s="52">
        <v>8418</v>
      </c>
      <c r="W135" s="52">
        <v>25881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3641</v>
      </c>
      <c r="U136" s="52">
        <v>41</v>
      </c>
      <c r="V136" s="52">
        <v>2048</v>
      </c>
      <c r="W136" s="52">
        <v>1091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385</v>
      </c>
      <c r="Q140" s="52">
        <v>815</v>
      </c>
      <c r="R140" s="52">
        <v>692</v>
      </c>
      <c r="S140" s="52">
        <v>527</v>
      </c>
      <c r="T140" s="52">
        <v>93</v>
      </c>
      <c r="U140" s="52">
        <v>2199</v>
      </c>
      <c r="V140" s="52">
        <v>1737</v>
      </c>
      <c r="W140" s="52">
        <v>2899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18881</v>
      </c>
      <c r="Q141" s="36">
        <v>22708</v>
      </c>
      <c r="R141" s="36">
        <v>26870</v>
      </c>
      <c r="S141" s="36">
        <v>42853</v>
      </c>
      <c r="T141" s="36">
        <v>50483</v>
      </c>
      <c r="U141" s="36">
        <v>55697</v>
      </c>
      <c r="V141" s="36">
        <v>58162</v>
      </c>
      <c r="W141" s="36">
        <v>55879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197</v>
      </c>
      <c r="I145" s="52">
        <v>353</v>
      </c>
      <c r="J145" s="52">
        <v>275</v>
      </c>
      <c r="K145" s="52">
        <v>134</v>
      </c>
      <c r="L145" s="52">
        <v>0</v>
      </c>
      <c r="M145" s="52">
        <v>1001</v>
      </c>
      <c r="N145" s="52">
        <v>3122</v>
      </c>
      <c r="O145" s="52">
        <v>6150</v>
      </c>
      <c r="P145" s="52">
        <v>7914</v>
      </c>
      <c r="Q145" s="52">
        <v>8097</v>
      </c>
      <c r="R145" s="52">
        <v>6495</v>
      </c>
      <c r="S145" s="52">
        <v>7903</v>
      </c>
      <c r="T145" s="52">
        <v>9250</v>
      </c>
      <c r="U145" s="52">
        <v>10402</v>
      </c>
      <c r="V145" s="52">
        <v>12407</v>
      </c>
      <c r="W145" s="52">
        <v>12041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944</v>
      </c>
      <c r="Q147" s="52">
        <v>2739</v>
      </c>
      <c r="R147" s="52">
        <v>3917</v>
      </c>
      <c r="S147" s="52">
        <v>3514</v>
      </c>
      <c r="T147" s="52">
        <v>3868</v>
      </c>
      <c r="U147" s="52">
        <v>4325</v>
      </c>
      <c r="V147" s="52">
        <v>4822</v>
      </c>
      <c r="W147" s="52">
        <v>5052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28</v>
      </c>
      <c r="Q149" s="52">
        <v>240</v>
      </c>
      <c r="R149" s="52">
        <v>343</v>
      </c>
      <c r="S149" s="52">
        <v>261</v>
      </c>
      <c r="T149" s="52">
        <v>908</v>
      </c>
      <c r="U149" s="52">
        <v>819</v>
      </c>
      <c r="V149" s="52">
        <v>1523</v>
      </c>
      <c r="W149" s="52">
        <v>1235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17</v>
      </c>
      <c r="U150" s="52">
        <v>0</v>
      </c>
      <c r="V150" s="52">
        <v>2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3093</v>
      </c>
      <c r="Q153" s="52">
        <v>5127</v>
      </c>
      <c r="R153" s="52">
        <v>5144</v>
      </c>
      <c r="S153" s="52">
        <v>5049</v>
      </c>
      <c r="T153" s="52">
        <v>3766</v>
      </c>
      <c r="U153" s="52">
        <v>14964</v>
      </c>
      <c r="V153" s="52">
        <v>12850</v>
      </c>
      <c r="W153" s="52">
        <v>18261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50</v>
      </c>
      <c r="R154" s="52">
        <v>268</v>
      </c>
      <c r="S154" s="52">
        <v>2588</v>
      </c>
      <c r="T154" s="52">
        <v>5241</v>
      </c>
      <c r="U154" s="52">
        <v>71</v>
      </c>
      <c r="V154" s="52">
        <v>3125</v>
      </c>
      <c r="W154" s="52">
        <v>768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62</v>
      </c>
      <c r="Q158" s="52">
        <v>186</v>
      </c>
      <c r="R158" s="52">
        <v>144</v>
      </c>
      <c r="S158" s="52">
        <v>102</v>
      </c>
      <c r="T158" s="52">
        <v>19</v>
      </c>
      <c r="U158" s="52">
        <v>545</v>
      </c>
      <c r="V158" s="52">
        <v>525</v>
      </c>
      <c r="W158" s="52">
        <v>944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3040</v>
      </c>
      <c r="Q159" s="36">
        <v>5227</v>
      </c>
      <c r="R159" s="36">
        <v>5646</v>
      </c>
      <c r="S159" s="36">
        <v>8245</v>
      </c>
      <c r="T159" s="36">
        <v>11236</v>
      </c>
      <c r="U159" s="36">
        <v>13816</v>
      </c>
      <c r="V159" s="36">
        <v>17739</v>
      </c>
      <c r="W159" s="36">
        <v>18265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1740</v>
      </c>
      <c r="I163" s="52">
        <v>3618</v>
      </c>
      <c r="J163" s="52">
        <v>2237</v>
      </c>
      <c r="K163" s="52">
        <v>312</v>
      </c>
      <c r="L163" s="52">
        <v>0</v>
      </c>
      <c r="M163" s="52">
        <v>6188</v>
      </c>
      <c r="N163" s="52">
        <v>13246</v>
      </c>
      <c r="O163" s="52">
        <v>11742</v>
      </c>
      <c r="P163" s="52">
        <v>522</v>
      </c>
      <c r="Q163" s="52">
        <v>3678</v>
      </c>
      <c r="R163" s="52">
        <v>295</v>
      </c>
      <c r="S163" s="52">
        <v>2499</v>
      </c>
      <c r="T163" s="52">
        <v>1616</v>
      </c>
      <c r="U163" s="52">
        <v>10644</v>
      </c>
      <c r="V163" s="52">
        <v>16849</v>
      </c>
      <c r="W163" s="52">
        <v>5292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1030</v>
      </c>
      <c r="Q165" s="52">
        <v>1604</v>
      </c>
      <c r="R165" s="52">
        <v>988</v>
      </c>
      <c r="S165" s="52">
        <v>1016</v>
      </c>
      <c r="T165" s="52">
        <v>959</v>
      </c>
      <c r="U165" s="52">
        <v>2346</v>
      </c>
      <c r="V165" s="52">
        <v>4969</v>
      </c>
      <c r="W165" s="52">
        <v>4005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23</v>
      </c>
      <c r="Q167" s="52">
        <v>243</v>
      </c>
      <c r="R167" s="52">
        <v>191</v>
      </c>
      <c r="S167" s="52">
        <v>184</v>
      </c>
      <c r="T167" s="52">
        <v>585</v>
      </c>
      <c r="U167" s="52">
        <v>1048</v>
      </c>
      <c r="V167" s="52">
        <v>2205</v>
      </c>
      <c r="W167" s="52">
        <v>713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11</v>
      </c>
      <c r="U168" s="52">
        <v>0</v>
      </c>
      <c r="V168" s="52">
        <v>3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2435</v>
      </c>
      <c r="Q171" s="52">
        <v>5263</v>
      </c>
      <c r="R171" s="52">
        <v>2795</v>
      </c>
      <c r="S171" s="52">
        <v>3482</v>
      </c>
      <c r="T171" s="52">
        <v>2406</v>
      </c>
      <c r="U171" s="52">
        <v>19204</v>
      </c>
      <c r="V171" s="52">
        <v>18650</v>
      </c>
      <c r="W171" s="52">
        <v>10677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47</v>
      </c>
      <c r="R172" s="52">
        <v>152</v>
      </c>
      <c r="S172" s="52">
        <v>1769</v>
      </c>
      <c r="T172" s="52">
        <v>3328</v>
      </c>
      <c r="U172" s="52">
        <v>91</v>
      </c>
      <c r="V172" s="52">
        <v>4534</v>
      </c>
      <c r="W172" s="52">
        <v>439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46</v>
      </c>
      <c r="Q176" s="52">
        <v>186</v>
      </c>
      <c r="R176" s="52">
        <v>76</v>
      </c>
      <c r="S176" s="52">
        <v>68</v>
      </c>
      <c r="T176" s="52">
        <v>12</v>
      </c>
      <c r="U176" s="52">
        <v>729</v>
      </c>
      <c r="V176" s="52">
        <v>754</v>
      </c>
      <c r="W176" s="52">
        <v>530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2353</v>
      </c>
      <c r="Q177" s="36">
        <v>5338</v>
      </c>
      <c r="R177" s="36">
        <v>3094</v>
      </c>
      <c r="S177" s="36">
        <v>5664</v>
      </c>
      <c r="T177" s="36">
        <v>7118</v>
      </c>
      <c r="U177" s="36">
        <v>18560</v>
      </c>
      <c r="V177" s="36">
        <v>25395</v>
      </c>
      <c r="W177" s="36">
        <v>10555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61.969793191422312</v>
      </c>
      <c r="C3" s="117">
        <f t="shared" si="0"/>
        <v>79.033582441719005</v>
      </c>
      <c r="D3" s="117">
        <f t="shared" si="0"/>
        <v>131.12598700293768</v>
      </c>
      <c r="E3" s="117">
        <f t="shared" si="0"/>
        <v>84.455886441754529</v>
      </c>
      <c r="F3" s="117">
        <f t="shared" si="0"/>
        <v>106.55581135966227</v>
      </c>
      <c r="G3" s="117">
        <f t="shared" si="0"/>
        <v>52.34077829468351</v>
      </c>
      <c r="H3" s="117">
        <f t="shared" si="0"/>
        <v>49.167722122505317</v>
      </c>
      <c r="I3" s="117">
        <f t="shared" si="0"/>
        <v>43.753816869755852</v>
      </c>
      <c r="J3" s="117">
        <f t="shared" si="0"/>
        <v>64.407088016171343</v>
      </c>
      <c r="K3" s="117">
        <f t="shared" si="0"/>
        <v>47.207090003499921</v>
      </c>
      <c r="L3" s="117">
        <f t="shared" si="0"/>
        <v>53.376646314515448</v>
      </c>
      <c r="M3" s="117">
        <f t="shared" si="0"/>
        <v>48.349184702190826</v>
      </c>
      <c r="N3" s="117">
        <f t="shared" si="0"/>
        <v>45.021408233432368</v>
      </c>
      <c r="O3" s="117">
        <f t="shared" si="0"/>
        <v>26.830827824572815</v>
      </c>
      <c r="P3" s="117">
        <f t="shared" si="0"/>
        <v>19.938901948862664</v>
      </c>
      <c r="Q3" s="117">
        <f t="shared" si="0"/>
        <v>18.158753927921786</v>
      </c>
      <c r="R3" s="117">
        <f t="shared" ref="R3:V3" si="1">R4+R7+R9+R19</f>
        <v>29.95496798122192</v>
      </c>
      <c r="S3" s="117">
        <f t="shared" si="1"/>
        <v>35.074057062821694</v>
      </c>
      <c r="T3" s="117">
        <f t="shared" si="1"/>
        <v>30.816006012043122</v>
      </c>
      <c r="U3" s="117">
        <f t="shared" si="1"/>
        <v>29.291154366671556</v>
      </c>
      <c r="V3" s="117">
        <f t="shared" si="1"/>
        <v>54.753986891087166</v>
      </c>
      <c r="W3" s="117">
        <f t="shared" ref="W3" si="2">W4+W7+W9+W19</f>
        <v>57.246050039201386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54.518773972772799</v>
      </c>
      <c r="C4" s="122">
        <f t="shared" si="3"/>
        <v>72.2457647057157</v>
      </c>
      <c r="D4" s="122">
        <f t="shared" si="3"/>
        <v>121.42857848006716</v>
      </c>
      <c r="E4" s="122">
        <f t="shared" si="3"/>
        <v>77.29670184996462</v>
      </c>
      <c r="F4" s="122">
        <f t="shared" si="3"/>
        <v>97.560709617517034</v>
      </c>
      <c r="G4" s="122">
        <f t="shared" si="3"/>
        <v>46.344272371773911</v>
      </c>
      <c r="H4" s="122">
        <f t="shared" si="3"/>
        <v>43.239579309999513</v>
      </c>
      <c r="I4" s="122">
        <f t="shared" si="3"/>
        <v>37.621444275688418</v>
      </c>
      <c r="J4" s="122">
        <f t="shared" si="3"/>
        <v>56.586661958476462</v>
      </c>
      <c r="K4" s="122">
        <f t="shared" si="3"/>
        <v>41.731282482706597</v>
      </c>
      <c r="L4" s="122">
        <f t="shared" si="3"/>
        <v>50.066555697579595</v>
      </c>
      <c r="M4" s="122">
        <f t="shared" si="3"/>
        <v>44.832612277191913</v>
      </c>
      <c r="N4" s="122">
        <f t="shared" si="3"/>
        <v>41.6794844883729</v>
      </c>
      <c r="O4" s="122">
        <f t="shared" si="3"/>
        <v>24.577500559191961</v>
      </c>
      <c r="P4" s="122">
        <f t="shared" si="3"/>
        <v>17.557806184663729</v>
      </c>
      <c r="Q4" s="122">
        <f t="shared" si="3"/>
        <v>16.07839372873585</v>
      </c>
      <c r="R4" s="122">
        <f t="shared" ref="R4:V4" si="4">SUM(R5:R6)</f>
        <v>26.706706477080125</v>
      </c>
      <c r="S4" s="122">
        <f t="shared" si="4"/>
        <v>30.918736318603724</v>
      </c>
      <c r="T4" s="122">
        <f t="shared" si="4"/>
        <v>26.018132901937857</v>
      </c>
      <c r="U4" s="122">
        <f t="shared" si="4"/>
        <v>24.072145081094394</v>
      </c>
      <c r="V4" s="122">
        <f t="shared" si="4"/>
        <v>45.263226945598603</v>
      </c>
      <c r="W4" s="122">
        <f t="shared" ref="W4" si="5">SUM(W5:W6)</f>
        <v>48.280099783687518</v>
      </c>
      <c r="DA4" s="130" t="s">
        <v>1572</v>
      </c>
    </row>
    <row r="5" spans="1:105" ht="12" customHeight="1" x14ac:dyDescent="0.25">
      <c r="A5" s="97" t="s">
        <v>51</v>
      </c>
      <c r="B5" s="98">
        <v>54.237974974928775</v>
      </c>
      <c r="C5" s="98">
        <v>71.878779869659184</v>
      </c>
      <c r="D5" s="98">
        <v>120.82324658438662</v>
      </c>
      <c r="E5" s="98">
        <v>76.915877586602193</v>
      </c>
      <c r="F5" s="98">
        <v>97.085636884564465</v>
      </c>
      <c r="G5" s="98">
        <v>46.121874435040048</v>
      </c>
      <c r="H5" s="98">
        <v>43.035466383726074</v>
      </c>
      <c r="I5" s="98">
        <v>37.445353543781081</v>
      </c>
      <c r="J5" s="98">
        <v>56.322742099089822</v>
      </c>
      <c r="K5" s="98">
        <v>41.537903917504813</v>
      </c>
      <c r="L5" s="98">
        <v>49.843078288730652</v>
      </c>
      <c r="M5" s="98">
        <v>44.633170437035972</v>
      </c>
      <c r="N5" s="98">
        <v>41.495058693186976</v>
      </c>
      <c r="O5" s="98">
        <v>24.466759242558076</v>
      </c>
      <c r="P5" s="98">
        <v>17.478011768646692</v>
      </c>
      <c r="Q5" s="98">
        <v>16.00775715420944</v>
      </c>
      <c r="R5" s="98">
        <v>26.586626269900847</v>
      </c>
      <c r="S5" s="98">
        <v>30.773872157798216</v>
      </c>
      <c r="T5" s="98">
        <v>25.887575126797834</v>
      </c>
      <c r="U5" s="98">
        <v>23.948623439783482</v>
      </c>
      <c r="V5" s="98">
        <v>45.02253508416117</v>
      </c>
      <c r="W5" s="98">
        <v>48.025767184025888</v>
      </c>
      <c r="DA5" s="63" t="s">
        <v>1573</v>
      </c>
    </row>
    <row r="6" spans="1:105" ht="12" customHeight="1" x14ac:dyDescent="0.25">
      <c r="A6" s="97" t="s">
        <v>53</v>
      </c>
      <c r="B6" s="98">
        <v>0.2807989978440259</v>
      </c>
      <c r="C6" s="98">
        <v>0.36698483605652354</v>
      </c>
      <c r="D6" s="98">
        <v>0.60533189568053603</v>
      </c>
      <c r="E6" s="98">
        <v>0.38082426336242509</v>
      </c>
      <c r="F6" s="98">
        <v>0.47507273295257474</v>
      </c>
      <c r="G6" s="98">
        <v>0.22239793673386066</v>
      </c>
      <c r="H6" s="98">
        <v>0.20411292627344041</v>
      </c>
      <c r="I6" s="98">
        <v>0.17609073190733868</v>
      </c>
      <c r="J6" s="98">
        <v>0.26391985938663964</v>
      </c>
      <c r="K6" s="98">
        <v>0.19337856520178559</v>
      </c>
      <c r="L6" s="98">
        <v>0.22347740884894635</v>
      </c>
      <c r="M6" s="98">
        <v>0.1994418401559386</v>
      </c>
      <c r="N6" s="98">
        <v>0.18442579518592561</v>
      </c>
      <c r="O6" s="98">
        <v>0.11074131663388496</v>
      </c>
      <c r="P6" s="98">
        <v>7.9794416017035796E-2</v>
      </c>
      <c r="Q6" s="98">
        <v>7.0636574526412463E-2</v>
      </c>
      <c r="R6" s="98">
        <v>0.12008020717927809</v>
      </c>
      <c r="S6" s="98">
        <v>0.14486416080550665</v>
      </c>
      <c r="T6" s="98">
        <v>0.13055777514002329</v>
      </c>
      <c r="U6" s="98">
        <v>0.12352164131091146</v>
      </c>
      <c r="V6" s="98">
        <v>0.24069186143743035</v>
      </c>
      <c r="W6" s="98">
        <v>0.25433259966163019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3.0943989380578067E-3</v>
      </c>
      <c r="C7" s="122">
        <f t="shared" si="6"/>
        <v>5.4586791385919159E-3</v>
      </c>
      <c r="D7" s="122">
        <f t="shared" si="6"/>
        <v>8.7013522357769005E-3</v>
      </c>
      <c r="E7" s="122">
        <f t="shared" si="6"/>
        <v>1.2257744327537829E-2</v>
      </c>
      <c r="F7" s="122">
        <f t="shared" si="6"/>
        <v>1.336980038386933E-2</v>
      </c>
      <c r="G7" s="122">
        <f t="shared" si="6"/>
        <v>1.5745923508451113E-2</v>
      </c>
      <c r="H7" s="122">
        <f t="shared" si="6"/>
        <v>1.9311304098946786E-2</v>
      </c>
      <c r="I7" s="122">
        <f t="shared" si="6"/>
        <v>2.5425699576867467E-2</v>
      </c>
      <c r="J7" s="122">
        <f t="shared" si="6"/>
        <v>2.0646981923751809E-2</v>
      </c>
      <c r="K7" s="122">
        <f t="shared" si="6"/>
        <v>2.2737308424599287E-2</v>
      </c>
      <c r="L7" s="122">
        <f t="shared" si="6"/>
        <v>2.5388375684421122E-2</v>
      </c>
      <c r="M7" s="122">
        <f t="shared" si="6"/>
        <v>1.9995207501575161E-2</v>
      </c>
      <c r="N7" s="122">
        <f t="shared" si="6"/>
        <v>2.5556000601099155E-2</v>
      </c>
      <c r="O7" s="122">
        <f t="shared" si="6"/>
        <v>1.9017836890183729E-2</v>
      </c>
      <c r="P7" s="122">
        <f t="shared" si="6"/>
        <v>1.1257196061245787E-2</v>
      </c>
      <c r="Q7" s="122">
        <f t="shared" si="6"/>
        <v>1.2230942284699977E-2</v>
      </c>
      <c r="R7" s="122">
        <f t="shared" si="6"/>
        <v>1.194565795497839E-2</v>
      </c>
      <c r="S7" s="122">
        <f t="shared" si="6"/>
        <v>1.8001000383236265E-2</v>
      </c>
      <c r="T7" s="122">
        <f t="shared" si="6"/>
        <v>3.5070424773150297E-2</v>
      </c>
      <c r="U7" s="122">
        <f t="shared" si="6"/>
        <v>4.8152771860734224E-2</v>
      </c>
      <c r="V7" s="122">
        <f t="shared" si="6"/>
        <v>6.6936571874345444E-2</v>
      </c>
      <c r="W7" s="122">
        <f t="shared" si="6"/>
        <v>8.1896071439097592E-2</v>
      </c>
      <c r="DA7" s="130" t="s">
        <v>1575</v>
      </c>
    </row>
    <row r="8" spans="1:105" ht="12" customHeight="1" x14ac:dyDescent="0.25">
      <c r="A8" s="97" t="s">
        <v>53</v>
      </c>
      <c r="B8" s="98">
        <v>3.0943989380578067E-3</v>
      </c>
      <c r="C8" s="98">
        <v>5.4586791385919159E-3</v>
      </c>
      <c r="D8" s="98">
        <v>8.7013522357769005E-3</v>
      </c>
      <c r="E8" s="98">
        <v>1.2257744327537829E-2</v>
      </c>
      <c r="F8" s="98">
        <v>1.336980038386933E-2</v>
      </c>
      <c r="G8" s="98">
        <v>1.5745923508451113E-2</v>
      </c>
      <c r="H8" s="98">
        <v>1.9311304098946786E-2</v>
      </c>
      <c r="I8" s="98">
        <v>2.5425699576867467E-2</v>
      </c>
      <c r="J8" s="98">
        <v>2.0646981923751809E-2</v>
      </c>
      <c r="K8" s="98">
        <v>2.2737308424599287E-2</v>
      </c>
      <c r="L8" s="98">
        <v>2.5388375684421122E-2</v>
      </c>
      <c r="M8" s="98">
        <v>1.9995207501575161E-2</v>
      </c>
      <c r="N8" s="98">
        <v>2.5556000601099155E-2</v>
      </c>
      <c r="O8" s="98">
        <v>1.9017836890183729E-2</v>
      </c>
      <c r="P8" s="98">
        <v>1.1257196061245787E-2</v>
      </c>
      <c r="Q8" s="98">
        <v>1.2230942284699977E-2</v>
      </c>
      <c r="R8" s="98">
        <v>1.194565795497839E-2</v>
      </c>
      <c r="S8" s="98">
        <v>1.8001000383236265E-2</v>
      </c>
      <c r="T8" s="98">
        <v>3.5070424773150297E-2</v>
      </c>
      <c r="U8" s="98">
        <v>4.8152771860734224E-2</v>
      </c>
      <c r="V8" s="98">
        <v>6.6936571874345444E-2</v>
      </c>
      <c r="W8" s="98">
        <v>8.1896071439097592E-2</v>
      </c>
      <c r="DA8" s="63" t="s">
        <v>1576</v>
      </c>
    </row>
    <row r="9" spans="1:105" ht="12" customHeight="1" x14ac:dyDescent="0.25">
      <c r="A9" s="121" t="s">
        <v>55</v>
      </c>
      <c r="B9" s="122">
        <v>5.688593110167429</v>
      </c>
      <c r="C9" s="122">
        <v>4.9501968208783218</v>
      </c>
      <c r="D9" s="122">
        <v>7.346730680120217</v>
      </c>
      <c r="E9" s="122">
        <v>5.238048301274377</v>
      </c>
      <c r="F9" s="122">
        <v>6.6828843327245764</v>
      </c>
      <c r="G9" s="122">
        <v>4.4808699904701932</v>
      </c>
      <c r="H9" s="122">
        <v>4.4982121215969508</v>
      </c>
      <c r="I9" s="122">
        <v>4.6521165252067256</v>
      </c>
      <c r="J9" s="122">
        <v>6.1440512840307999</v>
      </c>
      <c r="K9" s="122">
        <v>4.2399689014602453</v>
      </c>
      <c r="L9" s="122">
        <v>2.2809346718999328</v>
      </c>
      <c r="M9" s="122">
        <v>2.4882661496394127</v>
      </c>
      <c r="N9" s="122">
        <v>2.4360622606510285</v>
      </c>
      <c r="O9" s="122">
        <v>1.6974364871987087</v>
      </c>
      <c r="P9" s="122">
        <v>1.8755233579561563</v>
      </c>
      <c r="Q9" s="122">
        <v>1.5914114220035436</v>
      </c>
      <c r="R9" s="122">
        <v>2.4638058079923599</v>
      </c>
      <c r="S9" s="122">
        <v>3.2299943691319615</v>
      </c>
      <c r="T9" s="122">
        <v>3.6422169578676771</v>
      </c>
      <c r="U9" s="122">
        <v>4.1135540168681475</v>
      </c>
      <c r="V9" s="122">
        <v>7.458145612306776</v>
      </c>
      <c r="W9" s="122">
        <v>6.6595548481431868</v>
      </c>
      <c r="DA9" s="130" t="s">
        <v>1577</v>
      </c>
    </row>
    <row r="10" spans="1:105" ht="12" customHeight="1" x14ac:dyDescent="0.25">
      <c r="A10" s="97" t="s">
        <v>143</v>
      </c>
      <c r="B10" s="98">
        <v>3.4609470965009193</v>
      </c>
      <c r="C10" s="98">
        <v>3.4942682545897958</v>
      </c>
      <c r="D10" s="98">
        <v>6.1971488347096795</v>
      </c>
      <c r="E10" s="98">
        <v>4.256182743598055</v>
      </c>
      <c r="F10" s="98">
        <v>5.8032239220140029</v>
      </c>
      <c r="G10" s="98">
        <v>3.4472499876909035</v>
      </c>
      <c r="H10" s="98">
        <v>3.6230329381476132</v>
      </c>
      <c r="I10" s="98">
        <v>3.6703041982331697</v>
      </c>
      <c r="J10" s="98">
        <v>5.4050972697602448</v>
      </c>
      <c r="K10" s="98">
        <v>3.8551261352291748</v>
      </c>
      <c r="L10" s="98">
        <v>2.0186883936492133</v>
      </c>
      <c r="M10" s="98">
        <v>2.2765838468729021</v>
      </c>
      <c r="N10" s="98">
        <v>2.2417536511941942</v>
      </c>
      <c r="O10" s="98">
        <v>1.5016811285501643</v>
      </c>
      <c r="P10" s="98">
        <v>1.7007696081456201</v>
      </c>
      <c r="Q10" s="98">
        <v>1.4761350785219971</v>
      </c>
      <c r="R10" s="98">
        <v>2.3311152033006612</v>
      </c>
      <c r="S10" s="98">
        <v>3.0416337178108419</v>
      </c>
      <c r="T10" s="98">
        <v>3.2609198189586586</v>
      </c>
      <c r="U10" s="98">
        <v>3.5217303895859935</v>
      </c>
      <c r="V10" s="98">
        <v>6.8158923289134359</v>
      </c>
      <c r="W10" s="98">
        <v>5.456925041449856</v>
      </c>
      <c r="DA10" s="63" t="s">
        <v>1578</v>
      </c>
    </row>
    <row r="11" spans="1:105" ht="12" customHeight="1" x14ac:dyDescent="0.25">
      <c r="A11" s="97" t="s">
        <v>124</v>
      </c>
      <c r="B11" s="98">
        <v>0.27645679542728502</v>
      </c>
      <c r="C11" s="98">
        <v>0.21343506778315158</v>
      </c>
      <c r="D11" s="98">
        <v>0.16414822468774035</v>
      </c>
      <c r="E11" s="98">
        <v>0.13339204177887104</v>
      </c>
      <c r="F11" s="98">
        <v>0.12481306300095821</v>
      </c>
      <c r="G11" s="98">
        <v>0.14376203855148911</v>
      </c>
      <c r="H11" s="98">
        <v>0.12081572602673617</v>
      </c>
      <c r="I11" s="98">
        <v>0.12510087198338302</v>
      </c>
      <c r="J11" s="98">
        <v>9.5657920109790517E-2</v>
      </c>
      <c r="K11" s="98">
        <v>6.0451539830972484E-2</v>
      </c>
      <c r="L11" s="98">
        <v>4.250015091294318E-2</v>
      </c>
      <c r="M11" s="98">
        <v>3.2050872289398208E-2</v>
      </c>
      <c r="N11" s="98">
        <v>2.6597308490421804E-2</v>
      </c>
      <c r="O11" s="98">
        <v>2.0286650967116723E-2</v>
      </c>
      <c r="P11" s="98">
        <v>1.0355524018285997E-2</v>
      </c>
      <c r="Q11" s="98">
        <v>2.2513419483353118E-3</v>
      </c>
      <c r="R11" s="98">
        <v>3.0356073954005231E-3</v>
      </c>
      <c r="S11" s="98">
        <v>5.4708588386061675E-3</v>
      </c>
      <c r="T11" s="98">
        <v>2.2710840812044022E-2</v>
      </c>
      <c r="U11" s="98">
        <v>2.4724327769211709E-2</v>
      </c>
      <c r="V11" s="98">
        <v>4.2820207543390172E-2</v>
      </c>
      <c r="W11" s="98">
        <v>7.5553252310334412E-2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1.1717079340443695E-4</v>
      </c>
      <c r="U12" s="98">
        <v>9.6258166515823048E-5</v>
      </c>
      <c r="V12" s="98">
        <v>1.2914568496093514E-4</v>
      </c>
      <c r="W12" s="98">
        <v>1.5210763876019997E-4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4.1088503609124838E-5</v>
      </c>
      <c r="U13" s="101">
        <v>3.1975281127896967E-5</v>
      </c>
      <c r="V13" s="101">
        <v>4.3452044834737265E-5</v>
      </c>
      <c r="W13" s="101">
        <v>5.0683390738458315E-5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7.6082289795312104E-5</v>
      </c>
      <c r="U14" s="104">
        <v>6.428288538792608E-5</v>
      </c>
      <c r="V14" s="104">
        <v>8.5693640126197865E-5</v>
      </c>
      <c r="W14" s="104">
        <v>1.0142424802174165E-4</v>
      </c>
      <c r="DA14" s="132" t="s">
        <v>1582</v>
      </c>
    </row>
    <row r="15" spans="1:105" ht="12" customHeight="1" x14ac:dyDescent="0.25">
      <c r="A15" s="106" t="s">
        <v>122</v>
      </c>
      <c r="B15" s="101">
        <v>1.9511892182392245</v>
      </c>
      <c r="C15" s="101">
        <v>1.2424934985053742</v>
      </c>
      <c r="D15" s="101">
        <v>0.98543362072279672</v>
      </c>
      <c r="E15" s="101">
        <v>0.84847351589745146</v>
      </c>
      <c r="F15" s="101">
        <v>0.7548473477096157</v>
      </c>
      <c r="G15" s="101">
        <v>0.88985796422780017</v>
      </c>
      <c r="H15" s="101">
        <v>0.75436345742260136</v>
      </c>
      <c r="I15" s="101">
        <v>0.8567114549901732</v>
      </c>
      <c r="J15" s="101">
        <v>0.64329609416076494</v>
      </c>
      <c r="K15" s="101">
        <v>0.32439122640009815</v>
      </c>
      <c r="L15" s="101">
        <v>0.21974612733777663</v>
      </c>
      <c r="M15" s="101">
        <v>0.17963143047711239</v>
      </c>
      <c r="N15" s="101">
        <v>0.16771130096641235</v>
      </c>
      <c r="O15" s="101">
        <v>0.17524364452368421</v>
      </c>
      <c r="P15" s="101">
        <v>0.16417186580186113</v>
      </c>
      <c r="Q15" s="101">
        <v>0.11276314710411764</v>
      </c>
      <c r="R15" s="101">
        <v>0.12895344925527116</v>
      </c>
      <c r="S15" s="101">
        <v>0.16424053904768793</v>
      </c>
      <c r="T15" s="101">
        <v>0.24630632413773879</v>
      </c>
      <c r="U15" s="101">
        <v>0.44921778137982749</v>
      </c>
      <c r="V15" s="101">
        <v>0.47026270349741639</v>
      </c>
      <c r="W15" s="101">
        <v>0.97249904970681311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2.2506315774350523E-4</v>
      </c>
      <c r="P16" s="104">
        <v>2.2635999038918953E-4</v>
      </c>
      <c r="Q16" s="104">
        <v>2.6185442909358462E-4</v>
      </c>
      <c r="R16" s="104">
        <v>7.0154804102702691E-4</v>
      </c>
      <c r="S16" s="104">
        <v>1.8649253434825614E-2</v>
      </c>
      <c r="T16" s="104">
        <v>0.11216280316583144</v>
      </c>
      <c r="U16" s="104">
        <v>0.11778525996659875</v>
      </c>
      <c r="V16" s="104">
        <v>0.12904122666757192</v>
      </c>
      <c r="W16" s="104">
        <v>0.1544253970374235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1.0844342093297599E-4</v>
      </c>
      <c r="P17" s="98">
        <v>9.9091875151377911E-5</v>
      </c>
      <c r="Q17" s="98">
        <v>1.1601795910009838E-4</v>
      </c>
      <c r="R17" s="98">
        <v>3.048953066663179E-4</v>
      </c>
      <c r="S17" s="98">
        <v>7.3060553481511326E-3</v>
      </c>
      <c r="T17" s="98">
        <v>4.5486932440228833E-2</v>
      </c>
      <c r="U17" s="98">
        <v>4.5200428896675311E-2</v>
      </c>
      <c r="V17" s="98">
        <v>4.972928108276084E-2</v>
      </c>
      <c r="W17" s="98">
        <v>5.8954577954766337E-2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1.1661973681052923E-4</v>
      </c>
      <c r="P18" s="98">
        <v>1.272681152378116E-4</v>
      </c>
      <c r="Q18" s="98">
        <v>1.4583646999348623E-4</v>
      </c>
      <c r="R18" s="98">
        <v>3.9665273436070901E-4</v>
      </c>
      <c r="S18" s="98">
        <v>1.1343198086674482E-2</v>
      </c>
      <c r="T18" s="98">
        <v>6.6675870725602604E-2</v>
      </c>
      <c r="U18" s="98">
        <v>7.2584831069923431E-2</v>
      </c>
      <c r="V18" s="98">
        <v>7.9311945584811083E-2</v>
      </c>
      <c r="W18" s="98">
        <v>9.5470819082657171E-2</v>
      </c>
      <c r="DA18" s="63" t="s">
        <v>1586</v>
      </c>
    </row>
    <row r="19" spans="1:105" ht="12" customHeight="1" x14ac:dyDescent="0.25">
      <c r="A19" s="121" t="s">
        <v>54</v>
      </c>
      <c r="B19" s="122">
        <v>1.7593317095440195</v>
      </c>
      <c r="C19" s="122">
        <v>1.8321622359863829</v>
      </c>
      <c r="D19" s="122">
        <v>2.3419764905145319</v>
      </c>
      <c r="E19" s="122">
        <v>1.9088785461879962</v>
      </c>
      <c r="F19" s="122">
        <v>2.2988476090367769</v>
      </c>
      <c r="G19" s="122">
        <v>1.4998900089309548</v>
      </c>
      <c r="H19" s="122">
        <v>1.4106193868099028</v>
      </c>
      <c r="I19" s="122">
        <v>1.4548303692838402</v>
      </c>
      <c r="J19" s="122">
        <v>1.6557277917403272</v>
      </c>
      <c r="K19" s="122">
        <v>1.2131013109084781</v>
      </c>
      <c r="L19" s="122">
        <v>1.0037675693514931</v>
      </c>
      <c r="M19" s="122">
        <v>1.0083110678579239</v>
      </c>
      <c r="N19" s="122">
        <v>0.88030548380733986</v>
      </c>
      <c r="O19" s="122">
        <v>0.53687294129196161</v>
      </c>
      <c r="P19" s="122">
        <v>0.4943152101815359</v>
      </c>
      <c r="Q19" s="122">
        <v>0.47671783489769337</v>
      </c>
      <c r="R19" s="122">
        <v>0.77251003819445374</v>
      </c>
      <c r="S19" s="122">
        <v>0.90732537470277563</v>
      </c>
      <c r="T19" s="122">
        <v>1.1205857274644377</v>
      </c>
      <c r="U19" s="122">
        <v>1.0573024968482789</v>
      </c>
      <c r="V19" s="122">
        <v>1.965677761307447</v>
      </c>
      <c r="W19" s="122">
        <v>2.2244993359315854</v>
      </c>
      <c r="DA19" s="130" t="s">
        <v>1587</v>
      </c>
    </row>
    <row r="20" spans="1:105" ht="12" customHeight="1" x14ac:dyDescent="0.25">
      <c r="A20" s="97" t="s">
        <v>51</v>
      </c>
      <c r="B20" s="98">
        <v>0.81388962246539875</v>
      </c>
      <c r="C20" s="98">
        <v>0.82910148882065859</v>
      </c>
      <c r="D20" s="98">
        <v>1.4977473152115539</v>
      </c>
      <c r="E20" s="98">
        <v>1.030433220960536</v>
      </c>
      <c r="F20" s="98">
        <v>1.3831942235161048</v>
      </c>
      <c r="G20" s="98">
        <v>0.71187299773334889</v>
      </c>
      <c r="H20" s="98">
        <v>0.77047746230515346</v>
      </c>
      <c r="I20" s="98">
        <v>0.76714535342857704</v>
      </c>
      <c r="J20" s="98">
        <v>1.1273626947784965</v>
      </c>
      <c r="K20" s="98">
        <v>0.82923993866754775</v>
      </c>
      <c r="L20" s="98">
        <v>0.7941232574309387</v>
      </c>
      <c r="M20" s="98">
        <v>0.88181923285809327</v>
      </c>
      <c r="N20" s="98">
        <v>0.85209565217945316</v>
      </c>
      <c r="O20" s="98">
        <v>0.50172299948504606</v>
      </c>
      <c r="P20" s="98">
        <v>0.42654966362040664</v>
      </c>
      <c r="Q20" s="98">
        <v>0.39409572943536814</v>
      </c>
      <c r="R20" s="98">
        <v>0.67641157924906847</v>
      </c>
      <c r="S20" s="98">
        <v>0.77959300659214792</v>
      </c>
      <c r="T20" s="98">
        <v>1.0558042803827914</v>
      </c>
      <c r="U20" s="98">
        <v>1.0183821981455641</v>
      </c>
      <c r="V20" s="98">
        <v>1.9436878061859129</v>
      </c>
      <c r="W20" s="98">
        <v>2.1912544641201182</v>
      </c>
      <c r="DA20" s="63" t="s">
        <v>1588</v>
      </c>
    </row>
    <row r="21" spans="1:105" ht="12" customHeight="1" x14ac:dyDescent="0.25">
      <c r="A21" s="97" t="s">
        <v>50</v>
      </c>
      <c r="B21" s="98">
        <v>7.5317518606029601E-2</v>
      </c>
      <c r="C21" s="98">
        <v>7.6960602669432096E-2</v>
      </c>
      <c r="D21" s="98">
        <v>6.553650632604717E-2</v>
      </c>
      <c r="E21" s="98">
        <v>5.7885271325457475E-2</v>
      </c>
      <c r="F21" s="98">
        <v>6.2291724685298387E-2</v>
      </c>
      <c r="G21" s="98">
        <v>5.924498809781422E-2</v>
      </c>
      <c r="H21" s="98">
        <v>5.2361319758675813E-2</v>
      </c>
      <c r="I21" s="98">
        <v>5.30966919357857E-2</v>
      </c>
      <c r="J21" s="98">
        <v>4.6473403748687234E-2</v>
      </c>
      <c r="K21" s="98">
        <v>3.4293805042833421E-2</v>
      </c>
      <c r="L21" s="98">
        <v>2.0418628684893914E-2</v>
      </c>
      <c r="M21" s="98">
        <v>1.0991002155098413E-2</v>
      </c>
      <c r="N21" s="98">
        <v>1.4705705266746939E-3</v>
      </c>
      <c r="O21" s="98">
        <v>1.8301312351045157E-3</v>
      </c>
      <c r="P21" s="98">
        <v>2.6615850389839577E-3</v>
      </c>
      <c r="Q21" s="98">
        <v>3.3457750114149853E-3</v>
      </c>
      <c r="R21" s="98">
        <v>4.1854806818823953E-3</v>
      </c>
      <c r="S21" s="98">
        <v>4.5028696769759671E-3</v>
      </c>
      <c r="T21" s="98">
        <v>8.6976658270385967E-4</v>
      </c>
      <c r="U21" s="98">
        <v>4.4292248439482395E-4</v>
      </c>
      <c r="V21" s="98">
        <v>1.2273020788140695E-4</v>
      </c>
      <c r="W21" s="98">
        <v>8.0564977961542134E-4</v>
      </c>
      <c r="DA21" s="63" t="s">
        <v>1589</v>
      </c>
    </row>
    <row r="22" spans="1:105" ht="12" customHeight="1" x14ac:dyDescent="0.25">
      <c r="A22" s="109" t="s">
        <v>120</v>
      </c>
      <c r="B22" s="33">
        <v>0.87012456847259112</v>
      </c>
      <c r="C22" s="33">
        <v>0.9261001444962923</v>
      </c>
      <c r="D22" s="33">
        <v>0.77869266897693068</v>
      </c>
      <c r="E22" s="33">
        <v>0.82056005390200293</v>
      </c>
      <c r="F22" s="33">
        <v>0.8533616608353739</v>
      </c>
      <c r="G22" s="33">
        <v>0.72877202309979183</v>
      </c>
      <c r="H22" s="33">
        <v>0.58778060474607341</v>
      </c>
      <c r="I22" s="33">
        <v>0.63458832391947739</v>
      </c>
      <c r="J22" s="33">
        <v>0.48189169321314357</v>
      </c>
      <c r="K22" s="33">
        <v>0.34956756719809678</v>
      </c>
      <c r="L22" s="33">
        <v>0.18922568323566041</v>
      </c>
      <c r="M22" s="33">
        <v>0.11550083284473232</v>
      </c>
      <c r="N22" s="33">
        <v>2.6739261101211997E-2</v>
      </c>
      <c r="O22" s="33">
        <v>3.331981057181102E-2</v>
      </c>
      <c r="P22" s="33">
        <v>6.5103961522145329E-2</v>
      </c>
      <c r="Q22" s="33">
        <v>7.9276330450910287E-2</v>
      </c>
      <c r="R22" s="33">
        <v>9.1912978263502879E-2</v>
      </c>
      <c r="S22" s="33">
        <v>0.1232294984336517</v>
      </c>
      <c r="T22" s="33">
        <v>6.3911680498942552E-2</v>
      </c>
      <c r="U22" s="33">
        <v>3.8477376218320036E-2</v>
      </c>
      <c r="V22" s="33">
        <v>2.1867224913652564E-2</v>
      </c>
      <c r="W22" s="33">
        <v>3.2439222031851497E-2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9.9769503441766094</v>
      </c>
      <c r="C24" s="117">
        <f t="shared" si="7"/>
        <v>9.8487803058287966</v>
      </c>
      <c r="D24" s="117">
        <f t="shared" si="7"/>
        <v>17.743673259368137</v>
      </c>
      <c r="E24" s="117">
        <f t="shared" si="7"/>
        <v>6.7763695045385353</v>
      </c>
      <c r="F24" s="117">
        <f t="shared" si="7"/>
        <v>2.2762663288488056</v>
      </c>
      <c r="G24" s="117">
        <f t="shared" si="7"/>
        <v>4.34233709096402</v>
      </c>
      <c r="H24" s="117">
        <f t="shared" si="7"/>
        <v>13.513415432909863</v>
      </c>
      <c r="I24" s="117">
        <f t="shared" si="7"/>
        <v>9.0942794235208915</v>
      </c>
      <c r="J24" s="117">
        <f t="shared" si="7"/>
        <v>14.506631122025958</v>
      </c>
      <c r="K24" s="117">
        <f t="shared" si="7"/>
        <v>14.348773705754274</v>
      </c>
      <c r="L24" s="117">
        <f t="shared" si="7"/>
        <v>9.8890310665505048</v>
      </c>
      <c r="M24" s="117">
        <f t="shared" si="7"/>
        <v>2.9446619461600658</v>
      </c>
      <c r="N24" s="117">
        <f t="shared" si="7"/>
        <v>7.4121302037102836</v>
      </c>
      <c r="O24" s="117">
        <f t="shared" si="7"/>
        <v>5.3728744237712602</v>
      </c>
      <c r="P24" s="117">
        <f t="shared" si="7"/>
        <v>0.97697294128720391</v>
      </c>
      <c r="Q24" s="117">
        <f t="shared" si="7"/>
        <v>0.99338709528908864</v>
      </c>
      <c r="R24" s="117">
        <f t="shared" ref="R24:V24" si="8">R25+R28+R30+R39</f>
        <v>5.3998983517543699</v>
      </c>
      <c r="S24" s="117">
        <f t="shared" si="8"/>
        <v>5.2127836451215073</v>
      </c>
      <c r="T24" s="117">
        <f t="shared" si="8"/>
        <v>4.8593169001619216</v>
      </c>
      <c r="U24" s="117">
        <f t="shared" si="8"/>
        <v>4.1662063279495207</v>
      </c>
      <c r="V24" s="117">
        <f t="shared" si="8"/>
        <v>4.0709292481106232</v>
      </c>
      <c r="W24" s="117">
        <f t="shared" ref="W24" si="9">W25+W28+W30+W39</f>
        <v>5.1249132901605607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8.9976249465184317</v>
      </c>
      <c r="C25" s="122">
        <f t="shared" si="10"/>
        <v>8.9067936503299201</v>
      </c>
      <c r="D25" s="122">
        <f t="shared" si="10"/>
        <v>16.830980774264045</v>
      </c>
      <c r="E25" s="122">
        <f t="shared" si="10"/>
        <v>5.8761444678279311</v>
      </c>
      <c r="F25" s="122">
        <f t="shared" si="10"/>
        <v>1.3675498266527373</v>
      </c>
      <c r="G25" s="122">
        <f t="shared" si="10"/>
        <v>3.4438589210603947</v>
      </c>
      <c r="H25" s="122">
        <f t="shared" si="10"/>
        <v>12.411972306841596</v>
      </c>
      <c r="I25" s="122">
        <f t="shared" si="10"/>
        <v>7.896927608476096</v>
      </c>
      <c r="J25" s="122">
        <f t="shared" si="10"/>
        <v>13.438143930738713</v>
      </c>
      <c r="K25" s="122">
        <f t="shared" si="10"/>
        <v>13.484443777801751</v>
      </c>
      <c r="L25" s="122">
        <f t="shared" si="10"/>
        <v>9.140418507593397</v>
      </c>
      <c r="M25" s="122">
        <f t="shared" si="10"/>
        <v>2.4404536550258067</v>
      </c>
      <c r="N25" s="122">
        <f t="shared" si="10"/>
        <v>6.9752297950769568</v>
      </c>
      <c r="O25" s="122">
        <f t="shared" si="10"/>
        <v>4.8824671673273903</v>
      </c>
      <c r="P25" s="122">
        <f t="shared" si="10"/>
        <v>0.46727741425109814</v>
      </c>
      <c r="Q25" s="122">
        <f t="shared" si="10"/>
        <v>0.44153557055411174</v>
      </c>
      <c r="R25" s="122">
        <f t="shared" ref="R25:V25" si="11">SUM(R26:R27)</f>
        <v>4.8492403832741777</v>
      </c>
      <c r="S25" s="122">
        <f t="shared" si="11"/>
        <v>4.6599077906592603</v>
      </c>
      <c r="T25" s="122">
        <f t="shared" si="11"/>
        <v>4.2245168668837607</v>
      </c>
      <c r="U25" s="122">
        <f t="shared" si="11"/>
        <v>3.4469110023164578</v>
      </c>
      <c r="V25" s="122">
        <f t="shared" si="11"/>
        <v>3.4482057059367879</v>
      </c>
      <c r="W25" s="122">
        <f t="shared" ref="W25" si="12">SUM(W26:W27)</f>
        <v>4.3392555414571587</v>
      </c>
      <c r="DA25" s="130" t="s">
        <v>1592</v>
      </c>
    </row>
    <row r="26" spans="1:105" ht="12" customHeight="1" x14ac:dyDescent="0.25">
      <c r="A26" s="97" t="s">
        <v>74</v>
      </c>
      <c r="B26" s="98">
        <v>8.891942867032963</v>
      </c>
      <c r="C26" s="98">
        <v>8.80201140641514</v>
      </c>
      <c r="D26" s="98">
        <v>16.636135033731712</v>
      </c>
      <c r="E26" s="98">
        <v>5.8089042996380273</v>
      </c>
      <c r="F26" s="98">
        <v>1.351952682062278</v>
      </c>
      <c r="G26" s="98">
        <v>3.4047948828302195</v>
      </c>
      <c r="H26" s="98">
        <v>12.269336977117428</v>
      </c>
      <c r="I26" s="98">
        <v>7.8066964521925701</v>
      </c>
      <c r="J26" s="98">
        <v>13.28502370236748</v>
      </c>
      <c r="K26" s="98">
        <v>13.330946691043376</v>
      </c>
      <c r="L26" s="98">
        <v>9.0396446819681362</v>
      </c>
      <c r="M26" s="98">
        <v>2.4135752214992117</v>
      </c>
      <c r="N26" s="98">
        <v>6.8992470794102712</v>
      </c>
      <c r="O26" s="98">
        <v>4.8277075225608037</v>
      </c>
      <c r="P26" s="98">
        <v>0.46199127586397221</v>
      </c>
      <c r="Q26" s="98">
        <v>0.43670286648652462</v>
      </c>
      <c r="R26" s="98">
        <v>4.7960891905824798</v>
      </c>
      <c r="S26" s="98">
        <v>4.6078719346174406</v>
      </c>
      <c r="T26" s="98">
        <v>4.1749880577051686</v>
      </c>
      <c r="U26" s="98">
        <v>3.4059711474156869</v>
      </c>
      <c r="V26" s="98">
        <v>3.4059711474156891</v>
      </c>
      <c r="W26" s="98">
        <v>4.2848762778255463</v>
      </c>
      <c r="DA26" s="63" t="s">
        <v>1593</v>
      </c>
    </row>
    <row r="27" spans="1:105" ht="12" customHeight="1" x14ac:dyDescent="0.25">
      <c r="A27" s="97" t="s">
        <v>53</v>
      </c>
      <c r="B27" s="98">
        <v>0.10568207948546783</v>
      </c>
      <c r="C27" s="98">
        <v>0.10478224391478018</v>
      </c>
      <c r="D27" s="98">
        <v>0.19484574053233206</v>
      </c>
      <c r="E27" s="98">
        <v>6.7240168189903346E-2</v>
      </c>
      <c r="F27" s="98">
        <v>1.5597144590459191E-2</v>
      </c>
      <c r="G27" s="98">
        <v>3.906403823017536E-2</v>
      </c>
      <c r="H27" s="98">
        <v>0.14263532972416818</v>
      </c>
      <c r="I27" s="98">
        <v>9.0231156283526168E-2</v>
      </c>
      <c r="J27" s="98">
        <v>0.15312022837123232</v>
      </c>
      <c r="K27" s="98">
        <v>0.15349708675837534</v>
      </c>
      <c r="L27" s="98">
        <v>0.10077382562526124</v>
      </c>
      <c r="M27" s="98">
        <v>2.6878433526594879E-2</v>
      </c>
      <c r="N27" s="98">
        <v>7.5982715666685505E-2</v>
      </c>
      <c r="O27" s="98">
        <v>5.4759644766586589E-2</v>
      </c>
      <c r="P27" s="98">
        <v>5.2861383871259304E-3</v>
      </c>
      <c r="Q27" s="98">
        <v>4.8327040675871192E-3</v>
      </c>
      <c r="R27" s="98">
        <v>5.3151192691697609E-2</v>
      </c>
      <c r="S27" s="98">
        <v>5.2035856041820087E-2</v>
      </c>
      <c r="T27" s="98">
        <v>4.9528809178592009E-2</v>
      </c>
      <c r="U27" s="98">
        <v>4.0939854900770831E-2</v>
      </c>
      <c r="V27" s="98">
        <v>4.2234558521098635E-2</v>
      </c>
      <c r="W27" s="98">
        <v>5.4379263631612322E-2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3.402218727707536E-4</v>
      </c>
      <c r="C28" s="122">
        <f t="shared" si="13"/>
        <v>7.2673741400598626E-4</v>
      </c>
      <c r="D28" s="122">
        <f t="shared" si="13"/>
        <v>1.0792010778811624E-3</v>
      </c>
      <c r="E28" s="122">
        <f t="shared" si="13"/>
        <v>1.4827078321369537E-3</v>
      </c>
      <c r="F28" s="122">
        <f t="shared" si="13"/>
        <v>1.630822671791318E-3</v>
      </c>
      <c r="G28" s="122">
        <f t="shared" si="13"/>
        <v>2.0971157838063428E-3</v>
      </c>
      <c r="H28" s="122">
        <f t="shared" si="13"/>
        <v>3.5145794899288209E-3</v>
      </c>
      <c r="I28" s="122">
        <f t="shared" si="13"/>
        <v>5.5003334026491324E-3</v>
      </c>
      <c r="J28" s="122">
        <f t="shared" si="13"/>
        <v>4.8395763449900209E-3</v>
      </c>
      <c r="K28" s="122">
        <f t="shared" si="13"/>
        <v>5.3567989704628675E-3</v>
      </c>
      <c r="L28" s="122">
        <f t="shared" si="13"/>
        <v>6.3268569519160421E-3</v>
      </c>
      <c r="M28" s="122">
        <f t="shared" si="13"/>
        <v>5.3314778887849105E-3</v>
      </c>
      <c r="N28" s="122">
        <f t="shared" si="13"/>
        <v>6.884556409119575E-3</v>
      </c>
      <c r="O28" s="122">
        <f t="shared" si="13"/>
        <v>4.933313496893541E-3</v>
      </c>
      <c r="P28" s="122">
        <f t="shared" si="13"/>
        <v>2.7016173335394121E-3</v>
      </c>
      <c r="Q28" s="122">
        <f t="shared" si="13"/>
        <v>2.879455725834916E-3</v>
      </c>
      <c r="R28" s="122">
        <f t="shared" si="13"/>
        <v>2.0034784767731639E-3</v>
      </c>
      <c r="S28" s="122">
        <f t="shared" si="13"/>
        <v>1.6561960424660031E-3</v>
      </c>
      <c r="T28" s="122">
        <f t="shared" si="13"/>
        <v>1.995388417670647E-3</v>
      </c>
      <c r="U28" s="122">
        <f t="shared" si="13"/>
        <v>2.3908370456600858E-3</v>
      </c>
      <c r="V28" s="122">
        <f t="shared" si="13"/>
        <v>3.119904054010332E-3</v>
      </c>
      <c r="W28" s="122">
        <f t="shared" si="13"/>
        <v>3.6406167878197003E-3</v>
      </c>
      <c r="DA28" s="130" t="s">
        <v>1595</v>
      </c>
    </row>
    <row r="29" spans="1:105" ht="12" customHeight="1" x14ac:dyDescent="0.25">
      <c r="A29" s="97" t="s">
        <v>53</v>
      </c>
      <c r="B29" s="98">
        <v>3.402218727707536E-4</v>
      </c>
      <c r="C29" s="98">
        <v>7.2673741400598626E-4</v>
      </c>
      <c r="D29" s="98">
        <v>1.0792010778811624E-3</v>
      </c>
      <c r="E29" s="98">
        <v>1.4827078321369537E-3</v>
      </c>
      <c r="F29" s="98">
        <v>1.630822671791318E-3</v>
      </c>
      <c r="G29" s="98">
        <v>2.0971157838063428E-3</v>
      </c>
      <c r="H29" s="98">
        <v>3.5145794899288209E-3</v>
      </c>
      <c r="I29" s="98">
        <v>5.5003334026491324E-3</v>
      </c>
      <c r="J29" s="98">
        <v>4.8395763449900209E-3</v>
      </c>
      <c r="K29" s="98">
        <v>5.3567989704628675E-3</v>
      </c>
      <c r="L29" s="98">
        <v>6.3268569519160421E-3</v>
      </c>
      <c r="M29" s="98">
        <v>5.3314778887849105E-3</v>
      </c>
      <c r="N29" s="98">
        <v>6.884556409119575E-3</v>
      </c>
      <c r="O29" s="98">
        <v>4.933313496893541E-3</v>
      </c>
      <c r="P29" s="98">
        <v>2.7016173335394121E-3</v>
      </c>
      <c r="Q29" s="98">
        <v>2.879455725834916E-3</v>
      </c>
      <c r="R29" s="98">
        <v>2.0034784767731639E-3</v>
      </c>
      <c r="S29" s="98">
        <v>1.6561960424660031E-3</v>
      </c>
      <c r="T29" s="98">
        <v>1.995388417670647E-3</v>
      </c>
      <c r="U29" s="98">
        <v>2.3908370456600858E-3</v>
      </c>
      <c r="V29" s="98">
        <v>3.119904054010332E-3</v>
      </c>
      <c r="W29" s="98">
        <v>3.6406167878197003E-3</v>
      </c>
      <c r="DA29" s="63" t="s">
        <v>1596</v>
      </c>
    </row>
    <row r="30" spans="1:105" ht="12" customHeight="1" x14ac:dyDescent="0.25">
      <c r="A30" s="121" t="s">
        <v>55</v>
      </c>
      <c r="B30" s="122">
        <v>0.81755879989645519</v>
      </c>
      <c r="C30" s="122">
        <v>0.74472310903560079</v>
      </c>
      <c r="D30" s="122">
        <v>0.73910233585913654</v>
      </c>
      <c r="E30" s="122">
        <v>0.71830583527918279</v>
      </c>
      <c r="F30" s="122">
        <v>0.71252380751116251</v>
      </c>
      <c r="G30" s="122">
        <v>0.70700375851735586</v>
      </c>
      <c r="H30" s="122">
        <v>0.88616402795743243</v>
      </c>
      <c r="I30" s="122">
        <v>0.95448563387585517</v>
      </c>
      <c r="J30" s="122">
        <v>0.86500746031736364</v>
      </c>
      <c r="K30" s="122">
        <v>0.68065106116523255</v>
      </c>
      <c r="L30" s="122">
        <v>0.59137567348070486</v>
      </c>
      <c r="M30" s="122">
        <v>0.39260492930722513</v>
      </c>
      <c r="N30" s="122">
        <v>0.34280572155644978</v>
      </c>
      <c r="O30" s="122">
        <v>0.40268486929914721</v>
      </c>
      <c r="P30" s="122">
        <v>0.41077959718919355</v>
      </c>
      <c r="Q30" s="122">
        <v>0.45090747527415415</v>
      </c>
      <c r="R30" s="122">
        <v>0.45055310505260493</v>
      </c>
      <c r="S30" s="122">
        <v>0.44040127971809229</v>
      </c>
      <c r="T30" s="122">
        <v>0.52603728544920658</v>
      </c>
      <c r="U30" s="122">
        <v>0.6073126731937597</v>
      </c>
      <c r="V30" s="122">
        <v>0.51101776893036077</v>
      </c>
      <c r="W30" s="122">
        <v>0.64854364009248266</v>
      </c>
      <c r="DA30" s="130" t="s">
        <v>1597</v>
      </c>
    </row>
    <row r="31" spans="1:105" ht="12" customHeight="1" x14ac:dyDescent="0.25">
      <c r="A31" s="97" t="s">
        <v>141</v>
      </c>
      <c r="B31" s="98">
        <v>0.10142959933326254</v>
      </c>
      <c r="C31" s="98">
        <v>0.16099415220739258</v>
      </c>
      <c r="D31" s="98">
        <v>0.1651664677883122</v>
      </c>
      <c r="E31" s="98">
        <v>0.16056863153507325</v>
      </c>
      <c r="F31" s="98">
        <v>0.16134910395588439</v>
      </c>
      <c r="G31" s="98">
        <v>0.1573017673714911</v>
      </c>
      <c r="H31" s="98">
        <v>0.17512973426739351</v>
      </c>
      <c r="I31" s="98">
        <v>0.16549375429091215</v>
      </c>
      <c r="J31" s="98">
        <v>0.13743017845182931</v>
      </c>
      <c r="K31" s="98">
        <v>0.10453450707027359</v>
      </c>
      <c r="L31" s="98">
        <v>8.444469809091773E-2</v>
      </c>
      <c r="M31" s="98">
        <v>5.0129613123861418E-2</v>
      </c>
      <c r="N31" s="98">
        <v>3.7470247518585117E-2</v>
      </c>
      <c r="O31" s="98">
        <v>3.0103496077907167E-2</v>
      </c>
      <c r="P31" s="98">
        <v>1.9563925275394533E-2</v>
      </c>
      <c r="Q31" s="98">
        <v>1.5630770543593606E-2</v>
      </c>
      <c r="R31" s="98">
        <v>1.4438183760888117E-2</v>
      </c>
      <c r="S31" s="98">
        <v>1.443558358483886E-2</v>
      </c>
      <c r="T31" s="98">
        <v>2.2387231287004147E-2</v>
      </c>
      <c r="U31" s="98">
        <v>1.9006903142569899E-2</v>
      </c>
      <c r="V31" s="98">
        <v>2.6214730262098539E-2</v>
      </c>
      <c r="W31" s="98">
        <v>3.3684223785073193E-2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0.71612920056319262</v>
      </c>
      <c r="C35" s="101">
        <v>0.58372895682820825</v>
      </c>
      <c r="D35" s="101">
        <v>0.57393586807082431</v>
      </c>
      <c r="E35" s="101">
        <v>0.55773720374410951</v>
      </c>
      <c r="F35" s="101">
        <v>0.55117470355527809</v>
      </c>
      <c r="G35" s="101">
        <v>0.54970199114586471</v>
      </c>
      <c r="H35" s="101">
        <v>0.7110342936900389</v>
      </c>
      <c r="I35" s="101">
        <v>0.78899187958494299</v>
      </c>
      <c r="J35" s="101">
        <v>0.72757728186553428</v>
      </c>
      <c r="K35" s="101">
        <v>0.57611655409495899</v>
      </c>
      <c r="L35" s="101">
        <v>0.48214964775097174</v>
      </c>
      <c r="M35" s="101">
        <v>0.32254465342775773</v>
      </c>
      <c r="N35" s="101">
        <v>0.2858152748395828</v>
      </c>
      <c r="O35" s="101">
        <v>0.34832170865165835</v>
      </c>
      <c r="P35" s="101">
        <v>0.3714129188864379</v>
      </c>
      <c r="Q35" s="101">
        <v>0.41442730937937872</v>
      </c>
      <c r="R35" s="101">
        <v>0.41225919428574165</v>
      </c>
      <c r="S35" s="101">
        <v>0.39098770322867032</v>
      </c>
      <c r="T35" s="101">
        <v>0.44365674276746386</v>
      </c>
      <c r="U35" s="101">
        <v>0.52545945015950091</v>
      </c>
      <c r="V35" s="101">
        <v>0.41933065969656147</v>
      </c>
      <c r="W35" s="101">
        <v>0.54297681413377674</v>
      </c>
      <c r="DA35" s="131" t="s">
        <v>1602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2.4781327638815326E-2</v>
      </c>
      <c r="M36" s="104">
        <v>1.9930662755605962E-2</v>
      </c>
      <c r="N36" s="104">
        <v>1.9520199198281858E-2</v>
      </c>
      <c r="O36" s="104">
        <v>2.4259664569581681E-2</v>
      </c>
      <c r="P36" s="104">
        <v>1.9802753027361095E-2</v>
      </c>
      <c r="Q36" s="104">
        <v>2.0849395351181813E-2</v>
      </c>
      <c r="R36" s="104">
        <v>2.3855727005975162E-2</v>
      </c>
      <c r="S36" s="104">
        <v>3.4977992904583102E-2</v>
      </c>
      <c r="T36" s="104">
        <v>5.9993311394738583E-2</v>
      </c>
      <c r="U36" s="104">
        <v>6.2846319891688818E-2</v>
      </c>
      <c r="V36" s="104">
        <v>6.5472378971700718E-2</v>
      </c>
      <c r="W36" s="104">
        <v>7.1882602173632737E-2</v>
      </c>
      <c r="DA36" s="132" t="s">
        <v>1603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1.2018950111232655E-2</v>
      </c>
      <c r="M37" s="98">
        <v>8.7267551670754846E-3</v>
      </c>
      <c r="N37" s="98">
        <v>8.9086602313613508E-3</v>
      </c>
      <c r="O37" s="98">
        <v>1.1946152027546189E-2</v>
      </c>
      <c r="P37" s="98">
        <v>8.8752994891847705E-3</v>
      </c>
      <c r="Q37" s="98">
        <v>9.4485404396387352E-3</v>
      </c>
      <c r="R37" s="98">
        <v>1.0792101189031735E-2</v>
      </c>
      <c r="S37" s="98">
        <v>1.4185152185651691E-2</v>
      </c>
      <c r="T37" s="98">
        <v>2.4417380590222963E-2</v>
      </c>
      <c r="U37" s="98">
        <v>2.4201181177253075E-2</v>
      </c>
      <c r="V37" s="98">
        <v>2.5291873393090289E-2</v>
      </c>
      <c r="W37" s="98">
        <v>2.7508716597420352E-2</v>
      </c>
      <c r="DA37" s="63" t="s">
        <v>1604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1.2762377527582669E-2</v>
      </c>
      <c r="M38" s="98">
        <v>1.1203907588530475E-2</v>
      </c>
      <c r="N38" s="98">
        <v>1.0611538966920509E-2</v>
      </c>
      <c r="O38" s="98">
        <v>1.2313512542035492E-2</v>
      </c>
      <c r="P38" s="98">
        <v>1.0927453538176325E-2</v>
      </c>
      <c r="Q38" s="98">
        <v>1.1400854911543076E-2</v>
      </c>
      <c r="R38" s="98">
        <v>1.3063625816943427E-2</v>
      </c>
      <c r="S38" s="98">
        <v>2.0792840718931407E-2</v>
      </c>
      <c r="T38" s="98">
        <v>3.5575930804515619E-2</v>
      </c>
      <c r="U38" s="98">
        <v>3.8645138714435742E-2</v>
      </c>
      <c r="V38" s="98">
        <v>4.0180505578610422E-2</v>
      </c>
      <c r="W38" s="98">
        <v>4.4373885576212392E-2</v>
      </c>
      <c r="DA38" s="63" t="s">
        <v>1605</v>
      </c>
    </row>
    <row r="39" spans="1:105" ht="12" customHeight="1" x14ac:dyDescent="0.25">
      <c r="A39" s="121" t="s">
        <v>54</v>
      </c>
      <c r="B39" s="122">
        <v>0.16142637588895231</v>
      </c>
      <c r="C39" s="122">
        <v>0.19653680904927084</v>
      </c>
      <c r="D39" s="122">
        <v>0.17251094816707216</v>
      </c>
      <c r="E39" s="122">
        <v>0.18043649359928418</v>
      </c>
      <c r="F39" s="122">
        <v>0.19456187201311456</v>
      </c>
      <c r="G39" s="122">
        <v>0.18937729560246275</v>
      </c>
      <c r="H39" s="122">
        <v>0.21176451862090431</v>
      </c>
      <c r="I39" s="122">
        <v>0.23736584776629102</v>
      </c>
      <c r="J39" s="122">
        <v>0.19864015462489099</v>
      </c>
      <c r="K39" s="122">
        <v>0.17832206781682924</v>
      </c>
      <c r="L39" s="122">
        <v>0.15091002852448779</v>
      </c>
      <c r="M39" s="122">
        <v>0.10627188393824918</v>
      </c>
      <c r="N39" s="122">
        <v>8.7210130667757638E-2</v>
      </c>
      <c r="O39" s="122">
        <v>8.2789073647828906E-2</v>
      </c>
      <c r="P39" s="122">
        <v>9.6214312513372729E-2</v>
      </c>
      <c r="Q39" s="122">
        <v>9.8064593734987784E-2</v>
      </c>
      <c r="R39" s="122">
        <v>9.8101384950813927E-2</v>
      </c>
      <c r="S39" s="122">
        <v>0.1108183787016882</v>
      </c>
      <c r="T39" s="122">
        <v>0.10676735941128432</v>
      </c>
      <c r="U39" s="122">
        <v>0.1095918153936434</v>
      </c>
      <c r="V39" s="122">
        <v>0.10858586918946433</v>
      </c>
      <c r="W39" s="122">
        <v>0.13347349182309884</v>
      </c>
      <c r="DA39" s="130" t="s">
        <v>1606</v>
      </c>
    </row>
    <row r="40" spans="1:105" ht="12" customHeight="1" x14ac:dyDescent="0.25">
      <c r="A40" s="97" t="s">
        <v>50</v>
      </c>
      <c r="B40" s="98">
        <v>1.2866330379479433E-2</v>
      </c>
      <c r="C40" s="98">
        <v>1.5694373135316977E-2</v>
      </c>
      <c r="D40" s="98">
        <v>1.3919464042178944E-2</v>
      </c>
      <c r="E40" s="98">
        <v>1.2464965857359981E-2</v>
      </c>
      <c r="F40" s="98">
        <v>1.3835020145153695E-2</v>
      </c>
      <c r="G40" s="98">
        <v>1.5070167370197807E-2</v>
      </c>
      <c r="H40" s="98">
        <v>1.8921746402149563E-2</v>
      </c>
      <c r="I40" s="98">
        <v>1.9750004327267676E-2</v>
      </c>
      <c r="J40" s="98">
        <v>1.9135778651459222E-2</v>
      </c>
      <c r="K40" s="98">
        <v>1.7056765212869765E-2</v>
      </c>
      <c r="L40" s="98">
        <v>1.3974627834441455E-2</v>
      </c>
      <c r="M40" s="98">
        <v>9.6936839332838441E-3</v>
      </c>
      <c r="N40" s="98">
        <v>7.9333365203832877E-3</v>
      </c>
      <c r="O40" s="98">
        <v>6.6864703929790954E-3</v>
      </c>
      <c r="P40" s="98">
        <v>5.5381570901795298E-3</v>
      </c>
      <c r="Q40" s="98">
        <v>4.9730959005536545E-3</v>
      </c>
      <c r="R40" s="98">
        <v>4.3348210033278666E-3</v>
      </c>
      <c r="S40" s="98">
        <v>3.5853011879651161E-3</v>
      </c>
      <c r="T40" s="98">
        <v>1.7170029394003516E-3</v>
      </c>
      <c r="U40" s="98">
        <v>3.9083224852195968E-3</v>
      </c>
      <c r="V40" s="98">
        <v>2.2591753257571812E-3</v>
      </c>
      <c r="W40" s="98">
        <v>5.9197549681750065E-3</v>
      </c>
      <c r="DA40" s="63" t="s">
        <v>1607</v>
      </c>
    </row>
    <row r="41" spans="1:105" ht="12" customHeight="1" x14ac:dyDescent="0.25">
      <c r="A41" s="109" t="s">
        <v>120</v>
      </c>
      <c r="B41" s="33">
        <v>0.14856004550947288</v>
      </c>
      <c r="C41" s="33">
        <v>0.18084243591395385</v>
      </c>
      <c r="D41" s="33">
        <v>0.15859148412489321</v>
      </c>
      <c r="E41" s="33">
        <v>0.1679715277419242</v>
      </c>
      <c r="F41" s="33">
        <v>0.18072685186796086</v>
      </c>
      <c r="G41" s="33">
        <v>0.17430712823226494</v>
      </c>
      <c r="H41" s="33">
        <v>0.19284277221875476</v>
      </c>
      <c r="I41" s="33">
        <v>0.21761584343902335</v>
      </c>
      <c r="J41" s="33">
        <v>0.17950437597343177</v>
      </c>
      <c r="K41" s="33">
        <v>0.16126530260395947</v>
      </c>
      <c r="L41" s="33">
        <v>0.13693540069004634</v>
      </c>
      <c r="M41" s="33">
        <v>9.6578200004965337E-2</v>
      </c>
      <c r="N41" s="33">
        <v>7.9276794147374346E-2</v>
      </c>
      <c r="O41" s="33">
        <v>7.6102603254849813E-2</v>
      </c>
      <c r="P41" s="33">
        <v>9.0676155423193197E-2</v>
      </c>
      <c r="Q41" s="33">
        <v>9.3091497834434128E-2</v>
      </c>
      <c r="R41" s="33">
        <v>9.3766563947486059E-2</v>
      </c>
      <c r="S41" s="33">
        <v>0.10723307751372309</v>
      </c>
      <c r="T41" s="33">
        <v>0.10505035647188396</v>
      </c>
      <c r="U41" s="33">
        <v>0.10568349290842381</v>
      </c>
      <c r="V41" s="33">
        <v>0.10632669386370715</v>
      </c>
      <c r="W41" s="33">
        <v>0.12755373685492383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1610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1611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1613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1614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1615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1616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1617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1618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1619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1620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1621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1622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1623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1624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1625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1697.6278628365187</v>
      </c>
      <c r="C62" s="117">
        <f t="shared" si="21"/>
        <v>1702.5690617252183</v>
      </c>
      <c r="D62" s="117">
        <f t="shared" si="21"/>
        <v>1648.7803932461827</v>
      </c>
      <c r="E62" s="117">
        <f t="shared" si="21"/>
        <v>1654.4919803219011</v>
      </c>
      <c r="F62" s="117">
        <f t="shared" si="21"/>
        <v>1529.7380154541272</v>
      </c>
      <c r="G62" s="117">
        <f t="shared" si="21"/>
        <v>1457.3342416574237</v>
      </c>
      <c r="H62" s="117">
        <f t="shared" si="21"/>
        <v>1321.3867138900725</v>
      </c>
      <c r="I62" s="117">
        <f t="shared" si="21"/>
        <v>1148.4390739143466</v>
      </c>
      <c r="J62" s="117">
        <f t="shared" si="21"/>
        <v>1216.2376528468735</v>
      </c>
      <c r="K62" s="117">
        <f t="shared" si="21"/>
        <v>1233.6124588327641</v>
      </c>
      <c r="L62" s="117">
        <f t="shared" si="21"/>
        <v>1351.9928134593754</v>
      </c>
      <c r="M62" s="117">
        <f t="shared" si="21"/>
        <v>1193.1546375434766</v>
      </c>
      <c r="N62" s="117">
        <f t="shared" si="21"/>
        <v>1103.0112397037856</v>
      </c>
      <c r="O62" s="117">
        <f t="shared" si="21"/>
        <v>1163.8600117695373</v>
      </c>
      <c r="P62" s="117">
        <f t="shared" si="21"/>
        <v>1050.9865144431628</v>
      </c>
      <c r="Q62" s="117">
        <f t="shared" si="21"/>
        <v>1065.6007275421903</v>
      </c>
      <c r="R62" s="117">
        <f t="shared" ref="R62:V62" si="22">R63+R66+R68+R77</f>
        <v>1082.7131653490778</v>
      </c>
      <c r="S62" s="117">
        <f t="shared" si="22"/>
        <v>1166.3007742480891</v>
      </c>
      <c r="T62" s="117">
        <f t="shared" si="22"/>
        <v>1139.1057168806465</v>
      </c>
      <c r="U62" s="117">
        <f t="shared" si="22"/>
        <v>1149.9274469344791</v>
      </c>
      <c r="V62" s="117">
        <f t="shared" si="22"/>
        <v>1175.407944326711</v>
      </c>
      <c r="W62" s="117">
        <f t="shared" ref="W62" si="23">W63+W66+W68+W77</f>
        <v>1272.2132389982326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1516.9447348865292</v>
      </c>
      <c r="C63" s="122">
        <f t="shared" si="24"/>
        <v>1570.7297365216925</v>
      </c>
      <c r="D63" s="122">
        <f t="shared" si="24"/>
        <v>1515.5986782299979</v>
      </c>
      <c r="E63" s="122">
        <f t="shared" si="24"/>
        <v>1508.0209113681906</v>
      </c>
      <c r="F63" s="122">
        <f t="shared" si="24"/>
        <v>1383.1414599892046</v>
      </c>
      <c r="G63" s="122">
        <f t="shared" si="24"/>
        <v>1310.528440130428</v>
      </c>
      <c r="H63" s="122">
        <f t="shared" si="24"/>
        <v>1172.5176948942349</v>
      </c>
      <c r="I63" s="122">
        <f t="shared" si="24"/>
        <v>993.14783433380035</v>
      </c>
      <c r="J63" s="122">
        <f t="shared" si="24"/>
        <v>1061.7249529879969</v>
      </c>
      <c r="K63" s="122">
        <f t="shared" si="24"/>
        <v>1082.5108151196803</v>
      </c>
      <c r="L63" s="122">
        <f t="shared" si="24"/>
        <v>1266.2581156853169</v>
      </c>
      <c r="M63" s="122">
        <f t="shared" si="24"/>
        <v>1096.5435513489356</v>
      </c>
      <c r="N63" s="122">
        <f t="shared" si="24"/>
        <v>1009.597179574081</v>
      </c>
      <c r="O63" s="122">
        <f t="shared" si="24"/>
        <v>1060.6794531445119</v>
      </c>
      <c r="P63" s="122">
        <f t="shared" si="24"/>
        <v>904.22699623388087</v>
      </c>
      <c r="Q63" s="122">
        <f t="shared" si="24"/>
        <v>935.84484819085219</v>
      </c>
      <c r="R63" s="122">
        <f t="shared" ref="R63:V63" si="25">SUM(R64:R65)</f>
        <v>958.81994023027357</v>
      </c>
      <c r="S63" s="122">
        <f t="shared" si="25"/>
        <v>1018.2640486855061</v>
      </c>
      <c r="T63" s="122">
        <f t="shared" si="25"/>
        <v>950.3707169132125</v>
      </c>
      <c r="U63" s="122">
        <f t="shared" si="25"/>
        <v>951.71156800192682</v>
      </c>
      <c r="V63" s="122">
        <f t="shared" si="25"/>
        <v>967.81151134859533</v>
      </c>
      <c r="W63" s="122">
        <f t="shared" ref="W63" si="26">SUM(W64:W65)</f>
        <v>1077.0186982104169</v>
      </c>
      <c r="DA63" s="130" t="s">
        <v>1628</v>
      </c>
    </row>
    <row r="64" spans="1:105" ht="12" customHeight="1" x14ac:dyDescent="0.25">
      <c r="A64" s="97" t="s">
        <v>217</v>
      </c>
      <c r="B64" s="98">
        <v>1500.7663036482093</v>
      </c>
      <c r="C64" s="98">
        <v>1554.0345688363243</v>
      </c>
      <c r="D64" s="98">
        <v>1499.6197883683756</v>
      </c>
      <c r="E64" s="98">
        <v>1492.1320039390839</v>
      </c>
      <c r="F64" s="98">
        <v>1368.5509540098546</v>
      </c>
      <c r="G64" s="98">
        <v>1296.6997971953977</v>
      </c>
      <c r="H64" s="98">
        <v>1160.1654141543506</v>
      </c>
      <c r="I64" s="98">
        <v>982.63316205776107</v>
      </c>
      <c r="J64" s="98">
        <v>1050.452635494926</v>
      </c>
      <c r="K64" s="98">
        <v>1070.9525400052783</v>
      </c>
      <c r="L64" s="98">
        <v>1253.1441453289344</v>
      </c>
      <c r="M64" s="98">
        <v>1085.0650661368129</v>
      </c>
      <c r="N64" s="98">
        <v>998.9401618484294</v>
      </c>
      <c r="O64" s="98">
        <v>1049.0782380186329</v>
      </c>
      <c r="P64" s="98">
        <v>894.1661969218253</v>
      </c>
      <c r="Q64" s="98">
        <v>925.65763236849625</v>
      </c>
      <c r="R64" s="98">
        <v>948.31187634737933</v>
      </c>
      <c r="S64" s="98">
        <v>1006.767892009856</v>
      </c>
      <c r="T64" s="98">
        <v>939.02440834206936</v>
      </c>
      <c r="U64" s="98">
        <v>940.21401791463211</v>
      </c>
      <c r="V64" s="98">
        <v>955.92973636411239</v>
      </c>
      <c r="W64" s="98">
        <v>1063.9602654223884</v>
      </c>
      <c r="DA64" s="63" t="s">
        <v>1629</v>
      </c>
    </row>
    <row r="65" spans="1:105" ht="12" customHeight="1" x14ac:dyDescent="0.25">
      <c r="A65" s="97" t="s">
        <v>53</v>
      </c>
      <c r="B65" s="98">
        <v>16.178431238320023</v>
      </c>
      <c r="C65" s="98">
        <v>16.695167685368325</v>
      </c>
      <c r="D65" s="98">
        <v>15.978889861622363</v>
      </c>
      <c r="E65" s="98">
        <v>15.888907429106698</v>
      </c>
      <c r="F65" s="98">
        <v>14.590505979349901</v>
      </c>
      <c r="G65" s="98">
        <v>13.828642935030366</v>
      </c>
      <c r="H65" s="98">
        <v>12.352280739884126</v>
      </c>
      <c r="I65" s="98">
        <v>10.514672276039315</v>
      </c>
      <c r="J65" s="98">
        <v>11.272317493070931</v>
      </c>
      <c r="K65" s="98">
        <v>11.558275114401939</v>
      </c>
      <c r="L65" s="98">
        <v>13.113970356382387</v>
      </c>
      <c r="M65" s="98">
        <v>11.478485212122647</v>
      </c>
      <c r="N65" s="98">
        <v>10.657017725651579</v>
      </c>
      <c r="O65" s="98">
        <v>11.601215125878959</v>
      </c>
      <c r="P65" s="98">
        <v>10.060799312055615</v>
      </c>
      <c r="Q65" s="98">
        <v>10.187215822355908</v>
      </c>
      <c r="R65" s="98">
        <v>10.508063882894289</v>
      </c>
      <c r="S65" s="98">
        <v>11.496156675650029</v>
      </c>
      <c r="T65" s="98">
        <v>11.34630857114313</v>
      </c>
      <c r="U65" s="98">
        <v>11.497550087294666</v>
      </c>
      <c r="V65" s="98">
        <v>11.881774984483002</v>
      </c>
      <c r="W65" s="98">
        <v>13.058432788028631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4.6156767405898906E-2</v>
      </c>
      <c r="C66" s="122">
        <f t="shared" si="27"/>
        <v>8.5518963573241472E-2</v>
      </c>
      <c r="D66" s="122">
        <f t="shared" si="27"/>
        <v>0.14330276280820084</v>
      </c>
      <c r="E66" s="122">
        <f t="shared" si="27"/>
        <v>0.21826470920812066</v>
      </c>
      <c r="F66" s="122">
        <f t="shared" si="27"/>
        <v>0.25388998817727315</v>
      </c>
      <c r="G66" s="122">
        <f t="shared" si="27"/>
        <v>0.34258187259825301</v>
      </c>
      <c r="H66" s="122">
        <f t="shared" si="27"/>
        <v>0.4687732365575108</v>
      </c>
      <c r="I66" s="122">
        <f t="shared" si="27"/>
        <v>0.68452018750745847</v>
      </c>
      <c r="J66" s="122">
        <f t="shared" si="27"/>
        <v>0.5652720982264301</v>
      </c>
      <c r="K66" s="122">
        <f t="shared" si="27"/>
        <v>0.65985386008564928</v>
      </c>
      <c r="L66" s="122">
        <f t="shared" si="27"/>
        <v>0.76119868259612611</v>
      </c>
      <c r="M66" s="122">
        <f t="shared" si="27"/>
        <v>0.6430130110880008</v>
      </c>
      <c r="N66" s="122">
        <f t="shared" si="27"/>
        <v>0.91283042565591554</v>
      </c>
      <c r="O66" s="122">
        <f t="shared" si="27"/>
        <v>0.78105971095075388</v>
      </c>
      <c r="P66" s="122">
        <f t="shared" si="27"/>
        <v>0.57809349999922</v>
      </c>
      <c r="Q66" s="122">
        <f t="shared" si="27"/>
        <v>0.93929948681761433</v>
      </c>
      <c r="R66" s="122">
        <f t="shared" si="27"/>
        <v>0.99011466681561555</v>
      </c>
      <c r="S66" s="122">
        <f t="shared" si="27"/>
        <v>1.0880315932353404</v>
      </c>
      <c r="T66" s="122">
        <f t="shared" si="27"/>
        <v>1.325351401574715</v>
      </c>
      <c r="U66" s="122">
        <f t="shared" si="27"/>
        <v>1.4535689990748377</v>
      </c>
      <c r="V66" s="122">
        <f t="shared" si="27"/>
        <v>1.6288069215624634</v>
      </c>
      <c r="W66" s="122">
        <f t="shared" si="27"/>
        <v>1.6181370687983243</v>
      </c>
      <c r="DA66" s="130" t="s">
        <v>1631</v>
      </c>
    </row>
    <row r="67" spans="1:105" ht="12" customHeight="1" x14ac:dyDescent="0.25">
      <c r="A67" s="97" t="s">
        <v>53</v>
      </c>
      <c r="B67" s="98">
        <v>4.6156767405898906E-2</v>
      </c>
      <c r="C67" s="98">
        <v>8.5518963573241472E-2</v>
      </c>
      <c r="D67" s="98">
        <v>0.14330276280820084</v>
      </c>
      <c r="E67" s="98">
        <v>0.21826470920812066</v>
      </c>
      <c r="F67" s="98">
        <v>0.25388998817727315</v>
      </c>
      <c r="G67" s="98">
        <v>0.34258187259825301</v>
      </c>
      <c r="H67" s="98">
        <v>0.4687732365575108</v>
      </c>
      <c r="I67" s="98">
        <v>0.68452018750745847</v>
      </c>
      <c r="J67" s="98">
        <v>0.5652720982264301</v>
      </c>
      <c r="K67" s="98">
        <v>0.65985386008564928</v>
      </c>
      <c r="L67" s="98">
        <v>0.76119868259612611</v>
      </c>
      <c r="M67" s="98">
        <v>0.6430130110880008</v>
      </c>
      <c r="N67" s="98">
        <v>0.91283042565591554</v>
      </c>
      <c r="O67" s="98">
        <v>0.78105971095075388</v>
      </c>
      <c r="P67" s="98">
        <v>0.57809349999922</v>
      </c>
      <c r="Q67" s="98">
        <v>0.93929948681761433</v>
      </c>
      <c r="R67" s="98">
        <v>0.99011466681561555</v>
      </c>
      <c r="S67" s="98">
        <v>1.0880315932353404</v>
      </c>
      <c r="T67" s="98">
        <v>1.325351401574715</v>
      </c>
      <c r="U67" s="98">
        <v>1.4535689990748377</v>
      </c>
      <c r="V67" s="98">
        <v>1.6288069215624634</v>
      </c>
      <c r="W67" s="98">
        <v>1.6181370687983243</v>
      </c>
      <c r="DA67" s="63" t="s">
        <v>1632</v>
      </c>
    </row>
    <row r="68" spans="1:105" ht="12" customHeight="1" x14ac:dyDescent="0.25">
      <c r="A68" s="121" t="s">
        <v>55</v>
      </c>
      <c r="B68" s="122">
        <v>138.8459913964827</v>
      </c>
      <c r="C68" s="122">
        <v>104.13536742075787</v>
      </c>
      <c r="D68" s="122">
        <v>106.34313186469925</v>
      </c>
      <c r="E68" s="122">
        <v>112.57383585804044</v>
      </c>
      <c r="F68" s="122">
        <v>111.10911710571884</v>
      </c>
      <c r="G68" s="122">
        <v>112.53104846155784</v>
      </c>
      <c r="H68" s="122">
        <v>116.69120245100638</v>
      </c>
      <c r="I68" s="122">
        <v>120.26216212504838</v>
      </c>
      <c r="J68" s="122">
        <v>120.73598425940629</v>
      </c>
      <c r="K68" s="122">
        <v>117.21161282926089</v>
      </c>
      <c r="L68" s="122">
        <v>65.955818039709811</v>
      </c>
      <c r="M68" s="122">
        <v>73.256294370631636</v>
      </c>
      <c r="N68" s="122">
        <v>71.432629002795679</v>
      </c>
      <c r="O68" s="122">
        <v>80.658282578179936</v>
      </c>
      <c r="P68" s="122">
        <v>116.74629815423123</v>
      </c>
      <c r="Q68" s="122">
        <v>101.81975658653165</v>
      </c>
      <c r="R68" s="122">
        <v>96.058114656986305</v>
      </c>
      <c r="S68" s="122">
        <v>111.89355094297949</v>
      </c>
      <c r="T68" s="122">
        <v>150.76239980819241</v>
      </c>
      <c r="U68" s="122">
        <v>158.53571345197889</v>
      </c>
      <c r="V68" s="122">
        <v>167.14304285763399</v>
      </c>
      <c r="W68" s="122">
        <v>148.11661236779813</v>
      </c>
      <c r="DA68" s="130" t="s">
        <v>1633</v>
      </c>
    </row>
    <row r="69" spans="1:105" ht="12" customHeight="1" x14ac:dyDescent="0.25">
      <c r="A69" s="97" t="s">
        <v>134</v>
      </c>
      <c r="B69" s="98">
        <v>99.947675671405364</v>
      </c>
      <c r="C69" s="98">
        <v>75.693240736914134</v>
      </c>
      <c r="D69" s="98">
        <v>77.613078082779893</v>
      </c>
      <c r="E69" s="98">
        <v>84.217955461241417</v>
      </c>
      <c r="F69" s="98">
        <v>84.443129786942066</v>
      </c>
      <c r="G69" s="98">
        <v>87.440216662883003</v>
      </c>
      <c r="H69" s="98">
        <v>91.956213988338732</v>
      </c>
      <c r="I69" s="98">
        <v>93.965744192280141</v>
      </c>
      <c r="J69" s="98">
        <v>99.265914475393672</v>
      </c>
      <c r="K69" s="98">
        <v>102.34280561189419</v>
      </c>
      <c r="L69" s="98">
        <v>60.427723380349974</v>
      </c>
      <c r="M69" s="98">
        <v>66.50581195208035</v>
      </c>
      <c r="N69" s="98">
        <v>65.189267003218703</v>
      </c>
      <c r="O69" s="98">
        <v>74.669081465806144</v>
      </c>
      <c r="P69" s="98">
        <v>113.91979833892086</v>
      </c>
      <c r="Q69" s="98">
        <v>98.541699254038619</v>
      </c>
      <c r="R69" s="98">
        <v>93.340783398012064</v>
      </c>
      <c r="S69" s="98">
        <v>108.82386872246349</v>
      </c>
      <c r="T69" s="98">
        <v>143.3790005678099</v>
      </c>
      <c r="U69" s="98">
        <v>142.2358120430489</v>
      </c>
      <c r="V69" s="98">
        <v>149.50416549694702</v>
      </c>
      <c r="W69" s="98">
        <v>120.17670334772049</v>
      </c>
      <c r="DA69" s="63" t="s">
        <v>1634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0.11532097918418253</v>
      </c>
      <c r="M70" s="98">
        <v>0.13031455708065084</v>
      </c>
      <c r="N70" s="98">
        <v>0.13192321494144046</v>
      </c>
      <c r="O70" s="98">
        <v>0.14399535967884164</v>
      </c>
      <c r="P70" s="98">
        <v>0.19164246188960352</v>
      </c>
      <c r="Q70" s="98">
        <v>0.13899774815463117</v>
      </c>
      <c r="R70" s="98">
        <v>0.12082406710982523</v>
      </c>
      <c r="S70" s="98">
        <v>0.14846448137661317</v>
      </c>
      <c r="T70" s="98">
        <v>0.24557401984199145</v>
      </c>
      <c r="U70" s="98">
        <v>0.19714520836382188</v>
      </c>
      <c r="V70" s="98">
        <v>0.32865548327853639</v>
      </c>
      <c r="W70" s="98">
        <v>0.23068884927134126</v>
      </c>
      <c r="DA70" s="63" t="s">
        <v>1635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5.6298086378482687E-2</v>
      </c>
      <c r="M71" s="101">
        <v>5.7797965134690356E-2</v>
      </c>
      <c r="N71" s="101">
        <v>6.1115850178423192E-2</v>
      </c>
      <c r="O71" s="101">
        <v>7.1747670005422884E-2</v>
      </c>
      <c r="P71" s="101">
        <v>8.6412517077353881E-2</v>
      </c>
      <c r="Q71" s="101">
        <v>6.3074276401797649E-2</v>
      </c>
      <c r="R71" s="101">
        <v>5.4886493820611545E-2</v>
      </c>
      <c r="S71" s="101">
        <v>6.0956316919191969E-2</v>
      </c>
      <c r="T71" s="101">
        <v>0.10189132134103292</v>
      </c>
      <c r="U71" s="101">
        <v>7.549445384300385E-2</v>
      </c>
      <c r="V71" s="101">
        <v>0.12431377155096536</v>
      </c>
      <c r="W71" s="101">
        <v>8.5986787209230878E-2</v>
      </c>
      <c r="DA71" s="131" t="s">
        <v>1636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5.9022892805699848E-2</v>
      </c>
      <c r="M72" s="104">
        <v>7.2516591945960482E-2</v>
      </c>
      <c r="N72" s="104">
        <v>7.0807364763017272E-2</v>
      </c>
      <c r="O72" s="104">
        <v>7.2247689673418741E-2</v>
      </c>
      <c r="P72" s="104">
        <v>0.10522994481224963</v>
      </c>
      <c r="Q72" s="104">
        <v>7.5923471752833538E-2</v>
      </c>
      <c r="R72" s="104">
        <v>6.593757328921368E-2</v>
      </c>
      <c r="S72" s="104">
        <v>8.7508164457421184E-2</v>
      </c>
      <c r="T72" s="104">
        <v>0.14368269850095855</v>
      </c>
      <c r="U72" s="104">
        <v>0.12165075452081801</v>
      </c>
      <c r="V72" s="104">
        <v>0.20434171172757104</v>
      </c>
      <c r="W72" s="104">
        <v>0.14470206206211039</v>
      </c>
      <c r="DA72" s="132" t="s">
        <v>1637</v>
      </c>
    </row>
    <row r="73" spans="1:105" ht="12" customHeight="1" x14ac:dyDescent="0.25">
      <c r="A73" s="106" t="s">
        <v>122</v>
      </c>
      <c r="B73" s="101">
        <v>38.898315725077332</v>
      </c>
      <c r="C73" s="101">
        <v>28.442126683843743</v>
      </c>
      <c r="D73" s="101">
        <v>28.730053781919359</v>
      </c>
      <c r="E73" s="101">
        <v>28.35588039679903</v>
      </c>
      <c r="F73" s="101">
        <v>26.665987318776768</v>
      </c>
      <c r="G73" s="101">
        <v>25.090831798674849</v>
      </c>
      <c r="H73" s="101">
        <v>24.734988462667644</v>
      </c>
      <c r="I73" s="101">
        <v>26.296417932768236</v>
      </c>
      <c r="J73" s="101">
        <v>21.470069784012622</v>
      </c>
      <c r="K73" s="101">
        <v>14.868807217366699</v>
      </c>
      <c r="L73" s="101">
        <v>5.4127736801756576</v>
      </c>
      <c r="M73" s="101">
        <v>6.5852426278667648</v>
      </c>
      <c r="N73" s="101">
        <v>6.0728737432717947</v>
      </c>
      <c r="O73" s="101">
        <v>5.798025118918245</v>
      </c>
      <c r="P73" s="101">
        <v>2.596465725715277</v>
      </c>
      <c r="Q73" s="101">
        <v>3.0921821600121278</v>
      </c>
      <c r="R73" s="101">
        <v>2.5480278178284888</v>
      </c>
      <c r="S73" s="101">
        <v>2.7045431289707862</v>
      </c>
      <c r="T73" s="101">
        <v>4.4288609681462674</v>
      </c>
      <c r="U73" s="101">
        <v>13.270171409458385</v>
      </c>
      <c r="V73" s="101">
        <v>14.206689198759872</v>
      </c>
      <c r="W73" s="101">
        <v>24.131013376987628</v>
      </c>
      <c r="DA73" s="131" t="s">
        <v>1638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3.4925233603868018E-2</v>
      </c>
      <c r="N74" s="104">
        <v>3.8565041363745389E-2</v>
      </c>
      <c r="O74" s="104">
        <v>4.7180633776706296E-2</v>
      </c>
      <c r="P74" s="104">
        <v>3.8391627705493661E-2</v>
      </c>
      <c r="Q74" s="104">
        <v>4.6877424326269977E-2</v>
      </c>
      <c r="R74" s="104">
        <v>4.8479374035930667E-2</v>
      </c>
      <c r="S74" s="104">
        <v>0.2166746101686049</v>
      </c>
      <c r="T74" s="104">
        <v>2.7089642523942525</v>
      </c>
      <c r="U74" s="104">
        <v>2.8325847911077782</v>
      </c>
      <c r="V74" s="104">
        <v>3.1035326786485586</v>
      </c>
      <c r="W74" s="104">
        <v>3.5782067938186537</v>
      </c>
      <c r="DA74" s="132" t="s">
        <v>1639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1.5216527305237801E-2</v>
      </c>
      <c r="N75" s="98">
        <v>1.7516799717549873E-2</v>
      </c>
      <c r="O75" s="98">
        <v>2.3140155975226596E-2</v>
      </c>
      <c r="P75" s="98">
        <v>1.7133447420551777E-2</v>
      </c>
      <c r="Q75" s="98">
        <v>2.1008523918717801E-2</v>
      </c>
      <c r="R75" s="98">
        <v>2.1823506928641965E-2</v>
      </c>
      <c r="S75" s="98">
        <v>8.5954150139434762E-2</v>
      </c>
      <c r="T75" s="98">
        <v>1.0979928743737479</v>
      </c>
      <c r="U75" s="98">
        <v>1.0853627366639491</v>
      </c>
      <c r="V75" s="98">
        <v>1.1947998491429945</v>
      </c>
      <c r="W75" s="98">
        <v>1.3656846713866249</v>
      </c>
      <c r="DA75" s="63" t="s">
        <v>1640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1.9708706298630217E-2</v>
      </c>
      <c r="N76" s="98">
        <v>2.1048241646195519E-2</v>
      </c>
      <c r="O76" s="98">
        <v>2.4040477801479703E-2</v>
      </c>
      <c r="P76" s="98">
        <v>2.1258180284941884E-2</v>
      </c>
      <c r="Q76" s="98">
        <v>2.5868900407552176E-2</v>
      </c>
      <c r="R76" s="98">
        <v>2.6655867107288705E-2</v>
      </c>
      <c r="S76" s="98">
        <v>0.13072046002917015</v>
      </c>
      <c r="T76" s="98">
        <v>1.6109713780205046</v>
      </c>
      <c r="U76" s="98">
        <v>1.7472220544438293</v>
      </c>
      <c r="V76" s="98">
        <v>1.9087328295055641</v>
      </c>
      <c r="W76" s="98">
        <v>2.2125221224320288</v>
      </c>
      <c r="DA76" s="63" t="s">
        <v>1641</v>
      </c>
    </row>
    <row r="77" spans="1:105" ht="12" customHeight="1" x14ac:dyDescent="0.25">
      <c r="A77" s="121" t="s">
        <v>54</v>
      </c>
      <c r="B77" s="122">
        <v>41.790979786100849</v>
      </c>
      <c r="C77" s="122">
        <v>27.61843881919452</v>
      </c>
      <c r="D77" s="122">
        <v>26.695280388677382</v>
      </c>
      <c r="E77" s="122">
        <v>33.678968386462024</v>
      </c>
      <c r="F77" s="122">
        <v>35.233548371026529</v>
      </c>
      <c r="G77" s="122">
        <v>33.932171192839675</v>
      </c>
      <c r="H77" s="122">
        <v>31.709043308273813</v>
      </c>
      <c r="I77" s="122">
        <v>34.344557267990524</v>
      </c>
      <c r="J77" s="122">
        <v>33.211443501244077</v>
      </c>
      <c r="K77" s="122">
        <v>33.230177023737376</v>
      </c>
      <c r="L77" s="122">
        <v>19.017681051752554</v>
      </c>
      <c r="M77" s="122">
        <v>22.711778812821375</v>
      </c>
      <c r="N77" s="122">
        <v>21.068600701252976</v>
      </c>
      <c r="O77" s="122">
        <v>21.741216335894705</v>
      </c>
      <c r="P77" s="122">
        <v>29.435126555051543</v>
      </c>
      <c r="Q77" s="122">
        <v>26.996823277988824</v>
      </c>
      <c r="R77" s="122">
        <v>26.844995795002308</v>
      </c>
      <c r="S77" s="122">
        <v>35.055143026368221</v>
      </c>
      <c r="T77" s="122">
        <v>36.647248757666873</v>
      </c>
      <c r="U77" s="122">
        <v>38.226596481498511</v>
      </c>
      <c r="V77" s="122">
        <v>38.824583198919306</v>
      </c>
      <c r="W77" s="122">
        <v>45.459791351219167</v>
      </c>
      <c r="DA77" s="130" t="s">
        <v>1642</v>
      </c>
    </row>
    <row r="78" spans="1:105" ht="12" customHeight="1" x14ac:dyDescent="0.25">
      <c r="A78" s="97" t="s">
        <v>192</v>
      </c>
      <c r="B78" s="98">
        <v>41.504421368261369</v>
      </c>
      <c r="C78" s="98">
        <v>27.086463857543521</v>
      </c>
      <c r="D78" s="98">
        <v>25.948560891922536</v>
      </c>
      <c r="E78" s="98">
        <v>32.936369060551449</v>
      </c>
      <c r="F78" s="98">
        <v>34.452175876462285</v>
      </c>
      <c r="G78" s="98">
        <v>33.379332659346531</v>
      </c>
      <c r="H78" s="98">
        <v>31.154382175453819</v>
      </c>
      <c r="I78" s="98">
        <v>33.654748092176845</v>
      </c>
      <c r="J78" s="98">
        <v>32.48265381299953</v>
      </c>
      <c r="K78" s="98">
        <v>32.594594193661891</v>
      </c>
      <c r="L78" s="98">
        <v>18.551540856959765</v>
      </c>
      <c r="M78" s="98">
        <v>21.114230222842508</v>
      </c>
      <c r="N78" s="98">
        <v>19.622868883728273</v>
      </c>
      <c r="O78" s="98">
        <v>20.871388563525663</v>
      </c>
      <c r="P78" s="98">
        <v>28.886921542898584</v>
      </c>
      <c r="Q78" s="98">
        <v>26.274997368475244</v>
      </c>
      <c r="R78" s="98">
        <v>26.241722892344512</v>
      </c>
      <c r="S78" s="98">
        <v>34.368779081458378</v>
      </c>
      <c r="T78" s="98">
        <v>36.345774575314671</v>
      </c>
      <c r="U78" s="98">
        <v>37.475707402748746</v>
      </c>
      <c r="V78" s="98">
        <v>37.83404576033805</v>
      </c>
      <c r="W78" s="98">
        <v>44.20937462324973</v>
      </c>
      <c r="DA78" s="63" t="s">
        <v>1643</v>
      </c>
    </row>
    <row r="79" spans="1:105" ht="12" customHeight="1" x14ac:dyDescent="0.25">
      <c r="A79" s="109" t="s">
        <v>120</v>
      </c>
      <c r="B79" s="33">
        <v>0.28655841783947938</v>
      </c>
      <c r="C79" s="33">
        <v>0.53197496165100022</v>
      </c>
      <c r="D79" s="33">
        <v>0.74671949675484428</v>
      </c>
      <c r="E79" s="33">
        <v>0.7425993259105772</v>
      </c>
      <c r="F79" s="33">
        <v>0.78137249456424274</v>
      </c>
      <c r="G79" s="33">
        <v>0.55283853349314738</v>
      </c>
      <c r="H79" s="33">
        <v>0.55466113281999507</v>
      </c>
      <c r="I79" s="33">
        <v>0.68980917581367795</v>
      </c>
      <c r="J79" s="33">
        <v>0.72878968824454804</v>
      </c>
      <c r="K79" s="33">
        <v>0.63558283007548566</v>
      </c>
      <c r="L79" s="33">
        <v>0.46614019479278834</v>
      </c>
      <c r="M79" s="33">
        <v>1.5975485899788673</v>
      </c>
      <c r="N79" s="33">
        <v>1.445731817524704</v>
      </c>
      <c r="O79" s="33">
        <v>0.86982777236904074</v>
      </c>
      <c r="P79" s="33">
        <v>0.54820501215295758</v>
      </c>
      <c r="Q79" s="33">
        <v>0.72182590951357861</v>
      </c>
      <c r="R79" s="33">
        <v>0.60327290265779587</v>
      </c>
      <c r="S79" s="33">
        <v>0.68636394490984576</v>
      </c>
      <c r="T79" s="33">
        <v>0.30147418235220003</v>
      </c>
      <c r="U79" s="33">
        <v>0.75088907874976507</v>
      </c>
      <c r="V79" s="33">
        <v>0.99053743858125853</v>
      </c>
      <c r="W79" s="33">
        <v>1.2504167279694396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0.79673710234555728</v>
      </c>
      <c r="C81" s="117">
        <f t="shared" si="28"/>
        <v>21.043618625267083</v>
      </c>
      <c r="D81" s="117">
        <f t="shared" si="28"/>
        <v>21.053508542950443</v>
      </c>
      <c r="E81" s="117">
        <f t="shared" si="28"/>
        <v>24.255329741587836</v>
      </c>
      <c r="F81" s="117">
        <f t="shared" si="28"/>
        <v>33.815946698001362</v>
      </c>
      <c r="G81" s="117">
        <f t="shared" si="28"/>
        <v>38.752644411699272</v>
      </c>
      <c r="H81" s="117">
        <f t="shared" si="28"/>
        <v>29.395078015650295</v>
      </c>
      <c r="I81" s="117">
        <f t="shared" si="28"/>
        <v>44.3050844989233</v>
      </c>
      <c r="J81" s="117">
        <f t="shared" si="28"/>
        <v>46.359858757177889</v>
      </c>
      <c r="K81" s="117">
        <f t="shared" si="28"/>
        <v>58.109290686704725</v>
      </c>
      <c r="L81" s="117">
        <f t="shared" si="28"/>
        <v>796.09354024032791</v>
      </c>
      <c r="M81" s="117">
        <f t="shared" si="28"/>
        <v>758.89404504509923</v>
      </c>
      <c r="N81" s="117">
        <f t="shared" si="28"/>
        <v>841.76772578142027</v>
      </c>
      <c r="O81" s="117">
        <f t="shared" si="28"/>
        <v>797.93250818159117</v>
      </c>
      <c r="P81" s="117">
        <f t="shared" si="28"/>
        <v>473.10896096463591</v>
      </c>
      <c r="Q81" s="117">
        <f t="shared" si="28"/>
        <v>683.73281156353505</v>
      </c>
      <c r="R81" s="117">
        <f t="shared" ref="R81:V81" si="29">R82+R85+R87+R100</f>
        <v>766.01915141013797</v>
      </c>
      <c r="S81" s="117">
        <f t="shared" si="29"/>
        <v>748.08226872727664</v>
      </c>
      <c r="T81" s="117">
        <f t="shared" si="29"/>
        <v>593.05495247622275</v>
      </c>
      <c r="U81" s="117">
        <f t="shared" si="29"/>
        <v>629.39557536261043</v>
      </c>
      <c r="V81" s="117">
        <f t="shared" si="29"/>
        <v>620.5115617839848</v>
      </c>
      <c r="W81" s="117">
        <f t="shared" ref="W81" si="30">W82+W85+W87+W100</f>
        <v>728.38049745399064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0.23925554211435526</v>
      </c>
      <c r="C82" s="122">
        <f t="shared" si="31"/>
        <v>19.925248769779412</v>
      </c>
      <c r="D82" s="122">
        <f t="shared" si="31"/>
        <v>19.493496234514097</v>
      </c>
      <c r="E82" s="122">
        <f t="shared" si="31"/>
        <v>22.053791179606844</v>
      </c>
      <c r="F82" s="122">
        <f t="shared" si="31"/>
        <v>31.052803961278268</v>
      </c>
      <c r="G82" s="122">
        <f t="shared" si="31"/>
        <v>35.370294157123489</v>
      </c>
      <c r="H82" s="122">
        <f t="shared" si="31"/>
        <v>25.649782725806407</v>
      </c>
      <c r="I82" s="122">
        <f t="shared" si="31"/>
        <v>39.291717557430843</v>
      </c>
      <c r="J82" s="122">
        <f t="shared" si="31"/>
        <v>35.544939863785899</v>
      </c>
      <c r="K82" s="122">
        <f t="shared" si="31"/>
        <v>38.728133784604204</v>
      </c>
      <c r="L82" s="122">
        <f t="shared" si="31"/>
        <v>760.83225290873565</v>
      </c>
      <c r="M82" s="122">
        <f t="shared" si="31"/>
        <v>715.02966270571687</v>
      </c>
      <c r="N82" s="122">
        <f t="shared" si="31"/>
        <v>788.1749150061554</v>
      </c>
      <c r="O82" s="122">
        <f t="shared" si="31"/>
        <v>735.16795105675772</v>
      </c>
      <c r="P82" s="122">
        <f t="shared" si="31"/>
        <v>408.94085537430402</v>
      </c>
      <c r="Q82" s="122">
        <f t="shared" si="31"/>
        <v>609.76947021281489</v>
      </c>
      <c r="R82" s="122">
        <f t="shared" ref="R82:V82" si="32">SUM(R83:R84)</f>
        <v>690.10326487927148</v>
      </c>
      <c r="S82" s="122">
        <f t="shared" si="32"/>
        <v>669.47864047177995</v>
      </c>
      <c r="T82" s="122">
        <f t="shared" si="32"/>
        <v>507.74751375879936</v>
      </c>
      <c r="U82" s="122">
        <f t="shared" si="32"/>
        <v>527.44001656953924</v>
      </c>
      <c r="V82" s="122">
        <f t="shared" si="32"/>
        <v>534.4596023511948</v>
      </c>
      <c r="W82" s="122">
        <f t="shared" ref="W82" si="33">SUM(W83:W84)</f>
        <v>628.71556344985379</v>
      </c>
      <c r="DA82" s="130" t="s">
        <v>1646</v>
      </c>
    </row>
    <row r="83" spans="1:105" ht="12" customHeight="1" x14ac:dyDescent="0.25">
      <c r="A83" s="97" t="s">
        <v>204</v>
      </c>
      <c r="B83" s="98">
        <v>0.23833823021942072</v>
      </c>
      <c r="C83" s="98">
        <v>19.839797054442297</v>
      </c>
      <c r="D83" s="98">
        <v>19.408384308187998</v>
      </c>
      <c r="E83" s="98">
        <v>21.956123538417753</v>
      </c>
      <c r="F83" s="98">
        <v>30.914724094519173</v>
      </c>
      <c r="G83" s="98">
        <v>35.212805376425464</v>
      </c>
      <c r="H83" s="98">
        <v>25.536627838670583</v>
      </c>
      <c r="I83" s="98">
        <v>39.118180755708408</v>
      </c>
      <c r="J83" s="98">
        <v>35.381990940460526</v>
      </c>
      <c r="K83" s="98">
        <v>38.547697946120053</v>
      </c>
      <c r="L83" s="98">
        <v>757.36680814310307</v>
      </c>
      <c r="M83" s="98">
        <v>711.79528142157369</v>
      </c>
      <c r="N83" s="98">
        <v>784.66215907776632</v>
      </c>
      <c r="O83" s="98">
        <v>731.87983622333115</v>
      </c>
      <c r="P83" s="98">
        <v>407.09743325282</v>
      </c>
      <c r="Q83" s="98">
        <v>607.10968758956733</v>
      </c>
      <c r="R83" s="98">
        <v>687.11186586414385</v>
      </c>
      <c r="S83" s="98">
        <v>666.55396961880172</v>
      </c>
      <c r="T83" s="98">
        <v>505.45115730605693</v>
      </c>
      <c r="U83" s="98">
        <v>525.07859940766184</v>
      </c>
      <c r="V83" s="98">
        <v>532.05762873793844</v>
      </c>
      <c r="W83" s="98">
        <v>625.9336772714247</v>
      </c>
      <c r="DA83" s="63" t="s">
        <v>1647</v>
      </c>
    </row>
    <row r="84" spans="1:105" ht="12" customHeight="1" x14ac:dyDescent="0.25">
      <c r="A84" s="97" t="s">
        <v>53</v>
      </c>
      <c r="B84" s="98">
        <v>9.1731189493455634E-4</v>
      </c>
      <c r="C84" s="98">
        <v>8.5451715337113682E-2</v>
      </c>
      <c r="D84" s="98">
        <v>8.5111926326099777E-2</v>
      </c>
      <c r="E84" s="98">
        <v>9.7667641189091256E-2</v>
      </c>
      <c r="F84" s="98">
        <v>0.13807986675909684</v>
      </c>
      <c r="G84" s="98">
        <v>0.15748878069802349</v>
      </c>
      <c r="H84" s="98">
        <v>0.11315488713582564</v>
      </c>
      <c r="I84" s="98">
        <v>0.17353680172243535</v>
      </c>
      <c r="J84" s="98">
        <v>0.1629489233253737</v>
      </c>
      <c r="K84" s="98">
        <v>0.18043583848414788</v>
      </c>
      <c r="L84" s="98">
        <v>3.465444765632633</v>
      </c>
      <c r="M84" s="98">
        <v>3.2343812841431658</v>
      </c>
      <c r="N84" s="98">
        <v>3.5127559283890357</v>
      </c>
      <c r="O84" s="98">
        <v>3.2881148334265733</v>
      </c>
      <c r="P84" s="98">
        <v>1.8434221214840358</v>
      </c>
      <c r="Q84" s="98">
        <v>2.6597826232476169</v>
      </c>
      <c r="R84" s="98">
        <v>2.9913990151275711</v>
      </c>
      <c r="S84" s="98">
        <v>2.924670852978271</v>
      </c>
      <c r="T84" s="98">
        <v>2.296356452742442</v>
      </c>
      <c r="U84" s="98">
        <v>2.36141716187743</v>
      </c>
      <c r="V84" s="98">
        <v>2.4019736132563594</v>
      </c>
      <c r="W84" s="98">
        <v>2.7818861784290743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1.9441249872614492E-4</v>
      </c>
      <c r="C85" s="122">
        <f t="shared" si="34"/>
        <v>1.2783416039281704E-3</v>
      </c>
      <c r="D85" s="122">
        <f t="shared" si="34"/>
        <v>3.0269018962026792E-3</v>
      </c>
      <c r="E85" s="122">
        <f t="shared" si="34"/>
        <v>7.2053525773681081E-3</v>
      </c>
      <c r="F85" s="122">
        <f t="shared" si="34"/>
        <v>9.7787613089383406E-3</v>
      </c>
      <c r="G85" s="122">
        <f t="shared" si="34"/>
        <v>1.5132102403170485E-2</v>
      </c>
      <c r="H85" s="122">
        <f t="shared" si="34"/>
        <v>2.154867306475244E-2</v>
      </c>
      <c r="I85" s="122">
        <f t="shared" si="34"/>
        <v>3.3545561914221055E-2</v>
      </c>
      <c r="J85" s="122">
        <f t="shared" si="34"/>
        <v>4.9125378493590333E-2</v>
      </c>
      <c r="K85" s="122">
        <f t="shared" si="34"/>
        <v>0.14486426155341886</v>
      </c>
      <c r="L85" s="122">
        <f t="shared" si="34"/>
        <v>0.3198953503698741</v>
      </c>
      <c r="M85" s="122">
        <f t="shared" si="34"/>
        <v>0.42281672422665367</v>
      </c>
      <c r="N85" s="122">
        <f t="shared" si="34"/>
        <v>0.85755392656565221</v>
      </c>
      <c r="O85" s="122">
        <f t="shared" si="34"/>
        <v>0.84844033825680554</v>
      </c>
      <c r="P85" s="122">
        <f t="shared" si="34"/>
        <v>0.63195071993491958</v>
      </c>
      <c r="Q85" s="122">
        <f t="shared" si="34"/>
        <v>0.8902237276904148</v>
      </c>
      <c r="R85" s="122">
        <f t="shared" si="34"/>
        <v>0.78179193803095892</v>
      </c>
      <c r="S85" s="122">
        <f t="shared" si="34"/>
        <v>0.67094237089839237</v>
      </c>
      <c r="T85" s="122">
        <f t="shared" si="34"/>
        <v>0.55879497653854926</v>
      </c>
      <c r="U85" s="122">
        <f t="shared" si="34"/>
        <v>0.40956988304428127</v>
      </c>
      <c r="V85" s="122">
        <f t="shared" si="34"/>
        <v>0.31511045437360097</v>
      </c>
      <c r="W85" s="122">
        <f t="shared" si="34"/>
        <v>0.28929299032653355</v>
      </c>
      <c r="DA85" s="130" t="s">
        <v>1649</v>
      </c>
    </row>
    <row r="86" spans="1:105" ht="12" customHeight="1" x14ac:dyDescent="0.25">
      <c r="A86" s="97" t="s">
        <v>53</v>
      </c>
      <c r="B86" s="98">
        <v>1.9441249872614492E-4</v>
      </c>
      <c r="C86" s="98">
        <v>1.2783416039281704E-3</v>
      </c>
      <c r="D86" s="98">
        <v>3.0269018962026792E-3</v>
      </c>
      <c r="E86" s="98">
        <v>7.2053525773681081E-3</v>
      </c>
      <c r="F86" s="98">
        <v>9.7787613089383406E-3</v>
      </c>
      <c r="G86" s="98">
        <v>1.5132102403170485E-2</v>
      </c>
      <c r="H86" s="98">
        <v>2.154867306475244E-2</v>
      </c>
      <c r="I86" s="98">
        <v>3.3545561914221055E-2</v>
      </c>
      <c r="J86" s="98">
        <v>4.9125378493590333E-2</v>
      </c>
      <c r="K86" s="98">
        <v>0.14486426155341886</v>
      </c>
      <c r="L86" s="98">
        <v>0.3198953503698741</v>
      </c>
      <c r="M86" s="98">
        <v>0.42281672422665367</v>
      </c>
      <c r="N86" s="98">
        <v>0.85755392656565221</v>
      </c>
      <c r="O86" s="98">
        <v>0.84844033825680554</v>
      </c>
      <c r="P86" s="98">
        <v>0.63195071993491958</v>
      </c>
      <c r="Q86" s="98">
        <v>0.8902237276904148</v>
      </c>
      <c r="R86" s="98">
        <v>0.78179193803095892</v>
      </c>
      <c r="S86" s="98">
        <v>0.67094237089839237</v>
      </c>
      <c r="T86" s="98">
        <v>0.55879497653854926</v>
      </c>
      <c r="U86" s="98">
        <v>0.40956988304428127</v>
      </c>
      <c r="V86" s="98">
        <v>0.31511045437360097</v>
      </c>
      <c r="W86" s="98">
        <v>0.28929299032653355</v>
      </c>
      <c r="DA86" s="63" t="s">
        <v>1650</v>
      </c>
    </row>
    <row r="87" spans="1:105" ht="12" customHeight="1" x14ac:dyDescent="0.25">
      <c r="A87" s="121" t="s">
        <v>55</v>
      </c>
      <c r="B87" s="122">
        <v>0.46768415816301234</v>
      </c>
      <c r="C87" s="122">
        <v>0.88404325384277438</v>
      </c>
      <c r="D87" s="122">
        <v>1.2604297001207745</v>
      </c>
      <c r="E87" s="122">
        <v>1.7499570402529936</v>
      </c>
      <c r="F87" s="122">
        <v>2.1570071563415514</v>
      </c>
      <c r="G87" s="122">
        <v>2.64827237265966</v>
      </c>
      <c r="H87" s="122">
        <v>3.0029083708654722</v>
      </c>
      <c r="I87" s="122">
        <v>3.9788258637332707</v>
      </c>
      <c r="J87" s="122">
        <v>8.7756926083425206</v>
      </c>
      <c r="K87" s="122">
        <v>15.291733432898265</v>
      </c>
      <c r="L87" s="122">
        <v>27.02512250906106</v>
      </c>
      <c r="M87" s="122">
        <v>33.351776834436343</v>
      </c>
      <c r="N87" s="122">
        <v>41.191609306622155</v>
      </c>
      <c r="O87" s="122">
        <v>50.686521083270833</v>
      </c>
      <c r="P87" s="122">
        <v>51.132995027695756</v>
      </c>
      <c r="Q87" s="122">
        <v>59.504147857237569</v>
      </c>
      <c r="R87" s="122">
        <v>60.831542831291834</v>
      </c>
      <c r="S87" s="122">
        <v>61.53228070234627</v>
      </c>
      <c r="T87" s="122">
        <v>69.985572287016993</v>
      </c>
      <c r="U87" s="122">
        <v>86.628245177183373</v>
      </c>
      <c r="V87" s="122">
        <v>70.483427317067395</v>
      </c>
      <c r="W87" s="122">
        <v>81.456656447025395</v>
      </c>
      <c r="DA87" s="130" t="s">
        <v>1651</v>
      </c>
    </row>
    <row r="88" spans="1:105" ht="12" customHeight="1" x14ac:dyDescent="0.25">
      <c r="A88" s="97" t="s">
        <v>132</v>
      </c>
      <c r="B88" s="98">
        <v>3.4091632471746242E-4</v>
      </c>
      <c r="C88" s="98">
        <v>2.0755256671679472E-2</v>
      </c>
      <c r="D88" s="98">
        <v>2.1574343394611124E-2</v>
      </c>
      <c r="E88" s="98">
        <v>2.6616293267971925E-2</v>
      </c>
      <c r="F88" s="98">
        <v>4.0969737707300516E-2</v>
      </c>
      <c r="G88" s="98">
        <v>5.0999611446977546E-2</v>
      </c>
      <c r="H88" s="98">
        <v>4.347295622490252E-2</v>
      </c>
      <c r="I88" s="98">
        <v>8.0343592865742594E-2</v>
      </c>
      <c r="J88" s="98">
        <v>7.1812558302672649E-2</v>
      </c>
      <c r="K88" s="98">
        <v>7.9118856062043774E-2</v>
      </c>
      <c r="L88" s="98">
        <v>1.4145740311385686</v>
      </c>
      <c r="M88" s="98">
        <v>1.5370801936341654</v>
      </c>
      <c r="N88" s="98">
        <v>1.8391139841313979</v>
      </c>
      <c r="O88" s="98">
        <v>1.6071784982078212</v>
      </c>
      <c r="P88" s="98">
        <v>1.1989904239815643</v>
      </c>
      <c r="Q88" s="98">
        <v>1.9552067463206004</v>
      </c>
      <c r="R88" s="98">
        <v>2.607117923156169</v>
      </c>
      <c r="S88" s="98">
        <v>2.5135972082767641</v>
      </c>
      <c r="T88" s="98">
        <v>21.091630727850614</v>
      </c>
      <c r="U88" s="98">
        <v>48.253941301306142</v>
      </c>
      <c r="V88" s="98">
        <v>48.193826411099963</v>
      </c>
      <c r="W88" s="98">
        <v>58.191118479949523</v>
      </c>
      <c r="DA88" s="63" t="s">
        <v>1652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4.3468593068757468E-3</v>
      </c>
      <c r="M89" s="98">
        <v>3.7653789868245103E-3</v>
      </c>
      <c r="N89" s="98">
        <v>4.3012064229310133E-3</v>
      </c>
      <c r="O89" s="98">
        <v>3.7915962027588635E-3</v>
      </c>
      <c r="P89" s="98">
        <v>2.4868034131160675E-3</v>
      </c>
      <c r="Q89" s="98">
        <v>3.2404977817243842E-3</v>
      </c>
      <c r="R89" s="98">
        <v>2.4509544407234967E-3</v>
      </c>
      <c r="S89" s="98">
        <v>2.2789371021027655E-3</v>
      </c>
      <c r="T89" s="98">
        <v>3.5774767877063643E-2</v>
      </c>
      <c r="U89" s="98">
        <v>9.015764394269854E-2</v>
      </c>
      <c r="V89" s="98">
        <v>0.10315780321071555</v>
      </c>
      <c r="W89" s="98">
        <v>9.3621215900721505E-2</v>
      </c>
      <c r="DA89" s="63" t="s">
        <v>1653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2.0314957467046802E-3</v>
      </c>
      <c r="M90" s="101">
        <v>1.5858644570833553E-3</v>
      </c>
      <c r="N90" s="101">
        <v>1.8955690687312635E-3</v>
      </c>
      <c r="O90" s="101">
        <v>1.804546454393794E-3</v>
      </c>
      <c r="P90" s="101">
        <v>1.0802382206924338E-3</v>
      </c>
      <c r="Q90" s="101">
        <v>1.4188388518433001E-3</v>
      </c>
      <c r="R90" s="101">
        <v>1.0792680160866912E-3</v>
      </c>
      <c r="S90" s="101">
        <v>7.3354552088540875E-4</v>
      </c>
      <c r="T90" s="101">
        <v>1.4219704699375762E-2</v>
      </c>
      <c r="U90" s="101">
        <v>3.3533619874645121E-2</v>
      </c>
      <c r="V90" s="101">
        <v>3.871395385656641E-2</v>
      </c>
      <c r="W90" s="101">
        <v>3.4734199901367863E-2</v>
      </c>
      <c r="DA90" s="131" t="s">
        <v>1654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2.3153635601710662E-3</v>
      </c>
      <c r="M91" s="104">
        <v>2.179514529741155E-3</v>
      </c>
      <c r="N91" s="104">
        <v>2.4056373541997502E-3</v>
      </c>
      <c r="O91" s="104">
        <v>1.9870497483650694E-3</v>
      </c>
      <c r="P91" s="104">
        <v>1.4065651924236337E-3</v>
      </c>
      <c r="Q91" s="104">
        <v>1.8216589298810843E-3</v>
      </c>
      <c r="R91" s="104">
        <v>1.3716864246368053E-3</v>
      </c>
      <c r="S91" s="104">
        <v>1.5453915812173569E-3</v>
      </c>
      <c r="T91" s="104">
        <v>2.1555063177687885E-2</v>
      </c>
      <c r="U91" s="104">
        <v>5.6624024068053426E-2</v>
      </c>
      <c r="V91" s="104">
        <v>6.4443849354149138E-2</v>
      </c>
      <c r="W91" s="104">
        <v>5.8887015999353649E-2</v>
      </c>
      <c r="DA91" s="132" t="s">
        <v>1655</v>
      </c>
    </row>
    <row r="92" spans="1:105" ht="12" customHeight="1" x14ac:dyDescent="0.25">
      <c r="A92" s="106" t="s">
        <v>124</v>
      </c>
      <c r="B92" s="101">
        <v>5.7993043017181098E-2</v>
      </c>
      <c r="C92" s="101">
        <v>0.28700287212644987</v>
      </c>
      <c r="D92" s="101">
        <v>0.37522269551936949</v>
      </c>
      <c r="E92" s="101">
        <v>0.4613372558108621</v>
      </c>
      <c r="F92" s="101">
        <v>0.52131381770697505</v>
      </c>
      <c r="G92" s="101">
        <v>0.5754664299786697</v>
      </c>
      <c r="H92" s="101">
        <v>0.60354271091236578</v>
      </c>
      <c r="I92" s="101">
        <v>0.65653074478800399</v>
      </c>
      <c r="J92" s="101">
        <v>0.99250017383519951</v>
      </c>
      <c r="K92" s="101">
        <v>1.3254231535086514</v>
      </c>
      <c r="L92" s="101">
        <v>1.6747375395233921</v>
      </c>
      <c r="M92" s="101">
        <v>1.8393037663875051</v>
      </c>
      <c r="N92" s="101">
        <v>1.9509498279736837</v>
      </c>
      <c r="O92" s="101">
        <v>2.0296816324270712</v>
      </c>
      <c r="P92" s="101">
        <v>2.063420112769188</v>
      </c>
      <c r="Q92" s="101">
        <v>2.0872982086752967</v>
      </c>
      <c r="R92" s="101">
        <v>2.0862519551299963</v>
      </c>
      <c r="S92" s="101">
        <v>2.2884909321860945</v>
      </c>
      <c r="T92" s="101">
        <v>2.0352347095722578</v>
      </c>
      <c r="U92" s="101">
        <v>1.2273007975078496</v>
      </c>
      <c r="V92" s="101">
        <v>1.0103704827364912</v>
      </c>
      <c r="W92" s="101">
        <v>1.0193933401700443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7.3139732375899179E-3</v>
      </c>
      <c r="M93" s="104">
        <v>7.1505753934524071E-3</v>
      </c>
      <c r="N93" s="104">
        <v>6.9994788390326211E-3</v>
      </c>
      <c r="O93" s="104">
        <v>7.1213802548922758E-3</v>
      </c>
      <c r="P93" s="104">
        <v>6.318925822335909E-3</v>
      </c>
      <c r="Q93" s="104">
        <v>6.1088415278269317E-3</v>
      </c>
      <c r="R93" s="104">
        <v>5.8791166047001114E-3</v>
      </c>
      <c r="S93" s="104">
        <v>4.5847891370206732E-3</v>
      </c>
      <c r="T93" s="104">
        <v>1.0224245601644939E-3</v>
      </c>
      <c r="U93" s="104">
        <v>8.3938136622024873E-4</v>
      </c>
      <c r="V93" s="104">
        <v>1.1263380268655306E-3</v>
      </c>
      <c r="W93" s="104">
        <v>1.3264437944762854E-3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3.6549508445222947E-3</v>
      </c>
      <c r="M94" s="98">
        <v>3.2525651575339384E-3</v>
      </c>
      <c r="N94" s="98">
        <v>3.3170827107576011E-3</v>
      </c>
      <c r="O94" s="98">
        <v>3.6226177138867126E-3</v>
      </c>
      <c r="P94" s="98">
        <v>2.9488033855742304E-3</v>
      </c>
      <c r="Q94" s="98">
        <v>2.8650898005737999E-3</v>
      </c>
      <c r="R94" s="98">
        <v>2.7539726806686477E-3</v>
      </c>
      <c r="S94" s="98">
        <v>1.9283599799495891E-3</v>
      </c>
      <c r="T94" s="98">
        <v>3.6694540861140787E-4</v>
      </c>
      <c r="U94" s="98">
        <v>2.8555877114821759E-4</v>
      </c>
      <c r="V94" s="98">
        <v>3.8805327394164245E-4</v>
      </c>
      <c r="W94" s="98">
        <v>4.5263360528430209E-4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3.6590223930676236E-3</v>
      </c>
      <c r="M95" s="98">
        <v>3.8980102359184683E-3</v>
      </c>
      <c r="N95" s="98">
        <v>3.6823961282750196E-3</v>
      </c>
      <c r="O95" s="98">
        <v>3.4987625410055627E-3</v>
      </c>
      <c r="P95" s="98">
        <v>3.3701224367616786E-3</v>
      </c>
      <c r="Q95" s="98">
        <v>3.2437517272531319E-3</v>
      </c>
      <c r="R95" s="98">
        <v>3.1251439240314633E-3</v>
      </c>
      <c r="S95" s="98">
        <v>2.6564291570710845E-3</v>
      </c>
      <c r="T95" s="98">
        <v>6.554791515530861E-4</v>
      </c>
      <c r="U95" s="98">
        <v>5.5382259507203108E-4</v>
      </c>
      <c r="V95" s="98">
        <v>7.3828475292388813E-4</v>
      </c>
      <c r="W95" s="98">
        <v>8.738101891919833E-4</v>
      </c>
      <c r="DA95" s="63" t="s">
        <v>1659</v>
      </c>
    </row>
    <row r="96" spans="1:105" ht="12" customHeight="1" x14ac:dyDescent="0.25">
      <c r="A96" s="106" t="s">
        <v>122</v>
      </c>
      <c r="B96" s="101">
        <v>0.40935019882111379</v>
      </c>
      <c r="C96" s="101">
        <v>0.57628512504464502</v>
      </c>
      <c r="D96" s="101">
        <v>0.86363266120679394</v>
      </c>
      <c r="E96" s="101">
        <v>1.2620034911741596</v>
      </c>
      <c r="F96" s="101">
        <v>1.5947236009272761</v>
      </c>
      <c r="G96" s="101">
        <v>2.0218063312340129</v>
      </c>
      <c r="H96" s="101">
        <v>2.355892703728204</v>
      </c>
      <c r="I96" s="101">
        <v>3.2419515260795242</v>
      </c>
      <c r="J96" s="101">
        <v>7.7113798762046493</v>
      </c>
      <c r="K96" s="101">
        <v>13.88719142332757</v>
      </c>
      <c r="L96" s="101">
        <v>16.880667393214981</v>
      </c>
      <c r="M96" s="101">
        <v>22.406991914205832</v>
      </c>
      <c r="N96" s="101">
        <v>29.117908069502658</v>
      </c>
      <c r="O96" s="101">
        <v>37.195505455123914</v>
      </c>
      <c r="P96" s="101">
        <v>40.078630804219394</v>
      </c>
      <c r="Q96" s="101">
        <v>47.441773887855376</v>
      </c>
      <c r="R96" s="101">
        <v>48.043484181397787</v>
      </c>
      <c r="S96" s="101">
        <v>48.063238795410193</v>
      </c>
      <c r="T96" s="101">
        <v>41.907876063222922</v>
      </c>
      <c r="U96" s="101">
        <v>32.062613469831568</v>
      </c>
      <c r="V96" s="101">
        <v>17.009393501301329</v>
      </c>
      <c r="W96" s="101">
        <v>18.095915974172417</v>
      </c>
      <c r="DA96" s="131" t="s">
        <v>1660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7.0434827126396513</v>
      </c>
      <c r="M97" s="104">
        <v>7.5574850058285632</v>
      </c>
      <c r="N97" s="104">
        <v>8.2723367397524523</v>
      </c>
      <c r="O97" s="104">
        <v>9.8432425210543784</v>
      </c>
      <c r="P97" s="104">
        <v>7.7831479574901543</v>
      </c>
      <c r="Q97" s="104">
        <v>8.0105196750767451</v>
      </c>
      <c r="R97" s="104">
        <v>8.0863587005624566</v>
      </c>
      <c r="S97" s="104">
        <v>8.660090040234099</v>
      </c>
      <c r="T97" s="104">
        <v>4.9140335939339614</v>
      </c>
      <c r="U97" s="104">
        <v>4.9933925832288963</v>
      </c>
      <c r="V97" s="104">
        <v>4.1655527806920336</v>
      </c>
      <c r="W97" s="104">
        <v>4.0552809930382114</v>
      </c>
      <c r="DA97" s="132" t="s">
        <v>1661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3.4160908796487957</v>
      </c>
      <c r="M98" s="98">
        <v>3.3087555849085533</v>
      </c>
      <c r="N98" s="98">
        <v>3.7749409948549366</v>
      </c>
      <c r="O98" s="98">
        <v>4.8495994877364508</v>
      </c>
      <c r="P98" s="98">
        <v>3.4905331854673594</v>
      </c>
      <c r="Q98" s="98">
        <v>3.6338447750724363</v>
      </c>
      <c r="R98" s="98">
        <v>3.6747681036133697</v>
      </c>
      <c r="S98" s="98">
        <v>3.5371148738211331</v>
      </c>
      <c r="T98" s="98">
        <v>2.0116881740101795</v>
      </c>
      <c r="U98" s="98">
        <v>1.9337778576900417</v>
      </c>
      <c r="V98" s="98">
        <v>1.6252426920569005</v>
      </c>
      <c r="W98" s="98">
        <v>1.5709041408433571</v>
      </c>
      <c r="DA98" s="63" t="s">
        <v>1662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3.6273918329908561</v>
      </c>
      <c r="M99" s="98">
        <v>4.2487294209200099</v>
      </c>
      <c r="N99" s="98">
        <v>4.4973957448975153</v>
      </c>
      <c r="O99" s="98">
        <v>4.9936430333179276</v>
      </c>
      <c r="P99" s="98">
        <v>4.2926147720227954</v>
      </c>
      <c r="Q99" s="98">
        <v>4.3766749000043088</v>
      </c>
      <c r="R99" s="98">
        <v>4.4115905969490861</v>
      </c>
      <c r="S99" s="98">
        <v>5.1229751664129664</v>
      </c>
      <c r="T99" s="98">
        <v>2.9023454199237815</v>
      </c>
      <c r="U99" s="98">
        <v>3.0596147255388542</v>
      </c>
      <c r="V99" s="98">
        <v>2.5403100886351329</v>
      </c>
      <c r="W99" s="98">
        <v>2.4843768521948548</v>
      </c>
      <c r="DA99" s="63" t="s">
        <v>1663</v>
      </c>
    </row>
    <row r="100" spans="1:105" ht="12" customHeight="1" x14ac:dyDescent="0.25">
      <c r="A100" s="121" t="s">
        <v>54</v>
      </c>
      <c r="B100" s="122">
        <v>8.9602989569463568E-2</v>
      </c>
      <c r="C100" s="122">
        <v>0.23304826004097037</v>
      </c>
      <c r="D100" s="122">
        <v>0.29655570641936813</v>
      </c>
      <c r="E100" s="122">
        <v>0.44437616915062822</v>
      </c>
      <c r="F100" s="122">
        <v>0.5963568190726054</v>
      </c>
      <c r="G100" s="122">
        <v>0.71894577951295247</v>
      </c>
      <c r="H100" s="122">
        <v>0.72083824591366086</v>
      </c>
      <c r="I100" s="122">
        <v>1.0009955158449653</v>
      </c>
      <c r="J100" s="122">
        <v>1.9901009065558832</v>
      </c>
      <c r="K100" s="122">
        <v>3.9445592076488381</v>
      </c>
      <c r="L100" s="122">
        <v>7.9162694721614368</v>
      </c>
      <c r="M100" s="122">
        <v>10.089788780719312</v>
      </c>
      <c r="N100" s="122">
        <v>11.543647542077075</v>
      </c>
      <c r="O100" s="122">
        <v>11.229595703305908</v>
      </c>
      <c r="P100" s="122">
        <v>12.40315984270118</v>
      </c>
      <c r="Q100" s="122">
        <v>13.56896976579216</v>
      </c>
      <c r="R100" s="122">
        <v>14.302551761543645</v>
      </c>
      <c r="S100" s="122">
        <v>16.400405182252015</v>
      </c>
      <c r="T100" s="122">
        <v>14.763071453867802</v>
      </c>
      <c r="U100" s="122">
        <v>14.917743732843622</v>
      </c>
      <c r="V100" s="122">
        <v>15.253421661349041</v>
      </c>
      <c r="W100" s="122">
        <v>17.918984566784932</v>
      </c>
      <c r="DA100" s="130" t="s">
        <v>1664</v>
      </c>
    </row>
    <row r="101" spans="1:105" ht="12" customHeight="1" x14ac:dyDescent="0.25">
      <c r="A101" s="97" t="s">
        <v>207</v>
      </c>
      <c r="B101" s="98">
        <v>1.858577550879387E-4</v>
      </c>
      <c r="C101" s="98">
        <v>1.1416734457822944E-2</v>
      </c>
      <c r="D101" s="98">
        <v>1.2087780059692304E-2</v>
      </c>
      <c r="E101" s="98">
        <v>1.4938586199061164E-2</v>
      </c>
      <c r="F101" s="98">
        <v>2.2638068031490589E-2</v>
      </c>
      <c r="G101" s="98">
        <v>2.8026482462886946E-2</v>
      </c>
      <c r="H101" s="98">
        <v>2.4198431243809417E-2</v>
      </c>
      <c r="I101" s="98">
        <v>4.3866021159298704E-2</v>
      </c>
      <c r="J101" s="98">
        <v>3.871584775441668E-2</v>
      </c>
      <c r="K101" s="98">
        <v>4.2314754137743361E-2</v>
      </c>
      <c r="L101" s="98">
        <v>0.74650894394086875</v>
      </c>
      <c r="M101" s="98">
        <v>0.81532165189138139</v>
      </c>
      <c r="N101" s="98">
        <v>0.97172388838042434</v>
      </c>
      <c r="O101" s="98">
        <v>0.87859259787100707</v>
      </c>
      <c r="P101" s="98">
        <v>0.60670932659435528</v>
      </c>
      <c r="Q101" s="98">
        <v>0.94606859654151076</v>
      </c>
      <c r="R101" s="98">
        <v>1.2611063341931785</v>
      </c>
      <c r="S101" s="98">
        <v>1.2396102034967045</v>
      </c>
      <c r="T101" s="98">
        <v>1.4251934651762648</v>
      </c>
      <c r="U101" s="98">
        <v>1.5095060666857802</v>
      </c>
      <c r="V101" s="98">
        <v>1.5118945256520482</v>
      </c>
      <c r="W101" s="98">
        <v>1.54055603324735</v>
      </c>
      <c r="DA101" s="63" t="s">
        <v>1665</v>
      </c>
    </row>
    <row r="102" spans="1:105" ht="12" customHeight="1" x14ac:dyDescent="0.25">
      <c r="A102" s="97" t="s">
        <v>50</v>
      </c>
      <c r="B102" s="98">
        <v>7.1259675947886094E-3</v>
      </c>
      <c r="C102" s="98">
        <v>2.0046668063288878E-2</v>
      </c>
      <c r="D102" s="98">
        <v>2.5109988538010743E-2</v>
      </c>
      <c r="E102" s="98">
        <v>2.9025680334672933E-2</v>
      </c>
      <c r="F102" s="98">
        <v>3.9879810870132933E-2</v>
      </c>
      <c r="G102" s="98">
        <v>5.4381465138571949E-2</v>
      </c>
      <c r="H102" s="98">
        <v>5.8439508621868107E-2</v>
      </c>
      <c r="I102" s="98">
        <v>7.6762515039428575E-2</v>
      </c>
      <c r="J102" s="98">
        <v>0.21199009964343818</v>
      </c>
      <c r="K102" s="98">
        <v>0.36457253018762248</v>
      </c>
      <c r="L102" s="98">
        <v>0.54389412217549715</v>
      </c>
      <c r="M102" s="98">
        <v>0.65210202372560144</v>
      </c>
      <c r="N102" s="98">
        <v>0.70478509648421017</v>
      </c>
      <c r="O102" s="98">
        <v>0.68921567018541163</v>
      </c>
      <c r="P102" s="98">
        <v>0.70370245229670259</v>
      </c>
      <c r="Q102" s="98">
        <v>0.71448573332770815</v>
      </c>
      <c r="R102" s="98">
        <v>0.70258795124275752</v>
      </c>
      <c r="S102" s="98">
        <v>0.61192668479618428</v>
      </c>
      <c r="T102" s="98">
        <v>0.23625911109937142</v>
      </c>
      <c r="U102" s="98">
        <v>0.45195314521679403</v>
      </c>
      <c r="V102" s="98">
        <v>0.2677624040860006</v>
      </c>
      <c r="W102" s="98">
        <v>0.64176001260479665</v>
      </c>
      <c r="DA102" s="63" t="s">
        <v>1666</v>
      </c>
    </row>
    <row r="103" spans="1:105" ht="12" customHeight="1" x14ac:dyDescent="0.25">
      <c r="A103" s="109" t="s">
        <v>120</v>
      </c>
      <c r="B103" s="33">
        <v>8.2291164219587015E-2</v>
      </c>
      <c r="C103" s="33">
        <v>0.20158485751985855</v>
      </c>
      <c r="D103" s="33">
        <v>0.25935793782166505</v>
      </c>
      <c r="E103" s="33">
        <v>0.40041190261689413</v>
      </c>
      <c r="F103" s="33">
        <v>0.53383894017098188</v>
      </c>
      <c r="G103" s="33">
        <v>0.6365378319114936</v>
      </c>
      <c r="H103" s="33">
        <v>0.63820030604798328</v>
      </c>
      <c r="I103" s="33">
        <v>0.880366979646238</v>
      </c>
      <c r="J103" s="33">
        <v>1.7393949591580284</v>
      </c>
      <c r="K103" s="33">
        <v>3.5376719233234724</v>
      </c>
      <c r="L103" s="33">
        <v>6.6258664060450707</v>
      </c>
      <c r="M103" s="33">
        <v>8.6223651051023289</v>
      </c>
      <c r="N103" s="33">
        <v>9.8671385572124404</v>
      </c>
      <c r="O103" s="33">
        <v>9.6617874352494884</v>
      </c>
      <c r="P103" s="33">
        <v>11.092748063810122</v>
      </c>
      <c r="Q103" s="33">
        <v>11.90841543592294</v>
      </c>
      <c r="R103" s="33">
        <v>12.338857476107709</v>
      </c>
      <c r="S103" s="33">
        <v>14.548868293959126</v>
      </c>
      <c r="T103" s="33">
        <v>13.101618877592166</v>
      </c>
      <c r="U103" s="33">
        <v>12.956284520941049</v>
      </c>
      <c r="V103" s="33">
        <v>13.473764731610991</v>
      </c>
      <c r="W103" s="33">
        <v>15.736668520932787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423.1984565493492</v>
      </c>
      <c r="C124" s="117">
        <f t="shared" si="42"/>
        <v>887.84839879740719</v>
      </c>
      <c r="D124" s="117">
        <f t="shared" si="42"/>
        <v>801.09321024789028</v>
      </c>
      <c r="E124" s="117">
        <f t="shared" si="42"/>
        <v>702.92009473129019</v>
      </c>
      <c r="F124" s="117">
        <f t="shared" si="42"/>
        <v>644.42674980821141</v>
      </c>
      <c r="G124" s="117">
        <f t="shared" si="42"/>
        <v>645.67494495402616</v>
      </c>
      <c r="H124" s="117">
        <f t="shared" si="42"/>
        <v>561.96220051798571</v>
      </c>
      <c r="I124" s="117">
        <f t="shared" si="42"/>
        <v>501.23882240556475</v>
      </c>
      <c r="J124" s="117">
        <f t="shared" si="42"/>
        <v>458.81441569675258</v>
      </c>
      <c r="K124" s="117">
        <f t="shared" si="42"/>
        <v>472.08844333921189</v>
      </c>
      <c r="L124" s="117">
        <f t="shared" si="42"/>
        <v>502.41642676576868</v>
      </c>
      <c r="M124" s="117">
        <f t="shared" si="42"/>
        <v>469.70440844121254</v>
      </c>
      <c r="N124" s="117">
        <f t="shared" si="42"/>
        <v>494.39371611162557</v>
      </c>
      <c r="O124" s="117">
        <f t="shared" si="42"/>
        <v>512.55174233768514</v>
      </c>
      <c r="P124" s="117">
        <f t="shared" si="42"/>
        <v>441.9783901387504</v>
      </c>
      <c r="Q124" s="117">
        <f t="shared" si="42"/>
        <v>467.81010515737984</v>
      </c>
      <c r="R124" s="117">
        <f t="shared" ref="R124:V124" si="43">R125+R128+R130+R139</f>
        <v>463.07490689426754</v>
      </c>
      <c r="S124" s="117">
        <f t="shared" si="43"/>
        <v>467.65235689488981</v>
      </c>
      <c r="T124" s="117">
        <f t="shared" si="43"/>
        <v>432.6162523246503</v>
      </c>
      <c r="U124" s="117">
        <f t="shared" si="43"/>
        <v>420.96638135164062</v>
      </c>
      <c r="V124" s="117">
        <f t="shared" si="43"/>
        <v>427.04542303535914</v>
      </c>
      <c r="W124" s="117">
        <f t="shared" ref="W124" si="44">W125+W128+W130+W139</f>
        <v>439.46422074233749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373.58818600943493</v>
      </c>
      <c r="C125" s="122">
        <f t="shared" si="45"/>
        <v>817.67262546963343</v>
      </c>
      <c r="D125" s="122">
        <f t="shared" si="45"/>
        <v>735.7479234732308</v>
      </c>
      <c r="E125" s="122">
        <f t="shared" si="45"/>
        <v>639.43256308365972</v>
      </c>
      <c r="F125" s="122">
        <f t="shared" si="45"/>
        <v>581.79329828144512</v>
      </c>
      <c r="G125" s="122">
        <f t="shared" si="45"/>
        <v>580.44411252141299</v>
      </c>
      <c r="H125" s="122">
        <f t="shared" si="45"/>
        <v>499.19290445687091</v>
      </c>
      <c r="I125" s="122">
        <f t="shared" si="45"/>
        <v>434.72940825381744</v>
      </c>
      <c r="J125" s="122">
        <f t="shared" si="45"/>
        <v>401.7051788208488</v>
      </c>
      <c r="K125" s="122">
        <f t="shared" si="45"/>
        <v>416.5865801712817</v>
      </c>
      <c r="L125" s="122">
        <f t="shared" si="45"/>
        <v>472.15190204561338</v>
      </c>
      <c r="M125" s="122">
        <f t="shared" si="45"/>
        <v>435.44782055269474</v>
      </c>
      <c r="N125" s="122">
        <f t="shared" si="45"/>
        <v>456.8767130151586</v>
      </c>
      <c r="O125" s="122">
        <f t="shared" si="45"/>
        <v>470.95227522520963</v>
      </c>
      <c r="P125" s="122">
        <f t="shared" si="45"/>
        <v>385.15560061795236</v>
      </c>
      <c r="Q125" s="122">
        <f t="shared" si="45"/>
        <v>414.72306867975601</v>
      </c>
      <c r="R125" s="122">
        <f t="shared" ref="R125:V125" si="46">SUM(R126:R127)</f>
        <v>413.19130825546455</v>
      </c>
      <c r="S125" s="122">
        <f t="shared" si="46"/>
        <v>412.86352456017255</v>
      </c>
      <c r="T125" s="122">
        <f t="shared" si="46"/>
        <v>366.56486586681729</v>
      </c>
      <c r="U125" s="122">
        <f t="shared" si="46"/>
        <v>349.86708576809627</v>
      </c>
      <c r="V125" s="122">
        <f t="shared" si="46"/>
        <v>357.73913464939244</v>
      </c>
      <c r="W125" s="122">
        <f t="shared" ref="W125" si="47">SUM(W126:W127)</f>
        <v>376.56117142689101</v>
      </c>
      <c r="DA125" s="130" t="s">
        <v>1687</v>
      </c>
    </row>
    <row r="126" spans="1:105" ht="12" customHeight="1" x14ac:dyDescent="0.25">
      <c r="A126" s="97" t="s">
        <v>203</v>
      </c>
      <c r="B126" s="98">
        <v>372.37145227575985</v>
      </c>
      <c r="C126" s="98">
        <v>815.04980315267085</v>
      </c>
      <c r="D126" s="98">
        <v>733.43509647251085</v>
      </c>
      <c r="E126" s="98">
        <v>637.45037228959018</v>
      </c>
      <c r="F126" s="98">
        <v>580.01748802077759</v>
      </c>
      <c r="G126" s="98">
        <v>578.69746128106772</v>
      </c>
      <c r="H126" s="98">
        <v>497.71895902884955</v>
      </c>
      <c r="I126" s="98">
        <v>433.46475311531282</v>
      </c>
      <c r="J126" s="98">
        <v>400.55091967440057</v>
      </c>
      <c r="K126" s="98">
        <v>415.40127009383656</v>
      </c>
      <c r="L126" s="98">
        <v>470.86336219502715</v>
      </c>
      <c r="M126" s="98">
        <v>434.26818264751648</v>
      </c>
      <c r="N126" s="98">
        <v>455.65316350937252</v>
      </c>
      <c r="O126" s="98">
        <v>469.67709239809108</v>
      </c>
      <c r="P126" s="98">
        <v>384.10241347832761</v>
      </c>
      <c r="Q126" s="98">
        <v>413.62570026214621</v>
      </c>
      <c r="R126" s="98">
        <v>412.10570203227098</v>
      </c>
      <c r="S126" s="98">
        <v>411.76822257295339</v>
      </c>
      <c r="T126" s="98">
        <v>365.5541525202878</v>
      </c>
      <c r="U126" s="98">
        <v>348.90897221114545</v>
      </c>
      <c r="V126" s="98">
        <v>356.7584832373513</v>
      </c>
      <c r="W126" s="98">
        <v>375.55458774114885</v>
      </c>
      <c r="DA126" s="63" t="s">
        <v>1688</v>
      </c>
    </row>
    <row r="127" spans="1:105" ht="12" customHeight="1" x14ac:dyDescent="0.25">
      <c r="A127" s="97" t="s">
        <v>53</v>
      </c>
      <c r="B127" s="98">
        <v>1.216733733675097</v>
      </c>
      <c r="C127" s="98">
        <v>2.6228223169625409</v>
      </c>
      <c r="D127" s="98">
        <v>2.3128270007198988</v>
      </c>
      <c r="E127" s="98">
        <v>1.9821907940695009</v>
      </c>
      <c r="F127" s="98">
        <v>1.7758102606675459</v>
      </c>
      <c r="G127" s="98">
        <v>1.7466512403452537</v>
      </c>
      <c r="H127" s="98">
        <v>1.4739454280213429</v>
      </c>
      <c r="I127" s="98">
        <v>1.2646551385046214</v>
      </c>
      <c r="J127" s="98">
        <v>1.1542591464482252</v>
      </c>
      <c r="K127" s="98">
        <v>1.1853100774451244</v>
      </c>
      <c r="L127" s="98">
        <v>1.2885398505862604</v>
      </c>
      <c r="M127" s="98">
        <v>1.179637905178226</v>
      </c>
      <c r="N127" s="98">
        <v>1.2235495057860972</v>
      </c>
      <c r="O127" s="98">
        <v>1.2751828271185333</v>
      </c>
      <c r="P127" s="98">
        <v>1.0531871396247319</v>
      </c>
      <c r="Q127" s="98">
        <v>1.0973684176098248</v>
      </c>
      <c r="R127" s="98">
        <v>1.0856062231935457</v>
      </c>
      <c r="S127" s="98">
        <v>1.0953019872191623</v>
      </c>
      <c r="T127" s="98">
        <v>1.0107133465294889</v>
      </c>
      <c r="U127" s="98">
        <v>0.95811355695081757</v>
      </c>
      <c r="V127" s="98">
        <v>0.98065141204112782</v>
      </c>
      <c r="W127" s="98">
        <v>1.0065836857421815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2.9745112305100171E-2</v>
      </c>
      <c r="C128" s="122">
        <f t="shared" si="48"/>
        <v>5.466010169237312E-2</v>
      </c>
      <c r="D128" s="122">
        <f t="shared" si="48"/>
        <v>9.2394110226378626E-2</v>
      </c>
      <c r="E128" s="122">
        <f t="shared" si="48"/>
        <v>0.13901204637802159</v>
      </c>
      <c r="F128" s="122">
        <f t="shared" si="48"/>
        <v>0.15017113819988517</v>
      </c>
      <c r="G128" s="122">
        <f t="shared" si="48"/>
        <v>0.19715518138007215</v>
      </c>
      <c r="H128" s="122">
        <f t="shared" si="48"/>
        <v>0.25743749910772123</v>
      </c>
      <c r="I128" s="122">
        <f t="shared" si="48"/>
        <v>0.35297445322973431</v>
      </c>
      <c r="J128" s="122">
        <f t="shared" si="48"/>
        <v>0.27040738151086219</v>
      </c>
      <c r="K128" s="122">
        <f t="shared" si="48"/>
        <v>0.28350089398265277</v>
      </c>
      <c r="L128" s="122">
        <f t="shared" si="48"/>
        <v>0.30146859773001239</v>
      </c>
      <c r="M128" s="122">
        <f t="shared" si="48"/>
        <v>0.23964967146999899</v>
      </c>
      <c r="N128" s="122">
        <f t="shared" si="48"/>
        <v>0.3590025821603306</v>
      </c>
      <c r="O128" s="122">
        <f t="shared" si="48"/>
        <v>0.33766824354975555</v>
      </c>
      <c r="P128" s="122">
        <f t="shared" si="48"/>
        <v>0.29508740223118712</v>
      </c>
      <c r="Q128" s="122">
        <f t="shared" si="48"/>
        <v>0.52375790547138523</v>
      </c>
      <c r="R128" s="122">
        <f t="shared" si="48"/>
        <v>0.55733649477607849</v>
      </c>
      <c r="S128" s="122">
        <f t="shared" si="48"/>
        <v>0.58288170673339201</v>
      </c>
      <c r="T128" s="122">
        <f t="shared" si="48"/>
        <v>0.64206990998595792</v>
      </c>
      <c r="U128" s="122">
        <f t="shared" si="48"/>
        <v>0.6330106678132118</v>
      </c>
      <c r="V128" s="122">
        <f t="shared" si="48"/>
        <v>0.62115255488683496</v>
      </c>
      <c r="W128" s="122">
        <f t="shared" si="48"/>
        <v>0.54273336525265448</v>
      </c>
      <c r="DA128" s="130" t="s">
        <v>1690</v>
      </c>
    </row>
    <row r="129" spans="1:105" ht="12" customHeight="1" x14ac:dyDescent="0.25">
      <c r="A129" s="97" t="s">
        <v>53</v>
      </c>
      <c r="B129" s="98">
        <v>2.9745112305100171E-2</v>
      </c>
      <c r="C129" s="98">
        <v>5.466010169237312E-2</v>
      </c>
      <c r="D129" s="98">
        <v>9.2394110226378626E-2</v>
      </c>
      <c r="E129" s="98">
        <v>0.13901204637802159</v>
      </c>
      <c r="F129" s="98">
        <v>0.15017113819988517</v>
      </c>
      <c r="G129" s="98">
        <v>0.19715518138007215</v>
      </c>
      <c r="H129" s="98">
        <v>0.25743749910772123</v>
      </c>
      <c r="I129" s="98">
        <v>0.35297445322973431</v>
      </c>
      <c r="J129" s="98">
        <v>0.27040738151086219</v>
      </c>
      <c r="K129" s="98">
        <v>0.28350089398265277</v>
      </c>
      <c r="L129" s="98">
        <v>0.30146859773001239</v>
      </c>
      <c r="M129" s="98">
        <v>0.23964967146999899</v>
      </c>
      <c r="N129" s="98">
        <v>0.3590025821603306</v>
      </c>
      <c r="O129" s="98">
        <v>0.33766824354975555</v>
      </c>
      <c r="P129" s="98">
        <v>0.29508740223118712</v>
      </c>
      <c r="Q129" s="98">
        <v>0.52375790547138523</v>
      </c>
      <c r="R129" s="98">
        <v>0.55733649477607849</v>
      </c>
      <c r="S129" s="98">
        <v>0.58288170673339201</v>
      </c>
      <c r="T129" s="98">
        <v>0.64206990998595792</v>
      </c>
      <c r="U129" s="98">
        <v>0.6330106678132118</v>
      </c>
      <c r="V129" s="98">
        <v>0.62115255488683496</v>
      </c>
      <c r="W129" s="98">
        <v>0.54273336525265448</v>
      </c>
      <c r="DA129" s="63" t="s">
        <v>1691</v>
      </c>
    </row>
    <row r="130" spans="1:105" ht="12" customHeight="1" x14ac:dyDescent="0.25">
      <c r="A130" s="121" t="s">
        <v>55</v>
      </c>
      <c r="B130" s="122">
        <v>35.203802807890177</v>
      </c>
      <c r="C130" s="122">
        <v>53.952533401532982</v>
      </c>
      <c r="D130" s="122">
        <v>50.516225872288992</v>
      </c>
      <c r="E130" s="122">
        <v>47.066921077243627</v>
      </c>
      <c r="F130" s="122">
        <v>45.656130455147441</v>
      </c>
      <c r="G130" s="122">
        <v>48.469868115881248</v>
      </c>
      <c r="H130" s="122">
        <v>47.861682530795569</v>
      </c>
      <c r="I130" s="122">
        <v>50.041062545271082</v>
      </c>
      <c r="J130" s="122">
        <v>44.087137708983839</v>
      </c>
      <c r="K130" s="122">
        <v>44.190442850082242</v>
      </c>
      <c r="L130" s="122">
        <v>21.359914210559793</v>
      </c>
      <c r="M130" s="122">
        <v>24.891301209956389</v>
      </c>
      <c r="N130" s="122">
        <v>27.880621053001885</v>
      </c>
      <c r="O130" s="122">
        <v>32.054615923239815</v>
      </c>
      <c r="P130" s="122">
        <v>45.701127565558949</v>
      </c>
      <c r="Q130" s="122">
        <v>41.420917601890132</v>
      </c>
      <c r="R130" s="122">
        <v>38.310435430979638</v>
      </c>
      <c r="S130" s="122">
        <v>41.551048081905542</v>
      </c>
      <c r="T130" s="122">
        <v>53.67988076117431</v>
      </c>
      <c r="U130" s="122">
        <v>58.743571521531429</v>
      </c>
      <c r="V130" s="122">
        <v>57.067184581771478</v>
      </c>
      <c r="W130" s="122">
        <v>49.309942947547668</v>
      </c>
      <c r="DA130" s="130" t="s">
        <v>1692</v>
      </c>
    </row>
    <row r="131" spans="1:105" ht="12" customHeight="1" x14ac:dyDescent="0.25">
      <c r="A131" s="97" t="s">
        <v>128</v>
      </c>
      <c r="B131" s="98">
        <v>33.762081688126663</v>
      </c>
      <c r="C131" s="98">
        <v>52.51012805971088</v>
      </c>
      <c r="D131" s="98">
        <v>49.047964576500256</v>
      </c>
      <c r="E131" s="98">
        <v>45.481699937409111</v>
      </c>
      <c r="F131" s="98">
        <v>44.110714902695989</v>
      </c>
      <c r="G131" s="98">
        <v>46.768316878863317</v>
      </c>
      <c r="H131" s="98">
        <v>46.08534019728976</v>
      </c>
      <c r="I131" s="98">
        <v>48.072478183053455</v>
      </c>
      <c r="J131" s="98">
        <v>42.412708872460946</v>
      </c>
      <c r="K131" s="98">
        <v>42.991765159817874</v>
      </c>
      <c r="L131" s="98">
        <v>20.257585052463654</v>
      </c>
      <c r="M131" s="98">
        <v>23.579941869942488</v>
      </c>
      <c r="N131" s="98">
        <v>26.243926560473831</v>
      </c>
      <c r="O131" s="98">
        <v>29.536524506456193</v>
      </c>
      <c r="P131" s="98">
        <v>43.542019322119742</v>
      </c>
      <c r="Q131" s="98">
        <v>39.22299682048336</v>
      </c>
      <c r="R131" s="98">
        <v>36.302363588517593</v>
      </c>
      <c r="S131" s="98">
        <v>40.104400277981348</v>
      </c>
      <c r="T131" s="98">
        <v>51.195364500736659</v>
      </c>
      <c r="U131" s="98">
        <v>55.018719081931067</v>
      </c>
      <c r="V131" s="98">
        <v>52.76768645185264</v>
      </c>
      <c r="W131" s="98">
        <v>39.909660308007439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4.2794418494522084E-2</v>
      </c>
      <c r="M132" s="98">
        <v>5.2013323953176267E-2</v>
      </c>
      <c r="N132" s="98">
        <v>5.6601743153181686E-2</v>
      </c>
      <c r="O132" s="98">
        <v>5.1570991222380042E-2</v>
      </c>
      <c r="P132" s="98">
        <v>8.5211199561636197E-2</v>
      </c>
      <c r="Q132" s="98">
        <v>6.8908217146176884E-2</v>
      </c>
      <c r="R132" s="98">
        <v>6.4079048289994986E-2</v>
      </c>
      <c r="S132" s="98">
        <v>6.6585769051695373E-2</v>
      </c>
      <c r="T132" s="98">
        <v>9.7444640066034482E-2</v>
      </c>
      <c r="U132" s="98">
        <v>9.2163277872793353E-2</v>
      </c>
      <c r="V132" s="98">
        <v>0.13072012168058389</v>
      </c>
      <c r="W132" s="98">
        <v>8.9988705598737451E-2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1.7831772285782338E-2</v>
      </c>
      <c r="M133" s="101">
        <v>1.9459317450417776E-2</v>
      </c>
      <c r="N133" s="101">
        <v>2.2256447780532023E-2</v>
      </c>
      <c r="O133" s="101">
        <v>2.2066672408928269E-2</v>
      </c>
      <c r="P133" s="101">
        <v>3.3039254582916608E-2</v>
      </c>
      <c r="Q133" s="101">
        <v>2.696929742223356E-2</v>
      </c>
      <c r="R133" s="101">
        <v>2.5124405007139066E-2</v>
      </c>
      <c r="S133" s="101">
        <v>2.3851783630951955E-2</v>
      </c>
      <c r="T133" s="101">
        <v>3.6553486284524955E-2</v>
      </c>
      <c r="U133" s="101">
        <v>3.2411888350758332E-2</v>
      </c>
      <c r="V133" s="101">
        <v>4.6745186118958143E-2</v>
      </c>
      <c r="W133" s="101">
        <v>3.2054616363888698E-2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2.4962646208739746E-2</v>
      </c>
      <c r="M134" s="104">
        <v>3.2554006502758491E-2</v>
      </c>
      <c r="N134" s="104">
        <v>3.4345295372649659E-2</v>
      </c>
      <c r="O134" s="104">
        <v>2.9504318813451776E-2</v>
      </c>
      <c r="P134" s="104">
        <v>5.2171944978719596E-2</v>
      </c>
      <c r="Q134" s="104">
        <v>4.193891972394332E-2</v>
      </c>
      <c r="R134" s="104">
        <v>3.8954643282855923E-2</v>
      </c>
      <c r="S134" s="104">
        <v>4.2733985420743421E-2</v>
      </c>
      <c r="T134" s="104">
        <v>6.0891153781509527E-2</v>
      </c>
      <c r="U134" s="104">
        <v>5.9751389522035021E-2</v>
      </c>
      <c r="V134" s="104">
        <v>8.3974935561625746E-2</v>
      </c>
      <c r="W134" s="104">
        <v>5.7934089234848746E-2</v>
      </c>
      <c r="DA134" s="132" t="s">
        <v>1696</v>
      </c>
    </row>
    <row r="135" spans="1:105" ht="12" customHeight="1" x14ac:dyDescent="0.25">
      <c r="A135" s="106" t="s">
        <v>122</v>
      </c>
      <c r="B135" s="101">
        <v>1.4417211197635174</v>
      </c>
      <c r="C135" s="101">
        <v>1.4424053418221046</v>
      </c>
      <c r="D135" s="101">
        <v>1.4682612957887389</v>
      </c>
      <c r="E135" s="101">
        <v>1.5852211398345171</v>
      </c>
      <c r="F135" s="101">
        <v>1.5454155524514506</v>
      </c>
      <c r="G135" s="101">
        <v>1.7015512370179338</v>
      </c>
      <c r="H135" s="101">
        <v>1.7763423335058106</v>
      </c>
      <c r="I135" s="101">
        <v>1.9685843622176247</v>
      </c>
      <c r="J135" s="101">
        <v>1.6744288365228912</v>
      </c>
      <c r="K135" s="101">
        <v>1.1986776902643659</v>
      </c>
      <c r="L135" s="101">
        <v>0.98312308371737001</v>
      </c>
      <c r="M135" s="101">
        <v>1.169527441948218</v>
      </c>
      <c r="N135" s="101">
        <v>1.4803608713103178</v>
      </c>
      <c r="O135" s="101">
        <v>2.3412105854143879</v>
      </c>
      <c r="P135" s="101">
        <v>1.9746496783279976</v>
      </c>
      <c r="Q135" s="101">
        <v>2.04943264065761</v>
      </c>
      <c r="R135" s="101">
        <v>1.9229445801796732</v>
      </c>
      <c r="S135" s="101">
        <v>1.3705876778200266</v>
      </c>
      <c r="T135" s="101">
        <v>1.8464471482810703</v>
      </c>
      <c r="U135" s="101">
        <v>3.0664685135117602</v>
      </c>
      <c r="V135" s="101">
        <v>3.3820635898678155</v>
      </c>
      <c r="W135" s="101">
        <v>8.3093071243256418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7.6411655884246144E-2</v>
      </c>
      <c r="M136" s="104">
        <v>8.9818574112507349E-2</v>
      </c>
      <c r="N136" s="104">
        <v>9.9731878064556329E-2</v>
      </c>
      <c r="O136" s="104">
        <v>0.1253098401468534</v>
      </c>
      <c r="P136" s="104">
        <v>9.9247365549574196E-2</v>
      </c>
      <c r="Q136" s="104">
        <v>7.9579923602981606E-2</v>
      </c>
      <c r="R136" s="104">
        <v>2.1048213992370293E-2</v>
      </c>
      <c r="S136" s="104">
        <v>9.4743570524710025E-3</v>
      </c>
      <c r="T136" s="104">
        <v>0.54062447209054176</v>
      </c>
      <c r="U136" s="104">
        <v>0.56622064821581453</v>
      </c>
      <c r="V136" s="104">
        <v>0.78671441837044398</v>
      </c>
      <c r="W136" s="104">
        <v>1.0009868096158518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3.7059672240923366E-2</v>
      </c>
      <c r="M137" s="98">
        <v>3.9305377997861025E-2</v>
      </c>
      <c r="N137" s="98">
        <v>4.5478298963455441E-2</v>
      </c>
      <c r="O137" s="98">
        <v>6.1621378743600651E-2</v>
      </c>
      <c r="P137" s="98">
        <v>4.4414631862088265E-2</v>
      </c>
      <c r="Q137" s="98">
        <v>3.6012285045734907E-2</v>
      </c>
      <c r="R137" s="98">
        <v>9.4836358631516897E-3</v>
      </c>
      <c r="S137" s="98">
        <v>3.9194647152507606E-3</v>
      </c>
      <c r="T137" s="98">
        <v>0.21906811387144498</v>
      </c>
      <c r="U137" s="98">
        <v>0.21700048203962158</v>
      </c>
      <c r="V137" s="98">
        <v>0.301800821464138</v>
      </c>
      <c r="W137" s="98">
        <v>0.38003461870098515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3.935198364332277E-2</v>
      </c>
      <c r="M138" s="98">
        <v>5.051319611464633E-2</v>
      </c>
      <c r="N138" s="98">
        <v>5.4253579101100895E-2</v>
      </c>
      <c r="O138" s="98">
        <v>6.3688461403252739E-2</v>
      </c>
      <c r="P138" s="98">
        <v>5.4832733687485931E-2</v>
      </c>
      <c r="Q138" s="98">
        <v>4.3567638557246706E-2</v>
      </c>
      <c r="R138" s="98">
        <v>1.1564578129218604E-2</v>
      </c>
      <c r="S138" s="98">
        <v>5.5548923372202418E-3</v>
      </c>
      <c r="T138" s="98">
        <v>0.32155635821909678</v>
      </c>
      <c r="U138" s="98">
        <v>0.349220166176193</v>
      </c>
      <c r="V138" s="98">
        <v>0.48491359690630603</v>
      </c>
      <c r="W138" s="98">
        <v>0.62095219091486675</v>
      </c>
      <c r="DA138" s="63" t="s">
        <v>1700</v>
      </c>
    </row>
    <row r="139" spans="1:105" ht="12" customHeight="1" x14ac:dyDescent="0.25">
      <c r="A139" s="121" t="s">
        <v>54</v>
      </c>
      <c r="B139" s="122">
        <v>14.376722619719027</v>
      </c>
      <c r="C139" s="122">
        <v>16.168579824548463</v>
      </c>
      <c r="D139" s="122">
        <v>14.736666792144224</v>
      </c>
      <c r="E139" s="122">
        <v>16.281598524008789</v>
      </c>
      <c r="F139" s="122">
        <v>16.827149933418873</v>
      </c>
      <c r="G139" s="122">
        <v>16.563809135351875</v>
      </c>
      <c r="H139" s="122">
        <v>14.650176031211611</v>
      </c>
      <c r="I139" s="122">
        <v>16.115377153246548</v>
      </c>
      <c r="J139" s="122">
        <v>12.75169178540909</v>
      </c>
      <c r="K139" s="122">
        <v>11.027919423865281</v>
      </c>
      <c r="L139" s="122">
        <v>8.6031419118654853</v>
      </c>
      <c r="M139" s="122">
        <v>9.125637007091413</v>
      </c>
      <c r="N139" s="122">
        <v>9.2773794613047702</v>
      </c>
      <c r="O139" s="122">
        <v>9.2071829456860108</v>
      </c>
      <c r="P139" s="122">
        <v>10.826574553007902</v>
      </c>
      <c r="Q139" s="122">
        <v>11.142360970262311</v>
      </c>
      <c r="R139" s="122">
        <v>11.015826713047337</v>
      </c>
      <c r="S139" s="122">
        <v>12.654902546078301</v>
      </c>
      <c r="T139" s="122">
        <v>11.729435786672756</v>
      </c>
      <c r="U139" s="122">
        <v>11.722713394199706</v>
      </c>
      <c r="V139" s="122">
        <v>11.617951249308359</v>
      </c>
      <c r="W139" s="122">
        <v>13.050373002646152</v>
      </c>
      <c r="DA139" s="130" t="s">
        <v>1701</v>
      </c>
    </row>
    <row r="140" spans="1:105" ht="12" customHeight="1" x14ac:dyDescent="0.25">
      <c r="A140" s="97" t="s">
        <v>50</v>
      </c>
      <c r="B140" s="98">
        <v>1.1451034037736696</v>
      </c>
      <c r="C140" s="98">
        <v>1.2620219575860474</v>
      </c>
      <c r="D140" s="98">
        <v>1.1673077059396404</v>
      </c>
      <c r="E140" s="98">
        <v>1.0813959517965979</v>
      </c>
      <c r="F140" s="98">
        <v>1.1502949688464486</v>
      </c>
      <c r="G140" s="98">
        <v>1.2769327203735981</v>
      </c>
      <c r="H140" s="98">
        <v>1.225299458569719</v>
      </c>
      <c r="I140" s="98">
        <v>1.2632778195155909</v>
      </c>
      <c r="J140" s="98">
        <v>1.154637589448442</v>
      </c>
      <c r="K140" s="98">
        <v>1.0002452924659775</v>
      </c>
      <c r="L140" s="98">
        <v>0.7667616743397927</v>
      </c>
      <c r="M140" s="98">
        <v>0.76401921005506346</v>
      </c>
      <c r="N140" s="98">
        <v>0.69264367430825813</v>
      </c>
      <c r="O140" s="98">
        <v>0.60928905450154414</v>
      </c>
      <c r="P140" s="98">
        <v>0.59381408271530933</v>
      </c>
      <c r="Q140" s="98">
        <v>0.57147867727264778</v>
      </c>
      <c r="R140" s="98">
        <v>0.56576061837931868</v>
      </c>
      <c r="S140" s="98">
        <v>0.53262712717084315</v>
      </c>
      <c r="T140" s="98">
        <v>0.23970254397643195</v>
      </c>
      <c r="U140" s="98">
        <v>0.46715409511903305</v>
      </c>
      <c r="V140" s="98">
        <v>0.26353329258429353</v>
      </c>
      <c r="W140" s="98">
        <v>0.58280505822235651</v>
      </c>
      <c r="DA140" s="63" t="s">
        <v>1702</v>
      </c>
    </row>
    <row r="141" spans="1:105" ht="12" customHeight="1" x14ac:dyDescent="0.25">
      <c r="A141" s="109" t="s">
        <v>120</v>
      </c>
      <c r="B141" s="33">
        <v>13.231619215945358</v>
      </c>
      <c r="C141" s="33">
        <v>14.906557866962416</v>
      </c>
      <c r="D141" s="33">
        <v>13.569359086204583</v>
      </c>
      <c r="E141" s="33">
        <v>15.200202572212191</v>
      </c>
      <c r="F141" s="33">
        <v>15.676854964572424</v>
      </c>
      <c r="G141" s="33">
        <v>15.286876414978275</v>
      </c>
      <c r="H141" s="33">
        <v>13.424876572641892</v>
      </c>
      <c r="I141" s="33">
        <v>14.852099333730958</v>
      </c>
      <c r="J141" s="33">
        <v>11.597054195960649</v>
      </c>
      <c r="K141" s="33">
        <v>10.027674131399303</v>
      </c>
      <c r="L141" s="33">
        <v>7.8363802375256926</v>
      </c>
      <c r="M141" s="33">
        <v>8.3616177970363488</v>
      </c>
      <c r="N141" s="33">
        <v>8.5847357869965126</v>
      </c>
      <c r="O141" s="33">
        <v>8.5978938911844658</v>
      </c>
      <c r="P141" s="33">
        <v>10.232760470292591</v>
      </c>
      <c r="Q141" s="33">
        <v>10.570882292989664</v>
      </c>
      <c r="R141" s="33">
        <v>10.450066094668019</v>
      </c>
      <c r="S141" s="33">
        <v>12.122275418907458</v>
      </c>
      <c r="T141" s="33">
        <v>11.489733242696325</v>
      </c>
      <c r="U141" s="33">
        <v>11.255559299080673</v>
      </c>
      <c r="V141" s="33">
        <v>11.354417956724065</v>
      </c>
      <c r="W141" s="33">
        <v>12.467567944423795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2.4535010533162298</v>
      </c>
      <c r="C143" s="117">
        <f t="shared" si="49"/>
        <v>3.0489415146358363</v>
      </c>
      <c r="D143" s="117">
        <f t="shared" si="49"/>
        <v>3.45389482421762</v>
      </c>
      <c r="E143" s="117">
        <f t="shared" si="49"/>
        <v>3.7374664808523854</v>
      </c>
      <c r="F143" s="117">
        <f t="shared" si="49"/>
        <v>3.665897830428769</v>
      </c>
      <c r="G143" s="117">
        <f t="shared" si="49"/>
        <v>3.8263680408825582</v>
      </c>
      <c r="H143" s="117">
        <f t="shared" si="49"/>
        <v>3.8032179250690108</v>
      </c>
      <c r="I143" s="117">
        <f t="shared" si="49"/>
        <v>3.7483079124748451</v>
      </c>
      <c r="J143" s="117">
        <f t="shared" si="49"/>
        <v>3.838604260172815</v>
      </c>
      <c r="K143" s="117">
        <f t="shared" si="49"/>
        <v>3.6869181070825556</v>
      </c>
      <c r="L143" s="117">
        <f t="shared" si="49"/>
        <v>3.905460283496192</v>
      </c>
      <c r="M143" s="117">
        <f t="shared" si="49"/>
        <v>3.8976386818192266</v>
      </c>
      <c r="N143" s="117">
        <f t="shared" si="49"/>
        <v>4.8433118936762227</v>
      </c>
      <c r="O143" s="117">
        <f t="shared" si="49"/>
        <v>7.4434142771914367</v>
      </c>
      <c r="P143" s="117">
        <f t="shared" si="49"/>
        <v>9.5704047420674137</v>
      </c>
      <c r="Q143" s="117">
        <f t="shared" si="49"/>
        <v>14.258610514157095</v>
      </c>
      <c r="R143" s="117">
        <f t="shared" ref="R143:V143" si="50">R144+R146+R148+R157</f>
        <v>15.49021083425286</v>
      </c>
      <c r="S143" s="117">
        <f t="shared" si="50"/>
        <v>18.952810741915417</v>
      </c>
      <c r="T143" s="117">
        <f t="shared" si="50"/>
        <v>22.194882757051296</v>
      </c>
      <c r="U143" s="117">
        <f t="shared" si="50"/>
        <v>26.694867126123903</v>
      </c>
      <c r="V143" s="117">
        <f t="shared" si="50"/>
        <v>31.53054696610667</v>
      </c>
      <c r="W143" s="117">
        <f t="shared" ref="W143" si="51">W144+W146+W148+W157</f>
        <v>42.76287682857312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1.8778036470855906</v>
      </c>
      <c r="C144" s="122">
        <f t="shared" si="52"/>
        <v>2.5111921172506793</v>
      </c>
      <c r="D144" s="122">
        <f t="shared" si="52"/>
        <v>2.8339801166127447</v>
      </c>
      <c r="E144" s="122">
        <f t="shared" si="52"/>
        <v>3.0085759236850227</v>
      </c>
      <c r="F144" s="122">
        <f t="shared" si="52"/>
        <v>2.8644123641075288</v>
      </c>
      <c r="G144" s="122">
        <f t="shared" si="52"/>
        <v>2.9364554554929909</v>
      </c>
      <c r="H144" s="122">
        <f t="shared" si="52"/>
        <v>2.8282876231093255</v>
      </c>
      <c r="I144" s="122">
        <f t="shared" si="52"/>
        <v>2.5942182166380219</v>
      </c>
      <c r="J144" s="122">
        <f t="shared" si="52"/>
        <v>2.7676812421390613</v>
      </c>
      <c r="K144" s="122">
        <f t="shared" si="52"/>
        <v>2.8059931615339715</v>
      </c>
      <c r="L144" s="122">
        <f t="shared" si="52"/>
        <v>3.1552438894948764</v>
      </c>
      <c r="M144" s="122">
        <f t="shared" si="52"/>
        <v>3.0166214758300876</v>
      </c>
      <c r="N144" s="122">
        <f t="shared" si="52"/>
        <v>3.544632846161909</v>
      </c>
      <c r="O144" s="122">
        <f t="shared" si="52"/>
        <v>5.1599200259410365</v>
      </c>
      <c r="P144" s="122">
        <f t="shared" si="52"/>
        <v>6.1693370973488388</v>
      </c>
      <c r="Q144" s="122">
        <f t="shared" si="52"/>
        <v>9.2553338459977006</v>
      </c>
      <c r="R144" s="122">
        <f t="shared" si="52"/>
        <v>9.4335215488090043</v>
      </c>
      <c r="S144" s="122">
        <f t="shared" si="52"/>
        <v>11.44232580995142</v>
      </c>
      <c r="T144" s="122">
        <f t="shared" si="52"/>
        <v>12.296513452167591</v>
      </c>
      <c r="U144" s="122">
        <f t="shared" si="52"/>
        <v>13.450835042599365</v>
      </c>
      <c r="V144" s="122">
        <f t="shared" si="52"/>
        <v>17.266085869601152</v>
      </c>
      <c r="W144" s="122">
        <f t="shared" si="52"/>
        <v>23.321730241497708</v>
      </c>
      <c r="DA144" s="130" t="s">
        <v>1705</v>
      </c>
    </row>
    <row r="145" spans="1:105" ht="12" customHeight="1" x14ac:dyDescent="0.25">
      <c r="A145" s="97" t="s">
        <v>53</v>
      </c>
      <c r="B145" s="98">
        <v>1.8778036470855906</v>
      </c>
      <c r="C145" s="98">
        <v>2.5111921172506793</v>
      </c>
      <c r="D145" s="98">
        <v>2.8339801166127447</v>
      </c>
      <c r="E145" s="98">
        <v>3.0085759236850227</v>
      </c>
      <c r="F145" s="98">
        <v>2.8644123641075288</v>
      </c>
      <c r="G145" s="98">
        <v>2.9364554554929909</v>
      </c>
      <c r="H145" s="98">
        <v>2.8282876231093255</v>
      </c>
      <c r="I145" s="98">
        <v>2.5942182166380219</v>
      </c>
      <c r="J145" s="98">
        <v>2.7676812421390613</v>
      </c>
      <c r="K145" s="98">
        <v>2.8059931615339715</v>
      </c>
      <c r="L145" s="98">
        <v>3.1552438894948764</v>
      </c>
      <c r="M145" s="98">
        <v>3.0166214758300876</v>
      </c>
      <c r="N145" s="98">
        <v>3.544632846161909</v>
      </c>
      <c r="O145" s="98">
        <v>5.1599200259410365</v>
      </c>
      <c r="P145" s="98">
        <v>6.1693370973488388</v>
      </c>
      <c r="Q145" s="98">
        <v>9.2553338459977006</v>
      </c>
      <c r="R145" s="98">
        <v>9.4335215488090043</v>
      </c>
      <c r="S145" s="98">
        <v>11.44232580995142</v>
      </c>
      <c r="T145" s="98">
        <v>12.296513452167591</v>
      </c>
      <c r="U145" s="98">
        <v>13.450835042599365</v>
      </c>
      <c r="V145" s="98">
        <v>17.266085869601152</v>
      </c>
      <c r="W145" s="98">
        <v>23.321730241497708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1.960326028821961E-3</v>
      </c>
      <c r="C146" s="122">
        <f t="shared" si="53"/>
        <v>3.1104523648432256E-3</v>
      </c>
      <c r="D146" s="122">
        <f t="shared" si="53"/>
        <v>4.7736859411575691E-3</v>
      </c>
      <c r="E146" s="122">
        <f t="shared" si="53"/>
        <v>5.9452482377042827E-3</v>
      </c>
      <c r="F146" s="122">
        <f t="shared" si="53"/>
        <v>6.4598143023993681E-3</v>
      </c>
      <c r="G146" s="122">
        <f t="shared" si="53"/>
        <v>8.3879856881244087E-3</v>
      </c>
      <c r="H146" s="122">
        <f t="shared" si="53"/>
        <v>1.1768179200665585E-2</v>
      </c>
      <c r="I146" s="122">
        <f t="shared" si="53"/>
        <v>1.7426839365598173E-2</v>
      </c>
      <c r="J146" s="122">
        <f t="shared" si="53"/>
        <v>1.5234787760985861E-2</v>
      </c>
      <c r="K146" s="122">
        <f t="shared" si="53"/>
        <v>1.7320289951600083E-2</v>
      </c>
      <c r="L146" s="122">
        <f t="shared" si="53"/>
        <v>1.9918709195488399E-2</v>
      </c>
      <c r="M146" s="122">
        <f t="shared" si="53"/>
        <v>1.8248414867666263E-2</v>
      </c>
      <c r="N146" s="122">
        <f t="shared" si="53"/>
        <v>3.3761455513606729E-2</v>
      </c>
      <c r="O146" s="122">
        <f t="shared" si="53"/>
        <v>4.7427227476986966E-2</v>
      </c>
      <c r="P146" s="122">
        <f t="shared" si="53"/>
        <v>6.8415943665935647E-2</v>
      </c>
      <c r="Q146" s="122">
        <f t="shared" si="53"/>
        <v>0.18113493072841214</v>
      </c>
      <c r="R146" s="122">
        <f t="shared" si="53"/>
        <v>0.25852616513723159</v>
      </c>
      <c r="S146" s="122">
        <f t="shared" si="53"/>
        <v>0.31400221347823382</v>
      </c>
      <c r="T146" s="122">
        <f t="shared" si="53"/>
        <v>0.37014575027259761</v>
      </c>
      <c r="U146" s="122">
        <f t="shared" si="53"/>
        <v>0.4034641190884517</v>
      </c>
      <c r="V146" s="122">
        <f t="shared" si="53"/>
        <v>0.45321975008959775</v>
      </c>
      <c r="W146" s="122">
        <f t="shared" si="53"/>
        <v>0.46605284345916864</v>
      </c>
      <c r="DA146" s="130" t="s">
        <v>1707</v>
      </c>
    </row>
    <row r="147" spans="1:105" ht="12" customHeight="1" x14ac:dyDescent="0.25">
      <c r="A147" s="97" t="s">
        <v>53</v>
      </c>
      <c r="B147" s="98">
        <v>1.960326028821961E-3</v>
      </c>
      <c r="C147" s="98">
        <v>3.1104523648432256E-3</v>
      </c>
      <c r="D147" s="98">
        <v>4.7736859411575691E-3</v>
      </c>
      <c r="E147" s="98">
        <v>5.9452482377042827E-3</v>
      </c>
      <c r="F147" s="98">
        <v>6.4598143023993681E-3</v>
      </c>
      <c r="G147" s="98">
        <v>8.3879856881244087E-3</v>
      </c>
      <c r="H147" s="98">
        <v>1.1768179200665585E-2</v>
      </c>
      <c r="I147" s="98">
        <v>1.7426839365598173E-2</v>
      </c>
      <c r="J147" s="98">
        <v>1.5234787760985861E-2</v>
      </c>
      <c r="K147" s="98">
        <v>1.7320289951600083E-2</v>
      </c>
      <c r="L147" s="98">
        <v>1.9918709195488399E-2</v>
      </c>
      <c r="M147" s="98">
        <v>1.8248414867666263E-2</v>
      </c>
      <c r="N147" s="98">
        <v>3.3761455513606729E-2</v>
      </c>
      <c r="O147" s="98">
        <v>4.7427227476986966E-2</v>
      </c>
      <c r="P147" s="98">
        <v>6.8415943665935647E-2</v>
      </c>
      <c r="Q147" s="98">
        <v>0.18113493072841214</v>
      </c>
      <c r="R147" s="98">
        <v>0.25852616513723159</v>
      </c>
      <c r="S147" s="98">
        <v>0.31400221347823382</v>
      </c>
      <c r="T147" s="98">
        <v>0.37014575027259761</v>
      </c>
      <c r="U147" s="98">
        <v>0.4034641190884517</v>
      </c>
      <c r="V147" s="98">
        <v>0.45321975008959775</v>
      </c>
      <c r="W147" s="98">
        <v>0.46605284345916864</v>
      </c>
      <c r="DA147" s="63" t="s">
        <v>1708</v>
      </c>
    </row>
    <row r="148" spans="1:105" ht="12" customHeight="1" x14ac:dyDescent="0.25">
      <c r="A148" s="121" t="s">
        <v>55</v>
      </c>
      <c r="B148" s="122">
        <v>0.47913760090048829</v>
      </c>
      <c r="C148" s="122">
        <v>0.42295080000201141</v>
      </c>
      <c r="D148" s="122">
        <v>0.4984900003068401</v>
      </c>
      <c r="E148" s="122">
        <v>0.57734325969577183</v>
      </c>
      <c r="F148" s="122">
        <v>0.62391124697796174</v>
      </c>
      <c r="G148" s="122">
        <v>0.694546555985042</v>
      </c>
      <c r="H148" s="122">
        <v>0.77746641694202057</v>
      </c>
      <c r="I148" s="122">
        <v>0.9103157553568787</v>
      </c>
      <c r="J148" s="122">
        <v>0.85858920301558261</v>
      </c>
      <c r="K148" s="122">
        <v>0.68459094301807144</v>
      </c>
      <c r="L148" s="122">
        <v>0.58146039531147464</v>
      </c>
      <c r="M148" s="122">
        <v>0.67765499713253674</v>
      </c>
      <c r="N148" s="122">
        <v>1.0064424821859241</v>
      </c>
      <c r="O148" s="122">
        <v>1.8535780846592476</v>
      </c>
      <c r="P148" s="122">
        <v>2.6959080281329686</v>
      </c>
      <c r="Q148" s="122">
        <v>3.9504323728375326</v>
      </c>
      <c r="R148" s="122">
        <v>4.7512908008342922</v>
      </c>
      <c r="S148" s="122">
        <v>5.7319238076370169</v>
      </c>
      <c r="T148" s="122">
        <v>7.8803875093210971</v>
      </c>
      <c r="U148" s="122">
        <v>10.832806587304431</v>
      </c>
      <c r="V148" s="122">
        <v>11.351258609653863</v>
      </c>
      <c r="W148" s="122">
        <v>15.705618145041665</v>
      </c>
      <c r="DA148" s="130" t="s">
        <v>1709</v>
      </c>
    </row>
    <row r="149" spans="1:105" ht="12" customHeight="1" x14ac:dyDescent="0.25">
      <c r="A149" s="97" t="s">
        <v>124</v>
      </c>
      <c r="B149" s="98">
        <v>5.9506917634095463E-2</v>
      </c>
      <c r="C149" s="98">
        <v>8.8342181658520078E-2</v>
      </c>
      <c r="D149" s="98">
        <v>0.10916377215856599</v>
      </c>
      <c r="E149" s="98">
        <v>0.12403928028820974</v>
      </c>
      <c r="F149" s="98">
        <v>0.13281788209699408</v>
      </c>
      <c r="G149" s="98">
        <v>0.14024101000443534</v>
      </c>
      <c r="H149" s="98">
        <v>0.14721198752723608</v>
      </c>
      <c r="I149" s="98">
        <v>0.15003388608772536</v>
      </c>
      <c r="J149" s="98">
        <v>0.13134655390540481</v>
      </c>
      <c r="K149" s="98">
        <v>0.1073194086388224</v>
      </c>
      <c r="L149" s="98">
        <v>8.2003084737877027E-2</v>
      </c>
      <c r="M149" s="98">
        <v>7.0294623016545793E-2</v>
      </c>
      <c r="N149" s="98">
        <v>6.8343314775680397E-2</v>
      </c>
      <c r="O149" s="98">
        <v>9.0194928376743755E-2</v>
      </c>
      <c r="P149" s="98">
        <v>9.5097823095868131E-2</v>
      </c>
      <c r="Q149" s="98">
        <v>0.12548668453059644</v>
      </c>
      <c r="R149" s="98">
        <v>0.16423482574506718</v>
      </c>
      <c r="S149" s="98">
        <v>0.21668700298814039</v>
      </c>
      <c r="T149" s="98">
        <v>0.3948957777997214</v>
      </c>
      <c r="U149" s="98">
        <v>0.38460727493250946</v>
      </c>
      <c r="V149" s="98">
        <v>0.67919440948942389</v>
      </c>
      <c r="W149" s="98">
        <v>0.93137341892111813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2.3368793677221809E-3</v>
      </c>
      <c r="U150" s="98">
        <v>1.8235352971091739E-3</v>
      </c>
      <c r="V150" s="98">
        <v>2.7092081349722351E-3</v>
      </c>
      <c r="W150" s="98">
        <v>3.0388439283668429E-3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8.1947790524311841E-4</v>
      </c>
      <c r="U151" s="101">
        <v>6.0574656553555068E-4</v>
      </c>
      <c r="V151" s="101">
        <v>9.0865543806805771E-4</v>
      </c>
      <c r="W151" s="101">
        <v>1.0091916689828099E-3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1.5174014624790627E-3</v>
      </c>
      <c r="U152" s="104">
        <v>1.2177887315736231E-3</v>
      </c>
      <c r="V152" s="104">
        <v>1.8005526969041773E-3</v>
      </c>
      <c r="W152" s="104">
        <v>2.0296522593840332E-3</v>
      </c>
      <c r="DA152" s="132" t="s">
        <v>1713</v>
      </c>
    </row>
    <row r="153" spans="1:105" ht="12" customHeight="1" x14ac:dyDescent="0.25">
      <c r="A153" s="106" t="s">
        <v>122</v>
      </c>
      <c r="B153" s="101">
        <v>0.41963068326639286</v>
      </c>
      <c r="C153" s="101">
        <v>0.33460861834349132</v>
      </c>
      <c r="D153" s="101">
        <v>0.38932622814827411</v>
      </c>
      <c r="E153" s="101">
        <v>0.45330397940756206</v>
      </c>
      <c r="F153" s="101">
        <v>0.49109336488096761</v>
      </c>
      <c r="G153" s="101">
        <v>0.55430554598060666</v>
      </c>
      <c r="H153" s="101">
        <v>0.63025442941478449</v>
      </c>
      <c r="I153" s="101">
        <v>0.76028186926915331</v>
      </c>
      <c r="J153" s="101">
        <v>0.72724264911017777</v>
      </c>
      <c r="K153" s="101">
        <v>0.57727153437924905</v>
      </c>
      <c r="L153" s="101">
        <v>0.47068180991605169</v>
      </c>
      <c r="M153" s="101">
        <v>0.57209365495756592</v>
      </c>
      <c r="N153" s="101">
        <v>0.89748983911887448</v>
      </c>
      <c r="O153" s="101">
        <v>1.7082839456339378</v>
      </c>
      <c r="P153" s="101">
        <v>2.5564806019413302</v>
      </c>
      <c r="Q153" s="101">
        <v>3.771924610243544</v>
      </c>
      <c r="R153" s="101">
        <v>4.4990561192759149</v>
      </c>
      <c r="S153" s="101">
        <v>5.1234997389067196</v>
      </c>
      <c r="T153" s="101">
        <v>6.2583420064807473</v>
      </c>
      <c r="U153" s="101">
        <v>9.1738172811665617</v>
      </c>
      <c r="V153" s="101">
        <v>9.0990511583602576</v>
      </c>
      <c r="W153" s="101">
        <v>12.978794412953121</v>
      </c>
      <c r="DA153" s="131" t="s">
        <v>1714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2.8775500657545923E-2</v>
      </c>
      <c r="M154" s="104">
        <v>3.5266719158425025E-2</v>
      </c>
      <c r="N154" s="104">
        <v>4.0609328291369401E-2</v>
      </c>
      <c r="O154" s="104">
        <v>5.5099210648565933E-2</v>
      </c>
      <c r="P154" s="104">
        <v>4.4329603095769922E-2</v>
      </c>
      <c r="Q154" s="104">
        <v>5.3021078063392159E-2</v>
      </c>
      <c r="R154" s="104">
        <v>8.7999855813309824E-2</v>
      </c>
      <c r="S154" s="104">
        <v>0.39173706574215644</v>
      </c>
      <c r="T154" s="104">
        <v>1.2248128456729057</v>
      </c>
      <c r="U154" s="104">
        <v>1.2725584959082497</v>
      </c>
      <c r="V154" s="104">
        <v>1.5703038336692092</v>
      </c>
      <c r="W154" s="104">
        <v>1.7924114692390596</v>
      </c>
      <c r="DA154" s="132" t="s">
        <v>1715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1.3956125025645336E-2</v>
      </c>
      <c r="M155" s="98">
        <v>1.5430880255695348E-2</v>
      </c>
      <c r="N155" s="98">
        <v>1.8508905472183913E-2</v>
      </c>
      <c r="O155" s="98">
        <v>2.7048936038679774E-2</v>
      </c>
      <c r="P155" s="98">
        <v>1.9798479026042867E-2</v>
      </c>
      <c r="Q155" s="98">
        <v>2.3800835894132105E-2</v>
      </c>
      <c r="R155" s="98">
        <v>3.8862112085899597E-2</v>
      </c>
      <c r="S155" s="98">
        <v>0.1544520875166816</v>
      </c>
      <c r="T155" s="98">
        <v>0.49807163846089098</v>
      </c>
      <c r="U155" s="98">
        <v>0.48944182742710035</v>
      </c>
      <c r="V155" s="98">
        <v>0.60502440040621064</v>
      </c>
      <c r="W155" s="98">
        <v>0.68455837560668875</v>
      </c>
      <c r="DA155" s="63" t="s">
        <v>1716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1.4819375631900585E-2</v>
      </c>
      <c r="M156" s="98">
        <v>1.9835838902729674E-2</v>
      </c>
      <c r="N156" s="98">
        <v>2.2100422819185488E-2</v>
      </c>
      <c r="O156" s="98">
        <v>2.8050274609886162E-2</v>
      </c>
      <c r="P156" s="98">
        <v>2.4531124069727055E-2</v>
      </c>
      <c r="Q156" s="98">
        <v>2.9220242169260054E-2</v>
      </c>
      <c r="R156" s="98">
        <v>4.9137743727410227E-2</v>
      </c>
      <c r="S156" s="98">
        <v>0.23728497822547484</v>
      </c>
      <c r="T156" s="98">
        <v>0.72674120721201474</v>
      </c>
      <c r="U156" s="98">
        <v>0.78311666848114925</v>
      </c>
      <c r="V156" s="98">
        <v>0.96527943326299859</v>
      </c>
      <c r="W156" s="98">
        <v>1.1078530936323709</v>
      </c>
      <c r="DA156" s="63" t="s">
        <v>1717</v>
      </c>
    </row>
    <row r="157" spans="1:105" ht="12" customHeight="1" x14ac:dyDescent="0.25">
      <c r="A157" s="121" t="s">
        <v>54</v>
      </c>
      <c r="B157" s="122">
        <v>9.4599479301328906E-2</v>
      </c>
      <c r="C157" s="122">
        <v>0.11168814501830211</v>
      </c>
      <c r="D157" s="122">
        <v>0.11665102135687719</v>
      </c>
      <c r="E157" s="122">
        <v>0.1456020492338867</v>
      </c>
      <c r="F157" s="122">
        <v>0.17111440504087916</v>
      </c>
      <c r="G157" s="122">
        <v>0.18697804371640089</v>
      </c>
      <c r="H157" s="122">
        <v>0.18569570581699937</v>
      </c>
      <c r="I157" s="122">
        <v>0.22634710111434617</v>
      </c>
      <c r="J157" s="122">
        <v>0.19709902725718531</v>
      </c>
      <c r="K157" s="122">
        <v>0.17901371257891258</v>
      </c>
      <c r="L157" s="122">
        <v>0.14883728949435279</v>
      </c>
      <c r="M157" s="122">
        <v>0.18511379398893632</v>
      </c>
      <c r="N157" s="122">
        <v>0.25847510981478294</v>
      </c>
      <c r="O157" s="122">
        <v>0.38248893911416515</v>
      </c>
      <c r="P157" s="122">
        <v>0.63674367291967182</v>
      </c>
      <c r="Q157" s="122">
        <v>0.87170936459344917</v>
      </c>
      <c r="R157" s="122">
        <v>1.0468723194723311</v>
      </c>
      <c r="S157" s="122">
        <v>1.4645589108487482</v>
      </c>
      <c r="T157" s="122">
        <v>1.6478360452900107</v>
      </c>
      <c r="U157" s="122">
        <v>2.0077613771316529</v>
      </c>
      <c r="V157" s="122">
        <v>2.4599827367620586</v>
      </c>
      <c r="W157" s="122">
        <v>3.2694755985745774</v>
      </c>
      <c r="DA157" s="130" t="s">
        <v>1718</v>
      </c>
    </row>
    <row r="158" spans="1:105" ht="12" customHeight="1" x14ac:dyDescent="0.25">
      <c r="A158" s="97" t="s">
        <v>50</v>
      </c>
      <c r="B158" s="98">
        <v>7.5218546833879761E-3</v>
      </c>
      <c r="C158" s="98">
        <v>8.8159186087894362E-3</v>
      </c>
      <c r="D158" s="98">
        <v>9.3820845547506471E-3</v>
      </c>
      <c r="E158" s="98">
        <v>9.4969819844064225E-3</v>
      </c>
      <c r="F158" s="98">
        <v>1.1502963869932657E-2</v>
      </c>
      <c r="G158" s="98">
        <v>1.4318587076645279E-2</v>
      </c>
      <c r="H158" s="98">
        <v>1.5442930650947236E-2</v>
      </c>
      <c r="I158" s="98">
        <v>1.7673111207617533E-2</v>
      </c>
      <c r="J158" s="98">
        <v>1.8072267834984446E-2</v>
      </c>
      <c r="K158" s="98">
        <v>1.6478909748207995E-2</v>
      </c>
      <c r="L158" s="98">
        <v>1.3490965739775857E-2</v>
      </c>
      <c r="M158" s="98">
        <v>1.4988953183951251E-2</v>
      </c>
      <c r="N158" s="98">
        <v>1.7641889139704516E-2</v>
      </c>
      <c r="O158" s="98">
        <v>2.2593278180519812E-2</v>
      </c>
      <c r="P158" s="98">
        <v>2.7909329540896005E-2</v>
      </c>
      <c r="Q158" s="98">
        <v>3.768398903883579E-2</v>
      </c>
      <c r="R158" s="98">
        <v>4.6593250207911281E-2</v>
      </c>
      <c r="S158" s="98">
        <v>5.2769499873055375E-2</v>
      </c>
      <c r="T158" s="98">
        <v>2.7513871130154376E-2</v>
      </c>
      <c r="U158" s="98">
        <v>7.4965005435156135E-2</v>
      </c>
      <c r="V158" s="98">
        <v>5.6141410788879437E-2</v>
      </c>
      <c r="W158" s="98">
        <v>0.15733726733608042</v>
      </c>
      <c r="DA158" s="63" t="s">
        <v>1719</v>
      </c>
    </row>
    <row r="159" spans="1:105" ht="12" customHeight="1" x14ac:dyDescent="0.25">
      <c r="A159" s="109" t="s">
        <v>120</v>
      </c>
      <c r="B159" s="33">
        <v>8.7077624617940927E-2</v>
      </c>
      <c r="C159" s="33">
        <v>0.10287222640951267</v>
      </c>
      <c r="D159" s="33">
        <v>0.10726893680212654</v>
      </c>
      <c r="E159" s="33">
        <v>0.13610506724948027</v>
      </c>
      <c r="F159" s="33">
        <v>0.1596114411709465</v>
      </c>
      <c r="G159" s="33">
        <v>0.17265945663975563</v>
      </c>
      <c r="H159" s="33">
        <v>0.17025277516605214</v>
      </c>
      <c r="I159" s="33">
        <v>0.20867398990672864</v>
      </c>
      <c r="J159" s="33">
        <v>0.17902675942220087</v>
      </c>
      <c r="K159" s="33">
        <v>0.16253480283070459</v>
      </c>
      <c r="L159" s="33">
        <v>0.13534632375457695</v>
      </c>
      <c r="M159" s="33">
        <v>0.17012484080498508</v>
      </c>
      <c r="N159" s="33">
        <v>0.24083322067507842</v>
      </c>
      <c r="O159" s="33">
        <v>0.35989566093364533</v>
      </c>
      <c r="P159" s="33">
        <v>0.60883434337877584</v>
      </c>
      <c r="Q159" s="33">
        <v>0.83402537555461342</v>
      </c>
      <c r="R159" s="33">
        <v>1.0002790692644197</v>
      </c>
      <c r="S159" s="33">
        <v>1.4117894109756928</v>
      </c>
      <c r="T159" s="33">
        <v>1.6203221741598564</v>
      </c>
      <c r="U159" s="33">
        <v>1.9327963716964967</v>
      </c>
      <c r="V159" s="33">
        <v>2.403841325973179</v>
      </c>
      <c r="W159" s="33">
        <v>3.1121383312384969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190.22862627680178</v>
      </c>
      <c r="C161" s="117">
        <f t="shared" si="54"/>
        <v>174.49975797560518</v>
      </c>
      <c r="D161" s="117">
        <f t="shared" si="54"/>
        <v>163.83304888895859</v>
      </c>
      <c r="E161" s="117">
        <f t="shared" si="54"/>
        <v>146.48732642018442</v>
      </c>
      <c r="F161" s="117">
        <f t="shared" si="54"/>
        <v>124.96028599964328</v>
      </c>
      <c r="G161" s="117">
        <f t="shared" si="54"/>
        <v>111.1320688873338</v>
      </c>
      <c r="H161" s="117">
        <f t="shared" si="54"/>
        <v>97.999846606161441</v>
      </c>
      <c r="I161" s="117">
        <f t="shared" si="54"/>
        <v>89.95608121719134</v>
      </c>
      <c r="J161" s="117">
        <f t="shared" si="54"/>
        <v>86.282640679591211</v>
      </c>
      <c r="K161" s="117">
        <f t="shared" si="54"/>
        <v>73.934786297493702</v>
      </c>
      <c r="L161" s="117">
        <f t="shared" si="54"/>
        <v>66.090959067854925</v>
      </c>
      <c r="M161" s="117">
        <f t="shared" si="54"/>
        <v>69.19946718258025</v>
      </c>
      <c r="N161" s="117">
        <f t="shared" si="54"/>
        <v>79.628999355363618</v>
      </c>
      <c r="O161" s="117">
        <f t="shared" si="54"/>
        <v>81.156346280718182</v>
      </c>
      <c r="P161" s="117">
        <f t="shared" si="54"/>
        <v>78.678143776436514</v>
      </c>
      <c r="Q161" s="117">
        <f t="shared" si="54"/>
        <v>84.63193266040426</v>
      </c>
      <c r="R161" s="117">
        <f t="shared" ref="R161:V161" si="55">R162+R164+R166+R175</f>
        <v>85.033425748504612</v>
      </c>
      <c r="S161" s="117">
        <f t="shared" si="55"/>
        <v>56.274905687624283</v>
      </c>
      <c r="T161" s="117">
        <f t="shared" si="55"/>
        <v>55.431720456618521</v>
      </c>
      <c r="U161" s="117">
        <f t="shared" si="55"/>
        <v>80.392934308683024</v>
      </c>
      <c r="V161" s="117">
        <f t="shared" si="55"/>
        <v>115.12010645887182</v>
      </c>
      <c r="W161" s="117">
        <f t="shared" ref="W161" si="56">W162+W164+W166+W175</f>
        <v>98.354892243376995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168.33503746260146</v>
      </c>
      <c r="C162" s="122">
        <f t="shared" si="57"/>
        <v>157.95225222867316</v>
      </c>
      <c r="D162" s="122">
        <f t="shared" si="57"/>
        <v>148.74780589364548</v>
      </c>
      <c r="E162" s="122">
        <f t="shared" si="57"/>
        <v>132.14251368382739</v>
      </c>
      <c r="F162" s="122">
        <f t="shared" si="57"/>
        <v>111.69853981165292</v>
      </c>
      <c r="G162" s="122">
        <f t="shared" si="57"/>
        <v>98.601042139916416</v>
      </c>
      <c r="H162" s="122">
        <f t="shared" si="57"/>
        <v>85.962957410842691</v>
      </c>
      <c r="I162" s="122">
        <f t="shared" si="57"/>
        <v>77.053074946636144</v>
      </c>
      <c r="J162" s="122">
        <f t="shared" si="57"/>
        <v>75.447161357960638</v>
      </c>
      <c r="K162" s="122">
        <f t="shared" si="57"/>
        <v>65.976371534314339</v>
      </c>
      <c r="L162" s="122">
        <f t="shared" si="57"/>
        <v>60.057002129049692</v>
      </c>
      <c r="M162" s="122">
        <f t="shared" si="57"/>
        <v>63.087009416639518</v>
      </c>
      <c r="N162" s="122">
        <f t="shared" si="57"/>
        <v>72.607915239280061</v>
      </c>
      <c r="O162" s="122">
        <f t="shared" si="57"/>
        <v>72.728765720877036</v>
      </c>
      <c r="P162" s="122">
        <f t="shared" si="57"/>
        <v>69.99274525457146</v>
      </c>
      <c r="Q162" s="122">
        <f t="shared" si="57"/>
        <v>74.507237187285028</v>
      </c>
      <c r="R162" s="122">
        <f t="shared" si="57"/>
        <v>74.871030038435293</v>
      </c>
      <c r="S162" s="122">
        <f t="shared" si="57"/>
        <v>45.496657485579043</v>
      </c>
      <c r="T162" s="122">
        <f t="shared" si="57"/>
        <v>43.525324896490126</v>
      </c>
      <c r="U162" s="122">
        <f t="shared" si="57"/>
        <v>65.646892696606812</v>
      </c>
      <c r="V162" s="122">
        <f t="shared" si="57"/>
        <v>99.713809191907544</v>
      </c>
      <c r="W162" s="122">
        <f t="shared" si="57"/>
        <v>80.162934816327081</v>
      </c>
      <c r="DA162" s="130" t="s">
        <v>1722</v>
      </c>
    </row>
    <row r="163" spans="1:105" ht="12" customHeight="1" x14ac:dyDescent="0.25">
      <c r="A163" s="97" t="s">
        <v>53</v>
      </c>
      <c r="B163" s="33">
        <v>168.33503746260146</v>
      </c>
      <c r="C163" s="33">
        <v>157.95225222867316</v>
      </c>
      <c r="D163" s="33">
        <v>148.74780589364548</v>
      </c>
      <c r="E163" s="33">
        <v>132.14251368382739</v>
      </c>
      <c r="F163" s="33">
        <v>111.69853981165292</v>
      </c>
      <c r="G163" s="33">
        <v>98.601042139916416</v>
      </c>
      <c r="H163" s="33">
        <v>85.962957410842691</v>
      </c>
      <c r="I163" s="33">
        <v>77.053074946636144</v>
      </c>
      <c r="J163" s="33">
        <v>75.447161357960638</v>
      </c>
      <c r="K163" s="33">
        <v>65.976371534314339</v>
      </c>
      <c r="L163" s="33">
        <v>60.057002129049692</v>
      </c>
      <c r="M163" s="33">
        <v>63.087009416639518</v>
      </c>
      <c r="N163" s="33">
        <v>72.607915239280061</v>
      </c>
      <c r="O163" s="33">
        <v>72.728765720877036</v>
      </c>
      <c r="P163" s="33">
        <v>69.99274525457146</v>
      </c>
      <c r="Q163" s="33">
        <v>74.507237187285028</v>
      </c>
      <c r="R163" s="33">
        <v>74.871030038435293</v>
      </c>
      <c r="S163" s="33">
        <v>45.496657485579043</v>
      </c>
      <c r="T163" s="33">
        <v>43.525324896490126</v>
      </c>
      <c r="U163" s="33">
        <v>65.646892696606812</v>
      </c>
      <c r="V163" s="33">
        <v>99.713809191907544</v>
      </c>
      <c r="W163" s="33">
        <v>80.162934816327081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3.7294797672298798E-2</v>
      </c>
      <c r="C164" s="122">
        <f t="shared" si="58"/>
        <v>5.3650793642734854E-2</v>
      </c>
      <c r="D164" s="122">
        <f t="shared" si="58"/>
        <v>7.1576292546130044E-2</v>
      </c>
      <c r="E164" s="122">
        <f t="shared" si="58"/>
        <v>7.1036309122606153E-2</v>
      </c>
      <c r="F164" s="122">
        <f t="shared" si="58"/>
        <v>5.7185021540169655E-2</v>
      </c>
      <c r="G164" s="122">
        <f t="shared" si="58"/>
        <v>5.599720774102937E-2</v>
      </c>
      <c r="H164" s="122">
        <f t="shared" si="58"/>
        <v>6.6592537244258038E-2</v>
      </c>
      <c r="I164" s="122">
        <f t="shared" si="58"/>
        <v>0.10171479385324733</v>
      </c>
      <c r="J164" s="122">
        <f t="shared" si="58"/>
        <v>9.2841080119509617E-2</v>
      </c>
      <c r="K164" s="122">
        <f t="shared" si="58"/>
        <v>0.10566796023215293</v>
      </c>
      <c r="L164" s="122">
        <f t="shared" si="58"/>
        <v>0.12367997360399446</v>
      </c>
      <c r="M164" s="122">
        <f t="shared" si="58"/>
        <v>0.1162914843237198</v>
      </c>
      <c r="N164" s="122">
        <f t="shared" si="58"/>
        <v>0.20561687226761394</v>
      </c>
      <c r="O164" s="122">
        <f t="shared" si="58"/>
        <v>0.2224983730623851</v>
      </c>
      <c r="P164" s="122">
        <f t="shared" si="58"/>
        <v>0.18387065743187614</v>
      </c>
      <c r="Q164" s="122">
        <f t="shared" si="58"/>
        <v>0.28538326753271431</v>
      </c>
      <c r="R164" s="122">
        <f t="shared" si="58"/>
        <v>0.26758512417380032</v>
      </c>
      <c r="S164" s="122">
        <f t="shared" si="58"/>
        <v>0.25999652713951416</v>
      </c>
      <c r="T164" s="122">
        <f t="shared" si="58"/>
        <v>0.25659794379419781</v>
      </c>
      <c r="U164" s="122">
        <f t="shared" si="58"/>
        <v>0.24846696970824944</v>
      </c>
      <c r="V164" s="122">
        <f t="shared" si="58"/>
        <v>0.27364868408778192</v>
      </c>
      <c r="W164" s="122">
        <f t="shared" si="58"/>
        <v>0.26565890980054802</v>
      </c>
      <c r="DA164" s="130" t="s">
        <v>1724</v>
      </c>
    </row>
    <row r="165" spans="1:105" ht="12" customHeight="1" x14ac:dyDescent="0.25">
      <c r="A165" s="97" t="s">
        <v>53</v>
      </c>
      <c r="B165" s="98">
        <v>3.7294797672298798E-2</v>
      </c>
      <c r="C165" s="98">
        <v>5.3650793642734854E-2</v>
      </c>
      <c r="D165" s="98">
        <v>7.1576292546130044E-2</v>
      </c>
      <c r="E165" s="98">
        <v>7.1036309122606153E-2</v>
      </c>
      <c r="F165" s="98">
        <v>5.7185021540169655E-2</v>
      </c>
      <c r="G165" s="98">
        <v>5.599720774102937E-2</v>
      </c>
      <c r="H165" s="98">
        <v>6.6592537244258038E-2</v>
      </c>
      <c r="I165" s="98">
        <v>0.10171479385324733</v>
      </c>
      <c r="J165" s="98">
        <v>9.2841080119509617E-2</v>
      </c>
      <c r="K165" s="98">
        <v>0.10566796023215293</v>
      </c>
      <c r="L165" s="98">
        <v>0.12367997360399446</v>
      </c>
      <c r="M165" s="98">
        <v>0.1162914843237198</v>
      </c>
      <c r="N165" s="98">
        <v>0.20561687226761394</v>
      </c>
      <c r="O165" s="98">
        <v>0.2224983730623851</v>
      </c>
      <c r="P165" s="98">
        <v>0.18387065743187614</v>
      </c>
      <c r="Q165" s="98">
        <v>0.28538326753271431</v>
      </c>
      <c r="R165" s="98">
        <v>0.26758512417380032</v>
      </c>
      <c r="S165" s="98">
        <v>0.25999652713951416</v>
      </c>
      <c r="T165" s="98">
        <v>0.25659794379419781</v>
      </c>
      <c r="U165" s="98">
        <v>0.24846696970824944</v>
      </c>
      <c r="V165" s="98">
        <v>0.27364868408778192</v>
      </c>
      <c r="W165" s="98">
        <v>0.26565890980054802</v>
      </c>
      <c r="DA165" s="63" t="s">
        <v>1725</v>
      </c>
    </row>
    <row r="166" spans="1:105" ht="12" customHeight="1" x14ac:dyDescent="0.25">
      <c r="A166" s="121" t="s">
        <v>55</v>
      </c>
      <c r="B166" s="122">
        <v>18.252428075449057</v>
      </c>
      <c r="C166" s="122">
        <v>13.033535096072994</v>
      </c>
      <c r="D166" s="122">
        <v>12.163341429069533</v>
      </c>
      <c r="E166" s="122">
        <v>11.405095570558377</v>
      </c>
      <c r="F166" s="122">
        <v>10.367959817911002</v>
      </c>
      <c r="G166" s="122">
        <v>9.8329632686085127</v>
      </c>
      <c r="H166" s="122">
        <v>9.6615806763472936</v>
      </c>
      <c r="I166" s="122">
        <v>10.252624945832109</v>
      </c>
      <c r="J166" s="122">
        <v>8.738794749608898</v>
      </c>
      <c r="K166" s="122">
        <v>6.2329262810902062</v>
      </c>
      <c r="L166" s="122">
        <v>4.7310962844564388</v>
      </c>
      <c r="M166" s="122">
        <v>4.7350324504073047</v>
      </c>
      <c r="N166" s="122">
        <v>5.4396923594023345</v>
      </c>
      <c r="O166" s="122">
        <v>6.8116257829611904</v>
      </c>
      <c r="P166" s="122">
        <v>6.9009523858810402</v>
      </c>
      <c r="Q166" s="122">
        <v>8.0930410876788379</v>
      </c>
      <c r="R166" s="122">
        <v>8.148152259693676</v>
      </c>
      <c r="S166" s="122">
        <v>8.4397796392497888</v>
      </c>
      <c r="T166" s="122">
        <v>9.7159679418366309</v>
      </c>
      <c r="U166" s="122">
        <v>12.288243923797687</v>
      </c>
      <c r="V166" s="122">
        <v>12.476776994478413</v>
      </c>
      <c r="W166" s="122">
        <v>14.864678165031703</v>
      </c>
      <c r="DA166" s="130" t="s">
        <v>1726</v>
      </c>
    </row>
    <row r="167" spans="1:105" ht="12" customHeight="1" x14ac:dyDescent="0.25">
      <c r="A167" s="97" t="s">
        <v>124</v>
      </c>
      <c r="B167" s="98">
        <v>2.2648728787975005</v>
      </c>
      <c r="C167" s="98">
        <v>1.9922564343958942</v>
      </c>
      <c r="D167" s="98">
        <v>1.9305412635892034</v>
      </c>
      <c r="E167" s="98">
        <v>1.8274247387233151</v>
      </c>
      <c r="F167" s="98">
        <v>1.7373413739698995</v>
      </c>
      <c r="G167" s="98">
        <v>1.6515272951401681</v>
      </c>
      <c r="H167" s="98">
        <v>1.6008008155511899</v>
      </c>
      <c r="I167" s="98">
        <v>1.5492595271157612</v>
      </c>
      <c r="J167" s="98">
        <v>1.3032084722700765</v>
      </c>
      <c r="K167" s="98">
        <v>1.0666813643980038</v>
      </c>
      <c r="L167" s="98">
        <v>0.78813874944067375</v>
      </c>
      <c r="M167" s="98">
        <v>0.62154881916606008</v>
      </c>
      <c r="N167" s="98">
        <v>0.47415007697386413</v>
      </c>
      <c r="O167" s="98">
        <v>0.37048437177526339</v>
      </c>
      <c r="P167" s="98">
        <v>0.32394898806121247</v>
      </c>
      <c r="Q167" s="98">
        <v>0.30720843153757998</v>
      </c>
      <c r="R167" s="98">
        <v>0.31088805796048835</v>
      </c>
      <c r="S167" s="98">
        <v>0.35816968913100378</v>
      </c>
      <c r="T167" s="98">
        <v>0.48952860838094697</v>
      </c>
      <c r="U167" s="98">
        <v>0.43057595853730868</v>
      </c>
      <c r="V167" s="98">
        <v>0.76641020132056525</v>
      </c>
      <c r="W167" s="98">
        <v>0.90420348923448757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1.3726690316514696E-3</v>
      </c>
      <c r="U168" s="98">
        <v>1.127675254051982E-3</v>
      </c>
      <c r="V168" s="98">
        <v>1.9134138789901223E-3</v>
      </c>
      <c r="W168" s="98">
        <v>2.2536919056835871E-3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4.813564440625316E-4</v>
      </c>
      <c r="U169" s="101">
        <v>3.7459401705264707E-4</v>
      </c>
      <c r="V169" s="101">
        <v>6.3939421008797279E-4</v>
      </c>
      <c r="W169" s="101">
        <v>7.4580302743058663E-4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8.9131258758893812E-4</v>
      </c>
      <c r="U170" s="104">
        <v>7.5308123699933493E-4</v>
      </c>
      <c r="V170" s="104">
        <v>1.2740196689021495E-3</v>
      </c>
      <c r="W170" s="104">
        <v>1.5078888782530005E-3</v>
      </c>
      <c r="DA170" s="132" t="s">
        <v>1730</v>
      </c>
    </row>
    <row r="171" spans="1:105" ht="12" customHeight="1" x14ac:dyDescent="0.25">
      <c r="A171" s="106" t="s">
        <v>122</v>
      </c>
      <c r="B171" s="101">
        <v>15.987555196651558</v>
      </c>
      <c r="C171" s="101">
        <v>11.041278661677099</v>
      </c>
      <c r="D171" s="101">
        <v>10.232800165480329</v>
      </c>
      <c r="E171" s="101">
        <v>9.5776708318350607</v>
      </c>
      <c r="F171" s="101">
        <v>8.6306184439411027</v>
      </c>
      <c r="G171" s="101">
        <v>8.1814359734683446</v>
      </c>
      <c r="H171" s="101">
        <v>8.060779860796103</v>
      </c>
      <c r="I171" s="101">
        <v>8.7033654187163467</v>
      </c>
      <c r="J171" s="101">
        <v>7.4355862773388219</v>
      </c>
      <c r="K171" s="101">
        <v>5.1662449166922029</v>
      </c>
      <c r="L171" s="101">
        <v>3.9169518464012429</v>
      </c>
      <c r="M171" s="101">
        <v>4.0617321987881176</v>
      </c>
      <c r="N171" s="101">
        <v>4.8987893135234035</v>
      </c>
      <c r="O171" s="101">
        <v>6.3443600952744115</v>
      </c>
      <c r="P171" s="101">
        <v>6.499051333968179</v>
      </c>
      <c r="Q171" s="101">
        <v>7.6992606641735506</v>
      </c>
      <c r="R171" s="101">
        <v>7.7296739984544933</v>
      </c>
      <c r="S171" s="101">
        <v>7.7683567826261859</v>
      </c>
      <c r="T171" s="101">
        <v>8.3672273236941823</v>
      </c>
      <c r="U171" s="101">
        <v>10.978436070780138</v>
      </c>
      <c r="V171" s="101">
        <v>10.309749977237919</v>
      </c>
      <c r="W171" s="101">
        <v>12.416481042118756</v>
      </c>
      <c r="DA171" s="131" t="s">
        <v>1731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2.600568861452247E-2</v>
      </c>
      <c r="M172" s="104">
        <v>5.1751432453127202E-2</v>
      </c>
      <c r="N172" s="104">
        <v>6.6752968905066878E-2</v>
      </c>
      <c r="O172" s="104">
        <v>9.6781315911515786E-2</v>
      </c>
      <c r="P172" s="104">
        <v>7.7952063851649489E-2</v>
      </c>
      <c r="Q172" s="104">
        <v>8.6571991967707693E-2</v>
      </c>
      <c r="R172" s="104">
        <v>0.10759020327869358</v>
      </c>
      <c r="S172" s="104">
        <v>0.31325316749259963</v>
      </c>
      <c r="T172" s="104">
        <v>0.85783934072985057</v>
      </c>
      <c r="U172" s="104">
        <v>0.87810421922618853</v>
      </c>
      <c r="V172" s="104">
        <v>1.398703402040939</v>
      </c>
      <c r="W172" s="104">
        <v>1.5417399417727775</v>
      </c>
      <c r="DA172" s="132" t="s">
        <v>1732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1.2612765491088061E-2</v>
      </c>
      <c r="M173" s="98">
        <v>2.2606876566863235E-2</v>
      </c>
      <c r="N173" s="98">
        <v>3.0350739395234659E-2</v>
      </c>
      <c r="O173" s="98">
        <v>4.7367646795642634E-2</v>
      </c>
      <c r="P173" s="98">
        <v>3.4705921915354369E-2</v>
      </c>
      <c r="Q173" s="98">
        <v>3.8854520877764379E-2</v>
      </c>
      <c r="R173" s="98">
        <v>4.8046956108284487E-2</v>
      </c>
      <c r="S173" s="98">
        <v>0.12460599120237191</v>
      </c>
      <c r="T173" s="98">
        <v>0.34994288231349874</v>
      </c>
      <c r="U173" s="98">
        <v>0.33816851900758182</v>
      </c>
      <c r="V173" s="98">
        <v>0.53703151959586226</v>
      </c>
      <c r="W173" s="98">
        <v>0.5869104030770973</v>
      </c>
      <c r="DA173" s="63" t="s">
        <v>1733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1.339292312343441E-2</v>
      </c>
      <c r="M174" s="33">
        <v>2.9144555886263964E-2</v>
      </c>
      <c r="N174" s="33">
        <v>3.6402229509832219E-2</v>
      </c>
      <c r="O174" s="33">
        <v>4.9413669115873159E-2</v>
      </c>
      <c r="P174" s="33">
        <v>4.324614193629512E-2</v>
      </c>
      <c r="Q174" s="33">
        <v>4.7717471089943314E-2</v>
      </c>
      <c r="R174" s="33">
        <v>5.954324717040909E-2</v>
      </c>
      <c r="S174" s="33">
        <v>0.1886471762902277</v>
      </c>
      <c r="T174" s="33">
        <v>0.50789645841635178</v>
      </c>
      <c r="U174" s="33">
        <v>0.53993570021860671</v>
      </c>
      <c r="V174" s="33">
        <v>0.86167188244507675</v>
      </c>
      <c r="W174" s="33">
        <v>0.95482953869568021</v>
      </c>
      <c r="DA174" s="60" t="s">
        <v>1734</v>
      </c>
    </row>
    <row r="175" spans="1:105" ht="12" customHeight="1" x14ac:dyDescent="0.25">
      <c r="A175" s="121" t="s">
        <v>54</v>
      </c>
      <c r="B175" s="122">
        <v>3.603865941078956</v>
      </c>
      <c r="C175" s="122">
        <v>3.4603198572162861</v>
      </c>
      <c r="D175" s="122">
        <v>2.850325273697448</v>
      </c>
      <c r="E175" s="122">
        <v>2.8686808566760491</v>
      </c>
      <c r="F175" s="122">
        <v>2.8366013485391899</v>
      </c>
      <c r="G175" s="122">
        <v>2.642066271067852</v>
      </c>
      <c r="H175" s="122">
        <v>2.3087159817271852</v>
      </c>
      <c r="I175" s="122">
        <v>2.5486665308698355</v>
      </c>
      <c r="J175" s="122">
        <v>2.0038434919021575</v>
      </c>
      <c r="K175" s="122">
        <v>1.6198205218570121</v>
      </c>
      <c r="L175" s="122">
        <v>1.1791806807448086</v>
      </c>
      <c r="M175" s="122">
        <v>1.2611338312097056</v>
      </c>
      <c r="N175" s="122">
        <v>1.3757748844136195</v>
      </c>
      <c r="O175" s="122">
        <v>1.3934564038175816</v>
      </c>
      <c r="P175" s="122">
        <v>1.6005754785521373</v>
      </c>
      <c r="Q175" s="122">
        <v>1.7462711179076809</v>
      </c>
      <c r="R175" s="122">
        <v>1.746658326201844</v>
      </c>
      <c r="S175" s="122">
        <v>2.0784720356559379</v>
      </c>
      <c r="T175" s="122">
        <v>1.9338296744975658</v>
      </c>
      <c r="U175" s="122">
        <v>2.2093307185702917</v>
      </c>
      <c r="V175" s="122">
        <v>2.6558715883980692</v>
      </c>
      <c r="W175" s="122">
        <v>3.061620352217659</v>
      </c>
      <c r="DA175" s="130" t="s">
        <v>1735</v>
      </c>
    </row>
    <row r="176" spans="1:105" ht="12" customHeight="1" x14ac:dyDescent="0.25">
      <c r="A176" s="97" t="s">
        <v>50</v>
      </c>
      <c r="B176" s="98">
        <v>0.28705112982525782</v>
      </c>
      <c r="C176" s="98">
        <v>0.25668319768075781</v>
      </c>
      <c r="D176" s="98">
        <v>0.21351726603934029</v>
      </c>
      <c r="E176" s="98">
        <v>0.18228502130547922</v>
      </c>
      <c r="F176" s="98">
        <v>0.18607276505831818</v>
      </c>
      <c r="G176" s="98">
        <v>0.19775830412860887</v>
      </c>
      <c r="H176" s="98">
        <v>0.19309261339909831</v>
      </c>
      <c r="I176" s="98">
        <v>0.20196520621070327</v>
      </c>
      <c r="J176" s="98">
        <v>0.18354363617344871</v>
      </c>
      <c r="K176" s="98">
        <v>0.15101580929262837</v>
      </c>
      <c r="L176" s="98">
        <v>0.1106009580373136</v>
      </c>
      <c r="M176" s="98">
        <v>0.11022505473336579</v>
      </c>
      <c r="N176" s="98">
        <v>0.10238084770404522</v>
      </c>
      <c r="O176" s="98">
        <v>8.7814063825770644E-2</v>
      </c>
      <c r="P176" s="98">
        <v>8.3802884958497109E-2</v>
      </c>
      <c r="Q176" s="98">
        <v>8.5344280036400738E-2</v>
      </c>
      <c r="R176" s="98">
        <v>8.8355973449927114E-2</v>
      </c>
      <c r="S176" s="98">
        <v>9.1044044189021955E-2</v>
      </c>
      <c r="T176" s="98">
        <v>4.3283266515178824E-2</v>
      </c>
      <c r="U176" s="98">
        <v>0.10026763374588483</v>
      </c>
      <c r="V176" s="98">
        <v>6.9395661699077932E-2</v>
      </c>
      <c r="W176" s="98">
        <v>0.14953983137005242</v>
      </c>
      <c r="DA176" s="63" t="s">
        <v>1736</v>
      </c>
    </row>
    <row r="177" spans="1:105" ht="12" customHeight="1" x14ac:dyDescent="0.25">
      <c r="A177" s="109" t="s">
        <v>120</v>
      </c>
      <c r="B177" s="33">
        <v>3.3168148112536984</v>
      </c>
      <c r="C177" s="33">
        <v>3.2036366595355283</v>
      </c>
      <c r="D177" s="33">
        <v>2.6368080076581077</v>
      </c>
      <c r="E177" s="33">
        <v>2.6863958353705697</v>
      </c>
      <c r="F177" s="33">
        <v>2.6505285834808716</v>
      </c>
      <c r="G177" s="33">
        <v>2.4443079669392431</v>
      </c>
      <c r="H177" s="33">
        <v>2.115623368328087</v>
      </c>
      <c r="I177" s="33">
        <v>2.3467013246591324</v>
      </c>
      <c r="J177" s="33">
        <v>1.8202998557287087</v>
      </c>
      <c r="K177" s="33">
        <v>1.4688047125643837</v>
      </c>
      <c r="L177" s="33">
        <v>1.0685797227074951</v>
      </c>
      <c r="M177" s="33">
        <v>1.1509087764763397</v>
      </c>
      <c r="N177" s="33">
        <v>1.2733940367095742</v>
      </c>
      <c r="O177" s="33">
        <v>1.3056423399918109</v>
      </c>
      <c r="P177" s="33">
        <v>1.5167725935936403</v>
      </c>
      <c r="Q177" s="33">
        <v>1.66092683787128</v>
      </c>
      <c r="R177" s="33">
        <v>1.658302352751917</v>
      </c>
      <c r="S177" s="33">
        <v>1.9874279914669157</v>
      </c>
      <c r="T177" s="33">
        <v>1.890546407982387</v>
      </c>
      <c r="U177" s="33">
        <v>2.109063084824407</v>
      </c>
      <c r="V177" s="33">
        <v>2.5864759266989914</v>
      </c>
      <c r="W177" s="33">
        <v>2.9120805208476068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33.261639510229344</v>
      </c>
      <c r="C3" s="117">
        <f t="shared" si="0"/>
        <v>42.47954952531574</v>
      </c>
      <c r="D3" s="117">
        <f t="shared" si="0"/>
        <v>70.644575472593687</v>
      </c>
      <c r="E3" s="117">
        <f t="shared" si="0"/>
        <v>45.827102379474951</v>
      </c>
      <c r="F3" s="117">
        <f t="shared" si="0"/>
        <v>58.15291823898783</v>
      </c>
      <c r="G3" s="117">
        <f t="shared" si="0"/>
        <v>28.784259314205975</v>
      </c>
      <c r="H3" s="117">
        <f t="shared" si="0"/>
        <v>27.197341539707143</v>
      </c>
      <c r="I3" s="117">
        <f t="shared" si="0"/>
        <v>24.493767965783167</v>
      </c>
      <c r="J3" s="117">
        <f t="shared" si="0"/>
        <v>36.298398408624166</v>
      </c>
      <c r="K3" s="117">
        <f t="shared" si="0"/>
        <v>26.776159917348622</v>
      </c>
      <c r="L3" s="117">
        <f t="shared" si="0"/>
        <v>30.280622836893109</v>
      </c>
      <c r="M3" s="117">
        <f t="shared" si="0"/>
        <v>27.685095210826013</v>
      </c>
      <c r="N3" s="117">
        <f t="shared" si="0"/>
        <v>26.144785933625251</v>
      </c>
      <c r="O3" s="117">
        <f t="shared" si="0"/>
        <v>15.852056534196576</v>
      </c>
      <c r="P3" s="117">
        <f t="shared" si="0"/>
        <v>11.850722938040791</v>
      </c>
      <c r="Q3" s="117">
        <f t="shared" si="0"/>
        <v>10.812653732263076</v>
      </c>
      <c r="R3" s="117">
        <f t="shared" ref="R3:V3" si="1">R4+R7+R9+R19</f>
        <v>18.364422865281302</v>
      </c>
      <c r="S3" s="117">
        <f t="shared" si="1"/>
        <v>22.286837891347023</v>
      </c>
      <c r="T3" s="117">
        <f t="shared" si="1"/>
        <v>20.313020663587039</v>
      </c>
      <c r="U3" s="117">
        <f t="shared" si="1"/>
        <v>19.967031342484081</v>
      </c>
      <c r="V3" s="117">
        <f t="shared" si="1"/>
        <v>38.576497118782626</v>
      </c>
      <c r="W3" s="117">
        <f t="shared" ref="W3" si="2">W4+W7+W9+W19</f>
        <v>41.068871748163836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28.868302918165337</v>
      </c>
      <c r="C4" s="122">
        <f t="shared" si="3"/>
        <v>38.410962814512075</v>
      </c>
      <c r="D4" s="122">
        <f t="shared" si="3"/>
        <v>64.838528289699596</v>
      </c>
      <c r="E4" s="122">
        <f t="shared" si="3"/>
        <v>41.483293951648228</v>
      </c>
      <c r="F4" s="122">
        <f t="shared" si="3"/>
        <v>52.678422878737756</v>
      </c>
      <c r="G4" s="122">
        <f t="shared" si="3"/>
        <v>25.096243490698008</v>
      </c>
      <c r="H4" s="122">
        <f t="shared" si="3"/>
        <v>23.542800974133467</v>
      </c>
      <c r="I4" s="122">
        <f t="shared" si="3"/>
        <v>20.679754850547901</v>
      </c>
      <c r="J4" s="122">
        <f t="shared" si="3"/>
        <v>31.445512349069745</v>
      </c>
      <c r="K4" s="122">
        <f t="shared" si="3"/>
        <v>23.333110591184308</v>
      </c>
      <c r="L4" s="122">
        <f t="shared" si="3"/>
        <v>28.177912092007105</v>
      </c>
      <c r="M4" s="122">
        <f t="shared" si="3"/>
        <v>25.454412123262632</v>
      </c>
      <c r="N4" s="122">
        <f t="shared" si="3"/>
        <v>23.997166028906676</v>
      </c>
      <c r="O4" s="122">
        <f t="shared" si="3"/>
        <v>14.377045831113513</v>
      </c>
      <c r="P4" s="122">
        <f t="shared" si="3"/>
        <v>10.285142929900086</v>
      </c>
      <c r="Q4" s="122">
        <f t="shared" si="3"/>
        <v>9.4303859023885757</v>
      </c>
      <c r="R4" s="122">
        <f t="shared" ref="R4:V4" si="4">SUM(R5:R6)</f>
        <v>16.197630674980534</v>
      </c>
      <c r="S4" s="122">
        <f t="shared" si="4"/>
        <v>19.449990145313517</v>
      </c>
      <c r="T4" s="122">
        <f t="shared" si="4"/>
        <v>16.955883061866857</v>
      </c>
      <c r="U4" s="122">
        <f t="shared" si="4"/>
        <v>16.224917891716782</v>
      </c>
      <c r="V4" s="122">
        <f t="shared" si="4"/>
        <v>31.714144567671607</v>
      </c>
      <c r="W4" s="122">
        <f t="shared" ref="W4" si="5">SUM(W5:W6)</f>
        <v>34.535318288915683</v>
      </c>
      <c r="DA4" s="130" t="s">
        <v>1740</v>
      </c>
    </row>
    <row r="5" spans="1:105" ht="12" customHeight="1" x14ac:dyDescent="0.25">
      <c r="A5" s="97" t="s">
        <v>51</v>
      </c>
      <c r="B5" s="98">
        <v>28.587503920321311</v>
      </c>
      <c r="C5" s="98">
        <v>38.043977978455551</v>
      </c>
      <c r="D5" s="98">
        <v>64.23319639401906</v>
      </c>
      <c r="E5" s="98">
        <v>41.102469688285801</v>
      </c>
      <c r="F5" s="98">
        <v>52.20335014578518</v>
      </c>
      <c r="G5" s="98">
        <v>24.873845553964149</v>
      </c>
      <c r="H5" s="98">
        <v>23.338688047860028</v>
      </c>
      <c r="I5" s="98">
        <v>20.503664118640561</v>
      </c>
      <c r="J5" s="98">
        <v>31.181592489683105</v>
      </c>
      <c r="K5" s="98">
        <v>23.139732025982521</v>
      </c>
      <c r="L5" s="98">
        <v>27.954434683158158</v>
      </c>
      <c r="M5" s="98">
        <v>25.254970283106694</v>
      </c>
      <c r="N5" s="98">
        <v>23.812740233720749</v>
      </c>
      <c r="O5" s="98">
        <v>14.266304514479629</v>
      </c>
      <c r="P5" s="98">
        <v>10.205348513883051</v>
      </c>
      <c r="Q5" s="98">
        <v>9.3597493278621631</v>
      </c>
      <c r="R5" s="98">
        <v>16.077550467801256</v>
      </c>
      <c r="S5" s="98">
        <v>19.30512598450801</v>
      </c>
      <c r="T5" s="98">
        <v>16.825325286726834</v>
      </c>
      <c r="U5" s="98">
        <v>16.10139625040587</v>
      </c>
      <c r="V5" s="98">
        <v>31.473452706234177</v>
      </c>
      <c r="W5" s="98">
        <v>34.280985689254052</v>
      </c>
      <c r="DA5" s="63" t="s">
        <v>1741</v>
      </c>
    </row>
    <row r="6" spans="1:105" ht="12" customHeight="1" x14ac:dyDescent="0.25">
      <c r="A6" s="97" t="s">
        <v>53</v>
      </c>
      <c r="B6" s="98">
        <v>0.2807989978440259</v>
      </c>
      <c r="C6" s="98">
        <v>0.36698483605652354</v>
      </c>
      <c r="D6" s="98">
        <v>0.60533189568053603</v>
      </c>
      <c r="E6" s="98">
        <v>0.38082426336242509</v>
      </c>
      <c r="F6" s="98">
        <v>0.47507273295257474</v>
      </c>
      <c r="G6" s="98">
        <v>0.22239793673386066</v>
      </c>
      <c r="H6" s="98">
        <v>0.20411292627344041</v>
      </c>
      <c r="I6" s="98">
        <v>0.17609073190733868</v>
      </c>
      <c r="J6" s="98">
        <v>0.26391985938663964</v>
      </c>
      <c r="K6" s="98">
        <v>0.19337856520178559</v>
      </c>
      <c r="L6" s="98">
        <v>0.22347740884894635</v>
      </c>
      <c r="M6" s="98">
        <v>0.1994418401559386</v>
      </c>
      <c r="N6" s="98">
        <v>0.18442579518592561</v>
      </c>
      <c r="O6" s="98">
        <v>0.11074131663388496</v>
      </c>
      <c r="P6" s="98">
        <v>7.9794416017035796E-2</v>
      </c>
      <c r="Q6" s="98">
        <v>7.0636574526412463E-2</v>
      </c>
      <c r="R6" s="98">
        <v>0.12008020717927809</v>
      </c>
      <c r="S6" s="98">
        <v>0.14486416080550665</v>
      </c>
      <c r="T6" s="98">
        <v>0.13055777514002329</v>
      </c>
      <c r="U6" s="98">
        <v>0.12352164131091146</v>
      </c>
      <c r="V6" s="98">
        <v>0.24069186143743035</v>
      </c>
      <c r="W6" s="98">
        <v>0.25433259966163019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5.2025786236225939E-3</v>
      </c>
      <c r="C7" s="122">
        <f t="shared" si="6"/>
        <v>1.0643725570158084E-2</v>
      </c>
      <c r="D7" s="122">
        <f t="shared" si="6"/>
        <v>1.8061914427072025E-2</v>
      </c>
      <c r="E7" s="122">
        <f t="shared" si="6"/>
        <v>2.6572657090442327E-2</v>
      </c>
      <c r="F7" s="122">
        <f t="shared" si="6"/>
        <v>2.9939938578984422E-2</v>
      </c>
      <c r="G7" s="122">
        <f t="shared" si="6"/>
        <v>3.6175290807611123E-2</v>
      </c>
      <c r="H7" s="122">
        <f t="shared" si="6"/>
        <v>4.5437981246750685E-2</v>
      </c>
      <c r="I7" s="122">
        <f t="shared" si="6"/>
        <v>6.1431041704347697E-2</v>
      </c>
      <c r="J7" s="122">
        <f t="shared" si="6"/>
        <v>5.117054211361257E-2</v>
      </c>
      <c r="K7" s="122">
        <f t="shared" si="6"/>
        <v>5.8292604541756311E-2</v>
      </c>
      <c r="L7" s="122">
        <f t="shared" si="6"/>
        <v>6.6614147187202613E-2</v>
      </c>
      <c r="M7" s="122">
        <f t="shared" si="6"/>
        <v>5.3296162599084158E-2</v>
      </c>
      <c r="N7" s="122">
        <f t="shared" si="6"/>
        <v>6.9244648751894095E-2</v>
      </c>
      <c r="O7" s="122">
        <f t="shared" si="6"/>
        <v>5.2387034167640116E-2</v>
      </c>
      <c r="P7" s="122">
        <f t="shared" si="6"/>
        <v>3.1649545553604622E-2</v>
      </c>
      <c r="Q7" s="122">
        <f t="shared" si="6"/>
        <v>3.5542243170800604E-2</v>
      </c>
      <c r="R7" s="122">
        <f t="shared" si="6"/>
        <v>3.8384998084000144E-2</v>
      </c>
      <c r="S7" s="122">
        <f t="shared" si="6"/>
        <v>6.2878907790180419E-2</v>
      </c>
      <c r="T7" s="122">
        <f t="shared" si="6"/>
        <v>0.12641713494360005</v>
      </c>
      <c r="U7" s="122">
        <f t="shared" si="6"/>
        <v>0.1754731811929362</v>
      </c>
      <c r="V7" s="122">
        <f t="shared" si="6"/>
        <v>0.24636869673407324</v>
      </c>
      <c r="W7" s="122">
        <f t="shared" si="6"/>
        <v>0.30401156266126156</v>
      </c>
      <c r="DA7" s="130" t="s">
        <v>1743</v>
      </c>
    </row>
    <row r="8" spans="1:105" ht="12" customHeight="1" x14ac:dyDescent="0.25">
      <c r="A8" s="97" t="s">
        <v>53</v>
      </c>
      <c r="B8" s="98">
        <v>5.2025786236225939E-3</v>
      </c>
      <c r="C8" s="98">
        <v>1.0643725570158084E-2</v>
      </c>
      <c r="D8" s="98">
        <v>1.8061914427072025E-2</v>
      </c>
      <c r="E8" s="98">
        <v>2.6572657090442327E-2</v>
      </c>
      <c r="F8" s="98">
        <v>2.9939938578984422E-2</v>
      </c>
      <c r="G8" s="98">
        <v>3.6175290807611123E-2</v>
      </c>
      <c r="H8" s="98">
        <v>4.5437981246750685E-2</v>
      </c>
      <c r="I8" s="98">
        <v>6.1431041704347697E-2</v>
      </c>
      <c r="J8" s="98">
        <v>5.117054211361257E-2</v>
      </c>
      <c r="K8" s="98">
        <v>5.8292604541756311E-2</v>
      </c>
      <c r="L8" s="98">
        <v>6.6614147187202613E-2</v>
      </c>
      <c r="M8" s="98">
        <v>5.3296162599084158E-2</v>
      </c>
      <c r="N8" s="98">
        <v>6.9244648751894095E-2</v>
      </c>
      <c r="O8" s="98">
        <v>5.2387034167640116E-2</v>
      </c>
      <c r="P8" s="98">
        <v>3.1649545553604622E-2</v>
      </c>
      <c r="Q8" s="98">
        <v>3.5542243170800604E-2</v>
      </c>
      <c r="R8" s="98">
        <v>3.8384998084000144E-2</v>
      </c>
      <c r="S8" s="98">
        <v>6.2878907790180419E-2</v>
      </c>
      <c r="T8" s="98">
        <v>0.12641713494360005</v>
      </c>
      <c r="U8" s="98">
        <v>0.1754731811929362</v>
      </c>
      <c r="V8" s="98">
        <v>0.24636869673407324</v>
      </c>
      <c r="W8" s="98">
        <v>0.30401156266126156</v>
      </c>
      <c r="DA8" s="63" t="s">
        <v>1744</v>
      </c>
    </row>
    <row r="9" spans="1:105" ht="12" customHeight="1" x14ac:dyDescent="0.25">
      <c r="A9" s="121" t="s">
        <v>55</v>
      </c>
      <c r="B9" s="122">
        <v>3.2352410482629175</v>
      </c>
      <c r="C9" s="122">
        <v>2.8515293653546765</v>
      </c>
      <c r="D9" s="122">
        <v>4.3089482838081361</v>
      </c>
      <c r="E9" s="122">
        <v>3.0781778264684978</v>
      </c>
      <c r="F9" s="122">
        <v>3.9704278037084757</v>
      </c>
      <c r="G9" s="122">
        <v>2.6582479207361058</v>
      </c>
      <c r="H9" s="122">
        <v>2.6876317534400211</v>
      </c>
      <c r="I9" s="122">
        <v>2.7952518453634951</v>
      </c>
      <c r="J9" s="122">
        <v>3.7533915768152655</v>
      </c>
      <c r="K9" s="122">
        <v>2.6165476641080403</v>
      </c>
      <c r="L9" s="122">
        <v>1.4172315884249425</v>
      </c>
      <c r="M9" s="122">
        <v>1.5683675830889068</v>
      </c>
      <c r="N9" s="122">
        <v>1.5595946652078096</v>
      </c>
      <c r="O9" s="122">
        <v>1.1029028381982853</v>
      </c>
      <c r="P9" s="122">
        <v>1.2327851244307466</v>
      </c>
      <c r="Q9" s="122">
        <v>1.052924132638041</v>
      </c>
      <c r="R9" s="122">
        <v>1.6587088536609258</v>
      </c>
      <c r="S9" s="122">
        <v>2.2179824631071363</v>
      </c>
      <c r="T9" s="122">
        <v>2.5590981208921662</v>
      </c>
      <c r="U9" s="122">
        <v>2.9357488583148794</v>
      </c>
      <c r="V9" s="122">
        <v>5.4506774287096995</v>
      </c>
      <c r="W9" s="122">
        <v>4.9063324917832416</v>
      </c>
      <c r="DA9" s="130" t="s">
        <v>1745</v>
      </c>
    </row>
    <row r="10" spans="1:105" ht="12" customHeight="1" x14ac:dyDescent="0.25">
      <c r="A10" s="97" t="s">
        <v>143</v>
      </c>
      <c r="B10" s="98">
        <v>2.0290014834954384</v>
      </c>
      <c r="C10" s="98">
        <v>2.0650945937026912</v>
      </c>
      <c r="D10" s="98">
        <v>3.6877318260817979</v>
      </c>
      <c r="E10" s="98">
        <v>2.5471913918275293</v>
      </c>
      <c r="F10" s="98">
        <v>3.4906942198160635</v>
      </c>
      <c r="G10" s="98">
        <v>2.0827351093082811</v>
      </c>
      <c r="H10" s="98">
        <v>2.193540314870992</v>
      </c>
      <c r="I10" s="98">
        <v>2.2358557839534723</v>
      </c>
      <c r="J10" s="98">
        <v>3.3320134777905732</v>
      </c>
      <c r="K10" s="98">
        <v>2.3972783547371779</v>
      </c>
      <c r="L10" s="98">
        <v>1.2676832214377129</v>
      </c>
      <c r="M10" s="98">
        <v>1.447413597841904</v>
      </c>
      <c r="N10" s="98">
        <v>1.4483810841138398</v>
      </c>
      <c r="O10" s="98">
        <v>0.98906646044008228</v>
      </c>
      <c r="P10" s="98">
        <v>1.1267971158898737</v>
      </c>
      <c r="Q10" s="98">
        <v>0.98068594045289514</v>
      </c>
      <c r="R10" s="98">
        <v>1.5749260923114459</v>
      </c>
      <c r="S10" s="98">
        <v>2.0928711198748182</v>
      </c>
      <c r="T10" s="98">
        <v>2.282651331802088</v>
      </c>
      <c r="U10" s="98">
        <v>2.5113605058436477</v>
      </c>
      <c r="V10" s="98">
        <v>4.9809896687685598</v>
      </c>
      <c r="W10" s="98">
        <v>4.0270590357899989</v>
      </c>
      <c r="DA10" s="63" t="s">
        <v>1746</v>
      </c>
    </row>
    <row r="11" spans="1:105" ht="12" customHeight="1" x14ac:dyDescent="0.25">
      <c r="A11" s="97" t="s">
        <v>124</v>
      </c>
      <c r="B11" s="98">
        <v>0.13542433988199654</v>
      </c>
      <c r="C11" s="98">
        <v>0.10455269553974497</v>
      </c>
      <c r="D11" s="98">
        <v>8.0409182696273562E-2</v>
      </c>
      <c r="E11" s="98">
        <v>6.5343046371839811E-2</v>
      </c>
      <c r="F11" s="98">
        <v>6.191646409441548E-2</v>
      </c>
      <c r="G11" s="98">
        <v>7.31920878257728E-2</v>
      </c>
      <c r="H11" s="98">
        <v>6.2673258325927503E-2</v>
      </c>
      <c r="I11" s="98">
        <v>6.5693646528419108E-2</v>
      </c>
      <c r="J11" s="98">
        <v>5.036128768845078E-2</v>
      </c>
      <c r="K11" s="98">
        <v>3.1941123707160214E-2</v>
      </c>
      <c r="L11" s="98">
        <v>2.2520515650701234E-2</v>
      </c>
      <c r="M11" s="98">
        <v>1.7025716072690718E-2</v>
      </c>
      <c r="N11" s="98">
        <v>1.41326117443322E-2</v>
      </c>
      <c r="O11" s="98">
        <v>1.0990543622399446E-2</v>
      </c>
      <c r="P11" s="98">
        <v>5.8439055890758965E-3</v>
      </c>
      <c r="Q11" s="98">
        <v>1.5051632224727597E-3</v>
      </c>
      <c r="R11" s="98">
        <v>2.1103322853156612E-3</v>
      </c>
      <c r="S11" s="98">
        <v>4.0452753781138459E-3</v>
      </c>
      <c r="T11" s="98">
        <v>1.8663670122941137E-2</v>
      </c>
      <c r="U11" s="98">
        <v>2.0774849962612772E-2</v>
      </c>
      <c r="V11" s="98">
        <v>3.7101414916901984E-2</v>
      </c>
      <c r="W11" s="98">
        <v>6.7197152859891279E-2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1.1146837277821342E-4</v>
      </c>
      <c r="U12" s="98">
        <v>9.1820513970293922E-5</v>
      </c>
      <c r="V12" s="98">
        <v>1.2311524298927451E-4</v>
      </c>
      <c r="W12" s="98">
        <v>1.4507360278012726E-4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3.5386082982901315E-5</v>
      </c>
      <c r="U13" s="101">
        <v>2.7537628582367845E-5</v>
      </c>
      <c r="V13" s="101">
        <v>3.7421602863076652E-5</v>
      </c>
      <c r="W13" s="101">
        <v>4.364935475838562E-5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7.6082289795312104E-5</v>
      </c>
      <c r="U14" s="104">
        <v>6.428288538792608E-5</v>
      </c>
      <c r="V14" s="104">
        <v>8.5693640126197865E-5</v>
      </c>
      <c r="W14" s="104">
        <v>1.0142424802174165E-4</v>
      </c>
      <c r="DA14" s="132" t="s">
        <v>1750</v>
      </c>
    </row>
    <row r="15" spans="1:105" ht="12" customHeight="1" x14ac:dyDescent="0.25">
      <c r="A15" s="106" t="s">
        <v>122</v>
      </c>
      <c r="B15" s="101">
        <v>1.0708152248854821</v>
      </c>
      <c r="C15" s="101">
        <v>0.68188207611224028</v>
      </c>
      <c r="D15" s="101">
        <v>0.54080727503006432</v>
      </c>
      <c r="E15" s="101">
        <v>0.46564338826912882</v>
      </c>
      <c r="F15" s="101">
        <v>0.41781711979799685</v>
      </c>
      <c r="G15" s="101">
        <v>0.50232072360205171</v>
      </c>
      <c r="H15" s="101">
        <v>0.43141818024310163</v>
      </c>
      <c r="I15" s="101">
        <v>0.49370241488160366</v>
      </c>
      <c r="J15" s="101">
        <v>0.37101681133624109</v>
      </c>
      <c r="K15" s="101">
        <v>0.18732818566370221</v>
      </c>
      <c r="L15" s="101">
        <v>0.12702785133652811</v>
      </c>
      <c r="M15" s="101">
        <v>0.10392826917431196</v>
      </c>
      <c r="N15" s="101">
        <v>9.7080969349637669E-2</v>
      </c>
      <c r="O15" s="101">
        <v>0.10266269750393747</v>
      </c>
      <c r="P15" s="101">
        <v>9.9956053981403517E-2</v>
      </c>
      <c r="Q15" s="101">
        <v>7.0516029536516533E-2</v>
      </c>
      <c r="R15" s="101">
        <v>8.108062489557312E-2</v>
      </c>
      <c r="S15" s="101">
        <v>0.10484156296626304</v>
      </c>
      <c r="T15" s="101">
        <v>0.16016039716171787</v>
      </c>
      <c r="U15" s="101">
        <v>0.30029410519961153</v>
      </c>
      <c r="V15" s="101">
        <v>0.31923653918334494</v>
      </c>
      <c r="W15" s="101">
        <v>0.67610778963165674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1.8313663186613068E-4</v>
      </c>
      <c r="P16" s="104">
        <v>1.8804897039342996E-4</v>
      </c>
      <c r="Q16" s="104">
        <v>2.169994261565524E-4</v>
      </c>
      <c r="R16" s="104">
        <v>5.9180416859112178E-4</v>
      </c>
      <c r="S16" s="104">
        <v>1.6224504887941499E-2</v>
      </c>
      <c r="T16" s="104">
        <v>9.7511253432640527E-2</v>
      </c>
      <c r="U16" s="104">
        <v>0.1032275767950375</v>
      </c>
      <c r="V16" s="104">
        <v>0.11322669059790302</v>
      </c>
      <c r="W16" s="104">
        <v>0.13582343989891485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6.6516895055601438E-5</v>
      </c>
      <c r="P17" s="98">
        <v>6.0780855155618339E-5</v>
      </c>
      <c r="Q17" s="98">
        <v>7.1162956163066171E-5</v>
      </c>
      <c r="R17" s="98">
        <v>1.9515143423041276E-4</v>
      </c>
      <c r="S17" s="98">
        <v>4.8813068012670173E-3</v>
      </c>
      <c r="T17" s="98">
        <v>3.0835382707037919E-2</v>
      </c>
      <c r="U17" s="98">
        <v>3.0642745725114058E-2</v>
      </c>
      <c r="V17" s="98">
        <v>3.3914745013091933E-2</v>
      </c>
      <c r="W17" s="98">
        <v>4.0352620816257685E-2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1.1661973681052923E-4</v>
      </c>
      <c r="P18" s="98">
        <v>1.272681152378116E-4</v>
      </c>
      <c r="Q18" s="98">
        <v>1.4583646999348623E-4</v>
      </c>
      <c r="R18" s="98">
        <v>3.9665273436070901E-4</v>
      </c>
      <c r="S18" s="98">
        <v>1.1343198086674482E-2</v>
      </c>
      <c r="T18" s="98">
        <v>6.6675870725602604E-2</v>
      </c>
      <c r="U18" s="98">
        <v>7.2584831069923431E-2</v>
      </c>
      <c r="V18" s="98">
        <v>7.9311945584811083E-2</v>
      </c>
      <c r="W18" s="98">
        <v>9.5470819082657171E-2</v>
      </c>
      <c r="DA18" s="63" t="s">
        <v>1754</v>
      </c>
    </row>
    <row r="19" spans="1:105" ht="12" customHeight="1" x14ac:dyDescent="0.25">
      <c r="A19" s="121" t="s">
        <v>54</v>
      </c>
      <c r="B19" s="122">
        <v>1.1528929651774671</v>
      </c>
      <c r="C19" s="122">
        <v>1.2064136198788304</v>
      </c>
      <c r="D19" s="122">
        <v>1.4790369846588918</v>
      </c>
      <c r="E19" s="122">
        <v>1.2390579442677816</v>
      </c>
      <c r="F19" s="122">
        <v>1.4741276179626159</v>
      </c>
      <c r="G19" s="122">
        <v>0.99359261196424975</v>
      </c>
      <c r="H19" s="122">
        <v>0.92147083088690818</v>
      </c>
      <c r="I19" s="122">
        <v>0.95733022816742208</v>
      </c>
      <c r="J19" s="122">
        <v>1.0483239406255431</v>
      </c>
      <c r="K19" s="122">
        <v>0.7682090575145184</v>
      </c>
      <c r="L19" s="122">
        <v>0.61886500927385746</v>
      </c>
      <c r="M19" s="122">
        <v>0.60901934187538931</v>
      </c>
      <c r="N19" s="122">
        <v>0.51878059075887062</v>
      </c>
      <c r="O19" s="122">
        <v>0.31972083071713697</v>
      </c>
      <c r="P19" s="122">
        <v>0.30114533815635514</v>
      </c>
      <c r="Q19" s="122">
        <v>0.29380145406565783</v>
      </c>
      <c r="R19" s="122">
        <v>0.46969833855584003</v>
      </c>
      <c r="S19" s="122">
        <v>0.55598637513618565</v>
      </c>
      <c r="T19" s="122">
        <v>0.67162234588441683</v>
      </c>
      <c r="U19" s="122">
        <v>0.63089141125948234</v>
      </c>
      <c r="V19" s="122">
        <v>1.1653064256672496</v>
      </c>
      <c r="W19" s="122">
        <v>1.3232094048036545</v>
      </c>
      <c r="DA19" s="130" t="s">
        <v>1755</v>
      </c>
    </row>
    <row r="20" spans="1:105" ht="12" customHeight="1" x14ac:dyDescent="0.25">
      <c r="A20" s="97" t="s">
        <v>51</v>
      </c>
      <c r="B20" s="98">
        <v>0.46757097876292697</v>
      </c>
      <c r="C20" s="98">
        <v>0.47735450538806412</v>
      </c>
      <c r="D20" s="98">
        <v>0.86414459016616585</v>
      </c>
      <c r="E20" s="98">
        <v>0.59563740736589099</v>
      </c>
      <c r="F20" s="98">
        <v>0.80086311649703168</v>
      </c>
      <c r="G20" s="98">
        <v>0.41294253765858524</v>
      </c>
      <c r="H20" s="98">
        <v>0.44784993063036316</v>
      </c>
      <c r="I20" s="98">
        <v>0.44638912175567924</v>
      </c>
      <c r="J20" s="98">
        <v>0.65642081956572707</v>
      </c>
      <c r="K20" s="98">
        <v>0.48316914682943068</v>
      </c>
      <c r="L20" s="98">
        <v>0.46304213065470257</v>
      </c>
      <c r="M20" s="98">
        <v>0.51445451362915151</v>
      </c>
      <c r="N20" s="98">
        <v>0.49733255864553572</v>
      </c>
      <c r="O20" s="98">
        <v>0.29291836136756705</v>
      </c>
      <c r="P20" s="98">
        <v>0.24904988174465539</v>
      </c>
      <c r="Q20" s="98">
        <v>0.23013304046512742</v>
      </c>
      <c r="R20" s="98">
        <v>0.39536706628549106</v>
      </c>
      <c r="S20" s="98">
        <v>0.45629691986378451</v>
      </c>
      <c r="T20" s="98">
        <v>0.61946782199972639</v>
      </c>
      <c r="U20" s="98">
        <v>0.5990219273220696</v>
      </c>
      <c r="V20" s="98">
        <v>1.1470284231924639</v>
      </c>
      <c r="W20" s="98">
        <v>1.2954819739701926</v>
      </c>
      <c r="DA20" s="63" t="s">
        <v>1756</v>
      </c>
    </row>
    <row r="21" spans="1:105" ht="12" customHeight="1" x14ac:dyDescent="0.25">
      <c r="A21" s="97" t="s">
        <v>50</v>
      </c>
      <c r="B21" s="98">
        <v>4.3920334824104283E-2</v>
      </c>
      <c r="C21" s="98">
        <v>4.49515511917008E-2</v>
      </c>
      <c r="D21" s="98">
        <v>3.8332330038888585E-2</v>
      </c>
      <c r="E21" s="98">
        <v>3.3902243076996137E-2</v>
      </c>
      <c r="F21" s="98">
        <v>3.6572603487864432E-2</v>
      </c>
      <c r="G21" s="98">
        <v>3.4857672637928883E-2</v>
      </c>
      <c r="H21" s="98">
        <v>3.0901292704976886E-2</v>
      </c>
      <c r="I21" s="98">
        <v>3.1384912829394748E-2</v>
      </c>
      <c r="J21" s="98">
        <v>2.7479631190002126E-2</v>
      </c>
      <c r="K21" s="98">
        <v>2.0290794066864782E-2</v>
      </c>
      <c r="L21" s="98">
        <v>1.2090776834611941E-2</v>
      </c>
      <c r="M21" s="98">
        <v>6.5147104728758252E-3</v>
      </c>
      <c r="N21" s="98">
        <v>8.7324071711492263E-4</v>
      </c>
      <c r="O21" s="98">
        <v>1.0867517627807146E-3</v>
      </c>
      <c r="P21" s="98">
        <v>1.580478043008434E-3</v>
      </c>
      <c r="Q21" s="98">
        <v>1.9867574640434196E-3</v>
      </c>
      <c r="R21" s="98">
        <v>2.4860489923764851E-3</v>
      </c>
      <c r="S21" s="98">
        <v>2.6755094276154283E-3</v>
      </c>
      <c r="T21" s="98">
        <v>5.1743797853770371E-4</v>
      </c>
      <c r="U21" s="98">
        <v>2.6541697372581415E-4</v>
      </c>
      <c r="V21" s="98">
        <v>7.4063965695888082E-5</v>
      </c>
      <c r="W21" s="98">
        <v>4.8856170323120047E-4</v>
      </c>
      <c r="DA21" s="63" t="s">
        <v>1757</v>
      </c>
    </row>
    <row r="22" spans="1:105" ht="12" customHeight="1" x14ac:dyDescent="0.25">
      <c r="A22" s="109" t="s">
        <v>120</v>
      </c>
      <c r="B22" s="33">
        <v>0.64140165159043583</v>
      </c>
      <c r="C22" s="33">
        <v>0.68410756329906564</v>
      </c>
      <c r="D22" s="33">
        <v>0.57656006445383734</v>
      </c>
      <c r="E22" s="33">
        <v>0.60951829382489431</v>
      </c>
      <c r="F22" s="33">
        <v>0.63669189797771986</v>
      </c>
      <c r="G22" s="33">
        <v>0.54579240166773557</v>
      </c>
      <c r="H22" s="33">
        <v>0.4427196075515682</v>
      </c>
      <c r="I22" s="33">
        <v>0.47955619358234813</v>
      </c>
      <c r="J22" s="33">
        <v>0.3644234898698141</v>
      </c>
      <c r="K22" s="33">
        <v>0.26474911661822303</v>
      </c>
      <c r="L22" s="33">
        <v>0.14373210178454296</v>
      </c>
      <c r="M22" s="33">
        <v>8.8050117773362052E-2</v>
      </c>
      <c r="N22" s="33">
        <v>2.057479139622001E-2</v>
      </c>
      <c r="O22" s="33">
        <v>2.5715717586789186E-2</v>
      </c>
      <c r="P22" s="33">
        <v>5.0514978368691267E-2</v>
      </c>
      <c r="Q22" s="33">
        <v>6.1681656136487018E-2</v>
      </c>
      <c r="R22" s="33">
        <v>7.1845223277972478E-2</v>
      </c>
      <c r="S22" s="33">
        <v>9.7013945844785718E-2</v>
      </c>
      <c r="T22" s="33">
        <v>5.1637085906152812E-2</v>
      </c>
      <c r="U22" s="33">
        <v>3.1604066963686846E-2</v>
      </c>
      <c r="V22" s="33">
        <v>1.8203938509089693E-2</v>
      </c>
      <c r="W22" s="33">
        <v>2.7238869130230561E-2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4.9696651383047152</v>
      </c>
      <c r="C24" s="117">
        <f t="shared" si="7"/>
        <v>4.9968188316740401</v>
      </c>
      <c r="D24" s="117">
        <f t="shared" si="7"/>
        <v>8.9943782544209334</v>
      </c>
      <c r="E24" s="117">
        <f t="shared" si="7"/>
        <v>3.497547984373317</v>
      </c>
      <c r="F24" s="117">
        <f t="shared" si="7"/>
        <v>1.2396015704234673</v>
      </c>
      <c r="G24" s="117">
        <f t="shared" si="7"/>
        <v>2.3229620984051165</v>
      </c>
      <c r="H24" s="117">
        <f t="shared" si="7"/>
        <v>7.3294267211367092</v>
      </c>
      <c r="I24" s="117">
        <f t="shared" si="7"/>
        <v>5.0225188692876719</v>
      </c>
      <c r="J24" s="117">
        <f t="shared" si="7"/>
        <v>8.040012860729048</v>
      </c>
      <c r="K24" s="117">
        <f t="shared" si="7"/>
        <v>8.0347722654583507</v>
      </c>
      <c r="L24" s="117">
        <f t="shared" si="7"/>
        <v>5.6154553300779559</v>
      </c>
      <c r="M24" s="117">
        <f t="shared" si="7"/>
        <v>1.7114041939029754</v>
      </c>
      <c r="N24" s="117">
        <f t="shared" si="7"/>
        <v>4.285631628228777</v>
      </c>
      <c r="O24" s="117">
        <f t="shared" si="7"/>
        <v>3.1934482983270085</v>
      </c>
      <c r="P24" s="117">
        <f t="shared" si="7"/>
        <v>0.60862928618271361</v>
      </c>
      <c r="Q24" s="117">
        <f t="shared" si="7"/>
        <v>0.62516735753882868</v>
      </c>
      <c r="R24" s="117">
        <f t="shared" ref="R24:V24" si="8">R25+R28+R30+R39</f>
        <v>3.2682404488011283</v>
      </c>
      <c r="S24" s="117">
        <f t="shared" si="8"/>
        <v>3.2058639042495933</v>
      </c>
      <c r="T24" s="117">
        <f t="shared" si="8"/>
        <v>3.0467380573288625</v>
      </c>
      <c r="U24" s="117">
        <f t="shared" si="8"/>
        <v>2.6820274530882164</v>
      </c>
      <c r="V24" s="117">
        <f t="shared" si="8"/>
        <v>2.706536202190438</v>
      </c>
      <c r="W24" s="117">
        <f t="shared" ref="W24" si="9">W25+W28+W30+W39</f>
        <v>3.572004030013181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4.4093824271294224</v>
      </c>
      <c r="C25" s="122">
        <f t="shared" si="10"/>
        <v>4.4497392975768815</v>
      </c>
      <c r="D25" s="122">
        <f t="shared" si="10"/>
        <v>8.4650623324275376</v>
      </c>
      <c r="E25" s="122">
        <f t="shared" si="10"/>
        <v>2.9701402622740165</v>
      </c>
      <c r="F25" s="122">
        <f t="shared" si="10"/>
        <v>0.70115381316184799</v>
      </c>
      <c r="G25" s="122">
        <f t="shared" si="10"/>
        <v>1.7866932976046717</v>
      </c>
      <c r="H25" s="122">
        <f t="shared" si="10"/>
        <v>6.6663210674445139</v>
      </c>
      <c r="I25" s="122">
        <f t="shared" si="10"/>
        <v>4.2927676587668353</v>
      </c>
      <c r="J25" s="122">
        <f t="shared" si="10"/>
        <v>7.3894571589761311</v>
      </c>
      <c r="K25" s="122">
        <f t="shared" si="10"/>
        <v>7.500498447848206</v>
      </c>
      <c r="L25" s="122">
        <f t="shared" si="10"/>
        <v>5.143029041887349</v>
      </c>
      <c r="M25" s="122">
        <f t="shared" si="10"/>
        <v>1.3883059844153451</v>
      </c>
      <c r="N25" s="122">
        <f t="shared" si="10"/>
        <v>4.000285535886329</v>
      </c>
      <c r="O25" s="122">
        <f t="shared" si="10"/>
        <v>2.8765348993541462</v>
      </c>
      <c r="P25" s="122">
        <f t="shared" si="10"/>
        <v>0.27571551039590581</v>
      </c>
      <c r="Q25" s="122">
        <f t="shared" si="10"/>
        <v>0.26097705394084897</v>
      </c>
      <c r="R25" s="122">
        <f t="shared" ref="R25:V25" si="11">SUM(R26:R27)</f>
        <v>2.8997185096477023</v>
      </c>
      <c r="S25" s="122">
        <f t="shared" si="11"/>
        <v>2.8258309783502833</v>
      </c>
      <c r="T25" s="122">
        <f t="shared" si="11"/>
        <v>2.6026921871552045</v>
      </c>
      <c r="U25" s="122">
        <f t="shared" si="11"/>
        <v>2.1755903313536016</v>
      </c>
      <c r="V25" s="122">
        <f t="shared" si="11"/>
        <v>2.2513119610456207</v>
      </c>
      <c r="W25" s="122">
        <f t="shared" ref="W25" si="12">SUM(W26:W27)</f>
        <v>2.9862484158010361</v>
      </c>
      <c r="DA25" s="130" t="s">
        <v>1760</v>
      </c>
    </row>
    <row r="26" spans="1:105" ht="12" customHeight="1" x14ac:dyDescent="0.25">
      <c r="A26" s="97" t="s">
        <v>74</v>
      </c>
      <c r="B26" s="98">
        <v>4.3037003476439546</v>
      </c>
      <c r="C26" s="98">
        <v>4.3449570536621014</v>
      </c>
      <c r="D26" s="98">
        <v>8.2702165918952062</v>
      </c>
      <c r="E26" s="98">
        <v>2.9029000940841132</v>
      </c>
      <c r="F26" s="98">
        <v>0.68555666857138875</v>
      </c>
      <c r="G26" s="98">
        <v>1.7476292593744962</v>
      </c>
      <c r="H26" s="98">
        <v>6.5236857377203457</v>
      </c>
      <c r="I26" s="98">
        <v>4.2025365024833095</v>
      </c>
      <c r="J26" s="98">
        <v>7.2363369306048986</v>
      </c>
      <c r="K26" s="98">
        <v>7.3470013610898306</v>
      </c>
      <c r="L26" s="98">
        <v>5.0422552162620882</v>
      </c>
      <c r="M26" s="98">
        <v>1.3614275508887503</v>
      </c>
      <c r="N26" s="98">
        <v>3.9243028202196437</v>
      </c>
      <c r="O26" s="98">
        <v>2.8217752545875596</v>
      </c>
      <c r="P26" s="98">
        <v>0.27042937200877987</v>
      </c>
      <c r="Q26" s="98">
        <v>0.25614434987326185</v>
      </c>
      <c r="R26" s="98">
        <v>2.8465673169560048</v>
      </c>
      <c r="S26" s="98">
        <v>2.7737951223084631</v>
      </c>
      <c r="T26" s="98">
        <v>2.5531633779766123</v>
      </c>
      <c r="U26" s="98">
        <v>2.1346504764528307</v>
      </c>
      <c r="V26" s="98">
        <v>2.2090774025245219</v>
      </c>
      <c r="W26" s="98">
        <v>2.9318691521694236</v>
      </c>
      <c r="DA26" s="63" t="s">
        <v>1761</v>
      </c>
    </row>
    <row r="27" spans="1:105" ht="12" customHeight="1" x14ac:dyDescent="0.25">
      <c r="A27" s="97" t="s">
        <v>53</v>
      </c>
      <c r="B27" s="98">
        <v>0.10568207948546783</v>
      </c>
      <c r="C27" s="98">
        <v>0.10478224391478018</v>
      </c>
      <c r="D27" s="98">
        <v>0.19484574053233206</v>
      </c>
      <c r="E27" s="98">
        <v>6.7240168189903346E-2</v>
      </c>
      <c r="F27" s="98">
        <v>1.5597144590459191E-2</v>
      </c>
      <c r="G27" s="98">
        <v>3.906403823017536E-2</v>
      </c>
      <c r="H27" s="98">
        <v>0.14263532972416818</v>
      </c>
      <c r="I27" s="98">
        <v>9.0231156283526168E-2</v>
      </c>
      <c r="J27" s="98">
        <v>0.15312022837123232</v>
      </c>
      <c r="K27" s="98">
        <v>0.15349708675837534</v>
      </c>
      <c r="L27" s="98">
        <v>0.10077382562526124</v>
      </c>
      <c r="M27" s="98">
        <v>2.6878433526594879E-2</v>
      </c>
      <c r="N27" s="98">
        <v>7.5982715666685505E-2</v>
      </c>
      <c r="O27" s="98">
        <v>5.4759644766586589E-2</v>
      </c>
      <c r="P27" s="98">
        <v>5.2861383871259304E-3</v>
      </c>
      <c r="Q27" s="98">
        <v>4.8327040675871192E-3</v>
      </c>
      <c r="R27" s="98">
        <v>5.3151192691697609E-2</v>
      </c>
      <c r="S27" s="98">
        <v>5.2035856041820087E-2</v>
      </c>
      <c r="T27" s="98">
        <v>4.9528809178592009E-2</v>
      </c>
      <c r="U27" s="98">
        <v>4.0939854900770831E-2</v>
      </c>
      <c r="V27" s="98">
        <v>4.2234558521098635E-2</v>
      </c>
      <c r="W27" s="98">
        <v>5.4379263631612322E-2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5.7201126228311242E-4</v>
      </c>
      <c r="C28" s="122">
        <f t="shared" si="13"/>
        <v>1.4458002782085598E-3</v>
      </c>
      <c r="D28" s="122">
        <f t="shared" si="13"/>
        <v>2.2581700826283021E-3</v>
      </c>
      <c r="E28" s="122">
        <f t="shared" si="13"/>
        <v>3.217058076068612E-3</v>
      </c>
      <c r="F28" s="122">
        <f t="shared" si="13"/>
        <v>3.6524040606788059E-3</v>
      </c>
      <c r="G28" s="122">
        <f t="shared" si="13"/>
        <v>4.8384079715018211E-3</v>
      </c>
      <c r="H28" s="122">
        <f t="shared" si="13"/>
        <v>8.4770710027732496E-3</v>
      </c>
      <c r="I28" s="122">
        <f t="shared" si="13"/>
        <v>1.3673226236625782E-2</v>
      </c>
      <c r="J28" s="122">
        <f t="shared" si="13"/>
        <v>1.2272839830842895E-2</v>
      </c>
      <c r="K28" s="122">
        <f t="shared" si="13"/>
        <v>1.3880866836671363E-2</v>
      </c>
      <c r="L28" s="122">
        <f t="shared" si="13"/>
        <v>1.6625395331995193E-2</v>
      </c>
      <c r="M28" s="122">
        <f t="shared" si="13"/>
        <v>1.4159306453624169E-2</v>
      </c>
      <c r="N28" s="122">
        <f t="shared" si="13"/>
        <v>1.8468522425285711E-2</v>
      </c>
      <c r="O28" s="122">
        <f t="shared" si="13"/>
        <v>1.341762499595169E-2</v>
      </c>
      <c r="P28" s="122">
        <f t="shared" si="13"/>
        <v>7.5907711161725573E-3</v>
      </c>
      <c r="Q28" s="122">
        <f t="shared" si="13"/>
        <v>8.5288806124882467E-3</v>
      </c>
      <c r="R28" s="122">
        <f t="shared" si="13"/>
        <v>6.2788487929734049E-3</v>
      </c>
      <c r="S28" s="122">
        <f t="shared" si="13"/>
        <v>5.508437314912594E-3</v>
      </c>
      <c r="T28" s="122">
        <f t="shared" si="13"/>
        <v>6.9603912817335677E-3</v>
      </c>
      <c r="U28" s="122">
        <f t="shared" si="13"/>
        <v>8.5413985007617432E-3</v>
      </c>
      <c r="V28" s="122">
        <f t="shared" si="13"/>
        <v>1.1360263198768188E-2</v>
      </c>
      <c r="W28" s="122">
        <f t="shared" si="13"/>
        <v>1.3462165298362081E-2</v>
      </c>
      <c r="DA28" s="130" t="s">
        <v>1763</v>
      </c>
    </row>
    <row r="29" spans="1:105" ht="12" customHeight="1" x14ac:dyDescent="0.25">
      <c r="A29" s="97" t="s">
        <v>53</v>
      </c>
      <c r="B29" s="98">
        <v>5.7201126228311242E-4</v>
      </c>
      <c r="C29" s="98">
        <v>1.4458002782085598E-3</v>
      </c>
      <c r="D29" s="98">
        <v>2.2581700826283021E-3</v>
      </c>
      <c r="E29" s="98">
        <v>3.217058076068612E-3</v>
      </c>
      <c r="F29" s="98">
        <v>3.6524040606788059E-3</v>
      </c>
      <c r="G29" s="98">
        <v>4.8384079715018211E-3</v>
      </c>
      <c r="H29" s="98">
        <v>8.4770710027732496E-3</v>
      </c>
      <c r="I29" s="98">
        <v>1.3673226236625782E-2</v>
      </c>
      <c r="J29" s="98">
        <v>1.2272839830842895E-2</v>
      </c>
      <c r="K29" s="98">
        <v>1.3880866836671363E-2</v>
      </c>
      <c r="L29" s="98">
        <v>1.6625395331995193E-2</v>
      </c>
      <c r="M29" s="98">
        <v>1.4159306453624169E-2</v>
      </c>
      <c r="N29" s="98">
        <v>1.8468522425285711E-2</v>
      </c>
      <c r="O29" s="98">
        <v>1.341762499595169E-2</v>
      </c>
      <c r="P29" s="98">
        <v>7.5907711161725573E-3</v>
      </c>
      <c r="Q29" s="98">
        <v>8.5288806124882467E-3</v>
      </c>
      <c r="R29" s="98">
        <v>6.2788487929734049E-3</v>
      </c>
      <c r="S29" s="98">
        <v>5.508437314912594E-3</v>
      </c>
      <c r="T29" s="98">
        <v>6.9603912817335677E-3</v>
      </c>
      <c r="U29" s="98">
        <v>8.5413985007617432E-3</v>
      </c>
      <c r="V29" s="98">
        <v>1.1360263198768188E-2</v>
      </c>
      <c r="W29" s="98">
        <v>1.3462165298362081E-2</v>
      </c>
      <c r="DA29" s="63" t="s">
        <v>1764</v>
      </c>
    </row>
    <row r="30" spans="1:105" ht="12" customHeight="1" x14ac:dyDescent="0.25">
      <c r="A30" s="121" t="s">
        <v>55</v>
      </c>
      <c r="B30" s="122">
        <v>0.4426986680687135</v>
      </c>
      <c r="C30" s="122">
        <v>0.40257967041720333</v>
      </c>
      <c r="D30" s="122">
        <v>0.40119399565384978</v>
      </c>
      <c r="E30" s="122">
        <v>0.39186699169564321</v>
      </c>
      <c r="F30" s="122">
        <v>0.3916087038529163</v>
      </c>
      <c r="G30" s="122">
        <v>0.39176276942419369</v>
      </c>
      <c r="H30" s="122">
        <v>0.49790359465389233</v>
      </c>
      <c r="I30" s="122">
        <v>0.5398103388609119</v>
      </c>
      <c r="J30" s="122">
        <v>0.49104380250782192</v>
      </c>
      <c r="K30" s="122">
        <v>0.38797869314422906</v>
      </c>
      <c r="L30" s="122">
        <v>0.34352071039061671</v>
      </c>
      <c r="M30" s="122">
        <v>0.22979442804921252</v>
      </c>
      <c r="N30" s="122">
        <v>0.20185092413213818</v>
      </c>
      <c r="O30" s="122">
        <v>0.24131545200528245</v>
      </c>
      <c r="P30" s="122">
        <v>0.25210801419747769</v>
      </c>
      <c r="Q30" s="122">
        <v>0.2805993923058504</v>
      </c>
      <c r="R30" s="122">
        <v>0.28650665392909774</v>
      </c>
      <c r="S30" s="122">
        <v>0.28794074672458148</v>
      </c>
      <c r="T30" s="122">
        <v>0.35250505522866116</v>
      </c>
      <c r="U30" s="122">
        <v>0.41073528638474932</v>
      </c>
      <c r="V30" s="122">
        <v>0.35599668528663153</v>
      </c>
      <c r="W30" s="122">
        <v>0.46266944899176515</v>
      </c>
      <c r="DA30" s="130" t="s">
        <v>1765</v>
      </c>
    </row>
    <row r="31" spans="1:105" ht="12" customHeight="1" x14ac:dyDescent="0.25">
      <c r="A31" s="97" t="s">
        <v>141</v>
      </c>
      <c r="B31" s="98">
        <v>4.9686015179957459E-2</v>
      </c>
      <c r="C31" s="98">
        <v>8.029613506973074E-2</v>
      </c>
      <c r="D31" s="98">
        <v>8.2776514893619549E-2</v>
      </c>
      <c r="E31" s="98">
        <v>8.0847007844409152E-2</v>
      </c>
      <c r="F31" s="98">
        <v>8.174318744179003E-2</v>
      </c>
      <c r="G31" s="98">
        <v>8.0191062450829576E-2</v>
      </c>
      <c r="H31" s="98">
        <v>9.0384627163954206E-2</v>
      </c>
      <c r="I31" s="98">
        <v>8.590367117838317E-2</v>
      </c>
      <c r="J31" s="98">
        <v>7.1711994478473581E-2</v>
      </c>
      <c r="K31" s="98">
        <v>5.5040533055444291E-2</v>
      </c>
      <c r="L31" s="98">
        <v>4.4668691690522989E-2</v>
      </c>
      <c r="M31" s="98">
        <v>2.660366045842957E-2</v>
      </c>
      <c r="N31" s="98">
        <v>1.9988206549507982E-2</v>
      </c>
      <c r="O31" s="98">
        <v>1.6599522489736031E-2</v>
      </c>
      <c r="P31" s="98">
        <v>1.1268083830067742E-2</v>
      </c>
      <c r="Q31" s="98">
        <v>9.5811170941836679E-3</v>
      </c>
      <c r="R31" s="98">
        <v>9.7111031029149687E-3</v>
      </c>
      <c r="S31" s="98">
        <v>1.0366463993189377E-2</v>
      </c>
      <c r="T31" s="98">
        <v>1.70841262328487E-2</v>
      </c>
      <c r="U31" s="98">
        <v>1.4945684538757997E-2</v>
      </c>
      <c r="V31" s="98">
        <v>2.164778806923575E-2</v>
      </c>
      <c r="W31" s="98">
        <v>2.9247562891720286E-2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0.39301265288875603</v>
      </c>
      <c r="C35" s="101">
        <v>0.32228353534747262</v>
      </c>
      <c r="D35" s="101">
        <v>0.31841748076023024</v>
      </c>
      <c r="E35" s="101">
        <v>0.31101998385123408</v>
      </c>
      <c r="F35" s="101">
        <v>0.30986551641112625</v>
      </c>
      <c r="G35" s="101">
        <v>0.31157170697336412</v>
      </c>
      <c r="H35" s="101">
        <v>0.4075189674899381</v>
      </c>
      <c r="I35" s="101">
        <v>0.45390666768252869</v>
      </c>
      <c r="J35" s="101">
        <v>0.41933180802934833</v>
      </c>
      <c r="K35" s="101">
        <v>0.33293816008878474</v>
      </c>
      <c r="L35" s="101">
        <v>0.27903359254103077</v>
      </c>
      <c r="M35" s="101">
        <v>0.18686358315327392</v>
      </c>
      <c r="N35" s="101">
        <v>0.16602073901771475</v>
      </c>
      <c r="O35" s="101">
        <v>0.20537910647800606</v>
      </c>
      <c r="P35" s="101">
        <v>0.22469373080252797</v>
      </c>
      <c r="Q35" s="101">
        <v>0.25405421283680629</v>
      </c>
      <c r="R35" s="101">
        <v>0.25730467746099078</v>
      </c>
      <c r="S35" s="101">
        <v>0.247833680186965</v>
      </c>
      <c r="T35" s="101">
        <v>0.28339230804149868</v>
      </c>
      <c r="U35" s="101">
        <v>0.34082985384359787</v>
      </c>
      <c r="V35" s="101">
        <v>0.27698672258316381</v>
      </c>
      <c r="W35" s="101">
        <v>0.37029250438369116</v>
      </c>
      <c r="DA35" s="131" t="s">
        <v>1770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1.981842615906295E-2</v>
      </c>
      <c r="M36" s="104">
        <v>1.6327184437509027E-2</v>
      </c>
      <c r="N36" s="104">
        <v>1.5841978564915454E-2</v>
      </c>
      <c r="O36" s="104">
        <v>1.933682303754037E-2</v>
      </c>
      <c r="P36" s="104">
        <v>1.6146199564881961E-2</v>
      </c>
      <c r="Q36" s="104">
        <v>1.6964062374860412E-2</v>
      </c>
      <c r="R36" s="104">
        <v>1.949087336519199E-2</v>
      </c>
      <c r="S36" s="104">
        <v>2.9740602544427092E-2</v>
      </c>
      <c r="T36" s="104">
        <v>5.2028620954313785E-2</v>
      </c>
      <c r="U36" s="104">
        <v>5.4959748002393477E-2</v>
      </c>
      <c r="V36" s="104">
        <v>5.7362174634231988E-2</v>
      </c>
      <c r="W36" s="104">
        <v>6.3129381716353697E-2</v>
      </c>
      <c r="DA36" s="132" t="s">
        <v>1771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7.0560486314802818E-3</v>
      </c>
      <c r="M37" s="98">
        <v>5.1232768489785528E-3</v>
      </c>
      <c r="N37" s="98">
        <v>5.230439597994946E-3</v>
      </c>
      <c r="O37" s="98">
        <v>7.0233104955048798E-3</v>
      </c>
      <c r="P37" s="98">
        <v>5.2187460267056349E-3</v>
      </c>
      <c r="Q37" s="98">
        <v>5.5632074633173365E-3</v>
      </c>
      <c r="R37" s="98">
        <v>6.4272475482485643E-3</v>
      </c>
      <c r="S37" s="98">
        <v>8.947761825495686E-3</v>
      </c>
      <c r="T37" s="98">
        <v>1.6452690149798166E-2</v>
      </c>
      <c r="U37" s="98">
        <v>1.6314609287957731E-2</v>
      </c>
      <c r="V37" s="98">
        <v>1.718166905562157E-2</v>
      </c>
      <c r="W37" s="98">
        <v>1.8755496140141301E-2</v>
      </c>
      <c r="DA37" s="63" t="s">
        <v>1772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1.2762377527582669E-2</v>
      </c>
      <c r="M38" s="98">
        <v>1.1203907588530475E-2</v>
      </c>
      <c r="N38" s="98">
        <v>1.0611538966920509E-2</v>
      </c>
      <c r="O38" s="98">
        <v>1.2313512542035492E-2</v>
      </c>
      <c r="P38" s="98">
        <v>1.0927453538176325E-2</v>
      </c>
      <c r="Q38" s="98">
        <v>1.1400854911543076E-2</v>
      </c>
      <c r="R38" s="98">
        <v>1.3063625816943427E-2</v>
      </c>
      <c r="S38" s="98">
        <v>2.0792840718931407E-2</v>
      </c>
      <c r="T38" s="98">
        <v>3.5575930804515619E-2</v>
      </c>
      <c r="U38" s="98">
        <v>3.8645138714435742E-2</v>
      </c>
      <c r="V38" s="98">
        <v>4.0180505578610422E-2</v>
      </c>
      <c r="W38" s="98">
        <v>4.4373885576212392E-2</v>
      </c>
      <c r="DA38" s="63" t="s">
        <v>1773</v>
      </c>
    </row>
    <row r="39" spans="1:105" ht="12" customHeight="1" x14ac:dyDescent="0.25">
      <c r="A39" s="121" t="s">
        <v>54</v>
      </c>
      <c r="B39" s="122">
        <v>0.11701203184429644</v>
      </c>
      <c r="C39" s="122">
        <v>0.14305406340174665</v>
      </c>
      <c r="D39" s="122">
        <v>0.12586375625691656</v>
      </c>
      <c r="E39" s="122">
        <v>0.13232367232758846</v>
      </c>
      <c r="F39" s="122">
        <v>0.14318664934802433</v>
      </c>
      <c r="G39" s="122">
        <v>0.13966762340474939</v>
      </c>
      <c r="H39" s="122">
        <v>0.15672498803552976</v>
      </c>
      <c r="I39" s="122">
        <v>0.17626764542329895</v>
      </c>
      <c r="J39" s="122">
        <v>0.14723905941425156</v>
      </c>
      <c r="K39" s="122">
        <v>0.13241425762924461</v>
      </c>
      <c r="L39" s="122">
        <v>0.11228018246799552</v>
      </c>
      <c r="M39" s="122">
        <v>7.9144474984793503E-2</v>
      </c>
      <c r="N39" s="122">
        <v>6.5026645785024484E-2</v>
      </c>
      <c r="O39" s="122">
        <v>6.2180321971627997E-2</v>
      </c>
      <c r="P39" s="122">
        <v>7.3214990473157632E-2</v>
      </c>
      <c r="Q39" s="122">
        <v>7.5062030679641095E-2</v>
      </c>
      <c r="R39" s="122">
        <v>7.5736436431355247E-2</v>
      </c>
      <c r="S39" s="122">
        <v>8.6583741859815697E-2</v>
      </c>
      <c r="T39" s="122">
        <v>8.4580423663263307E-2</v>
      </c>
      <c r="U39" s="122">
        <v>8.7160436849103282E-2</v>
      </c>
      <c r="V39" s="122">
        <v>8.7867292659417381E-2</v>
      </c>
      <c r="W39" s="122">
        <v>0.1096239999220176</v>
      </c>
      <c r="DA39" s="130" t="s">
        <v>1774</v>
      </c>
    </row>
    <row r="40" spans="1:105" ht="12" customHeight="1" x14ac:dyDescent="0.25">
      <c r="A40" s="97" t="s">
        <v>50</v>
      </c>
      <c r="B40" s="98">
        <v>7.5028167242228074E-3</v>
      </c>
      <c r="C40" s="98">
        <v>9.1806652852922249E-3</v>
      </c>
      <c r="D40" s="98">
        <v>8.1542996552768105E-3</v>
      </c>
      <c r="E40" s="98">
        <v>7.3105501167564481E-3</v>
      </c>
      <c r="F40" s="98">
        <v>8.1313896586990807E-3</v>
      </c>
      <c r="G40" s="98">
        <v>8.8767986220812667E-3</v>
      </c>
      <c r="H40" s="98">
        <v>1.1177830500049987E-2</v>
      </c>
      <c r="I40" s="98">
        <v>1.167768076654466E-2</v>
      </c>
      <c r="J40" s="98">
        <v>1.1320280363077794E-2</v>
      </c>
      <c r="K40" s="98">
        <v>1.0096464250312943E-2</v>
      </c>
      <c r="L40" s="98">
        <v>8.2748933655322904E-3</v>
      </c>
      <c r="M40" s="98">
        <v>5.7409918893988835E-3</v>
      </c>
      <c r="N40" s="98">
        <v>4.6996227684730427E-3</v>
      </c>
      <c r="O40" s="98">
        <v>3.9634476054355491E-3</v>
      </c>
      <c r="P40" s="98">
        <v>3.2852633478265211E-3</v>
      </c>
      <c r="Q40" s="98">
        <v>2.951202834938286E-3</v>
      </c>
      <c r="R40" s="98">
        <v>2.5740507266199006E-3</v>
      </c>
      <c r="S40" s="98">
        <v>2.1304982479159896E-3</v>
      </c>
      <c r="T40" s="98">
        <v>1.0205026798938046E-3</v>
      </c>
      <c r="U40" s="98">
        <v>2.3297712138154792E-3</v>
      </c>
      <c r="V40" s="98">
        <v>1.3516673739499567E-3</v>
      </c>
      <c r="W40" s="98">
        <v>3.5702586005356969E-3</v>
      </c>
      <c r="DA40" s="63" t="s">
        <v>1775</v>
      </c>
    </row>
    <row r="41" spans="1:105" ht="12" customHeight="1" x14ac:dyDescent="0.25">
      <c r="A41" s="109" t="s">
        <v>120</v>
      </c>
      <c r="B41" s="33">
        <v>0.10950921512007364</v>
      </c>
      <c r="C41" s="33">
        <v>0.13387339811645441</v>
      </c>
      <c r="D41" s="33">
        <v>0.11770945660163974</v>
      </c>
      <c r="E41" s="33">
        <v>0.12501312221083202</v>
      </c>
      <c r="F41" s="33">
        <v>0.13505525968932525</v>
      </c>
      <c r="G41" s="33">
        <v>0.13079082478266812</v>
      </c>
      <c r="H41" s="33">
        <v>0.14554715753547978</v>
      </c>
      <c r="I41" s="33">
        <v>0.1645899646567543</v>
      </c>
      <c r="J41" s="33">
        <v>0.13591877905117375</v>
      </c>
      <c r="K41" s="33">
        <v>0.12231779337893167</v>
      </c>
      <c r="L41" s="33">
        <v>0.10400528910246323</v>
      </c>
      <c r="M41" s="33">
        <v>7.3403483095394614E-2</v>
      </c>
      <c r="N41" s="33">
        <v>6.0327023016551434E-2</v>
      </c>
      <c r="O41" s="33">
        <v>5.8216874366192446E-2</v>
      </c>
      <c r="P41" s="33">
        <v>6.9929727125331118E-2</v>
      </c>
      <c r="Q41" s="33">
        <v>7.211082784470281E-2</v>
      </c>
      <c r="R41" s="33">
        <v>7.316238570473535E-2</v>
      </c>
      <c r="S41" s="33">
        <v>8.4453243611899709E-2</v>
      </c>
      <c r="T41" s="33">
        <v>8.3559920983369507E-2</v>
      </c>
      <c r="U41" s="33">
        <v>8.4830665635287808E-2</v>
      </c>
      <c r="V41" s="33">
        <v>8.6515625285467426E-2</v>
      </c>
      <c r="W41" s="33">
        <v>0.1060537413214819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1778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1779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1781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1782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1783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1784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1785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1786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1787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1788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1789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1790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1791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1792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1793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766.29873817079351</v>
      </c>
      <c r="C62" s="117">
        <f t="shared" si="21"/>
        <v>775.9374542126418</v>
      </c>
      <c r="D62" s="117">
        <f t="shared" si="21"/>
        <v>762.32312014319302</v>
      </c>
      <c r="E62" s="117">
        <f t="shared" si="21"/>
        <v>777.70242746673978</v>
      </c>
      <c r="F62" s="117">
        <f t="shared" si="21"/>
        <v>732.6387424106714</v>
      </c>
      <c r="G62" s="117">
        <f t="shared" si="21"/>
        <v>709.93283247843942</v>
      </c>
      <c r="H62" s="117">
        <f t="shared" si="21"/>
        <v>656.5990677265529</v>
      </c>
      <c r="I62" s="117">
        <f t="shared" si="21"/>
        <v>584.44777733300828</v>
      </c>
      <c r="J62" s="117">
        <f t="shared" si="21"/>
        <v>628.04211446933709</v>
      </c>
      <c r="K62" s="117">
        <f t="shared" si="21"/>
        <v>647.80331679505537</v>
      </c>
      <c r="L62" s="117">
        <f t="shared" si="21"/>
        <v>717.73291692596149</v>
      </c>
      <c r="M62" s="117">
        <f t="shared" si="21"/>
        <v>647.93301567674189</v>
      </c>
      <c r="N62" s="117">
        <f t="shared" si="21"/>
        <v>615.68731562317623</v>
      </c>
      <c r="O62" s="117">
        <f t="shared" si="21"/>
        <v>670.25358072636709</v>
      </c>
      <c r="P62" s="117">
        <f t="shared" si="21"/>
        <v>611.0522764684365</v>
      </c>
      <c r="Q62" s="117">
        <f t="shared" si="21"/>
        <v>628.69285883154021</v>
      </c>
      <c r="R62" s="117">
        <f t="shared" ref="R62:V62" si="22">R63+R66+R68+R77</f>
        <v>649.92853598874285</v>
      </c>
      <c r="S62" s="117">
        <f t="shared" si="22"/>
        <v>717.91952849201857</v>
      </c>
      <c r="T62" s="117">
        <f t="shared" si="22"/>
        <v>718.60034197103107</v>
      </c>
      <c r="U62" s="117">
        <f t="shared" si="22"/>
        <v>742.82329530280481</v>
      </c>
      <c r="V62" s="117">
        <f t="shared" si="22"/>
        <v>774.61469673091813</v>
      </c>
      <c r="W62" s="117">
        <f t="shared" ref="W62" si="23">W63+W66+W68+W77</f>
        <v>852.16658597346009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675.01406811908384</v>
      </c>
      <c r="C63" s="122">
        <f t="shared" si="24"/>
        <v>708.98599756690453</v>
      </c>
      <c r="D63" s="122">
        <f t="shared" si="24"/>
        <v>694.20197902238851</v>
      </c>
      <c r="E63" s="122">
        <f t="shared" si="24"/>
        <v>701.84660373619965</v>
      </c>
      <c r="F63" s="122">
        <f t="shared" si="24"/>
        <v>655.90139554388429</v>
      </c>
      <c r="G63" s="122">
        <f t="shared" si="24"/>
        <v>632.48821080410971</v>
      </c>
      <c r="H63" s="122">
        <f t="shared" si="24"/>
        <v>577.30626406878366</v>
      </c>
      <c r="I63" s="122">
        <f t="shared" si="24"/>
        <v>500.23791058692956</v>
      </c>
      <c r="J63" s="122">
        <f t="shared" si="24"/>
        <v>543.99283545657363</v>
      </c>
      <c r="K63" s="122">
        <f t="shared" si="24"/>
        <v>564.78482026072777</v>
      </c>
      <c r="L63" s="122">
        <f t="shared" si="24"/>
        <v>669.27627267151775</v>
      </c>
      <c r="M63" s="122">
        <f t="shared" si="24"/>
        <v>592.87866222729724</v>
      </c>
      <c r="N63" s="122">
        <f t="shared" si="24"/>
        <v>561.06330880063217</v>
      </c>
      <c r="O63" s="122">
        <f t="shared" si="24"/>
        <v>609.41411009423882</v>
      </c>
      <c r="P63" s="122">
        <f t="shared" si="24"/>
        <v>524.75327245875724</v>
      </c>
      <c r="Q63" s="122">
        <f t="shared" si="24"/>
        <v>550.13291440902321</v>
      </c>
      <c r="R63" s="122">
        <f t="shared" ref="R63:V63" si="25">SUM(R64:R65)</f>
        <v>573.27833673521013</v>
      </c>
      <c r="S63" s="122">
        <f t="shared" si="25"/>
        <v>624.30404988267776</v>
      </c>
      <c r="T63" s="122">
        <f t="shared" si="25"/>
        <v>596.23780908365927</v>
      </c>
      <c r="U63" s="122">
        <f t="shared" si="25"/>
        <v>610.99285439091852</v>
      </c>
      <c r="V63" s="122">
        <f t="shared" si="25"/>
        <v>633.35768332125963</v>
      </c>
      <c r="W63" s="122">
        <f t="shared" ref="W63" si="26">SUM(W64:W65)</f>
        <v>717.10651490737428</v>
      </c>
      <c r="DA63" s="130" t="s">
        <v>1796</v>
      </c>
    </row>
    <row r="64" spans="1:105" ht="12" customHeight="1" x14ac:dyDescent="0.25">
      <c r="A64" s="97" t="s">
        <v>217</v>
      </c>
      <c r="B64" s="98">
        <v>658.83563688076379</v>
      </c>
      <c r="C64" s="98">
        <v>692.29082988153618</v>
      </c>
      <c r="D64" s="98">
        <v>678.22308916076611</v>
      </c>
      <c r="E64" s="98">
        <v>685.95769630709299</v>
      </c>
      <c r="F64" s="98">
        <v>641.31088956453436</v>
      </c>
      <c r="G64" s="98">
        <v>618.6595678690793</v>
      </c>
      <c r="H64" s="98">
        <v>564.95398332889954</v>
      </c>
      <c r="I64" s="98">
        <v>489.72323831089022</v>
      </c>
      <c r="J64" s="98">
        <v>532.72051796350274</v>
      </c>
      <c r="K64" s="98">
        <v>553.22654514632586</v>
      </c>
      <c r="L64" s="98">
        <v>656.16230231513532</v>
      </c>
      <c r="M64" s="98">
        <v>581.40017701517456</v>
      </c>
      <c r="N64" s="98">
        <v>550.40629107498057</v>
      </c>
      <c r="O64" s="98">
        <v>597.81289496835984</v>
      </c>
      <c r="P64" s="98">
        <v>514.69247314670167</v>
      </c>
      <c r="Q64" s="98">
        <v>539.94569858666728</v>
      </c>
      <c r="R64" s="98">
        <v>562.77027285231588</v>
      </c>
      <c r="S64" s="98">
        <v>612.80789320702775</v>
      </c>
      <c r="T64" s="98">
        <v>584.89150051251613</v>
      </c>
      <c r="U64" s="98">
        <v>599.49530430362381</v>
      </c>
      <c r="V64" s="98">
        <v>621.47590833677668</v>
      </c>
      <c r="W64" s="98">
        <v>704.04808211934562</v>
      </c>
      <c r="DA64" s="63" t="s">
        <v>1797</v>
      </c>
    </row>
    <row r="65" spans="1:105" ht="12" customHeight="1" x14ac:dyDescent="0.25">
      <c r="A65" s="97" t="s">
        <v>53</v>
      </c>
      <c r="B65" s="98">
        <v>16.178431238320023</v>
      </c>
      <c r="C65" s="98">
        <v>16.695167685368325</v>
      </c>
      <c r="D65" s="98">
        <v>15.978889861622363</v>
      </c>
      <c r="E65" s="98">
        <v>15.888907429106698</v>
      </c>
      <c r="F65" s="98">
        <v>14.590505979349901</v>
      </c>
      <c r="G65" s="98">
        <v>13.828642935030366</v>
      </c>
      <c r="H65" s="98">
        <v>12.352280739884126</v>
      </c>
      <c r="I65" s="98">
        <v>10.514672276039315</v>
      </c>
      <c r="J65" s="98">
        <v>11.272317493070931</v>
      </c>
      <c r="K65" s="98">
        <v>11.558275114401939</v>
      </c>
      <c r="L65" s="98">
        <v>13.113970356382387</v>
      </c>
      <c r="M65" s="98">
        <v>11.478485212122647</v>
      </c>
      <c r="N65" s="98">
        <v>10.657017725651579</v>
      </c>
      <c r="O65" s="98">
        <v>11.601215125878959</v>
      </c>
      <c r="P65" s="98">
        <v>10.060799312055615</v>
      </c>
      <c r="Q65" s="98">
        <v>10.187215822355908</v>
      </c>
      <c r="R65" s="98">
        <v>10.508063882894289</v>
      </c>
      <c r="S65" s="98">
        <v>11.496156675650029</v>
      </c>
      <c r="T65" s="98">
        <v>11.34630857114313</v>
      </c>
      <c r="U65" s="98">
        <v>11.497550087294666</v>
      </c>
      <c r="V65" s="98">
        <v>11.881774984483002</v>
      </c>
      <c r="W65" s="98">
        <v>13.058432788028631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7.760286124974225E-2</v>
      </c>
      <c r="C66" s="122">
        <f t="shared" si="27"/>
        <v>0.16774165780854536</v>
      </c>
      <c r="D66" s="122">
        <f t="shared" si="27"/>
        <v>0.29967067328201441</v>
      </c>
      <c r="E66" s="122">
        <f t="shared" si="27"/>
        <v>0.47771693777358876</v>
      </c>
      <c r="F66" s="122">
        <f t="shared" si="27"/>
        <v>0.57442909340094883</v>
      </c>
      <c r="G66" s="122">
        <f t="shared" si="27"/>
        <v>0.79902179794985051</v>
      </c>
      <c r="H66" s="122">
        <f t="shared" si="27"/>
        <v>1.1212511017077469</v>
      </c>
      <c r="I66" s="122">
        <f t="shared" si="27"/>
        <v>1.6827924840756583</v>
      </c>
      <c r="J66" s="122">
        <f t="shared" si="27"/>
        <v>1.4166801558545186</v>
      </c>
      <c r="K66" s="122">
        <f t="shared" si="27"/>
        <v>1.7014723027469374</v>
      </c>
      <c r="L66" s="122">
        <f t="shared" si="27"/>
        <v>1.9983201725483453</v>
      </c>
      <c r="M66" s="122">
        <f t="shared" si="27"/>
        <v>1.7179067469091565</v>
      </c>
      <c r="N66" s="122">
        <f t="shared" si="27"/>
        <v>2.5030591470396435</v>
      </c>
      <c r="O66" s="122">
        <f t="shared" si="27"/>
        <v>2.2182455358241415</v>
      </c>
      <c r="P66" s="122">
        <f t="shared" si="27"/>
        <v>1.7188978570483824</v>
      </c>
      <c r="Q66" s="122">
        <f t="shared" si="27"/>
        <v>2.9656509036625929</v>
      </c>
      <c r="R66" s="122">
        <f t="shared" si="27"/>
        <v>3.2585229980827926</v>
      </c>
      <c r="S66" s="122">
        <f t="shared" si="27"/>
        <v>3.7050426127927323</v>
      </c>
      <c r="T66" s="122">
        <f t="shared" si="27"/>
        <v>4.623737164685898</v>
      </c>
      <c r="U66" s="122">
        <f t="shared" si="27"/>
        <v>5.162309342252998</v>
      </c>
      <c r="V66" s="122">
        <f t="shared" si="27"/>
        <v>5.8822057036284878</v>
      </c>
      <c r="W66" s="122">
        <f t="shared" si="27"/>
        <v>5.9188663162836415</v>
      </c>
      <c r="DA66" s="130" t="s">
        <v>1799</v>
      </c>
    </row>
    <row r="67" spans="1:105" ht="12" customHeight="1" x14ac:dyDescent="0.25">
      <c r="A67" s="97" t="s">
        <v>53</v>
      </c>
      <c r="B67" s="98">
        <v>7.760286124974225E-2</v>
      </c>
      <c r="C67" s="98">
        <v>0.16774165780854536</v>
      </c>
      <c r="D67" s="98">
        <v>0.29967067328201441</v>
      </c>
      <c r="E67" s="98">
        <v>0.47771693777358876</v>
      </c>
      <c r="F67" s="98">
        <v>0.57442909340094883</v>
      </c>
      <c r="G67" s="98">
        <v>0.79902179794985051</v>
      </c>
      <c r="H67" s="98">
        <v>1.1212511017077469</v>
      </c>
      <c r="I67" s="98">
        <v>1.6827924840756583</v>
      </c>
      <c r="J67" s="98">
        <v>1.4166801558545186</v>
      </c>
      <c r="K67" s="98">
        <v>1.7014723027469374</v>
      </c>
      <c r="L67" s="98">
        <v>1.9983201725483453</v>
      </c>
      <c r="M67" s="98">
        <v>1.7179067469091565</v>
      </c>
      <c r="N67" s="98">
        <v>2.5030591470396435</v>
      </c>
      <c r="O67" s="98">
        <v>2.2182455358241415</v>
      </c>
      <c r="P67" s="98">
        <v>1.7188978570483824</v>
      </c>
      <c r="Q67" s="98">
        <v>2.9656509036625929</v>
      </c>
      <c r="R67" s="98">
        <v>3.2585229980827926</v>
      </c>
      <c r="S67" s="98">
        <v>3.7050426127927323</v>
      </c>
      <c r="T67" s="98">
        <v>4.623737164685898</v>
      </c>
      <c r="U67" s="98">
        <v>5.162309342252998</v>
      </c>
      <c r="V67" s="98">
        <v>5.8822057036284878</v>
      </c>
      <c r="W67" s="98">
        <v>5.9188663162836415</v>
      </c>
      <c r="DA67" s="63" t="s">
        <v>1800</v>
      </c>
    </row>
    <row r="68" spans="1:105" ht="12" customHeight="1" x14ac:dyDescent="0.25">
      <c r="A68" s="121" t="s">
        <v>55</v>
      </c>
      <c r="B68" s="122">
        <v>67.000099096560405</v>
      </c>
      <c r="C68" s="122">
        <v>50.699649482614426</v>
      </c>
      <c r="D68" s="122">
        <v>52.204948921055291</v>
      </c>
      <c r="E68" s="122">
        <v>55.663566352944983</v>
      </c>
      <c r="F68" s="122">
        <v>55.488393784116568</v>
      </c>
      <c r="G68" s="122">
        <v>56.718261392366742</v>
      </c>
      <c r="H68" s="122">
        <v>59.492779805385389</v>
      </c>
      <c r="I68" s="122">
        <v>62.250193561009922</v>
      </c>
      <c r="J68" s="122">
        <v>63.000372346685666</v>
      </c>
      <c r="K68" s="122">
        <v>61.669818950037644</v>
      </c>
      <c r="L68" s="122">
        <v>35.187742164825508</v>
      </c>
      <c r="M68" s="122">
        <v>39.677258117604062</v>
      </c>
      <c r="N68" s="122">
        <v>39.440355451540526</v>
      </c>
      <c r="O68" s="122">
        <v>45.628236583864997</v>
      </c>
      <c r="P68" s="122">
        <v>67.092887550997446</v>
      </c>
      <c r="Q68" s="122">
        <v>59.507358625058274</v>
      </c>
      <c r="R68" s="122">
        <v>57.398634155536051</v>
      </c>
      <c r="S68" s="122">
        <v>69.01207910635101</v>
      </c>
      <c r="T68" s="122">
        <v>95.923238021815635</v>
      </c>
      <c r="U68" s="122">
        <v>103.72791766948258</v>
      </c>
      <c r="V68" s="122">
        <v>111.91933522405121</v>
      </c>
      <c r="W68" s="122">
        <v>101.51745598738238</v>
      </c>
      <c r="DA68" s="130" t="s">
        <v>1801</v>
      </c>
    </row>
    <row r="69" spans="1:105" ht="12" customHeight="1" x14ac:dyDescent="0.25">
      <c r="A69" s="97" t="s">
        <v>134</v>
      </c>
      <c r="B69" s="98">
        <v>45.652651954348727</v>
      </c>
      <c r="C69" s="98">
        <v>35.05138668199433</v>
      </c>
      <c r="D69" s="98">
        <v>36.298862372123125</v>
      </c>
      <c r="E69" s="98">
        <v>39.869670448475439</v>
      </c>
      <c r="F69" s="98">
        <v>40.523257823670065</v>
      </c>
      <c r="G69" s="98">
        <v>42.522435939758054</v>
      </c>
      <c r="H69" s="98">
        <v>45.353632579866172</v>
      </c>
      <c r="I69" s="98">
        <v>47.141550265856495</v>
      </c>
      <c r="J69" s="98">
        <v>50.655680491644283</v>
      </c>
      <c r="K69" s="98">
        <v>53.109299871599283</v>
      </c>
      <c r="L69" s="98">
        <v>31.964251064433061</v>
      </c>
      <c r="M69" s="98">
        <v>35.717160808910606</v>
      </c>
      <c r="N69" s="98">
        <v>35.771118634636757</v>
      </c>
      <c r="O69" s="98">
        <v>42.096748193019565</v>
      </c>
      <c r="P69" s="98">
        <v>65.376877063831557</v>
      </c>
      <c r="Q69" s="98">
        <v>57.471369899369634</v>
      </c>
      <c r="R69" s="98">
        <v>55.692786065860851</v>
      </c>
      <c r="S69" s="98">
        <v>67.008697486485701</v>
      </c>
      <c r="T69" s="98">
        <v>90.468508903770029</v>
      </c>
      <c r="U69" s="98">
        <v>92.006761899444854</v>
      </c>
      <c r="V69" s="98">
        <v>99.145226337402178</v>
      </c>
      <c r="W69" s="98">
        <v>81.424202236586154</v>
      </c>
      <c r="DA69" s="63" t="s">
        <v>1802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9.1414329400552247E-2</v>
      </c>
      <c r="M70" s="98">
        <v>0.10577099264415825</v>
      </c>
      <c r="N70" s="98">
        <v>0.10597073022247835</v>
      </c>
      <c r="O70" s="98">
        <v>0.11352813548085017</v>
      </c>
      <c r="P70" s="98">
        <v>0.15618479691404777</v>
      </c>
      <c r="Q70" s="98">
        <v>0.1131839722014563</v>
      </c>
      <c r="R70" s="98">
        <v>9.8449475646072829E-2</v>
      </c>
      <c r="S70" s="98">
        <v>0.12518639404753484</v>
      </c>
      <c r="T70" s="98">
        <v>0.21100103064886677</v>
      </c>
      <c r="U70" s="98">
        <v>0.1730773545819258</v>
      </c>
      <c r="V70" s="98">
        <v>0.2954099925311191</v>
      </c>
      <c r="W70" s="98">
        <v>0.20894418950240579</v>
      </c>
      <c r="DA70" s="63" t="s">
        <v>1803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3.2391436594852406E-2</v>
      </c>
      <c r="M71" s="101">
        <v>3.3254400698197767E-2</v>
      </c>
      <c r="N71" s="101">
        <v>3.5163365459461075E-2</v>
      </c>
      <c r="O71" s="101">
        <v>4.1280445807431433E-2</v>
      </c>
      <c r="P71" s="101">
        <v>5.0954852101798134E-2</v>
      </c>
      <c r="Q71" s="101">
        <v>3.7260500448622766E-2</v>
      </c>
      <c r="R71" s="101">
        <v>3.2511902356859149E-2</v>
      </c>
      <c r="S71" s="101">
        <v>3.7678229590113646E-2</v>
      </c>
      <c r="T71" s="101">
        <v>6.7318332147908222E-2</v>
      </c>
      <c r="U71" s="101">
        <v>5.1426600061107781E-2</v>
      </c>
      <c r="V71" s="101">
        <v>9.1068280803548091E-2</v>
      </c>
      <c r="W71" s="101">
        <v>6.4242127440295407E-2</v>
      </c>
      <c r="DA71" s="131" t="s">
        <v>1804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5.9022892805699848E-2</v>
      </c>
      <c r="M72" s="104">
        <v>7.2516591945960482E-2</v>
      </c>
      <c r="N72" s="104">
        <v>7.0807364763017272E-2</v>
      </c>
      <c r="O72" s="104">
        <v>7.2247689673418741E-2</v>
      </c>
      <c r="P72" s="104">
        <v>0.10522994481224963</v>
      </c>
      <c r="Q72" s="104">
        <v>7.5923471752833538E-2</v>
      </c>
      <c r="R72" s="104">
        <v>6.593757328921368E-2</v>
      </c>
      <c r="S72" s="104">
        <v>8.7508164457421184E-2</v>
      </c>
      <c r="T72" s="104">
        <v>0.14368269850095855</v>
      </c>
      <c r="U72" s="104">
        <v>0.12165075452081801</v>
      </c>
      <c r="V72" s="104">
        <v>0.20434171172757104</v>
      </c>
      <c r="W72" s="104">
        <v>0.14470206206211039</v>
      </c>
      <c r="DA72" s="132" t="s">
        <v>1805</v>
      </c>
    </row>
    <row r="73" spans="1:105" ht="12" customHeight="1" x14ac:dyDescent="0.25">
      <c r="A73" s="106" t="s">
        <v>122</v>
      </c>
      <c r="B73" s="101">
        <v>21.347447142211674</v>
      </c>
      <c r="C73" s="101">
        <v>15.648262800620094</v>
      </c>
      <c r="D73" s="101">
        <v>15.906086548932169</v>
      </c>
      <c r="E73" s="101">
        <v>15.793895904469547</v>
      </c>
      <c r="F73" s="101">
        <v>14.965135960446499</v>
      </c>
      <c r="G73" s="101">
        <v>14.195825452608688</v>
      </c>
      <c r="H73" s="101">
        <v>14.139147225519219</v>
      </c>
      <c r="I73" s="101">
        <v>15.108643295153424</v>
      </c>
      <c r="J73" s="101">
        <v>12.344691855041379</v>
      </c>
      <c r="K73" s="101">
        <v>8.5605190784383609</v>
      </c>
      <c r="L73" s="101">
        <v>3.1320767709918966</v>
      </c>
      <c r="M73" s="101">
        <v>3.8256052934757165</v>
      </c>
      <c r="N73" s="101">
        <v>3.5318431428436776</v>
      </c>
      <c r="O73" s="101">
        <v>3.3802077080391779</v>
      </c>
      <c r="P73" s="101">
        <v>1.5284150033916584</v>
      </c>
      <c r="Q73" s="101">
        <v>1.8843127593790558</v>
      </c>
      <c r="R73" s="101">
        <v>1.5676281752927599</v>
      </c>
      <c r="S73" s="101">
        <v>1.6912219642656667</v>
      </c>
      <c r="T73" s="101">
        <v>2.8877357830537473</v>
      </c>
      <c r="U73" s="101">
        <v>9.0632410721087595</v>
      </c>
      <c r="V73" s="101">
        <v>9.7537688734644448</v>
      </c>
      <c r="W73" s="101">
        <v>16.736621415233312</v>
      </c>
      <c r="DA73" s="131" t="s">
        <v>1806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2.8721022573574943E-2</v>
      </c>
      <c r="N74" s="104">
        <v>3.1422943837613487E-2</v>
      </c>
      <c r="O74" s="104">
        <v>3.7752547325402376E-2</v>
      </c>
      <c r="P74" s="104">
        <v>3.1410686860188095E-2</v>
      </c>
      <c r="Q74" s="104">
        <v>3.8491994108130534E-2</v>
      </c>
      <c r="R74" s="104">
        <v>3.977043873636546E-2</v>
      </c>
      <c r="S74" s="104">
        <v>0.18697326155211447</v>
      </c>
      <c r="T74" s="104">
        <v>2.355992304342986</v>
      </c>
      <c r="U74" s="104">
        <v>2.4848373433470585</v>
      </c>
      <c r="V74" s="104">
        <v>2.7249300206534737</v>
      </c>
      <c r="W74" s="104">
        <v>3.1476881460604966</v>
      </c>
      <c r="DA74" s="132" t="s">
        <v>1807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9.0123162749447261E-3</v>
      </c>
      <c r="N75" s="98">
        <v>1.0374702191417968E-2</v>
      </c>
      <c r="O75" s="98">
        <v>1.3712069523922673E-2</v>
      </c>
      <c r="P75" s="98">
        <v>1.0152506575246207E-2</v>
      </c>
      <c r="Q75" s="98">
        <v>1.2623093700578354E-2</v>
      </c>
      <c r="R75" s="98">
        <v>1.3114571629076754E-2</v>
      </c>
      <c r="S75" s="98">
        <v>5.6252801522944332E-2</v>
      </c>
      <c r="T75" s="98">
        <v>0.74502092632248151</v>
      </c>
      <c r="U75" s="98">
        <v>0.73761528890322914</v>
      </c>
      <c r="V75" s="98">
        <v>0.81619719114790956</v>
      </c>
      <c r="W75" s="98">
        <v>0.93516602362846757</v>
      </c>
      <c r="DA75" s="63" t="s">
        <v>1808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1.9708706298630217E-2</v>
      </c>
      <c r="N76" s="98">
        <v>2.1048241646195519E-2</v>
      </c>
      <c r="O76" s="98">
        <v>2.4040477801479703E-2</v>
      </c>
      <c r="P76" s="98">
        <v>2.1258180284941884E-2</v>
      </c>
      <c r="Q76" s="98">
        <v>2.5868900407552176E-2</v>
      </c>
      <c r="R76" s="98">
        <v>2.6655867107288705E-2</v>
      </c>
      <c r="S76" s="98">
        <v>0.13072046002917015</v>
      </c>
      <c r="T76" s="98">
        <v>1.6109713780205046</v>
      </c>
      <c r="U76" s="98">
        <v>1.7472220544438293</v>
      </c>
      <c r="V76" s="98">
        <v>1.9087328295055641</v>
      </c>
      <c r="W76" s="98">
        <v>2.2125221224320288</v>
      </c>
      <c r="DA76" s="63" t="s">
        <v>1809</v>
      </c>
    </row>
    <row r="77" spans="1:105" ht="12" customHeight="1" x14ac:dyDescent="0.25">
      <c r="A77" s="121" t="s">
        <v>54</v>
      </c>
      <c r="B77" s="122">
        <v>24.206968093899629</v>
      </c>
      <c r="C77" s="122">
        <v>16.084065505314403</v>
      </c>
      <c r="D77" s="122">
        <v>15.616521526467197</v>
      </c>
      <c r="E77" s="122">
        <v>19.71454043982158</v>
      </c>
      <c r="F77" s="122">
        <v>20.674523989269698</v>
      </c>
      <c r="G77" s="122">
        <v>19.927338484012996</v>
      </c>
      <c r="H77" s="122">
        <v>18.678772750676103</v>
      </c>
      <c r="I77" s="122">
        <v>20.276880700993182</v>
      </c>
      <c r="J77" s="122">
        <v>19.632226510223244</v>
      </c>
      <c r="K77" s="122">
        <v>19.647205281542988</v>
      </c>
      <c r="L77" s="122">
        <v>11.270581917069872</v>
      </c>
      <c r="M77" s="122">
        <v>13.65918858493132</v>
      </c>
      <c r="N77" s="122">
        <v>12.680592223963966</v>
      </c>
      <c r="O77" s="122">
        <v>12.992988512439073</v>
      </c>
      <c r="P77" s="122">
        <v>17.48721860163332</v>
      </c>
      <c r="Q77" s="122">
        <v>16.086934893796187</v>
      </c>
      <c r="R77" s="122">
        <v>15.993042099913978</v>
      </c>
      <c r="S77" s="122">
        <v>20.898356890197093</v>
      </c>
      <c r="T77" s="122">
        <v>21.815557700870301</v>
      </c>
      <c r="U77" s="122">
        <v>22.94021390015067</v>
      </c>
      <c r="V77" s="122">
        <v>23.455472481978731</v>
      </c>
      <c r="W77" s="122">
        <v>27.623748762419769</v>
      </c>
      <c r="DA77" s="130" t="s">
        <v>1810</v>
      </c>
    </row>
    <row r="78" spans="1:105" ht="12" customHeight="1" x14ac:dyDescent="0.25">
      <c r="A78" s="97" t="s">
        <v>192</v>
      </c>
      <c r="B78" s="98">
        <v>23.995735071480755</v>
      </c>
      <c r="C78" s="98">
        <v>15.688244880558534</v>
      </c>
      <c r="D78" s="98">
        <v>15.057933907174585</v>
      </c>
      <c r="E78" s="98">
        <v>19.155807560379436</v>
      </c>
      <c r="F78" s="98">
        <v>20.086570281357965</v>
      </c>
      <c r="G78" s="98">
        <v>19.510778269963385</v>
      </c>
      <c r="H78" s="98">
        <v>18.26040021776269</v>
      </c>
      <c r="I78" s="98">
        <v>19.755835340756551</v>
      </c>
      <c r="J78" s="98">
        <v>19.080213726628475</v>
      </c>
      <c r="K78" s="98">
        <v>19.165046496913245</v>
      </c>
      <c r="L78" s="98">
        <v>10.916166107862665</v>
      </c>
      <c r="M78" s="98">
        <v>12.435807521808412</v>
      </c>
      <c r="N78" s="98">
        <v>11.570388686969807</v>
      </c>
      <c r="O78" s="98">
        <v>12.319036125933868</v>
      </c>
      <c r="P78" s="98">
        <v>17.058647180730851</v>
      </c>
      <c r="Q78" s="98">
        <v>15.521506765094145</v>
      </c>
      <c r="R78" s="98">
        <v>15.511918588029157</v>
      </c>
      <c r="S78" s="98">
        <v>20.347373610292337</v>
      </c>
      <c r="T78" s="98">
        <v>21.568013216365276</v>
      </c>
      <c r="U78" s="98">
        <v>22.314894246050198</v>
      </c>
      <c r="V78" s="98">
        <v>22.626831345838902</v>
      </c>
      <c r="W78" s="98">
        <v>26.574319066742593</v>
      </c>
      <c r="DA78" s="63" t="s">
        <v>1811</v>
      </c>
    </row>
    <row r="79" spans="1:105" ht="12" customHeight="1" x14ac:dyDescent="0.25">
      <c r="A79" s="109" t="s">
        <v>120</v>
      </c>
      <c r="B79" s="33">
        <v>0.21123302241887446</v>
      </c>
      <c r="C79" s="33">
        <v>0.3958206247558706</v>
      </c>
      <c r="D79" s="33">
        <v>0.55858761929261269</v>
      </c>
      <c r="E79" s="33">
        <v>0.55873287944214212</v>
      </c>
      <c r="F79" s="33">
        <v>0.58795370791173251</v>
      </c>
      <c r="G79" s="33">
        <v>0.41656021404961002</v>
      </c>
      <c r="H79" s="33">
        <v>0.41837253291341109</v>
      </c>
      <c r="I79" s="33">
        <v>0.52104536023663095</v>
      </c>
      <c r="J79" s="33">
        <v>0.55201278359476735</v>
      </c>
      <c r="K79" s="33">
        <v>0.4821587846297441</v>
      </c>
      <c r="L79" s="33">
        <v>0.35441580920720805</v>
      </c>
      <c r="M79" s="33">
        <v>1.2233810631229083</v>
      </c>
      <c r="N79" s="33">
        <v>1.1102035369941601</v>
      </c>
      <c r="O79" s="33">
        <v>0.67395238650520528</v>
      </c>
      <c r="P79" s="33">
        <v>0.42857142090246786</v>
      </c>
      <c r="Q79" s="33">
        <v>0.56542812870204096</v>
      </c>
      <c r="R79" s="33">
        <v>0.48112351188482183</v>
      </c>
      <c r="S79" s="33">
        <v>0.55098327990475426</v>
      </c>
      <c r="T79" s="33">
        <v>0.24754448450502509</v>
      </c>
      <c r="U79" s="33">
        <v>0.62531965410047108</v>
      </c>
      <c r="V79" s="33">
        <v>0.82864113613982981</v>
      </c>
      <c r="W79" s="33">
        <v>1.0494296956771776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0.41275515168399207</v>
      </c>
      <c r="C81" s="117">
        <f t="shared" si="28"/>
        <v>9.5933313239942954</v>
      </c>
      <c r="D81" s="117">
        <f t="shared" si="28"/>
        <v>10.027901309603431</v>
      </c>
      <c r="E81" s="117">
        <f t="shared" si="28"/>
        <v>11.946940529882879</v>
      </c>
      <c r="F81" s="117">
        <f t="shared" si="28"/>
        <v>16.969027231100782</v>
      </c>
      <c r="G81" s="117">
        <f t="shared" si="28"/>
        <v>19.814834257878267</v>
      </c>
      <c r="H81" s="117">
        <f t="shared" si="28"/>
        <v>15.319809897919118</v>
      </c>
      <c r="I81" s="117">
        <f t="shared" si="28"/>
        <v>23.450405868921109</v>
      </c>
      <c r="J81" s="117">
        <f t="shared" si="28"/>
        <v>26.048202306551875</v>
      </c>
      <c r="K81" s="117">
        <f t="shared" si="28"/>
        <v>33.948608710477437</v>
      </c>
      <c r="L81" s="117">
        <f t="shared" si="28"/>
        <v>460.95538616219505</v>
      </c>
      <c r="M81" s="117">
        <f t="shared" si="28"/>
        <v>442.75675656182466</v>
      </c>
      <c r="N81" s="117">
        <f t="shared" si="28"/>
        <v>494.20901348836884</v>
      </c>
      <c r="O81" s="117">
        <f t="shared" si="28"/>
        <v>469.7085285856752</v>
      </c>
      <c r="P81" s="117">
        <f t="shared" si="28"/>
        <v>280.99813739834565</v>
      </c>
      <c r="Q81" s="117">
        <f t="shared" si="28"/>
        <v>405.72715978588076</v>
      </c>
      <c r="R81" s="117">
        <f t="shared" ref="R81:V81" si="29">R82+R85+R87+R100</f>
        <v>456.03037877799522</v>
      </c>
      <c r="S81" s="117">
        <f t="shared" si="29"/>
        <v>448.35071521948004</v>
      </c>
      <c r="T81" s="117">
        <f t="shared" si="29"/>
        <v>359.24920804281783</v>
      </c>
      <c r="U81" s="117">
        <f t="shared" si="29"/>
        <v>384.20120799076886</v>
      </c>
      <c r="V81" s="117">
        <f t="shared" si="29"/>
        <v>380.24890338042474</v>
      </c>
      <c r="W81" s="117">
        <f t="shared" ref="W81" si="30">W82+W85+W87+W100</f>
        <v>451.78518301149921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9.4306738473890289E-2</v>
      </c>
      <c r="C82" s="122">
        <f t="shared" si="31"/>
        <v>8.9439190336044359</v>
      </c>
      <c r="D82" s="122">
        <f t="shared" si="31"/>
        <v>9.1165393435637725</v>
      </c>
      <c r="E82" s="122">
        <f t="shared" si="31"/>
        <v>10.63896358188541</v>
      </c>
      <c r="F82" s="122">
        <f t="shared" si="31"/>
        <v>15.310981051193256</v>
      </c>
      <c r="G82" s="122">
        <f t="shared" si="31"/>
        <v>17.771643233275451</v>
      </c>
      <c r="H82" s="122">
        <f t="shared" si="31"/>
        <v>13.051515333822943</v>
      </c>
      <c r="I82" s="122">
        <f t="shared" si="31"/>
        <v>20.379826231039345</v>
      </c>
      <c r="J82" s="122">
        <f t="shared" si="31"/>
        <v>19.415031489498624</v>
      </c>
      <c r="K82" s="122">
        <f t="shared" si="31"/>
        <v>21.771437643931883</v>
      </c>
      <c r="L82" s="122">
        <f t="shared" si="31"/>
        <v>436.95243500745005</v>
      </c>
      <c r="M82" s="122">
        <f t="shared" si="31"/>
        <v>412.79840832784339</v>
      </c>
      <c r="N82" s="122">
        <f t="shared" si="31"/>
        <v>457.07373606602135</v>
      </c>
      <c r="O82" s="122">
        <f t="shared" si="31"/>
        <v>426.88112346023172</v>
      </c>
      <c r="P82" s="122">
        <f t="shared" si="31"/>
        <v>237.60885718563438</v>
      </c>
      <c r="Q82" s="122">
        <f t="shared" si="31"/>
        <v>355.09616260218661</v>
      </c>
      <c r="R82" s="122">
        <f t="shared" ref="R82:V82" si="32">SUM(R83:R84)</f>
        <v>403.51010034648226</v>
      </c>
      <c r="S82" s="122">
        <f t="shared" si="32"/>
        <v>392.67696683851335</v>
      </c>
      <c r="T82" s="122">
        <f t="shared" si="32"/>
        <v>298.23387721876037</v>
      </c>
      <c r="U82" s="122">
        <f t="shared" si="32"/>
        <v>310.17884115637708</v>
      </c>
      <c r="V82" s="122">
        <f t="shared" si="32"/>
        <v>316.48988031258119</v>
      </c>
      <c r="W82" s="122">
        <f t="shared" ref="W82" si="33">SUM(W83:W84)</f>
        <v>377.74679590190698</v>
      </c>
      <c r="DA82" s="130" t="s">
        <v>1814</v>
      </c>
    </row>
    <row r="83" spans="1:105" ht="12" customHeight="1" x14ac:dyDescent="0.25">
      <c r="A83" s="97" t="s">
        <v>204</v>
      </c>
      <c r="B83" s="98">
        <v>9.3389426578955728E-2</v>
      </c>
      <c r="C83" s="98">
        <v>8.8584673182673228</v>
      </c>
      <c r="D83" s="98">
        <v>9.0314274172376727</v>
      </c>
      <c r="E83" s="98">
        <v>10.541295940696319</v>
      </c>
      <c r="F83" s="98">
        <v>15.172901184434158</v>
      </c>
      <c r="G83" s="98">
        <v>17.614154452577427</v>
      </c>
      <c r="H83" s="98">
        <v>12.938360446687117</v>
      </c>
      <c r="I83" s="98">
        <v>20.206289429316911</v>
      </c>
      <c r="J83" s="98">
        <v>19.25208256617325</v>
      </c>
      <c r="K83" s="98">
        <v>21.591001805447736</v>
      </c>
      <c r="L83" s="98">
        <v>433.48699024181741</v>
      </c>
      <c r="M83" s="98">
        <v>409.56402704370021</v>
      </c>
      <c r="N83" s="98">
        <v>453.56098013763233</v>
      </c>
      <c r="O83" s="98">
        <v>423.59300862680516</v>
      </c>
      <c r="P83" s="98">
        <v>235.76543506415035</v>
      </c>
      <c r="Q83" s="98">
        <v>352.43637997893899</v>
      </c>
      <c r="R83" s="98">
        <v>400.51870133135469</v>
      </c>
      <c r="S83" s="98">
        <v>389.75229598553506</v>
      </c>
      <c r="T83" s="98">
        <v>295.93752076601794</v>
      </c>
      <c r="U83" s="98">
        <v>307.81742399449962</v>
      </c>
      <c r="V83" s="98">
        <v>314.08790669932483</v>
      </c>
      <c r="W83" s="98">
        <v>374.96490972347789</v>
      </c>
      <c r="DA83" s="63" t="s">
        <v>1815</v>
      </c>
    </row>
    <row r="84" spans="1:105" ht="12" customHeight="1" x14ac:dyDescent="0.25">
      <c r="A84" s="97" t="s">
        <v>53</v>
      </c>
      <c r="B84" s="98">
        <v>9.1731189493455634E-4</v>
      </c>
      <c r="C84" s="98">
        <v>8.5451715337113682E-2</v>
      </c>
      <c r="D84" s="98">
        <v>8.5111926326099777E-2</v>
      </c>
      <c r="E84" s="98">
        <v>9.7667641189091256E-2</v>
      </c>
      <c r="F84" s="98">
        <v>0.13807986675909684</v>
      </c>
      <c r="G84" s="98">
        <v>0.15748878069802349</v>
      </c>
      <c r="H84" s="98">
        <v>0.11315488713582564</v>
      </c>
      <c r="I84" s="98">
        <v>0.17353680172243535</v>
      </c>
      <c r="J84" s="98">
        <v>0.1629489233253737</v>
      </c>
      <c r="K84" s="98">
        <v>0.18043583848414788</v>
      </c>
      <c r="L84" s="98">
        <v>3.465444765632633</v>
      </c>
      <c r="M84" s="98">
        <v>3.2343812841431658</v>
      </c>
      <c r="N84" s="98">
        <v>3.5127559283890357</v>
      </c>
      <c r="O84" s="98">
        <v>3.2881148334265733</v>
      </c>
      <c r="P84" s="98">
        <v>1.8434221214840358</v>
      </c>
      <c r="Q84" s="98">
        <v>2.6597826232476169</v>
      </c>
      <c r="R84" s="98">
        <v>2.9913990151275711</v>
      </c>
      <c r="S84" s="98">
        <v>2.924670852978271</v>
      </c>
      <c r="T84" s="98">
        <v>2.296356452742442</v>
      </c>
      <c r="U84" s="98">
        <v>2.36141716187743</v>
      </c>
      <c r="V84" s="98">
        <v>2.4019736132563594</v>
      </c>
      <c r="W84" s="98">
        <v>2.7818861784290743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3.268635784474928E-4</v>
      </c>
      <c r="C85" s="122">
        <f t="shared" si="34"/>
        <v>2.724544378113705E-3</v>
      </c>
      <c r="D85" s="122">
        <f t="shared" si="34"/>
        <v>6.6842022456200054E-3</v>
      </c>
      <c r="E85" s="122">
        <f t="shared" si="34"/>
        <v>1.6445362966566054E-2</v>
      </c>
      <c r="F85" s="122">
        <f t="shared" si="34"/>
        <v>2.2756998506695818E-2</v>
      </c>
      <c r="G85" s="122">
        <f t="shared" si="34"/>
        <v>3.5993847982803147E-2</v>
      </c>
      <c r="H85" s="122">
        <f t="shared" si="34"/>
        <v>5.2079427413027027E-2</v>
      </c>
      <c r="I85" s="122">
        <f t="shared" si="34"/>
        <v>8.3104393645956842E-2</v>
      </c>
      <c r="J85" s="122">
        <f t="shared" si="34"/>
        <v>0.12751658533796673</v>
      </c>
      <c r="K85" s="122">
        <f t="shared" si="34"/>
        <v>0.39382696374558257</v>
      </c>
      <c r="L85" s="122">
        <f t="shared" si="34"/>
        <v>0.89133876526523437</v>
      </c>
      <c r="M85" s="122">
        <f t="shared" si="34"/>
        <v>1.201234602497939</v>
      </c>
      <c r="N85" s="122">
        <f t="shared" si="34"/>
        <v>2.4904761816408851</v>
      </c>
      <c r="O85" s="122">
        <f t="shared" si="34"/>
        <v>2.4956431023726955</v>
      </c>
      <c r="P85" s="122">
        <f t="shared" si="34"/>
        <v>1.8780526884949977</v>
      </c>
      <c r="Q85" s="122">
        <f t="shared" si="34"/>
        <v>2.6801896411895489</v>
      </c>
      <c r="R85" s="122">
        <f t="shared" si="34"/>
        <v>2.4018180234900592</v>
      </c>
      <c r="S85" s="122">
        <f t="shared" si="34"/>
        <v>2.1279804470458101</v>
      </c>
      <c r="T85" s="122">
        <f t="shared" si="34"/>
        <v>1.8378522763032261</v>
      </c>
      <c r="U85" s="122">
        <f t="shared" si="34"/>
        <v>1.3944173107221738</v>
      </c>
      <c r="V85" s="122">
        <f t="shared" si="34"/>
        <v>1.1150589666815114</v>
      </c>
      <c r="W85" s="122">
        <f t="shared" si="34"/>
        <v>1.0511278811541629</v>
      </c>
      <c r="DA85" s="130" t="s">
        <v>1817</v>
      </c>
    </row>
    <row r="86" spans="1:105" ht="12" customHeight="1" x14ac:dyDescent="0.25">
      <c r="A86" s="97" t="s">
        <v>53</v>
      </c>
      <c r="B86" s="98">
        <v>3.268635784474928E-4</v>
      </c>
      <c r="C86" s="98">
        <v>2.724544378113705E-3</v>
      </c>
      <c r="D86" s="98">
        <v>6.6842022456200054E-3</v>
      </c>
      <c r="E86" s="98">
        <v>1.6445362966566054E-2</v>
      </c>
      <c r="F86" s="98">
        <v>2.2756998506695818E-2</v>
      </c>
      <c r="G86" s="98">
        <v>3.5993847982803147E-2</v>
      </c>
      <c r="H86" s="98">
        <v>5.2079427413027027E-2</v>
      </c>
      <c r="I86" s="98">
        <v>8.3104393645956842E-2</v>
      </c>
      <c r="J86" s="98">
        <v>0.12751658533796673</v>
      </c>
      <c r="K86" s="98">
        <v>0.39382696374558257</v>
      </c>
      <c r="L86" s="98">
        <v>0.89133876526523437</v>
      </c>
      <c r="M86" s="98">
        <v>1.201234602497939</v>
      </c>
      <c r="N86" s="98">
        <v>2.4904761816408851</v>
      </c>
      <c r="O86" s="98">
        <v>2.4956431023726955</v>
      </c>
      <c r="P86" s="98">
        <v>1.8780526884949977</v>
      </c>
      <c r="Q86" s="98">
        <v>2.6801896411895489</v>
      </c>
      <c r="R86" s="98">
        <v>2.4018180234900592</v>
      </c>
      <c r="S86" s="98">
        <v>2.1279804470458101</v>
      </c>
      <c r="T86" s="98">
        <v>1.8378522763032261</v>
      </c>
      <c r="U86" s="98">
        <v>1.3944173107221738</v>
      </c>
      <c r="V86" s="98">
        <v>1.1150589666815114</v>
      </c>
      <c r="W86" s="98">
        <v>1.0511278811541629</v>
      </c>
      <c r="DA86" s="63" t="s">
        <v>1818</v>
      </c>
    </row>
    <row r="87" spans="1:105" ht="12" customHeight="1" x14ac:dyDescent="0.25">
      <c r="A87" s="121" t="s">
        <v>55</v>
      </c>
      <c r="B87" s="122">
        <v>0.2532005324085071</v>
      </c>
      <c r="C87" s="122">
        <v>0.47803055852151649</v>
      </c>
      <c r="D87" s="122">
        <v>0.68880806379691228</v>
      </c>
      <c r="E87" s="122">
        <v>0.96524815087197124</v>
      </c>
      <c r="F87" s="122">
        <v>1.1971612359920099</v>
      </c>
      <c r="G87" s="122">
        <v>1.4792172538849182</v>
      </c>
      <c r="H87" s="122">
        <v>1.6859953931711282</v>
      </c>
      <c r="I87" s="122">
        <v>2.2509319263272314</v>
      </c>
      <c r="J87" s="122">
        <v>5.036374563693073</v>
      </c>
      <c r="K87" s="122">
        <v>8.8474358831844473</v>
      </c>
      <c r="L87" s="122">
        <v>17.297164722878179</v>
      </c>
      <c r="M87" s="122">
        <v>21.307598190927234</v>
      </c>
      <c r="N87" s="122">
        <v>26.112658458766383</v>
      </c>
      <c r="O87" s="122">
        <v>32.012445820820332</v>
      </c>
      <c r="P87" s="122">
        <v>32.228885155613767</v>
      </c>
      <c r="Q87" s="122">
        <v>37.795284585981811</v>
      </c>
      <c r="R87" s="122">
        <v>39.368680107053741</v>
      </c>
      <c r="S87" s="122">
        <v>40.994820173972109</v>
      </c>
      <c r="T87" s="122">
        <v>47.735709878364673</v>
      </c>
      <c r="U87" s="122">
        <v>61.041476309813298</v>
      </c>
      <c r="V87" s="122">
        <v>50.649155990605976</v>
      </c>
      <c r="W87" s="122">
        <v>58.770792481055942</v>
      </c>
      <c r="DA87" s="130" t="s">
        <v>1819</v>
      </c>
    </row>
    <row r="88" spans="1:105" ht="12" customHeight="1" x14ac:dyDescent="0.25">
      <c r="A88" s="97" t="s">
        <v>132</v>
      </c>
      <c r="B88" s="98">
        <v>1.4029443514748644E-4</v>
      </c>
      <c r="C88" s="98">
        <v>1.0748250126730195E-2</v>
      </c>
      <c r="D88" s="98">
        <v>1.1286576943625852E-2</v>
      </c>
      <c r="E88" s="98">
        <v>1.4087413141823799E-2</v>
      </c>
      <c r="F88" s="98">
        <v>2.192569514742311E-2</v>
      </c>
      <c r="G88" s="98">
        <v>2.7656764049098188E-2</v>
      </c>
      <c r="H88" s="98">
        <v>2.3789624958630556E-2</v>
      </c>
      <c r="I88" s="98">
        <v>4.4694396491800521E-2</v>
      </c>
      <c r="J88" s="98">
        <v>4.1325750593498987E-2</v>
      </c>
      <c r="K88" s="98">
        <v>4.6014107509652298E-2</v>
      </c>
      <c r="L88" s="98">
        <v>0.88844885670534279</v>
      </c>
      <c r="M88" s="98">
        <v>0.97006526051446718</v>
      </c>
      <c r="N88" s="98">
        <v>1.1629177648486702</v>
      </c>
      <c r="O88" s="98">
        <v>1.0228037582397735</v>
      </c>
      <c r="P88" s="98">
        <v>0.76786726925818682</v>
      </c>
      <c r="Q88" s="98">
        <v>1.2608224966619719</v>
      </c>
      <c r="R88" s="98">
        <v>1.7319790266008357</v>
      </c>
      <c r="S88" s="98">
        <v>1.6742021434678198</v>
      </c>
      <c r="T88" s="98">
        <v>14.899135355561747</v>
      </c>
      <c r="U88" s="98">
        <v>34.527302547227421</v>
      </c>
      <c r="V88" s="98">
        <v>34.811910202350141</v>
      </c>
      <c r="W88" s="98">
        <v>42.30016836673056</v>
      </c>
      <c r="DA88" s="63" t="s">
        <v>1820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3.5989999198827853E-3</v>
      </c>
      <c r="M89" s="98">
        <v>3.1815709120834642E-3</v>
      </c>
      <c r="N89" s="98">
        <v>3.6033860489313521E-3</v>
      </c>
      <c r="O89" s="98">
        <v>3.1272842014305885E-3</v>
      </c>
      <c r="P89" s="98">
        <v>2.0891327338425011E-3</v>
      </c>
      <c r="Q89" s="98">
        <v>2.7181772424357642E-3</v>
      </c>
      <c r="R89" s="98">
        <v>2.0536409251914176E-3</v>
      </c>
      <c r="S89" s="98">
        <v>2.008895235428583E-3</v>
      </c>
      <c r="T89" s="98">
        <v>3.1596777727575576E-2</v>
      </c>
      <c r="U89" s="98">
        <v>8.0704070928599395E-2</v>
      </c>
      <c r="V89" s="98">
        <v>9.2555874955394482E-2</v>
      </c>
      <c r="W89" s="98">
        <v>8.4111157402945433E-2</v>
      </c>
      <c r="DA89" s="63" t="s">
        <v>1821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1.2836363597117191E-3</v>
      </c>
      <c r="M90" s="101">
        <v>1.0020563823423089E-3</v>
      </c>
      <c r="N90" s="101">
        <v>1.1977486947316021E-3</v>
      </c>
      <c r="O90" s="101">
        <v>1.1402344530655191E-3</v>
      </c>
      <c r="P90" s="101">
        <v>6.8256754141886745E-4</v>
      </c>
      <c r="Q90" s="101">
        <v>8.9651831255467985E-4</v>
      </c>
      <c r="R90" s="101">
        <v>6.8195450055461221E-4</v>
      </c>
      <c r="S90" s="101">
        <v>4.6350365421122625E-4</v>
      </c>
      <c r="T90" s="101">
        <v>1.0041714549887693E-2</v>
      </c>
      <c r="U90" s="101">
        <v>2.4080046860545965E-2</v>
      </c>
      <c r="V90" s="101">
        <v>2.8112025601245344E-2</v>
      </c>
      <c r="W90" s="101">
        <v>2.5224141403591787E-2</v>
      </c>
      <c r="DA90" s="131" t="s">
        <v>1822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2.3153635601710662E-3</v>
      </c>
      <c r="M91" s="104">
        <v>2.179514529741155E-3</v>
      </c>
      <c r="N91" s="104">
        <v>2.4056373541997502E-3</v>
      </c>
      <c r="O91" s="104">
        <v>1.9870497483650694E-3</v>
      </c>
      <c r="P91" s="104">
        <v>1.4065651924236337E-3</v>
      </c>
      <c r="Q91" s="104">
        <v>1.8216589298810843E-3</v>
      </c>
      <c r="R91" s="104">
        <v>1.3716864246368053E-3</v>
      </c>
      <c r="S91" s="104">
        <v>1.5453915812173569E-3</v>
      </c>
      <c r="T91" s="104">
        <v>2.1555063177687885E-2</v>
      </c>
      <c r="U91" s="104">
        <v>5.6624024068053426E-2</v>
      </c>
      <c r="V91" s="104">
        <v>6.4443849354149138E-2</v>
      </c>
      <c r="W91" s="104">
        <v>5.8887015999353649E-2</v>
      </c>
      <c r="DA91" s="132" t="s">
        <v>1823</v>
      </c>
    </row>
    <row r="92" spans="1:105" ht="12" customHeight="1" x14ac:dyDescent="0.25">
      <c r="A92" s="106" t="s">
        <v>124</v>
      </c>
      <c r="B92" s="101">
        <v>2.840830718670357E-2</v>
      </c>
      <c r="C92" s="101">
        <v>0.14502620567979735</v>
      </c>
      <c r="D92" s="101">
        <v>0.19036511706034948</v>
      </c>
      <c r="E92" s="101">
        <v>0.2350516348923086</v>
      </c>
      <c r="F92" s="101">
        <v>0.26657896061196779</v>
      </c>
      <c r="G92" s="101">
        <v>0.29545158110253011</v>
      </c>
      <c r="H92" s="101">
        <v>0.31124188908242367</v>
      </c>
      <c r="I92" s="101">
        <v>0.34103930776850655</v>
      </c>
      <c r="J92" s="101">
        <v>0.52576282604243429</v>
      </c>
      <c r="K92" s="101">
        <v>0.71301248937111883</v>
      </c>
      <c r="L92" s="101">
        <v>0.91176616771598784</v>
      </c>
      <c r="M92" s="101">
        <v>1.0117464384073576</v>
      </c>
      <c r="N92" s="101">
        <v>1.0882083314446305</v>
      </c>
      <c r="O92" s="101">
        <v>1.1508082533530208</v>
      </c>
      <c r="P92" s="101">
        <v>1.1826974015188558</v>
      </c>
      <c r="Q92" s="101">
        <v>1.2578823268571075</v>
      </c>
      <c r="R92" s="101">
        <v>1.3635895719458784</v>
      </c>
      <c r="S92" s="101">
        <v>1.6129657533136028</v>
      </c>
      <c r="T92" s="101">
        <v>1.5501214531289458</v>
      </c>
      <c r="U92" s="101">
        <v>0.97998198020833371</v>
      </c>
      <c r="V92" s="101">
        <v>0.8216489193100901</v>
      </c>
      <c r="W92" s="101">
        <v>0.82967324095998762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5.6934040633406712E-3</v>
      </c>
      <c r="M93" s="104">
        <v>5.7084200661280046E-3</v>
      </c>
      <c r="N93" s="104">
        <v>5.5287170646177069E-3</v>
      </c>
      <c r="O93" s="104">
        <v>5.5151472720294404E-3</v>
      </c>
      <c r="P93" s="104">
        <v>5.0114554702392856E-3</v>
      </c>
      <c r="Q93" s="104">
        <v>4.8384889540777007E-3</v>
      </c>
      <c r="R93" s="104">
        <v>4.6580322665331795E-3</v>
      </c>
      <c r="S93" s="104">
        <v>3.8000076737994869E-3</v>
      </c>
      <c r="T93" s="104">
        <v>9.6034431416611274E-4</v>
      </c>
      <c r="U93" s="104">
        <v>7.9107020509423462E-4</v>
      </c>
      <c r="V93" s="104">
        <v>1.0606867279490588E-3</v>
      </c>
      <c r="W93" s="104">
        <v>1.2498667208741985E-3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2.0343816702730476E-3</v>
      </c>
      <c r="M94" s="98">
        <v>1.8104098302095368E-3</v>
      </c>
      <c r="N94" s="98">
        <v>1.8463209363426872E-3</v>
      </c>
      <c r="O94" s="98">
        <v>2.0163847310238777E-3</v>
      </c>
      <c r="P94" s="98">
        <v>1.6413330334776072E-3</v>
      </c>
      <c r="Q94" s="98">
        <v>1.594737226824569E-3</v>
      </c>
      <c r="R94" s="98">
        <v>1.5328883425017161E-3</v>
      </c>
      <c r="S94" s="98">
        <v>1.1435785167284024E-3</v>
      </c>
      <c r="T94" s="98">
        <v>3.048651626130267E-4</v>
      </c>
      <c r="U94" s="98">
        <v>2.3724761002220354E-4</v>
      </c>
      <c r="V94" s="98">
        <v>3.2240197502517073E-4</v>
      </c>
      <c r="W94" s="98">
        <v>3.7605653168221512E-4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3.6590223930676236E-3</v>
      </c>
      <c r="M95" s="98">
        <v>3.8980102359184683E-3</v>
      </c>
      <c r="N95" s="98">
        <v>3.6823961282750196E-3</v>
      </c>
      <c r="O95" s="98">
        <v>3.4987625410055627E-3</v>
      </c>
      <c r="P95" s="98">
        <v>3.3701224367616786E-3</v>
      </c>
      <c r="Q95" s="98">
        <v>3.2437517272531319E-3</v>
      </c>
      <c r="R95" s="98">
        <v>3.1251439240314633E-3</v>
      </c>
      <c r="S95" s="98">
        <v>2.6564291570710845E-3</v>
      </c>
      <c r="T95" s="98">
        <v>6.554791515530861E-4</v>
      </c>
      <c r="U95" s="98">
        <v>5.5382259507203108E-4</v>
      </c>
      <c r="V95" s="98">
        <v>7.3828475292388813E-4</v>
      </c>
      <c r="W95" s="98">
        <v>8.738101891919833E-4</v>
      </c>
      <c r="DA95" s="63" t="s">
        <v>1827</v>
      </c>
    </row>
    <row r="96" spans="1:105" ht="12" customHeight="1" x14ac:dyDescent="0.25">
      <c r="A96" s="106" t="s">
        <v>122</v>
      </c>
      <c r="B96" s="101">
        <v>0.22465193078665602</v>
      </c>
      <c r="C96" s="101">
        <v>0.32225610271498895</v>
      </c>
      <c r="D96" s="101">
        <v>0.48715636979293697</v>
      </c>
      <c r="E96" s="101">
        <v>0.7161091028378388</v>
      </c>
      <c r="F96" s="101">
        <v>0.90865658023261897</v>
      </c>
      <c r="G96" s="101">
        <v>1.1561089087332899</v>
      </c>
      <c r="H96" s="101">
        <v>1.350963879130074</v>
      </c>
      <c r="I96" s="101">
        <v>1.8651982220669241</v>
      </c>
      <c r="J96" s="101">
        <v>4.4692859870571393</v>
      </c>
      <c r="K96" s="101">
        <v>8.0884092863036763</v>
      </c>
      <c r="L96" s="101">
        <v>9.8547572304575812</v>
      </c>
      <c r="M96" s="101">
        <v>13.125325539531023</v>
      </c>
      <c r="N96" s="101">
        <v>17.138233048485631</v>
      </c>
      <c r="O96" s="101">
        <v>21.988302938669175</v>
      </c>
      <c r="P96" s="101">
        <v>23.928533146961286</v>
      </c>
      <c r="Q96" s="101">
        <v>28.756688137684584</v>
      </c>
      <c r="R96" s="101">
        <v>29.684325695325512</v>
      </c>
      <c r="S96" s="101">
        <v>30.37430355763016</v>
      </c>
      <c r="T96" s="101">
        <v>27.009311861794735</v>
      </c>
      <c r="U96" s="101">
        <v>21.101420907894912</v>
      </c>
      <c r="V96" s="101">
        <v>11.295402970043414</v>
      </c>
      <c r="W96" s="101">
        <v>12.021142221027597</v>
      </c>
      <c r="DA96" s="131" t="s">
        <v>1828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5.6329000640160416</v>
      </c>
      <c r="M97" s="104">
        <v>6.1915709614961756</v>
      </c>
      <c r="N97" s="104">
        <v>6.7141672108739021</v>
      </c>
      <c r="O97" s="104">
        <v>7.8418884390849035</v>
      </c>
      <c r="P97" s="104">
        <v>6.3426867496713566</v>
      </c>
      <c r="Q97" s="104">
        <v>6.512334958581631</v>
      </c>
      <c r="R97" s="104">
        <v>6.5820741399897944</v>
      </c>
      <c r="S97" s="104">
        <v>7.3275398166512975</v>
      </c>
      <c r="T97" s="104">
        <v>4.2445840858374986</v>
      </c>
      <c r="U97" s="104">
        <v>4.3512757333489365</v>
      </c>
      <c r="V97" s="104">
        <v>3.6265773372189907</v>
      </c>
      <c r="W97" s="104">
        <v>3.5344476282139743</v>
      </c>
      <c r="DA97" s="132" t="s">
        <v>1829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2.0055082310251859</v>
      </c>
      <c r="M98" s="98">
        <v>1.9428415405761652</v>
      </c>
      <c r="N98" s="98">
        <v>2.2167714659763869</v>
      </c>
      <c r="O98" s="98">
        <v>2.8482454057669759</v>
      </c>
      <c r="P98" s="98">
        <v>2.0500719776485616</v>
      </c>
      <c r="Q98" s="98">
        <v>2.1356600585773218</v>
      </c>
      <c r="R98" s="98">
        <v>2.1704835430407083</v>
      </c>
      <c r="S98" s="98">
        <v>2.2045646502383307</v>
      </c>
      <c r="T98" s="98">
        <v>1.3422386659137175</v>
      </c>
      <c r="U98" s="98">
        <v>1.2916610078100828</v>
      </c>
      <c r="V98" s="98">
        <v>1.086267248583858</v>
      </c>
      <c r="W98" s="98">
        <v>1.0500707760191197</v>
      </c>
      <c r="DA98" s="63" t="s">
        <v>1830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3.6273918329908561</v>
      </c>
      <c r="M99" s="98">
        <v>4.2487294209200099</v>
      </c>
      <c r="N99" s="98">
        <v>4.4973957448975153</v>
      </c>
      <c r="O99" s="98">
        <v>4.9936430333179276</v>
      </c>
      <c r="P99" s="98">
        <v>4.2926147720227954</v>
      </c>
      <c r="Q99" s="98">
        <v>4.3766749000043088</v>
      </c>
      <c r="R99" s="98">
        <v>4.4115905969490861</v>
      </c>
      <c r="S99" s="98">
        <v>5.1229751664129664</v>
      </c>
      <c r="T99" s="98">
        <v>2.9023454199237815</v>
      </c>
      <c r="U99" s="98">
        <v>3.0596147255388542</v>
      </c>
      <c r="V99" s="98">
        <v>2.5403100886351329</v>
      </c>
      <c r="W99" s="98">
        <v>2.4843768521948548</v>
      </c>
      <c r="DA99" s="63" t="s">
        <v>1831</v>
      </c>
    </row>
    <row r="100" spans="1:105" ht="12" customHeight="1" x14ac:dyDescent="0.25">
      <c r="A100" s="121" t="s">
        <v>54</v>
      </c>
      <c r="B100" s="122">
        <v>6.4921017223147179E-2</v>
      </c>
      <c r="C100" s="122">
        <v>0.16865718749023037</v>
      </c>
      <c r="D100" s="122">
        <v>0.21586969999712621</v>
      </c>
      <c r="E100" s="122">
        <v>0.32628343415893124</v>
      </c>
      <c r="F100" s="122">
        <v>0.43812794540881878</v>
      </c>
      <c r="G100" s="122">
        <v>0.52797992273509475</v>
      </c>
      <c r="H100" s="122">
        <v>0.53021974351202117</v>
      </c>
      <c r="I100" s="122">
        <v>0.73654331790857519</v>
      </c>
      <c r="J100" s="122">
        <v>1.4692796680222118</v>
      </c>
      <c r="K100" s="122">
        <v>2.9359082196155293</v>
      </c>
      <c r="L100" s="122">
        <v>5.8144476666016276</v>
      </c>
      <c r="M100" s="122">
        <v>7.4495154405560715</v>
      </c>
      <c r="N100" s="122">
        <v>8.5321427819402285</v>
      </c>
      <c r="O100" s="122">
        <v>8.3193162022504197</v>
      </c>
      <c r="P100" s="122">
        <v>9.2823423686025013</v>
      </c>
      <c r="Q100" s="122">
        <v>10.155522956522809</v>
      </c>
      <c r="R100" s="122">
        <v>10.749780300969093</v>
      </c>
      <c r="S100" s="122">
        <v>12.550947759948793</v>
      </c>
      <c r="T100" s="122">
        <v>11.441768669389518</v>
      </c>
      <c r="U100" s="122">
        <v>11.586473213856303</v>
      </c>
      <c r="V100" s="122">
        <v>11.994808110556024</v>
      </c>
      <c r="W100" s="122">
        <v>14.216466747382153</v>
      </c>
      <c r="DA100" s="130" t="s">
        <v>1832</v>
      </c>
    </row>
    <row r="101" spans="1:105" ht="12" customHeight="1" x14ac:dyDescent="0.25">
      <c r="A101" s="97" t="s">
        <v>207</v>
      </c>
      <c r="B101" s="98">
        <v>1.056888214640567E-4</v>
      </c>
      <c r="C101" s="98">
        <v>6.5362802672245526E-3</v>
      </c>
      <c r="D101" s="98">
        <v>6.9328474910157478E-3</v>
      </c>
      <c r="E101" s="98">
        <v>8.5787101090837054E-3</v>
      </c>
      <c r="F101" s="98">
        <v>1.3013159681179493E-2</v>
      </c>
      <c r="G101" s="98">
        <v>1.6125429608229824E-2</v>
      </c>
      <c r="H101" s="98">
        <v>1.3933406157236894E-2</v>
      </c>
      <c r="I101" s="98">
        <v>2.5275801673798486E-2</v>
      </c>
      <c r="J101" s="98">
        <v>2.234435707591817E-2</v>
      </c>
      <c r="K101" s="98">
        <v>2.4437767076722957E-2</v>
      </c>
      <c r="L101" s="98">
        <v>0.43136021602163532</v>
      </c>
      <c r="M101" s="98">
        <v>0.47120607104594658</v>
      </c>
      <c r="N101" s="98">
        <v>0.56162600898873205</v>
      </c>
      <c r="O101" s="98">
        <v>0.50782324226754927</v>
      </c>
      <c r="P101" s="98">
        <v>0.3506965448505967</v>
      </c>
      <c r="Q101" s="98">
        <v>0.54691025954597605</v>
      </c>
      <c r="R101" s="98">
        <v>0.72952992209552148</v>
      </c>
      <c r="S101" s="98">
        <v>0.71800543037791209</v>
      </c>
      <c r="T101" s="98">
        <v>0.82720718007281357</v>
      </c>
      <c r="U101" s="98">
        <v>0.87721117724320741</v>
      </c>
      <c r="V101" s="98">
        <v>0.87943508449992047</v>
      </c>
      <c r="W101" s="98">
        <v>0.89695225326621331</v>
      </c>
      <c r="DA101" s="63" t="s">
        <v>1833</v>
      </c>
    </row>
    <row r="102" spans="1:105" ht="12" customHeight="1" x14ac:dyDescent="0.25">
      <c r="A102" s="97" t="s">
        <v>50</v>
      </c>
      <c r="B102" s="98">
        <v>4.1554061857234014E-3</v>
      </c>
      <c r="C102" s="98">
        <v>1.177821853015892E-2</v>
      </c>
      <c r="D102" s="98">
        <v>1.477744260672435E-2</v>
      </c>
      <c r="E102" s="98">
        <v>1.7098371955541737E-2</v>
      </c>
      <c r="F102" s="98">
        <v>2.3517620090870502E-2</v>
      </c>
      <c r="G102" s="98">
        <v>3.2102125393823844E-2</v>
      </c>
      <c r="H102" s="98">
        <v>3.4525073238057605E-2</v>
      </c>
      <c r="I102" s="98">
        <v>4.5390796825690069E-2</v>
      </c>
      <c r="J102" s="98">
        <v>0.12557125810154809</v>
      </c>
      <c r="K102" s="98">
        <v>0.21611979211089891</v>
      </c>
      <c r="L102" s="98">
        <v>0.32262079936705657</v>
      </c>
      <c r="M102" s="98">
        <v>0.38687476611013921</v>
      </c>
      <c r="N102" s="98">
        <v>0.41818704087436342</v>
      </c>
      <c r="O102" s="98">
        <v>0.40898624060766614</v>
      </c>
      <c r="P102" s="98">
        <v>0.41761912513965471</v>
      </c>
      <c r="Q102" s="98">
        <v>0.42408591848989197</v>
      </c>
      <c r="R102" s="98">
        <v>0.41723822248159409</v>
      </c>
      <c r="S102" s="98">
        <v>0.36367109627217137</v>
      </c>
      <c r="T102" s="98">
        <v>0.14049878445016853</v>
      </c>
      <c r="U102" s="98">
        <v>0.26936873755684226</v>
      </c>
      <c r="V102" s="98">
        <v>0.1600337138773899</v>
      </c>
      <c r="W102" s="98">
        <v>0.38570067386629231</v>
      </c>
      <c r="DA102" s="63" t="s">
        <v>1834</v>
      </c>
    </row>
    <row r="103" spans="1:105" ht="12" customHeight="1" x14ac:dyDescent="0.25">
      <c r="A103" s="109" t="s">
        <v>120</v>
      </c>
      <c r="B103" s="33">
        <v>6.065992221595972E-2</v>
      </c>
      <c r="C103" s="33">
        <v>0.15034268869284689</v>
      </c>
      <c r="D103" s="33">
        <v>0.19415940989938613</v>
      </c>
      <c r="E103" s="33">
        <v>0.30060635209430581</v>
      </c>
      <c r="F103" s="33">
        <v>0.40159716563676878</v>
      </c>
      <c r="G103" s="33">
        <v>0.47975236773304114</v>
      </c>
      <c r="H103" s="33">
        <v>0.48176126411672665</v>
      </c>
      <c r="I103" s="33">
        <v>0.66587671940908666</v>
      </c>
      <c r="J103" s="33">
        <v>1.3213640528447455</v>
      </c>
      <c r="K103" s="33">
        <v>2.6953506604279074</v>
      </c>
      <c r="L103" s="33">
        <v>5.0604666512129359</v>
      </c>
      <c r="M103" s="33">
        <v>6.5914346033999855</v>
      </c>
      <c r="N103" s="33">
        <v>7.5523297320771325</v>
      </c>
      <c r="O103" s="33">
        <v>7.4025067193752045</v>
      </c>
      <c r="P103" s="33">
        <v>8.5140266986122501</v>
      </c>
      <c r="Q103" s="33">
        <v>9.1845267784869407</v>
      </c>
      <c r="R103" s="33">
        <v>9.6030121563919764</v>
      </c>
      <c r="S103" s="33">
        <v>11.469271233298709</v>
      </c>
      <c r="T103" s="33">
        <v>10.474062704866535</v>
      </c>
      <c r="U103" s="33">
        <v>10.439893299056253</v>
      </c>
      <c r="V103" s="33">
        <v>10.955339312178713</v>
      </c>
      <c r="W103" s="33">
        <v>12.933813820249647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284.65297458683864</v>
      </c>
      <c r="C124" s="117">
        <f t="shared" si="42"/>
        <v>597.1815966780199</v>
      </c>
      <c r="D124" s="117">
        <f t="shared" si="42"/>
        <v>540.6078658099392</v>
      </c>
      <c r="E124" s="117">
        <f t="shared" si="42"/>
        <v>476.20117412399401</v>
      </c>
      <c r="F124" s="117">
        <f t="shared" si="42"/>
        <v>437.91970420326629</v>
      </c>
      <c r="G124" s="117">
        <f t="shared" si="42"/>
        <v>440.43366677388832</v>
      </c>
      <c r="H124" s="117">
        <f t="shared" si="42"/>
        <v>384.95223176122539</v>
      </c>
      <c r="I124" s="117">
        <f t="shared" si="42"/>
        <v>345.25373322601479</v>
      </c>
      <c r="J124" s="117">
        <f t="shared" si="42"/>
        <v>316.39993998791874</v>
      </c>
      <c r="K124" s="117">
        <f t="shared" si="42"/>
        <v>326.39414961728824</v>
      </c>
      <c r="L124" s="117">
        <f t="shared" si="42"/>
        <v>346.59820408957154</v>
      </c>
      <c r="M124" s="117">
        <f t="shared" si="42"/>
        <v>325.84083079838501</v>
      </c>
      <c r="N124" s="117">
        <f t="shared" si="42"/>
        <v>345.96117446991764</v>
      </c>
      <c r="O124" s="117">
        <f t="shared" si="42"/>
        <v>361.79817266470366</v>
      </c>
      <c r="P124" s="117">
        <f t="shared" si="42"/>
        <v>314.18256909461815</v>
      </c>
      <c r="Q124" s="117">
        <f t="shared" si="42"/>
        <v>333.51242539522025</v>
      </c>
      <c r="R124" s="117">
        <f t="shared" ref="R124:V124" si="43">R125+R128+R130+R139</f>
        <v>331.22486049169072</v>
      </c>
      <c r="S124" s="117">
        <f t="shared" si="43"/>
        <v>336.69318834972745</v>
      </c>
      <c r="T124" s="117">
        <f t="shared" si="43"/>
        <v>314.41385773044476</v>
      </c>
      <c r="U124" s="117">
        <f t="shared" si="43"/>
        <v>307.75324864414495</v>
      </c>
      <c r="V124" s="117">
        <f t="shared" si="43"/>
        <v>313.47830991342101</v>
      </c>
      <c r="W124" s="117">
        <f t="shared" ref="W124" si="44">W125+W128+W130+W139</f>
        <v>323.1639700336504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248.96249243289233</v>
      </c>
      <c r="C125" s="122">
        <f t="shared" si="45"/>
        <v>546.41964803951646</v>
      </c>
      <c r="D125" s="122">
        <f t="shared" si="45"/>
        <v>493.15189238852514</v>
      </c>
      <c r="E125" s="122">
        <f t="shared" si="45"/>
        <v>429.85900888485469</v>
      </c>
      <c r="F125" s="122">
        <f t="shared" si="45"/>
        <v>392.04550329885035</v>
      </c>
      <c r="G125" s="122">
        <f t="shared" si="45"/>
        <v>392.45111394387004</v>
      </c>
      <c r="H125" s="122">
        <f t="shared" si="45"/>
        <v>338.54179480151657</v>
      </c>
      <c r="I125" s="122">
        <f t="shared" si="45"/>
        <v>295.77265002214625</v>
      </c>
      <c r="J125" s="122">
        <f t="shared" si="45"/>
        <v>273.90098169839285</v>
      </c>
      <c r="K125" s="122">
        <f t="shared" si="45"/>
        <v>284.85436648146373</v>
      </c>
      <c r="L125" s="122">
        <f t="shared" si="45"/>
        <v>323.6513529455512</v>
      </c>
      <c r="M125" s="122">
        <f t="shared" si="45"/>
        <v>299.93059424221303</v>
      </c>
      <c r="N125" s="122">
        <f t="shared" si="45"/>
        <v>317.1887485714451</v>
      </c>
      <c r="O125" s="122">
        <f t="shared" si="45"/>
        <v>329.82729104255475</v>
      </c>
      <c r="P125" s="122">
        <f t="shared" si="45"/>
        <v>270.44902576360346</v>
      </c>
      <c r="Q125" s="122">
        <f t="shared" si="45"/>
        <v>291.9125269386434</v>
      </c>
      <c r="R125" s="122">
        <f t="shared" ref="R125:V125" si="46">SUM(R126:R127)</f>
        <v>291.78944912204747</v>
      </c>
      <c r="S125" s="122">
        <f t="shared" si="46"/>
        <v>293.02317064393873</v>
      </c>
      <c r="T125" s="122">
        <f t="shared" si="46"/>
        <v>261.51730988980552</v>
      </c>
      <c r="U125" s="122">
        <f t="shared" si="46"/>
        <v>250.74375224548331</v>
      </c>
      <c r="V125" s="122">
        <f t="shared" si="46"/>
        <v>257.44537484600443</v>
      </c>
      <c r="W125" s="122">
        <f t="shared" ref="W125" si="47">SUM(W126:W127)</f>
        <v>272.35741304755248</v>
      </c>
      <c r="DA125" s="130" t="s">
        <v>1855</v>
      </c>
    </row>
    <row r="126" spans="1:105" ht="12" customHeight="1" x14ac:dyDescent="0.25">
      <c r="A126" s="97" t="s">
        <v>203</v>
      </c>
      <c r="B126" s="98">
        <v>247.74575869921725</v>
      </c>
      <c r="C126" s="98">
        <v>543.79682572255388</v>
      </c>
      <c r="D126" s="98">
        <v>490.83906538780525</v>
      </c>
      <c r="E126" s="98">
        <v>427.87681809078521</v>
      </c>
      <c r="F126" s="98">
        <v>390.26969303818282</v>
      </c>
      <c r="G126" s="98">
        <v>390.70446270352477</v>
      </c>
      <c r="H126" s="98">
        <v>337.06784937349522</v>
      </c>
      <c r="I126" s="98">
        <v>294.50799488364163</v>
      </c>
      <c r="J126" s="98">
        <v>272.74672255194463</v>
      </c>
      <c r="K126" s="98">
        <v>283.66905640401859</v>
      </c>
      <c r="L126" s="98">
        <v>322.36281309496496</v>
      </c>
      <c r="M126" s="98">
        <v>298.75095633703478</v>
      </c>
      <c r="N126" s="98">
        <v>315.96519906565902</v>
      </c>
      <c r="O126" s="98">
        <v>328.55210821543619</v>
      </c>
      <c r="P126" s="98">
        <v>269.3958386239787</v>
      </c>
      <c r="Q126" s="98">
        <v>290.8151585210336</v>
      </c>
      <c r="R126" s="98">
        <v>290.70384289885391</v>
      </c>
      <c r="S126" s="98">
        <v>291.92786865671957</v>
      </c>
      <c r="T126" s="98">
        <v>260.50659654327603</v>
      </c>
      <c r="U126" s="98">
        <v>249.78563868853249</v>
      </c>
      <c r="V126" s="98">
        <v>256.46472343396329</v>
      </c>
      <c r="W126" s="98">
        <v>271.35082936181033</v>
      </c>
      <c r="DA126" s="63" t="s">
        <v>1856</v>
      </c>
    </row>
    <row r="127" spans="1:105" ht="12" customHeight="1" x14ac:dyDescent="0.25">
      <c r="A127" s="97" t="s">
        <v>53</v>
      </c>
      <c r="B127" s="98">
        <v>1.216733733675097</v>
      </c>
      <c r="C127" s="98">
        <v>2.6228223169625409</v>
      </c>
      <c r="D127" s="98">
        <v>2.3128270007198988</v>
      </c>
      <c r="E127" s="98">
        <v>1.9821907940695009</v>
      </c>
      <c r="F127" s="98">
        <v>1.7758102606675459</v>
      </c>
      <c r="G127" s="98">
        <v>1.7466512403452537</v>
      </c>
      <c r="H127" s="98">
        <v>1.4739454280213429</v>
      </c>
      <c r="I127" s="98">
        <v>1.2646551385046214</v>
      </c>
      <c r="J127" s="98">
        <v>1.1542591464482252</v>
      </c>
      <c r="K127" s="98">
        <v>1.1853100774451244</v>
      </c>
      <c r="L127" s="98">
        <v>1.2885398505862604</v>
      </c>
      <c r="M127" s="98">
        <v>1.179637905178226</v>
      </c>
      <c r="N127" s="98">
        <v>1.2235495057860972</v>
      </c>
      <c r="O127" s="98">
        <v>1.2751828271185333</v>
      </c>
      <c r="P127" s="98">
        <v>1.0531871396247319</v>
      </c>
      <c r="Q127" s="98">
        <v>1.0973684176098248</v>
      </c>
      <c r="R127" s="98">
        <v>1.0856062231935457</v>
      </c>
      <c r="S127" s="98">
        <v>1.0953019872191623</v>
      </c>
      <c r="T127" s="98">
        <v>1.0107133465294889</v>
      </c>
      <c r="U127" s="98">
        <v>0.95811355695081757</v>
      </c>
      <c r="V127" s="98">
        <v>0.98065141204112782</v>
      </c>
      <c r="W127" s="98">
        <v>1.0065836857421815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5.0010127502466396E-2</v>
      </c>
      <c r="C128" s="122">
        <f t="shared" si="48"/>
        <v>0.10710900841990942</v>
      </c>
      <c r="D128" s="122">
        <f t="shared" si="48"/>
        <v>0.19326037047444902</v>
      </c>
      <c r="E128" s="122">
        <f t="shared" si="48"/>
        <v>0.30405632668504845</v>
      </c>
      <c r="F128" s="122">
        <f t="shared" si="48"/>
        <v>0.33791558728403454</v>
      </c>
      <c r="G128" s="122">
        <f t="shared" si="48"/>
        <v>0.4575036666999065</v>
      </c>
      <c r="H128" s="122">
        <f t="shared" si="48"/>
        <v>0.61192758122727231</v>
      </c>
      <c r="I128" s="122">
        <f t="shared" si="48"/>
        <v>0.86072368008977096</v>
      </c>
      <c r="J128" s="122">
        <f t="shared" si="48"/>
        <v>0.67007617369844696</v>
      </c>
      <c r="K128" s="122">
        <f t="shared" si="48"/>
        <v>0.72094557168925788</v>
      </c>
      <c r="L128" s="122">
        <f t="shared" si="48"/>
        <v>0.78043844464904544</v>
      </c>
      <c r="M128" s="122">
        <f t="shared" si="48"/>
        <v>0.63284961192952482</v>
      </c>
      <c r="N128" s="122">
        <f t="shared" si="48"/>
        <v>0.98764115390820273</v>
      </c>
      <c r="O128" s="122">
        <f t="shared" si="48"/>
        <v>0.97996066316214048</v>
      </c>
      <c r="P128" s="122">
        <f t="shared" si="48"/>
        <v>0.90666890684901147</v>
      </c>
      <c r="Q128" s="122">
        <f t="shared" si="48"/>
        <v>1.6908316439431681</v>
      </c>
      <c r="R128" s="122">
        <f t="shared" si="48"/>
        <v>1.8458280416231991</v>
      </c>
      <c r="S128" s="122">
        <f t="shared" si="48"/>
        <v>1.9687446045107775</v>
      </c>
      <c r="T128" s="122">
        <f t="shared" si="48"/>
        <v>2.2061925168861096</v>
      </c>
      <c r="U128" s="122">
        <f t="shared" si="48"/>
        <v>2.2108214631984313</v>
      </c>
      <c r="V128" s="122">
        <f t="shared" si="48"/>
        <v>2.2096193080787936</v>
      </c>
      <c r="W128" s="122">
        <f t="shared" si="48"/>
        <v>1.9622428808653323</v>
      </c>
      <c r="DA128" s="130" t="s">
        <v>1858</v>
      </c>
    </row>
    <row r="129" spans="1:105" ht="12" customHeight="1" x14ac:dyDescent="0.25">
      <c r="A129" s="97" t="s">
        <v>53</v>
      </c>
      <c r="B129" s="98">
        <v>5.0010127502466396E-2</v>
      </c>
      <c r="C129" s="98">
        <v>0.10710900841990942</v>
      </c>
      <c r="D129" s="98">
        <v>0.19326037047444902</v>
      </c>
      <c r="E129" s="98">
        <v>0.30405632668504845</v>
      </c>
      <c r="F129" s="98">
        <v>0.33791558728403454</v>
      </c>
      <c r="G129" s="98">
        <v>0.4575036666999065</v>
      </c>
      <c r="H129" s="98">
        <v>0.61192758122727231</v>
      </c>
      <c r="I129" s="98">
        <v>0.86072368008977096</v>
      </c>
      <c r="J129" s="98">
        <v>0.67007617369844696</v>
      </c>
      <c r="K129" s="98">
        <v>0.72094557168925788</v>
      </c>
      <c r="L129" s="98">
        <v>0.78043844464904544</v>
      </c>
      <c r="M129" s="98">
        <v>0.63284961192952482</v>
      </c>
      <c r="N129" s="98">
        <v>0.98764115390820273</v>
      </c>
      <c r="O129" s="98">
        <v>0.97996066316214048</v>
      </c>
      <c r="P129" s="98">
        <v>0.90666890684901147</v>
      </c>
      <c r="Q129" s="98">
        <v>1.6908316439431681</v>
      </c>
      <c r="R129" s="98">
        <v>1.8458280416231991</v>
      </c>
      <c r="S129" s="98">
        <v>1.9687446045107775</v>
      </c>
      <c r="T129" s="98">
        <v>2.2061925168861096</v>
      </c>
      <c r="U129" s="98">
        <v>2.2108214631984313</v>
      </c>
      <c r="V129" s="98">
        <v>2.2096193080787936</v>
      </c>
      <c r="W129" s="98">
        <v>1.9622428808653323</v>
      </c>
      <c r="DA129" s="63" t="s">
        <v>1859</v>
      </c>
    </row>
    <row r="130" spans="1:105" ht="12" customHeight="1" x14ac:dyDescent="0.25">
      <c r="A130" s="121" t="s">
        <v>55</v>
      </c>
      <c r="B130" s="122">
        <v>25.219195548892404</v>
      </c>
      <c r="C130" s="122">
        <v>38.895429224536876</v>
      </c>
      <c r="D130" s="122">
        <v>36.512021942549062</v>
      </c>
      <c r="E130" s="122">
        <v>34.086358968956773</v>
      </c>
      <c r="F130" s="122">
        <v>33.146586591718624</v>
      </c>
      <c r="G130" s="122">
        <v>35.301795587991307</v>
      </c>
      <c r="H130" s="122">
        <v>34.954525734474501</v>
      </c>
      <c r="I130" s="122">
        <v>36.649296871234526</v>
      </c>
      <c r="J130" s="122">
        <v>32.373096263165486</v>
      </c>
      <c r="K130" s="122">
        <v>32.627181166124842</v>
      </c>
      <c r="L130" s="122">
        <v>15.763120513139551</v>
      </c>
      <c r="M130" s="122">
        <v>18.459157630749189</v>
      </c>
      <c r="N130" s="122">
        <v>20.812836376852154</v>
      </c>
      <c r="O130" s="122">
        <v>24.024771171699484</v>
      </c>
      <c r="P130" s="122">
        <v>34.585921232699746</v>
      </c>
      <c r="Q130" s="122">
        <v>31.390585082682577</v>
      </c>
      <c r="R130" s="122">
        <v>29.131392473498668</v>
      </c>
      <c r="S130" s="122">
        <v>31.89040020693735</v>
      </c>
      <c r="T130" s="122">
        <v>41.455133613951809</v>
      </c>
      <c r="U130" s="122">
        <v>45.486038413877431</v>
      </c>
      <c r="V130" s="122">
        <v>44.398303219121999</v>
      </c>
      <c r="W130" s="122">
        <v>38.148726672049449</v>
      </c>
      <c r="DA130" s="130" t="s">
        <v>1860</v>
      </c>
    </row>
    <row r="131" spans="1:105" ht="12" customHeight="1" x14ac:dyDescent="0.25">
      <c r="A131" s="97" t="s">
        <v>128</v>
      </c>
      <c r="B131" s="98">
        <v>24.427977090605268</v>
      </c>
      <c r="C131" s="98">
        <v>38.094563850351761</v>
      </c>
      <c r="D131" s="98">
        <v>35.692951830474641</v>
      </c>
      <c r="E131" s="98">
        <v>33.196627871992604</v>
      </c>
      <c r="F131" s="98">
        <v>32.274340556210504</v>
      </c>
      <c r="G131" s="98">
        <v>34.334403685872147</v>
      </c>
      <c r="H131" s="98">
        <v>33.93806991768372</v>
      </c>
      <c r="I131" s="98">
        <v>35.518644341796502</v>
      </c>
      <c r="J131" s="98">
        <v>31.409913596966881</v>
      </c>
      <c r="K131" s="98">
        <v>31.935436517299529</v>
      </c>
      <c r="L131" s="98">
        <v>15.094936867856473</v>
      </c>
      <c r="M131" s="98">
        <v>17.656534595024016</v>
      </c>
      <c r="N131" s="98">
        <v>19.808806450924283</v>
      </c>
      <c r="O131" s="98">
        <v>22.476265854005607</v>
      </c>
      <c r="P131" s="98">
        <v>33.236883087487442</v>
      </c>
      <c r="Q131" s="98">
        <v>30.024384447738505</v>
      </c>
      <c r="R131" s="98">
        <v>27.891932316853786</v>
      </c>
      <c r="S131" s="98">
        <v>30.986114491234247</v>
      </c>
      <c r="T131" s="98">
        <v>39.742951221722144</v>
      </c>
      <c r="U131" s="98">
        <v>42.891085398104003</v>
      </c>
      <c r="V131" s="98">
        <v>41.277765653436738</v>
      </c>
      <c r="W131" s="98">
        <v>31.352236657771009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3.8609612789790748E-2</v>
      </c>
      <c r="M132" s="98">
        <v>4.7446832364316752E-2</v>
      </c>
      <c r="N132" s="98">
        <v>5.1378870417924688E-2</v>
      </c>
      <c r="O132" s="98">
        <v>4.6392731833142187E-2</v>
      </c>
      <c r="P132" s="98">
        <v>7.7657139441033418E-2</v>
      </c>
      <c r="Q132" s="98">
        <v>6.2746123895906572E-2</v>
      </c>
      <c r="R132" s="98">
        <v>5.8343911492372988E-2</v>
      </c>
      <c r="S132" s="98">
        <v>6.1154968149063217E-2</v>
      </c>
      <c r="T132" s="98">
        <v>8.9362917655137306E-2</v>
      </c>
      <c r="U132" s="98">
        <v>8.5099415786905969E-2</v>
      </c>
      <c r="V132" s="98">
        <v>0.12106774857273259</v>
      </c>
      <c r="W132" s="98">
        <v>8.3443259671202308E-2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1.3646966581051002E-2</v>
      </c>
      <c r="M133" s="101">
        <v>1.4892825861558257E-2</v>
      </c>
      <c r="N133" s="101">
        <v>1.7033575045275026E-2</v>
      </c>
      <c r="O133" s="101">
        <v>1.688841301969041E-2</v>
      </c>
      <c r="P133" s="101">
        <v>2.5485194462313822E-2</v>
      </c>
      <c r="Q133" s="101">
        <v>2.0807204171963252E-2</v>
      </c>
      <c r="R133" s="101">
        <v>1.9389268209517068E-2</v>
      </c>
      <c r="S133" s="101">
        <v>1.8420982728319796E-2</v>
      </c>
      <c r="T133" s="101">
        <v>2.8471763873627775E-2</v>
      </c>
      <c r="U133" s="101">
        <v>2.5348026264870947E-2</v>
      </c>
      <c r="V133" s="101">
        <v>3.7092813011106833E-2</v>
      </c>
      <c r="W133" s="101">
        <v>2.5509170436353562E-2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2.4962646208739746E-2</v>
      </c>
      <c r="M134" s="104">
        <v>3.2554006502758491E-2</v>
      </c>
      <c r="N134" s="104">
        <v>3.4345295372649659E-2</v>
      </c>
      <c r="O134" s="104">
        <v>2.9504318813451776E-2</v>
      </c>
      <c r="P134" s="104">
        <v>5.2171944978719596E-2</v>
      </c>
      <c r="Q134" s="104">
        <v>4.193891972394332E-2</v>
      </c>
      <c r="R134" s="104">
        <v>3.8954643282855923E-2</v>
      </c>
      <c r="S134" s="104">
        <v>4.2733985420743421E-2</v>
      </c>
      <c r="T134" s="104">
        <v>6.0891153781509527E-2</v>
      </c>
      <c r="U134" s="104">
        <v>5.9751389522035021E-2</v>
      </c>
      <c r="V134" s="104">
        <v>8.3974935561625746E-2</v>
      </c>
      <c r="W134" s="104">
        <v>5.7934089234848746E-2</v>
      </c>
      <c r="DA134" s="132" t="s">
        <v>1864</v>
      </c>
    </row>
    <row r="135" spans="1:105" ht="12" customHeight="1" x14ac:dyDescent="0.25">
      <c r="A135" s="106" t="s">
        <v>122</v>
      </c>
      <c r="B135" s="101">
        <v>0.79121845828713522</v>
      </c>
      <c r="C135" s="101">
        <v>0.80086537418511716</v>
      </c>
      <c r="D135" s="101">
        <v>0.81907011207442093</v>
      </c>
      <c r="E135" s="101">
        <v>0.8897310969641703</v>
      </c>
      <c r="F135" s="101">
        <v>0.87224603550812208</v>
      </c>
      <c r="G135" s="101">
        <v>0.96739190211916049</v>
      </c>
      <c r="H135" s="101">
        <v>1.0164558167907802</v>
      </c>
      <c r="I135" s="101">
        <v>1.1306525294380267</v>
      </c>
      <c r="J135" s="101">
        <v>0.96318266619860748</v>
      </c>
      <c r="K135" s="101">
        <v>0.69174464882531206</v>
      </c>
      <c r="L135" s="101">
        <v>0.5684651693239986</v>
      </c>
      <c r="M135" s="101">
        <v>0.68156454037854663</v>
      </c>
      <c r="N135" s="101">
        <v>0.87165582570691147</v>
      </c>
      <c r="O135" s="101">
        <v>1.4020978659760772</v>
      </c>
      <c r="P135" s="101">
        <v>1.1903611910712404</v>
      </c>
      <c r="Q135" s="101">
        <v>1.2386274306454339</v>
      </c>
      <c r="R135" s="101">
        <v>1.1638619444708298</v>
      </c>
      <c r="S135" s="101">
        <v>0.83518542409335916</v>
      </c>
      <c r="T135" s="101">
        <v>1.1525539467613461</v>
      </c>
      <c r="U135" s="101">
        <v>2.0132050442076794</v>
      </c>
      <c r="V135" s="101">
        <v>2.3072013145713202</v>
      </c>
      <c r="W135" s="101">
        <v>5.8296368981378519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6.1108863169288E-2</v>
      </c>
      <c r="M136" s="104">
        <v>7.3611662982313933E-2</v>
      </c>
      <c r="N136" s="104">
        <v>8.0995229803034835E-2</v>
      </c>
      <c r="O136" s="104">
        <v>0.10001471988465928</v>
      </c>
      <c r="P136" s="104">
        <v>8.1019814700024589E-2</v>
      </c>
      <c r="Q136" s="104">
        <v>6.4827080402733897E-2</v>
      </c>
      <c r="R136" s="104">
        <v>1.7254300681677649E-2</v>
      </c>
      <c r="S136" s="104">
        <v>7.9453234606820574E-3</v>
      </c>
      <c r="T136" s="104">
        <v>0.4702655278131862</v>
      </c>
      <c r="U136" s="104">
        <v>0.49664855577884237</v>
      </c>
      <c r="V136" s="104">
        <v>0.6922685025412032</v>
      </c>
      <c r="W136" s="104">
        <v>0.88340985646938597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2.175687952596523E-2</v>
      </c>
      <c r="M137" s="98">
        <v>2.3098466867667602E-2</v>
      </c>
      <c r="N137" s="98">
        <v>2.674165070193394E-2</v>
      </c>
      <c r="O137" s="98">
        <v>3.632625848140654E-2</v>
      </c>
      <c r="P137" s="98">
        <v>2.6187081012538665E-2</v>
      </c>
      <c r="Q137" s="98">
        <v>2.1259441845487191E-2</v>
      </c>
      <c r="R137" s="98">
        <v>5.6897225524590459E-3</v>
      </c>
      <c r="S137" s="98">
        <v>2.390431123461816E-3</v>
      </c>
      <c r="T137" s="98">
        <v>0.14870916959408942</v>
      </c>
      <c r="U137" s="98">
        <v>0.14742838960264937</v>
      </c>
      <c r="V137" s="98">
        <v>0.20735490563489722</v>
      </c>
      <c r="W137" s="98">
        <v>0.26245766555451916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3.935198364332277E-2</v>
      </c>
      <c r="M138" s="98">
        <v>5.051319611464633E-2</v>
      </c>
      <c r="N138" s="98">
        <v>5.4253579101100895E-2</v>
      </c>
      <c r="O138" s="98">
        <v>6.3688461403252739E-2</v>
      </c>
      <c r="P138" s="98">
        <v>5.4832733687485931E-2</v>
      </c>
      <c r="Q138" s="98">
        <v>4.3567638557246706E-2</v>
      </c>
      <c r="R138" s="98">
        <v>1.1564578129218604E-2</v>
      </c>
      <c r="S138" s="98">
        <v>5.5548923372202418E-3</v>
      </c>
      <c r="T138" s="98">
        <v>0.32155635821909678</v>
      </c>
      <c r="U138" s="98">
        <v>0.349220166176193</v>
      </c>
      <c r="V138" s="98">
        <v>0.48491359690630603</v>
      </c>
      <c r="W138" s="98">
        <v>0.62095219091486675</v>
      </c>
      <c r="DA138" s="63" t="s">
        <v>1868</v>
      </c>
    </row>
    <row r="139" spans="1:105" ht="12" customHeight="1" x14ac:dyDescent="0.25">
      <c r="A139" s="121" t="s">
        <v>54</v>
      </c>
      <c r="B139" s="122">
        <v>10.421276477551434</v>
      </c>
      <c r="C139" s="122">
        <v>11.759410405546642</v>
      </c>
      <c r="D139" s="122">
        <v>10.750691108390617</v>
      </c>
      <c r="E139" s="122">
        <v>11.951749943497507</v>
      </c>
      <c r="F139" s="122">
        <v>12.389698725413259</v>
      </c>
      <c r="G139" s="122">
        <v>12.223253575327085</v>
      </c>
      <c r="H139" s="122">
        <v>10.84398364400702</v>
      </c>
      <c r="I139" s="122">
        <v>11.971062652544237</v>
      </c>
      <c r="J139" s="122">
        <v>9.45578585266197</v>
      </c>
      <c r="K139" s="122">
        <v>8.1916563980104353</v>
      </c>
      <c r="L139" s="122">
        <v>6.4032921862317194</v>
      </c>
      <c r="M139" s="122">
        <v>6.818229313493239</v>
      </c>
      <c r="N139" s="122">
        <v>6.9719483677121827</v>
      </c>
      <c r="O139" s="122">
        <v>6.9661497872872395</v>
      </c>
      <c r="P139" s="122">
        <v>8.2409531914659624</v>
      </c>
      <c r="Q139" s="122">
        <v>8.5184817299511053</v>
      </c>
      <c r="R139" s="122">
        <v>8.4581908545213604</v>
      </c>
      <c r="S139" s="122">
        <v>9.8108728943405925</v>
      </c>
      <c r="T139" s="122">
        <v>9.2352217098013227</v>
      </c>
      <c r="U139" s="122">
        <v>9.3126365215857589</v>
      </c>
      <c r="V139" s="122">
        <v>9.4250125402157927</v>
      </c>
      <c r="W139" s="122">
        <v>10.695587433183109</v>
      </c>
      <c r="DA139" s="130" t="s">
        <v>1869</v>
      </c>
    </row>
    <row r="140" spans="1:105" ht="12" customHeight="1" x14ac:dyDescent="0.25">
      <c r="A140" s="97" t="s">
        <v>50</v>
      </c>
      <c r="B140" s="98">
        <v>0.66775068845582997</v>
      </c>
      <c r="C140" s="98">
        <v>0.73762580693924573</v>
      </c>
      <c r="D140" s="98">
        <v>0.6835902516688932</v>
      </c>
      <c r="E140" s="98">
        <v>0.63419888441785977</v>
      </c>
      <c r="F140" s="98">
        <v>0.67591244039122067</v>
      </c>
      <c r="G140" s="98">
        <v>0.75212662027847332</v>
      </c>
      <c r="H140" s="98">
        <v>0.72344000721855728</v>
      </c>
      <c r="I140" s="98">
        <v>0.74672993824750955</v>
      </c>
      <c r="J140" s="98">
        <v>0.68283302245620614</v>
      </c>
      <c r="K140" s="98">
        <v>0.59192356646826594</v>
      </c>
      <c r="L140" s="98">
        <v>0.4539757992333906</v>
      </c>
      <c r="M140" s="98">
        <v>0.45260989696234016</v>
      </c>
      <c r="N140" s="98">
        <v>0.41061366229138524</v>
      </c>
      <c r="O140" s="98">
        <v>0.36147281427315037</v>
      </c>
      <c r="P140" s="98">
        <v>0.35241108723036302</v>
      </c>
      <c r="Q140" s="98">
        <v>0.33925330366597806</v>
      </c>
      <c r="R140" s="98">
        <v>0.33596862090779928</v>
      </c>
      <c r="S140" s="98">
        <v>0.31642853628640671</v>
      </c>
      <c r="T140" s="98">
        <v>0.14243917686968505</v>
      </c>
      <c r="U140" s="98">
        <v>0.27862884086238715</v>
      </c>
      <c r="V140" s="98">
        <v>0.15786734288078508</v>
      </c>
      <c r="W140" s="98">
        <v>0.35127586462323268</v>
      </c>
      <c r="DA140" s="63" t="s">
        <v>1870</v>
      </c>
    </row>
    <row r="141" spans="1:105" ht="12" customHeight="1" x14ac:dyDescent="0.25">
      <c r="A141" s="109" t="s">
        <v>120</v>
      </c>
      <c r="B141" s="33">
        <v>9.7535257890956029</v>
      </c>
      <c r="C141" s="33">
        <v>11.021784598607397</v>
      </c>
      <c r="D141" s="33">
        <v>10.067100856721725</v>
      </c>
      <c r="E141" s="33">
        <v>11.317551059079648</v>
      </c>
      <c r="F141" s="33">
        <v>11.713786285022039</v>
      </c>
      <c r="G141" s="33">
        <v>11.471126955048613</v>
      </c>
      <c r="H141" s="33">
        <v>10.120543636788463</v>
      </c>
      <c r="I141" s="33">
        <v>11.224332714296727</v>
      </c>
      <c r="J141" s="33">
        <v>8.7729528302057638</v>
      </c>
      <c r="K141" s="33">
        <v>7.5997328315421697</v>
      </c>
      <c r="L141" s="33">
        <v>5.949316386998329</v>
      </c>
      <c r="M141" s="33">
        <v>6.3656194165308992</v>
      </c>
      <c r="N141" s="33">
        <v>6.5613347054207978</v>
      </c>
      <c r="O141" s="33">
        <v>6.6046769730140893</v>
      </c>
      <c r="P141" s="33">
        <v>7.888542104235599</v>
      </c>
      <c r="Q141" s="33">
        <v>8.1792284262851265</v>
      </c>
      <c r="R141" s="33">
        <v>8.1222222336135612</v>
      </c>
      <c r="S141" s="33">
        <v>9.4944443580541851</v>
      </c>
      <c r="T141" s="33">
        <v>9.0927825329316381</v>
      </c>
      <c r="U141" s="33">
        <v>9.0340076807233718</v>
      </c>
      <c r="V141" s="33">
        <v>9.2671451973350081</v>
      </c>
      <c r="W141" s="33">
        <v>10.344311568559876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2.6945147121310602</v>
      </c>
      <c r="C143" s="117">
        <f t="shared" si="49"/>
        <v>3.5086349245891144</v>
      </c>
      <c r="D143" s="117">
        <f t="shared" si="49"/>
        <v>4.0737991163758052</v>
      </c>
      <c r="E143" s="117">
        <f t="shared" si="49"/>
        <v>4.5043127968261576</v>
      </c>
      <c r="F143" s="117">
        <f t="shared" si="49"/>
        <v>4.4950817762254784</v>
      </c>
      <c r="G143" s="117">
        <f t="shared" si="49"/>
        <v>4.8187148376153974</v>
      </c>
      <c r="H143" s="117">
        <f t="shared" si="49"/>
        <v>4.8895691549267815</v>
      </c>
      <c r="I143" s="117">
        <f t="shared" si="49"/>
        <v>4.8174552390655965</v>
      </c>
      <c r="J143" s="117">
        <f t="shared" si="49"/>
        <v>5.1601989481699038</v>
      </c>
      <c r="K143" s="117">
        <f t="shared" si="49"/>
        <v>5.2065909708601801</v>
      </c>
      <c r="L143" s="117">
        <f t="shared" si="49"/>
        <v>5.790582265024864</v>
      </c>
      <c r="M143" s="117">
        <f t="shared" si="49"/>
        <v>5.9821205087634404</v>
      </c>
      <c r="N143" s="117">
        <f t="shared" si="49"/>
        <v>8.0943672631694827</v>
      </c>
      <c r="O143" s="117">
        <f t="shared" si="49"/>
        <v>13.549311685479479</v>
      </c>
      <c r="P143" s="117">
        <f t="shared" si="49"/>
        <v>17.956950249238609</v>
      </c>
      <c r="Q143" s="117">
        <f t="shared" si="49"/>
        <v>28.620871721358196</v>
      </c>
      <c r="R143" s="117">
        <f t="shared" ref="R143:V143" si="50">R144+R146+R148+R157</f>
        <v>31.128574859867335</v>
      </c>
      <c r="S143" s="117">
        <f t="shared" si="50"/>
        <v>39.318730120355617</v>
      </c>
      <c r="T143" s="117">
        <f t="shared" si="50"/>
        <v>44.995575885193908</v>
      </c>
      <c r="U143" s="117">
        <f t="shared" si="50"/>
        <v>52.020252210903955</v>
      </c>
      <c r="V143" s="117">
        <f t="shared" si="50"/>
        <v>66.097545830533917</v>
      </c>
      <c r="W143" s="117">
        <f t="shared" ref="W143" si="51">W144+W146+W148+W157</f>
        <v>90.285422826495804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2.3632006090916238</v>
      </c>
      <c r="C144" s="122">
        <f t="shared" si="52"/>
        <v>3.1927633530263986</v>
      </c>
      <c r="D144" s="122">
        <f t="shared" si="52"/>
        <v>3.7070357453235978</v>
      </c>
      <c r="E144" s="122">
        <f t="shared" si="52"/>
        <v>4.0670998861532857</v>
      </c>
      <c r="F144" s="122">
        <f t="shared" si="52"/>
        <v>4.0089593152019107</v>
      </c>
      <c r="G144" s="122">
        <f t="shared" si="52"/>
        <v>4.2735791996856527</v>
      </c>
      <c r="H144" s="122">
        <f t="shared" si="52"/>
        <v>4.2867106956029319</v>
      </c>
      <c r="I144" s="122">
        <f t="shared" si="52"/>
        <v>4.0911410341113612</v>
      </c>
      <c r="J144" s="122">
        <f t="shared" si="52"/>
        <v>4.4879261367869603</v>
      </c>
      <c r="K144" s="122">
        <f t="shared" si="52"/>
        <v>4.6388609146288733</v>
      </c>
      <c r="L144" s="122">
        <f t="shared" si="52"/>
        <v>5.2885970479997839</v>
      </c>
      <c r="M144" s="122">
        <f t="shared" si="52"/>
        <v>5.3943412141831191</v>
      </c>
      <c r="N144" s="122">
        <f t="shared" si="52"/>
        <v>7.2027578729864148</v>
      </c>
      <c r="O144" s="122">
        <f t="shared" si="52"/>
        <v>11.989776703823324</v>
      </c>
      <c r="P144" s="122">
        <f t="shared" si="52"/>
        <v>15.587653269921089</v>
      </c>
      <c r="Q144" s="122">
        <f t="shared" si="52"/>
        <v>24.867972386139485</v>
      </c>
      <c r="R144" s="122">
        <f t="shared" si="52"/>
        <v>26.410652033248546</v>
      </c>
      <c r="S144" s="122">
        <f t="shared" si="52"/>
        <v>33.324636744605314</v>
      </c>
      <c r="T144" s="122">
        <f t="shared" si="52"/>
        <v>36.993453823505682</v>
      </c>
      <c r="U144" s="122">
        <f t="shared" si="52"/>
        <v>41.508100734774736</v>
      </c>
      <c r="V144" s="122">
        <f t="shared" si="52"/>
        <v>54.385088449136845</v>
      </c>
      <c r="W144" s="122">
        <f t="shared" si="52"/>
        <v>74.601953801256954</v>
      </c>
      <c r="DA144" s="130" t="s">
        <v>1873</v>
      </c>
    </row>
    <row r="145" spans="1:105" ht="12" customHeight="1" x14ac:dyDescent="0.25">
      <c r="A145" s="97" t="s">
        <v>53</v>
      </c>
      <c r="B145" s="98">
        <v>2.3632006090916238</v>
      </c>
      <c r="C145" s="98">
        <v>3.1927633530263986</v>
      </c>
      <c r="D145" s="98">
        <v>3.7070357453235978</v>
      </c>
      <c r="E145" s="98">
        <v>4.0670998861532857</v>
      </c>
      <c r="F145" s="98">
        <v>4.0089593152019107</v>
      </c>
      <c r="G145" s="98">
        <v>4.2735791996856527</v>
      </c>
      <c r="H145" s="98">
        <v>4.2867106956029319</v>
      </c>
      <c r="I145" s="98">
        <v>4.0911410341113612</v>
      </c>
      <c r="J145" s="98">
        <v>4.4879261367869603</v>
      </c>
      <c r="K145" s="98">
        <v>4.6388609146288733</v>
      </c>
      <c r="L145" s="98">
        <v>5.2885970479997839</v>
      </c>
      <c r="M145" s="98">
        <v>5.3943412141831191</v>
      </c>
      <c r="N145" s="98">
        <v>7.2027578729864148</v>
      </c>
      <c r="O145" s="98">
        <v>11.989776703823324</v>
      </c>
      <c r="P145" s="98">
        <v>15.587653269921089</v>
      </c>
      <c r="Q145" s="98">
        <v>24.867972386139485</v>
      </c>
      <c r="R145" s="98">
        <v>26.410652033248546</v>
      </c>
      <c r="S145" s="98">
        <v>33.324636744605314</v>
      </c>
      <c r="T145" s="98">
        <v>36.993453823505682</v>
      </c>
      <c r="U145" s="98">
        <v>41.508100734774736</v>
      </c>
      <c r="V145" s="98">
        <v>54.385088449136845</v>
      </c>
      <c r="W145" s="98">
        <v>74.601953801256954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3.2958744160122184E-3</v>
      </c>
      <c r="C146" s="122">
        <f t="shared" si="53"/>
        <v>5.9790906908910729E-3</v>
      </c>
      <c r="D146" s="122">
        <f t="shared" si="53"/>
        <v>9.7957458894092214E-3</v>
      </c>
      <c r="E146" s="122">
        <f t="shared" si="53"/>
        <v>1.2666737506083506E-2</v>
      </c>
      <c r="F146" s="122">
        <f t="shared" si="53"/>
        <v>1.4326395237507476E-2</v>
      </c>
      <c r="G146" s="122">
        <f t="shared" si="53"/>
        <v>1.9329033349443313E-2</v>
      </c>
      <c r="H146" s="122">
        <f t="shared" si="53"/>
        <v>2.8098818571209858E-2</v>
      </c>
      <c r="I146" s="122">
        <f t="shared" si="53"/>
        <v>4.2948727562466149E-2</v>
      </c>
      <c r="J146" s="122">
        <f t="shared" si="53"/>
        <v>3.8442357364867973E-2</v>
      </c>
      <c r="K146" s="122">
        <f t="shared" si="53"/>
        <v>4.4825944987310365E-2</v>
      </c>
      <c r="L146" s="122">
        <f t="shared" si="53"/>
        <v>5.2350381232098675E-2</v>
      </c>
      <c r="M146" s="122">
        <f t="shared" si="53"/>
        <v>4.8942814011871588E-2</v>
      </c>
      <c r="N146" s="122">
        <f t="shared" si="53"/>
        <v>9.5059196783637098E-2</v>
      </c>
      <c r="O146" s="122">
        <f t="shared" si="53"/>
        <v>0.14270121619167042</v>
      </c>
      <c r="P146" s="122">
        <f t="shared" si="53"/>
        <v>0.21907763929849713</v>
      </c>
      <c r="Q146" s="122">
        <f t="shared" si="53"/>
        <v>0.60506536330580818</v>
      </c>
      <c r="R146" s="122">
        <f t="shared" si="53"/>
        <v>0.8838340635738865</v>
      </c>
      <c r="S146" s="122">
        <f t="shared" si="53"/>
        <v>1.0889831313003535</v>
      </c>
      <c r="T146" s="122">
        <f t="shared" si="53"/>
        <v>1.2987673976958827</v>
      </c>
      <c r="U146" s="122">
        <f t="shared" si="53"/>
        <v>1.4323775680624553</v>
      </c>
      <c r="V146" s="122">
        <f t="shared" si="53"/>
        <v>1.6303444378038503</v>
      </c>
      <c r="W146" s="122">
        <f t="shared" si="53"/>
        <v>1.6995927841472545</v>
      </c>
      <c r="DA146" s="130" t="s">
        <v>1875</v>
      </c>
    </row>
    <row r="147" spans="1:105" ht="12" customHeight="1" x14ac:dyDescent="0.25">
      <c r="A147" s="97" t="s">
        <v>53</v>
      </c>
      <c r="B147" s="98">
        <v>3.2958744160122184E-3</v>
      </c>
      <c r="C147" s="98">
        <v>5.9790906908910729E-3</v>
      </c>
      <c r="D147" s="98">
        <v>9.7957458894092214E-3</v>
      </c>
      <c r="E147" s="98">
        <v>1.2666737506083506E-2</v>
      </c>
      <c r="F147" s="98">
        <v>1.4326395237507476E-2</v>
      </c>
      <c r="G147" s="98">
        <v>1.9329033349443313E-2</v>
      </c>
      <c r="H147" s="98">
        <v>2.8098818571209858E-2</v>
      </c>
      <c r="I147" s="98">
        <v>4.2948727562466149E-2</v>
      </c>
      <c r="J147" s="98">
        <v>3.8442357364867973E-2</v>
      </c>
      <c r="K147" s="98">
        <v>4.4825944987310365E-2</v>
      </c>
      <c r="L147" s="98">
        <v>5.2350381232098675E-2</v>
      </c>
      <c r="M147" s="98">
        <v>4.8942814011871588E-2</v>
      </c>
      <c r="N147" s="98">
        <v>9.5059196783637098E-2</v>
      </c>
      <c r="O147" s="98">
        <v>0.14270121619167042</v>
      </c>
      <c r="P147" s="98">
        <v>0.21907763929849713</v>
      </c>
      <c r="Q147" s="98">
        <v>0.60506536330580818</v>
      </c>
      <c r="R147" s="98">
        <v>0.8838340635738865</v>
      </c>
      <c r="S147" s="98">
        <v>1.0889831313003535</v>
      </c>
      <c r="T147" s="98">
        <v>1.2987673976958827</v>
      </c>
      <c r="U147" s="98">
        <v>1.4323775680624553</v>
      </c>
      <c r="V147" s="98">
        <v>1.6303444378038503</v>
      </c>
      <c r="W147" s="98">
        <v>1.6995927841472545</v>
      </c>
      <c r="DA147" s="63" t="s">
        <v>1876</v>
      </c>
    </row>
    <row r="148" spans="1:105" ht="12" customHeight="1" x14ac:dyDescent="0.25">
      <c r="A148" s="121" t="s">
        <v>55</v>
      </c>
      <c r="B148" s="122">
        <v>0.25944376375672312</v>
      </c>
      <c r="C148" s="122">
        <v>0.22861768076894912</v>
      </c>
      <c r="D148" s="122">
        <v>0.27169665277407418</v>
      </c>
      <c r="E148" s="122">
        <v>0.31732249514660626</v>
      </c>
      <c r="F148" s="122">
        <v>0.34538885201709874</v>
      </c>
      <c r="G148" s="122">
        <v>0.38749563258073066</v>
      </c>
      <c r="H148" s="122">
        <v>0.43715015090394077</v>
      </c>
      <c r="I148" s="122">
        <v>0.51512055783892297</v>
      </c>
      <c r="J148" s="122">
        <v>0.48759853644510931</v>
      </c>
      <c r="K148" s="122">
        <v>0.38989936003842751</v>
      </c>
      <c r="L148" s="122">
        <v>0.3388331141744676</v>
      </c>
      <c r="M148" s="122">
        <v>0.40027109179815334</v>
      </c>
      <c r="N148" s="122">
        <v>0.60154045813330892</v>
      </c>
      <c r="O148" s="122">
        <v>1.1259900268645664</v>
      </c>
      <c r="P148" s="122">
        <v>1.6616710892436191</v>
      </c>
      <c r="Q148" s="122">
        <v>2.4753349604766233</v>
      </c>
      <c r="R148" s="122">
        <v>3.022341347585078</v>
      </c>
      <c r="S148" s="122">
        <v>3.7579664069994587</v>
      </c>
      <c r="T148" s="122">
        <v>5.3920803725212014</v>
      </c>
      <c r="U148" s="122">
        <v>7.4695110790193251</v>
      </c>
      <c r="V148" s="122">
        <v>8.0711551219941118</v>
      </c>
      <c r="W148" s="122">
        <v>11.292509589347116</v>
      </c>
      <c r="DA148" s="130" t="s">
        <v>1877</v>
      </c>
    </row>
    <row r="149" spans="1:105" ht="12" customHeight="1" x14ac:dyDescent="0.25">
      <c r="A149" s="97" t="s">
        <v>124</v>
      </c>
      <c r="B149" s="98">
        <v>2.9149889502822338E-2</v>
      </c>
      <c r="C149" s="98">
        <v>4.4002275316116571E-2</v>
      </c>
      <c r="D149" s="98">
        <v>5.4858439877296127E-2</v>
      </c>
      <c r="E149" s="98">
        <v>6.2784551409039158E-2</v>
      </c>
      <c r="F149" s="98">
        <v>6.7628776837908355E-2</v>
      </c>
      <c r="G149" s="98">
        <v>7.1848105163979423E-2</v>
      </c>
      <c r="H149" s="98">
        <v>7.5994606566853584E-2</v>
      </c>
      <c r="I149" s="98">
        <v>7.793004406145855E-2</v>
      </c>
      <c r="J149" s="98">
        <v>6.8557620272940073E-2</v>
      </c>
      <c r="K149" s="98">
        <v>5.639707471015145E-2</v>
      </c>
      <c r="L149" s="98">
        <v>4.3372663890142688E-2</v>
      </c>
      <c r="M149" s="98">
        <v>3.775602577949045E-2</v>
      </c>
      <c r="N149" s="98">
        <v>3.8052651344528225E-2</v>
      </c>
      <c r="O149" s="98">
        <v>5.4130978839285394E-2</v>
      </c>
      <c r="P149" s="98">
        <v>5.8855863230256253E-2</v>
      </c>
      <c r="Q149" s="98">
        <v>8.3816666392475855E-2</v>
      </c>
      <c r="R149" s="98">
        <v>0.11592678844075667</v>
      </c>
      <c r="S149" s="98">
        <v>0.1581985133108583</v>
      </c>
      <c r="T149" s="98">
        <v>0.3077742740479551</v>
      </c>
      <c r="U149" s="98">
        <v>0.31324882767735462</v>
      </c>
      <c r="V149" s="98">
        <v>0.57956131099047992</v>
      </c>
      <c r="W149" s="98">
        <v>0.81629135384400864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2.2231490709450786E-3</v>
      </c>
      <c r="U150" s="98">
        <v>1.7394674580261541E-3</v>
      </c>
      <c r="V150" s="98">
        <v>2.5868370449417021E-3</v>
      </c>
      <c r="W150" s="98">
        <v>2.9031417181081586E-3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7.0574760846601613E-4</v>
      </c>
      <c r="U151" s="101">
        <v>5.2167872645253097E-4</v>
      </c>
      <c r="V151" s="101">
        <v>7.8628434803752485E-4</v>
      </c>
      <c r="W151" s="101">
        <v>8.734894587241256E-4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1.5174014624790627E-3</v>
      </c>
      <c r="U152" s="104">
        <v>1.2177887315736231E-3</v>
      </c>
      <c r="V152" s="104">
        <v>1.8005526969041773E-3</v>
      </c>
      <c r="W152" s="104">
        <v>2.0296522593840332E-3</v>
      </c>
      <c r="DA152" s="132" t="s">
        <v>1881</v>
      </c>
    </row>
    <row r="153" spans="1:105" ht="12" customHeight="1" x14ac:dyDescent="0.25">
      <c r="A153" s="106" t="s">
        <v>122</v>
      </c>
      <c r="B153" s="101">
        <v>0.2302938742539008</v>
      </c>
      <c r="C153" s="101">
        <v>0.18461540545283256</v>
      </c>
      <c r="D153" s="101">
        <v>0.21683821289677807</v>
      </c>
      <c r="E153" s="101">
        <v>0.25453794373756711</v>
      </c>
      <c r="F153" s="101">
        <v>0.27776007517919038</v>
      </c>
      <c r="G153" s="101">
        <v>0.31564752741675123</v>
      </c>
      <c r="H153" s="101">
        <v>0.36115554433708719</v>
      </c>
      <c r="I153" s="101">
        <v>0.43719051377746437</v>
      </c>
      <c r="J153" s="101">
        <v>0.41904091617216921</v>
      </c>
      <c r="K153" s="101">
        <v>0.33350228532827608</v>
      </c>
      <c r="L153" s="101">
        <v>0.27244775527122977</v>
      </c>
      <c r="M153" s="101">
        <v>0.33360877616590429</v>
      </c>
      <c r="N153" s="101">
        <v>0.53049406048407211</v>
      </c>
      <c r="O153" s="101">
        <v>1.027809619039511</v>
      </c>
      <c r="P153" s="101">
        <v>1.5665684990520514</v>
      </c>
      <c r="Q153" s="101">
        <v>2.3480396238779351</v>
      </c>
      <c r="R153" s="101">
        <v>2.8331012574727414</v>
      </c>
      <c r="S153" s="101">
        <v>3.2603723140965513</v>
      </c>
      <c r="T153" s="101">
        <v>4.019247994789815</v>
      </c>
      <c r="U153" s="101">
        <v>6.040801985150714</v>
      </c>
      <c r="V153" s="101">
        <v>6.1109624067161015</v>
      </c>
      <c r="W153" s="101">
        <v>8.8972060845019989</v>
      </c>
      <c r="DA153" s="131" t="s">
        <v>1882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2.3012695013095101E-2</v>
      </c>
      <c r="M154" s="104">
        <v>2.8906289852758636E-2</v>
      </c>
      <c r="N154" s="104">
        <v>3.299374630470861E-2</v>
      </c>
      <c r="O154" s="104">
        <v>4.4049428985769995E-2</v>
      </c>
      <c r="P154" s="104">
        <v>3.6246726961311301E-2</v>
      </c>
      <c r="Q154" s="104">
        <v>4.3478670206212038E-2</v>
      </c>
      <c r="R154" s="104">
        <v>7.3313301671579692E-2</v>
      </c>
      <c r="S154" s="104">
        <v>0.33939557959204902</v>
      </c>
      <c r="T154" s="104">
        <v>1.0628349546124867</v>
      </c>
      <c r="U154" s="104">
        <v>1.1137207987332307</v>
      </c>
      <c r="V154" s="104">
        <v>1.3780445672425885</v>
      </c>
      <c r="W154" s="104">
        <v>1.5761090092829992</v>
      </c>
      <c r="DA154" s="132" t="s">
        <v>1883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8.1933193811945144E-3</v>
      </c>
      <c r="M155" s="98">
        <v>9.0704509500289642E-3</v>
      </c>
      <c r="N155" s="98">
        <v>1.0893323485523118E-2</v>
      </c>
      <c r="O155" s="98">
        <v>1.5999154375883833E-2</v>
      </c>
      <c r="P155" s="98">
        <v>1.1715602891584246E-2</v>
      </c>
      <c r="Q155" s="98">
        <v>1.4258428036951981E-2</v>
      </c>
      <c r="R155" s="98">
        <v>2.4175557944169462E-2</v>
      </c>
      <c r="S155" s="98">
        <v>0.10211060136657417</v>
      </c>
      <c r="T155" s="98">
        <v>0.33609374740047199</v>
      </c>
      <c r="U155" s="98">
        <v>0.33060413025208141</v>
      </c>
      <c r="V155" s="98">
        <v>0.41276513397958986</v>
      </c>
      <c r="W155" s="98">
        <v>0.4682559156506283</v>
      </c>
      <c r="DA155" s="63" t="s">
        <v>1884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1.4819375631900585E-2</v>
      </c>
      <c r="M156" s="98">
        <v>1.9835838902729674E-2</v>
      </c>
      <c r="N156" s="98">
        <v>2.2100422819185488E-2</v>
      </c>
      <c r="O156" s="98">
        <v>2.8050274609886162E-2</v>
      </c>
      <c r="P156" s="98">
        <v>2.4531124069727055E-2</v>
      </c>
      <c r="Q156" s="98">
        <v>2.9220242169260054E-2</v>
      </c>
      <c r="R156" s="98">
        <v>4.9137743727410227E-2</v>
      </c>
      <c r="S156" s="98">
        <v>0.23728497822547484</v>
      </c>
      <c r="T156" s="98">
        <v>0.72674120721201474</v>
      </c>
      <c r="U156" s="98">
        <v>0.78311666848114925</v>
      </c>
      <c r="V156" s="98">
        <v>0.96527943326299859</v>
      </c>
      <c r="W156" s="98">
        <v>1.1078530936323709</v>
      </c>
      <c r="DA156" s="63" t="s">
        <v>1885</v>
      </c>
    </row>
    <row r="157" spans="1:105" ht="12" customHeight="1" x14ac:dyDescent="0.25">
      <c r="A157" s="121" t="s">
        <v>54</v>
      </c>
      <c r="B157" s="122">
        <v>6.8574464866700852E-2</v>
      </c>
      <c r="C157" s="122">
        <v>8.1274800102875563E-2</v>
      </c>
      <c r="D157" s="122">
        <v>8.5270972388723582E-2</v>
      </c>
      <c r="E157" s="122">
        <v>0.1072236780201828</v>
      </c>
      <c r="F157" s="122">
        <v>0.12640721376896211</v>
      </c>
      <c r="G157" s="122">
        <v>0.13831097199957107</v>
      </c>
      <c r="H157" s="122">
        <v>0.13760948984869889</v>
      </c>
      <c r="I157" s="122">
        <v>0.1682449195528461</v>
      </c>
      <c r="J157" s="122">
        <v>0.14623191757296622</v>
      </c>
      <c r="K157" s="122">
        <v>0.13300475120556957</v>
      </c>
      <c r="L157" s="122">
        <v>0.11080172161851408</v>
      </c>
      <c r="M157" s="122">
        <v>0.138565388770297</v>
      </c>
      <c r="N157" s="122">
        <v>0.19500973526612125</v>
      </c>
      <c r="O157" s="122">
        <v>0.29084373859991897</v>
      </c>
      <c r="P157" s="122">
        <v>0.48854825077540137</v>
      </c>
      <c r="Q157" s="122">
        <v>0.67249901143627822</v>
      </c>
      <c r="R157" s="122">
        <v>0.8117474154598272</v>
      </c>
      <c r="S157" s="122">
        <v>1.1471438374504921</v>
      </c>
      <c r="T157" s="122">
        <v>1.3112742914711408</v>
      </c>
      <c r="U157" s="122">
        <v>1.6102628290474335</v>
      </c>
      <c r="V157" s="122">
        <v>2.0109578215991033</v>
      </c>
      <c r="W157" s="122">
        <v>2.6913666517444677</v>
      </c>
      <c r="DA157" s="130" t="s">
        <v>1886</v>
      </c>
    </row>
    <row r="158" spans="1:105" ht="12" customHeight="1" x14ac:dyDescent="0.25">
      <c r="A158" s="97" t="s">
        <v>50</v>
      </c>
      <c r="B158" s="98">
        <v>4.3862620849302566E-3</v>
      </c>
      <c r="C158" s="98">
        <v>5.1554491882850502E-3</v>
      </c>
      <c r="D158" s="98">
        <v>5.5014816451540039E-3</v>
      </c>
      <c r="E158" s="98">
        <v>5.5781922691838289E-3</v>
      </c>
      <c r="F158" s="98">
        <v>6.769941390155426E-3</v>
      </c>
      <c r="G158" s="98">
        <v>8.4437840551504738E-3</v>
      </c>
      <c r="H158" s="98">
        <v>9.1225519887504665E-3</v>
      </c>
      <c r="I158" s="98">
        <v>1.044941607053447E-2</v>
      </c>
      <c r="J158" s="98">
        <v>1.0691375898462363E-2</v>
      </c>
      <c r="K158" s="98">
        <v>9.7539347684768019E-3</v>
      </c>
      <c r="L158" s="98">
        <v>7.9890593978109679E-3</v>
      </c>
      <c r="M158" s="98">
        <v>8.8822893383152576E-3</v>
      </c>
      <c r="N158" s="98">
        <v>1.0463011501431533E-2</v>
      </c>
      <c r="O158" s="98">
        <v>1.3408598955485589E-2</v>
      </c>
      <c r="P158" s="98">
        <v>1.6568382181200762E-2</v>
      </c>
      <c r="Q158" s="98">
        <v>2.2375132604760838E-2</v>
      </c>
      <c r="R158" s="98">
        <v>2.7676545419554166E-2</v>
      </c>
      <c r="S158" s="98">
        <v>3.1362916068158671E-2</v>
      </c>
      <c r="T158" s="98">
        <v>1.6356789432664057E-2</v>
      </c>
      <c r="U158" s="98">
        <v>4.4796487009945762E-2</v>
      </c>
      <c r="V158" s="98">
        <v>3.3699104391629063E-2</v>
      </c>
      <c r="W158" s="98">
        <v>9.4968878774249449E-2</v>
      </c>
      <c r="DA158" s="63" t="s">
        <v>1887</v>
      </c>
    </row>
    <row r="159" spans="1:105" ht="12" customHeight="1" x14ac:dyDescent="0.25">
      <c r="A159" s="109" t="s">
        <v>120</v>
      </c>
      <c r="B159" s="33">
        <v>6.4188202781770592E-2</v>
      </c>
      <c r="C159" s="33">
        <v>7.6119350914590517E-2</v>
      </c>
      <c r="D159" s="33">
        <v>7.9769490743569579E-2</v>
      </c>
      <c r="E159" s="33">
        <v>0.10164548575099898</v>
      </c>
      <c r="F159" s="33">
        <v>0.11963727237880667</v>
      </c>
      <c r="G159" s="33">
        <v>0.12986718794442059</v>
      </c>
      <c r="H159" s="33">
        <v>0.12848693785994841</v>
      </c>
      <c r="I159" s="33">
        <v>0.15779550348231164</v>
      </c>
      <c r="J159" s="33">
        <v>0.13554054167450386</v>
      </c>
      <c r="K159" s="33">
        <v>0.12325081643709276</v>
      </c>
      <c r="L159" s="33">
        <v>0.10281266222070311</v>
      </c>
      <c r="M159" s="33">
        <v>0.12968309943198175</v>
      </c>
      <c r="N159" s="33">
        <v>0.18454672376468972</v>
      </c>
      <c r="O159" s="33">
        <v>0.27743513964443339</v>
      </c>
      <c r="P159" s="33">
        <v>0.4719798685942006</v>
      </c>
      <c r="Q159" s="33">
        <v>0.65012387883151734</v>
      </c>
      <c r="R159" s="33">
        <v>0.78407087004027298</v>
      </c>
      <c r="S159" s="33">
        <v>1.1157809213823333</v>
      </c>
      <c r="T159" s="33">
        <v>1.2949175020384767</v>
      </c>
      <c r="U159" s="33">
        <v>1.5654663420374877</v>
      </c>
      <c r="V159" s="33">
        <v>1.977258717207474</v>
      </c>
      <c r="W159" s="33">
        <v>2.5963977729702181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112.95864327100463</v>
      </c>
      <c r="C161" s="117">
        <f t="shared" si="54"/>
        <v>103.86195628545289</v>
      </c>
      <c r="D161" s="117">
        <f t="shared" si="54"/>
        <v>97.528353251374639</v>
      </c>
      <c r="E161" s="117">
        <f t="shared" si="54"/>
        <v>87.273961424431064</v>
      </c>
      <c r="F161" s="117">
        <f t="shared" si="54"/>
        <v>74.516788037816553</v>
      </c>
      <c r="G161" s="117">
        <f t="shared" si="54"/>
        <v>66.626050579633031</v>
      </c>
      <c r="H161" s="117">
        <f t="shared" si="54"/>
        <v>59.322096391233018</v>
      </c>
      <c r="I161" s="117">
        <f t="shared" si="54"/>
        <v>55.146824437714272</v>
      </c>
      <c r="J161" s="117">
        <f t="shared" si="54"/>
        <v>53.279098808396796</v>
      </c>
      <c r="K161" s="117">
        <f t="shared" si="54"/>
        <v>46.013377221217283</v>
      </c>
      <c r="L161" s="117">
        <f t="shared" si="54"/>
        <v>41.509334538456052</v>
      </c>
      <c r="M161" s="117">
        <f t="shared" si="54"/>
        <v>44.391950734204151</v>
      </c>
      <c r="N161" s="117">
        <f t="shared" si="54"/>
        <v>53.144020574636684</v>
      </c>
      <c r="O161" s="117">
        <f t="shared" si="54"/>
        <v>55.905886196544465</v>
      </c>
      <c r="P161" s="117">
        <f t="shared" si="54"/>
        <v>54.250447985844403</v>
      </c>
      <c r="Q161" s="117">
        <f t="shared" si="54"/>
        <v>58.918982479372517</v>
      </c>
      <c r="R161" s="117">
        <f t="shared" ref="R161:V161" si="55">R162+R164+R166+R175</f>
        <v>59.310236360158768</v>
      </c>
      <c r="S161" s="117">
        <f t="shared" si="55"/>
        <v>39.640883074005721</v>
      </c>
      <c r="T161" s="117">
        <f t="shared" si="55"/>
        <v>39.358322638932826</v>
      </c>
      <c r="U161" s="117">
        <f t="shared" si="55"/>
        <v>58.423525750575727</v>
      </c>
      <c r="V161" s="117">
        <f t="shared" si="55"/>
        <v>87.076461735411357</v>
      </c>
      <c r="W161" s="117">
        <f t="shared" ref="W161" si="56">W162+W164+W166+W175</f>
        <v>75.736317182404846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100.40014518925949</v>
      </c>
      <c r="C162" s="122">
        <f t="shared" si="57"/>
        <v>94.207535732140997</v>
      </c>
      <c r="D162" s="122">
        <f t="shared" si="57"/>
        <v>88.717723496058909</v>
      </c>
      <c r="E162" s="122">
        <f t="shared" si="57"/>
        <v>78.813821290635943</v>
      </c>
      <c r="F162" s="122">
        <f t="shared" si="57"/>
        <v>66.620412384496845</v>
      </c>
      <c r="G162" s="122">
        <f t="shared" si="57"/>
        <v>59.10029773678626</v>
      </c>
      <c r="H162" s="122">
        <f t="shared" si="57"/>
        <v>52.024436500609283</v>
      </c>
      <c r="I162" s="122">
        <f t="shared" si="57"/>
        <v>47.190125592630615</v>
      </c>
      <c r="J162" s="122">
        <f t="shared" si="57"/>
        <v>46.5938827363738</v>
      </c>
      <c r="K162" s="122">
        <f t="shared" si="57"/>
        <v>40.995777348780365</v>
      </c>
      <c r="L162" s="122">
        <f t="shared" si="57"/>
        <v>37.606713170447961</v>
      </c>
      <c r="M162" s="122">
        <f t="shared" si="57"/>
        <v>40.406911787509138</v>
      </c>
      <c r="N162" s="122">
        <f t="shared" si="57"/>
        <v>48.340544553844737</v>
      </c>
      <c r="O162" s="122">
        <f t="shared" si="57"/>
        <v>50.108065963989382</v>
      </c>
      <c r="P162" s="122">
        <f t="shared" si="57"/>
        <v>48.284712184509615</v>
      </c>
      <c r="Q162" s="122">
        <f t="shared" si="57"/>
        <v>51.700924854542293</v>
      </c>
      <c r="R162" s="122">
        <f t="shared" si="57"/>
        <v>52.048381312236252</v>
      </c>
      <c r="S162" s="122">
        <f t="shared" si="57"/>
        <v>31.844218387984856</v>
      </c>
      <c r="T162" s="122">
        <f t="shared" si="57"/>
        <v>30.652880105943854</v>
      </c>
      <c r="U162" s="122">
        <f t="shared" si="57"/>
        <v>47.567493885163415</v>
      </c>
      <c r="V162" s="122">
        <f t="shared" si="57"/>
        <v>75.102375647859461</v>
      </c>
      <c r="W162" s="122">
        <f t="shared" si="57"/>
        <v>61.55297733043065</v>
      </c>
      <c r="DA162" s="130" t="s">
        <v>1890</v>
      </c>
    </row>
    <row r="163" spans="1:105" ht="12" customHeight="1" x14ac:dyDescent="0.25">
      <c r="A163" s="97" t="s">
        <v>53</v>
      </c>
      <c r="B163" s="33">
        <v>100.40014518925949</v>
      </c>
      <c r="C163" s="33">
        <v>94.207535732140997</v>
      </c>
      <c r="D163" s="33">
        <v>88.717723496058909</v>
      </c>
      <c r="E163" s="33">
        <v>78.813821290635943</v>
      </c>
      <c r="F163" s="33">
        <v>66.620412384496845</v>
      </c>
      <c r="G163" s="33">
        <v>59.10029773678626</v>
      </c>
      <c r="H163" s="33">
        <v>52.024436500609283</v>
      </c>
      <c r="I163" s="33">
        <v>47.190125592630615</v>
      </c>
      <c r="J163" s="33">
        <v>46.5938827363738</v>
      </c>
      <c r="K163" s="33">
        <v>40.995777348780365</v>
      </c>
      <c r="L163" s="33">
        <v>37.606713170447961</v>
      </c>
      <c r="M163" s="33">
        <v>40.406911787509138</v>
      </c>
      <c r="N163" s="33">
        <v>48.340544553844737</v>
      </c>
      <c r="O163" s="33">
        <v>50.108065963989382</v>
      </c>
      <c r="P163" s="33">
        <v>48.284712184509615</v>
      </c>
      <c r="Q163" s="33">
        <v>51.700924854542293</v>
      </c>
      <c r="R163" s="33">
        <v>52.048381312236252</v>
      </c>
      <c r="S163" s="33">
        <v>31.844218387984856</v>
      </c>
      <c r="T163" s="33">
        <v>30.652880105943854</v>
      </c>
      <c r="U163" s="33">
        <v>47.567493885163415</v>
      </c>
      <c r="V163" s="33">
        <v>75.102375647859461</v>
      </c>
      <c r="W163" s="33">
        <v>61.55297733043065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6.2703329798844035E-2</v>
      </c>
      <c r="C164" s="122">
        <f t="shared" si="58"/>
        <v>0.10160148074388911</v>
      </c>
      <c r="D164" s="122">
        <f t="shared" si="58"/>
        <v>0.14314868977604953</v>
      </c>
      <c r="E164" s="122">
        <f t="shared" si="58"/>
        <v>0.14451681904390784</v>
      </c>
      <c r="F164" s="122">
        <f t="shared" si="58"/>
        <v>0.11865005556566117</v>
      </c>
      <c r="G164" s="122">
        <f t="shared" si="58"/>
        <v>0.12034800875059951</v>
      </c>
      <c r="H164" s="122">
        <f t="shared" si="58"/>
        <v>0.15241126555757337</v>
      </c>
      <c r="I164" s="122">
        <f t="shared" si="58"/>
        <v>0.24802056778728679</v>
      </c>
      <c r="J164" s="122">
        <f t="shared" si="58"/>
        <v>0.23543191324611815</v>
      </c>
      <c r="K164" s="122">
        <f t="shared" si="58"/>
        <v>0.27848879509551799</v>
      </c>
      <c r="L164" s="122">
        <f t="shared" si="58"/>
        <v>0.33107351564071585</v>
      </c>
      <c r="M164" s="122">
        <f t="shared" si="58"/>
        <v>0.31404002422409416</v>
      </c>
      <c r="N164" s="122">
        <f t="shared" si="58"/>
        <v>0.57334606897097296</v>
      </c>
      <c r="O164" s="122">
        <f t="shared" si="58"/>
        <v>0.65082715566336569</v>
      </c>
      <c r="P164" s="122">
        <f t="shared" si="58"/>
        <v>0.5608263736627217</v>
      </c>
      <c r="Q164" s="122">
        <f t="shared" si="58"/>
        <v>0.90560444816985819</v>
      </c>
      <c r="R164" s="122">
        <f t="shared" si="58"/>
        <v>0.87027805281816006</v>
      </c>
      <c r="S164" s="122">
        <f t="shared" si="58"/>
        <v>0.86151924426801618</v>
      </c>
      <c r="T164" s="122">
        <f t="shared" si="58"/>
        <v>0.86178776833373305</v>
      </c>
      <c r="U164" s="122">
        <f t="shared" si="58"/>
        <v>0.85432956181658992</v>
      </c>
      <c r="V164" s="122">
        <f t="shared" si="58"/>
        <v>0.97554377966101857</v>
      </c>
      <c r="W164" s="122">
        <f t="shared" si="58"/>
        <v>0.97348323581416141</v>
      </c>
      <c r="DA164" s="130" t="s">
        <v>1892</v>
      </c>
    </row>
    <row r="165" spans="1:105" ht="12" customHeight="1" x14ac:dyDescent="0.25">
      <c r="A165" s="97" t="s">
        <v>53</v>
      </c>
      <c r="B165" s="98">
        <v>6.2703329798844035E-2</v>
      </c>
      <c r="C165" s="98">
        <v>0.10160148074388911</v>
      </c>
      <c r="D165" s="98">
        <v>0.14314868977604953</v>
      </c>
      <c r="E165" s="98">
        <v>0.14451681904390784</v>
      </c>
      <c r="F165" s="98">
        <v>0.11865005556566117</v>
      </c>
      <c r="G165" s="98">
        <v>0.12034800875059951</v>
      </c>
      <c r="H165" s="98">
        <v>0.15241126555757337</v>
      </c>
      <c r="I165" s="98">
        <v>0.24802056778728679</v>
      </c>
      <c r="J165" s="98">
        <v>0.23543191324611815</v>
      </c>
      <c r="K165" s="98">
        <v>0.27848879509551799</v>
      </c>
      <c r="L165" s="98">
        <v>0.33107351564071585</v>
      </c>
      <c r="M165" s="98">
        <v>0.31404002422409416</v>
      </c>
      <c r="N165" s="98">
        <v>0.57334606897097296</v>
      </c>
      <c r="O165" s="98">
        <v>0.65082715566336569</v>
      </c>
      <c r="P165" s="98">
        <v>0.5608263736627217</v>
      </c>
      <c r="Q165" s="98">
        <v>0.90560444816985819</v>
      </c>
      <c r="R165" s="98">
        <v>0.87027805281816006</v>
      </c>
      <c r="S165" s="98">
        <v>0.86151924426801618</v>
      </c>
      <c r="T165" s="98">
        <v>0.86178776833373305</v>
      </c>
      <c r="U165" s="98">
        <v>0.85432956181658992</v>
      </c>
      <c r="V165" s="98">
        <v>0.97554377966101857</v>
      </c>
      <c r="W165" s="98">
        <v>0.97348323581416141</v>
      </c>
      <c r="DA165" s="63" t="s">
        <v>1893</v>
      </c>
    </row>
    <row r="166" spans="1:105" ht="12" customHeight="1" x14ac:dyDescent="0.25">
      <c r="A166" s="121" t="s">
        <v>55</v>
      </c>
      <c r="B166" s="122">
        <v>9.8834556372002176</v>
      </c>
      <c r="C166" s="122">
        <v>7.040679151441541</v>
      </c>
      <c r="D166" s="122">
        <v>6.5940604073451743</v>
      </c>
      <c r="E166" s="122">
        <v>6.2175389247411514</v>
      </c>
      <c r="F166" s="122">
        <v>5.6950814285687388</v>
      </c>
      <c r="G166" s="122">
        <v>5.4588560555324932</v>
      </c>
      <c r="H166" s="122">
        <v>5.4361905514475755</v>
      </c>
      <c r="I166" s="122">
        <v>5.8140731571356232</v>
      </c>
      <c r="J166" s="122">
        <v>4.9633084726831722</v>
      </c>
      <c r="K166" s="122">
        <v>3.5372598299178377</v>
      </c>
      <c r="L166" s="122">
        <v>2.6960788873646426</v>
      </c>
      <c r="M166" s="122">
        <v>2.730676755613036</v>
      </c>
      <c r="N166" s="122">
        <v>3.195702693174189</v>
      </c>
      <c r="O166" s="122">
        <v>4.0901464540173142</v>
      </c>
      <c r="P166" s="122">
        <v>4.1842945725361371</v>
      </c>
      <c r="Q166" s="122">
        <v>4.9741572238480156</v>
      </c>
      <c r="R166" s="122">
        <v>5.0499432143708427</v>
      </c>
      <c r="S166" s="122">
        <v>5.3278538730969665</v>
      </c>
      <c r="T166" s="122">
        <v>6.3275198570003566</v>
      </c>
      <c r="U166" s="122">
        <v>8.2427907236293922</v>
      </c>
      <c r="V166" s="122">
        <v>8.8214338353381212</v>
      </c>
      <c r="W166" s="122">
        <v>10.683507122721842</v>
      </c>
      <c r="DA166" s="130" t="s">
        <v>1894</v>
      </c>
    </row>
    <row r="167" spans="1:105" ht="12" customHeight="1" x14ac:dyDescent="0.25">
      <c r="A167" s="97" t="s">
        <v>124</v>
      </c>
      <c r="B167" s="98">
        <v>1.1094641897072244</v>
      </c>
      <c r="C167" s="98">
        <v>0.9781708919247295</v>
      </c>
      <c r="D167" s="98">
        <v>0.95428906241407385</v>
      </c>
      <c r="E167" s="98">
        <v>0.91060630677820797</v>
      </c>
      <c r="F167" s="98">
        <v>0.87401884062691715</v>
      </c>
      <c r="G167" s="98">
        <v>0.84036985803023001</v>
      </c>
      <c r="H167" s="98">
        <v>0.827197235718931</v>
      </c>
      <c r="I167" s="98">
        <v>0.80728328155663764</v>
      </c>
      <c r="J167" s="98">
        <v>0.68101637978093688</v>
      </c>
      <c r="K167" s="98">
        <v>0.5590956916887494</v>
      </c>
      <c r="L167" s="98">
        <v>0.41473384768898841</v>
      </c>
      <c r="M167" s="98">
        <v>0.3303332015283626</v>
      </c>
      <c r="N167" s="98">
        <v>0.25903695964000117</v>
      </c>
      <c r="O167" s="98">
        <v>0.21599654045216227</v>
      </c>
      <c r="P167" s="98">
        <v>0.19458252963348768</v>
      </c>
      <c r="Q167" s="98">
        <v>0.19503025087567508</v>
      </c>
      <c r="R167" s="98">
        <v>0.20339717839483312</v>
      </c>
      <c r="S167" s="98">
        <v>0.2400757831269274</v>
      </c>
      <c r="T167" s="98">
        <v>0.34870350826692226</v>
      </c>
      <c r="U167" s="98">
        <v>0.33550505253104584</v>
      </c>
      <c r="V167" s="98">
        <v>0.65366168029012262</v>
      </c>
      <c r="W167" s="98">
        <v>0.79677894120117032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1.3058645322396633E-3</v>
      </c>
      <c r="U168" s="98">
        <v>1.0756876550480951E-3</v>
      </c>
      <c r="V168" s="98">
        <v>1.8303720191955222E-3</v>
      </c>
      <c r="W168" s="98">
        <v>2.1568301114084122E-3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4.1455194465072508E-4</v>
      </c>
      <c r="U169" s="101">
        <v>3.2260641804876018E-4</v>
      </c>
      <c r="V169" s="101">
        <v>5.5635235029337263E-4</v>
      </c>
      <c r="W169" s="101">
        <v>6.4894123315541175E-4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8.9131258758893812E-4</v>
      </c>
      <c r="U170" s="104">
        <v>7.5308123699933493E-4</v>
      </c>
      <c r="V170" s="104">
        <v>1.2740196689021495E-3</v>
      </c>
      <c r="W170" s="104">
        <v>1.5078888782530005E-3</v>
      </c>
      <c r="DA170" s="132" t="s">
        <v>1898</v>
      </c>
    </row>
    <row r="171" spans="1:105" ht="12" customHeight="1" x14ac:dyDescent="0.25">
      <c r="A171" s="106" t="s">
        <v>122</v>
      </c>
      <c r="B171" s="101">
        <v>8.7739914474929925</v>
      </c>
      <c r="C171" s="101">
        <v>6.0625082595168118</v>
      </c>
      <c r="D171" s="101">
        <v>5.6397713449311002</v>
      </c>
      <c r="E171" s="101">
        <v>5.3069326179629437</v>
      </c>
      <c r="F171" s="101">
        <v>4.8210625879418219</v>
      </c>
      <c r="G171" s="101">
        <v>4.6184861975022633</v>
      </c>
      <c r="H171" s="101">
        <v>4.6089933157286449</v>
      </c>
      <c r="I171" s="101">
        <v>5.0067898755789857</v>
      </c>
      <c r="J171" s="101">
        <v>4.2822920929022352</v>
      </c>
      <c r="K171" s="101">
        <v>2.9781641382290882</v>
      </c>
      <c r="L171" s="101">
        <v>2.2605474525958065</v>
      </c>
      <c r="M171" s="101">
        <v>2.3578718953759341</v>
      </c>
      <c r="N171" s="101">
        <v>2.8823208037923664</v>
      </c>
      <c r="O171" s="101">
        <v>3.7965519599294741</v>
      </c>
      <c r="P171" s="101">
        <v>3.9258123579783275</v>
      </c>
      <c r="Q171" s="101">
        <v>4.7081250909011274</v>
      </c>
      <c r="R171" s="101">
        <v>4.7577077680545923</v>
      </c>
      <c r="S171" s="101">
        <v>4.8179505677465881</v>
      </c>
      <c r="T171" s="101">
        <v>5.234728729194277</v>
      </c>
      <c r="U171" s="101">
        <v>7.1383325476605251</v>
      </c>
      <c r="V171" s="101">
        <v>6.9358086055972592</v>
      </c>
      <c r="W171" s="101">
        <v>8.5261643144856656</v>
      </c>
      <c r="DA171" s="131" t="s">
        <v>1899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2.0797587079847669E-2</v>
      </c>
      <c r="M172" s="104">
        <v>4.2471658708739334E-2</v>
      </c>
      <c r="N172" s="104">
        <v>5.4344929741821368E-2</v>
      </c>
      <c r="O172" s="104">
        <v>7.7597953635678299E-2</v>
      </c>
      <c r="P172" s="104">
        <v>6.3899684924321729E-2</v>
      </c>
      <c r="Q172" s="104">
        <v>7.1001882071213523E-2</v>
      </c>
      <c r="R172" s="104">
        <v>8.8838267921417802E-2</v>
      </c>
      <c r="S172" s="104">
        <v>0.26982752222345058</v>
      </c>
      <c r="T172" s="104">
        <v>0.74278175500691757</v>
      </c>
      <c r="U172" s="104">
        <v>0.76787743578277268</v>
      </c>
      <c r="V172" s="104">
        <v>1.2301331774315436</v>
      </c>
      <c r="W172" s="104">
        <v>1.358407036923599</v>
      </c>
      <c r="DA172" s="132" t="s">
        <v>1900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7.4046639564132617E-3</v>
      </c>
      <c r="M173" s="98">
        <v>1.3327102822475368E-2</v>
      </c>
      <c r="N173" s="98">
        <v>1.7942700231989149E-2</v>
      </c>
      <c r="O173" s="98">
        <v>2.8184284519805144E-2</v>
      </c>
      <c r="P173" s="98">
        <v>2.0653542988026609E-2</v>
      </c>
      <c r="Q173" s="98">
        <v>2.3284410981270216E-2</v>
      </c>
      <c r="R173" s="98">
        <v>2.9295020751008708E-2</v>
      </c>
      <c r="S173" s="98">
        <v>8.1180345933222861E-2</v>
      </c>
      <c r="T173" s="98">
        <v>0.23488529659056576</v>
      </c>
      <c r="U173" s="98">
        <v>0.22794173556416597</v>
      </c>
      <c r="V173" s="98">
        <v>0.36846129498646685</v>
      </c>
      <c r="W173" s="98">
        <v>0.40357749822791872</v>
      </c>
      <c r="DA173" s="63" t="s">
        <v>1901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1.339292312343441E-2</v>
      </c>
      <c r="M174" s="33">
        <v>2.9144555886263964E-2</v>
      </c>
      <c r="N174" s="33">
        <v>3.6402229509832219E-2</v>
      </c>
      <c r="O174" s="33">
        <v>4.9413669115873159E-2</v>
      </c>
      <c r="P174" s="33">
        <v>4.324614193629512E-2</v>
      </c>
      <c r="Q174" s="33">
        <v>4.7717471089943314E-2</v>
      </c>
      <c r="R174" s="33">
        <v>5.954324717040909E-2</v>
      </c>
      <c r="S174" s="33">
        <v>0.1886471762902277</v>
      </c>
      <c r="T174" s="33">
        <v>0.50789645841635178</v>
      </c>
      <c r="U174" s="33">
        <v>0.53993570021860671</v>
      </c>
      <c r="V174" s="33">
        <v>0.86167188244507675</v>
      </c>
      <c r="W174" s="33">
        <v>0.95482953869568021</v>
      </c>
      <c r="DA174" s="60" t="s">
        <v>1902</v>
      </c>
    </row>
    <row r="175" spans="1:105" ht="12" customHeight="1" x14ac:dyDescent="0.25">
      <c r="A175" s="121" t="s">
        <v>54</v>
      </c>
      <c r="B175" s="122">
        <v>2.6123391147460779</v>
      </c>
      <c r="C175" s="122">
        <v>2.5121399211264674</v>
      </c>
      <c r="D175" s="122">
        <v>2.0734206581945105</v>
      </c>
      <c r="E175" s="122">
        <v>2.0980843900100545</v>
      </c>
      <c r="F175" s="122">
        <v>2.0826441691852962</v>
      </c>
      <c r="G175" s="122">
        <v>1.946548778563675</v>
      </c>
      <c r="H175" s="122">
        <v>1.7090580736185887</v>
      </c>
      <c r="I175" s="122">
        <v>1.8946051201607463</v>
      </c>
      <c r="J175" s="122">
        <v>1.4864756860937038</v>
      </c>
      <c r="K175" s="122">
        <v>1.2018512474235585</v>
      </c>
      <c r="L175" s="122">
        <v>0.87546896500273375</v>
      </c>
      <c r="M175" s="122">
        <v>0.9403221668578865</v>
      </c>
      <c r="N175" s="122">
        <v>1.0344272586467897</v>
      </c>
      <c r="O175" s="122">
        <v>1.0568466228744009</v>
      </c>
      <c r="P175" s="122">
        <v>1.2206148551359253</v>
      </c>
      <c r="Q175" s="122">
        <v>1.3382959528123486</v>
      </c>
      <c r="R175" s="122">
        <v>1.3416337807335179</v>
      </c>
      <c r="S175" s="122">
        <v>1.6072915686558917</v>
      </c>
      <c r="T175" s="122">
        <v>1.5161349076548836</v>
      </c>
      <c r="U175" s="122">
        <v>1.7589115799663302</v>
      </c>
      <c r="V175" s="122">
        <v>2.1771084725527512</v>
      </c>
      <c r="W175" s="122">
        <v>2.5263494934381834</v>
      </c>
      <c r="DA175" s="130" t="s">
        <v>1903</v>
      </c>
    </row>
    <row r="176" spans="1:105" ht="12" customHeight="1" x14ac:dyDescent="0.25">
      <c r="A176" s="97" t="s">
        <v>50</v>
      </c>
      <c r="B176" s="98">
        <v>0.1673897649165709</v>
      </c>
      <c r="C176" s="98">
        <v>0.14972614161823236</v>
      </c>
      <c r="D176" s="98">
        <v>0.12471805477120972</v>
      </c>
      <c r="E176" s="98">
        <v>0.10660930193961893</v>
      </c>
      <c r="F176" s="98">
        <v>0.10910236124630646</v>
      </c>
      <c r="G176" s="98">
        <v>0.11634314114217822</v>
      </c>
      <c r="H176" s="98">
        <v>0.11401387110050984</v>
      </c>
      <c r="I176" s="98">
        <v>0.11943499245531936</v>
      </c>
      <c r="J176" s="98">
        <v>0.10857336798846989</v>
      </c>
      <c r="K176" s="98">
        <v>8.9351261976113552E-2</v>
      </c>
      <c r="L176" s="98">
        <v>6.5455978608182863E-2</v>
      </c>
      <c r="M176" s="98">
        <v>6.5270899702114582E-2</v>
      </c>
      <c r="N176" s="98">
        <v>6.0682291287513339E-2</v>
      </c>
      <c r="O176" s="98">
        <v>5.210015803919308E-2</v>
      </c>
      <c r="P176" s="98">
        <v>4.9740662904119388E-2</v>
      </c>
      <c r="Q176" s="98">
        <v>5.0671959786816115E-2</v>
      </c>
      <c r="R176" s="98">
        <v>5.2471034042636477E-2</v>
      </c>
      <c r="S176" s="98">
        <v>5.4079972967448847E-2</v>
      </c>
      <c r="T176" s="98">
        <v>2.5713792877887522E-2</v>
      </c>
      <c r="U176" s="98">
        <v>5.9895763737458592E-2</v>
      </c>
      <c r="V176" s="98">
        <v>4.1698012686784962E-2</v>
      </c>
      <c r="W176" s="98">
        <v>9.0233588419854849E-2</v>
      </c>
      <c r="DA176" s="63" t="s">
        <v>1904</v>
      </c>
    </row>
    <row r="177" spans="1:105" ht="12" customHeight="1" x14ac:dyDescent="0.25">
      <c r="A177" s="109" t="s">
        <v>120</v>
      </c>
      <c r="B177" s="33">
        <v>2.444949349829507</v>
      </c>
      <c r="C177" s="33">
        <v>2.3624137795082349</v>
      </c>
      <c r="D177" s="33">
        <v>1.9487026034233006</v>
      </c>
      <c r="E177" s="33">
        <v>1.9914750880704357</v>
      </c>
      <c r="F177" s="33">
        <v>1.9735418079389895</v>
      </c>
      <c r="G177" s="33">
        <v>1.8302056374214968</v>
      </c>
      <c r="H177" s="33">
        <v>1.5950442025180789</v>
      </c>
      <c r="I177" s="33">
        <v>1.775170127705427</v>
      </c>
      <c r="J177" s="33">
        <v>1.3779023181052339</v>
      </c>
      <c r="K177" s="33">
        <v>1.1124999854474449</v>
      </c>
      <c r="L177" s="33">
        <v>0.81001298639455088</v>
      </c>
      <c r="M177" s="33">
        <v>0.87505126715577197</v>
      </c>
      <c r="N177" s="33">
        <v>0.9737449673592764</v>
      </c>
      <c r="O177" s="33">
        <v>1.0047464648352078</v>
      </c>
      <c r="P177" s="33">
        <v>1.1708741922318058</v>
      </c>
      <c r="Q177" s="33">
        <v>1.2876239930255324</v>
      </c>
      <c r="R177" s="33">
        <v>1.2891627466908815</v>
      </c>
      <c r="S177" s="33">
        <v>1.5532115956884429</v>
      </c>
      <c r="T177" s="33">
        <v>1.4904211147769961</v>
      </c>
      <c r="U177" s="33">
        <v>1.6990158162288715</v>
      </c>
      <c r="V177" s="33">
        <v>2.1354104598659664</v>
      </c>
      <c r="W177" s="33">
        <v>2.4361159050183288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0.5367395596671658</v>
      </c>
      <c r="C3" s="119">
        <f>IF(RES_hhdet_tes!C3=0,"",RES_hhdet_tes!C3/RES_hhdet_fec!C3)</f>
        <v>0.53748733402843074</v>
      </c>
      <c r="D3" s="119">
        <f>IF(RES_hhdet_tes!D3=0,"",RES_hhdet_tes!D3/RES_hhdet_fec!D3)</f>
        <v>0.53875343162153666</v>
      </c>
      <c r="E3" s="119">
        <f>IF(RES_hhdet_tes!E3=0,"",RES_hhdet_tes!E3/RES_hhdet_fec!E3)</f>
        <v>0.54261584728117052</v>
      </c>
      <c r="F3" s="119">
        <f>IF(RES_hhdet_tes!F3=0,"",RES_hhdet_tes!F3/RES_hhdet_fec!F3)</f>
        <v>0.54575079009723704</v>
      </c>
      <c r="G3" s="119">
        <f>IF(RES_hhdet_tes!G3=0,"",RES_hhdet_tes!G3/RES_hhdet_fec!G3)</f>
        <v>0.54993945929019028</v>
      </c>
      <c r="H3" s="119">
        <f>IF(RES_hhdet_tes!H3=0,"",RES_hhdet_tes!H3/RES_hhdet_fec!H3)</f>
        <v>0.5531543940950282</v>
      </c>
      <c r="I3" s="119">
        <f>IF(RES_hhdet_tes!I3=0,"",RES_hhdet_tes!I3/RES_hhdet_fec!I3)</f>
        <v>0.559808714259032</v>
      </c>
      <c r="J3" s="119">
        <f>IF(RES_hhdet_tes!J3=0,"",RES_hhdet_tes!J3/RES_hhdet_fec!J3)</f>
        <v>0.56357769814884906</v>
      </c>
      <c r="K3" s="119">
        <f>IF(RES_hhdet_tes!K3=0,"",RES_hhdet_tes!K3/RES_hhdet_fec!K3)</f>
        <v>0.56720632251137371</v>
      </c>
      <c r="L3" s="119">
        <f>IF(RES_hhdet_tes!L3=0,"",RES_hhdet_tes!L3/RES_hhdet_fec!L3)</f>
        <v>0.56730096264325403</v>
      </c>
      <c r="M3" s="119">
        <f>IF(RES_hhdet_tes!M3=0,"",RES_hhdet_tes!M3/RES_hhdet_fec!M3)</f>
        <v>0.5726072814123695</v>
      </c>
      <c r="N3" s="119">
        <f>IF(RES_hhdet_tes!N3=0,"",RES_hhdet_tes!N3/RES_hhdet_fec!N3)</f>
        <v>0.58071897258447902</v>
      </c>
      <c r="O3" s="119">
        <f>IF(RES_hhdet_tes!O3=0,"",RES_hhdet_tes!O3/RES_hhdet_fec!O3)</f>
        <v>0.59081503701047144</v>
      </c>
      <c r="P3" s="119">
        <f>IF(RES_hhdet_tes!P3=0,"",RES_hhdet_tes!P3/RES_hhdet_fec!P3)</f>
        <v>0.59435183383891255</v>
      </c>
      <c r="Q3" s="119">
        <f>IF(RES_hhdet_tes!Q3=0,"",RES_hhdet_tes!Q3/RES_hhdet_fec!Q3)</f>
        <v>0.59545130547955782</v>
      </c>
      <c r="R3" s="119">
        <f>IF(RES_hhdet_tes!R3=0,"",RES_hhdet_tes!R3/RES_hhdet_fec!R3)</f>
        <v>0.6130676846923534</v>
      </c>
      <c r="S3" s="119">
        <f>IF(RES_hhdet_tes!S3=0,"",RES_hhdet_tes!S3/RES_hhdet_fec!S3)</f>
        <v>0.6354222966401839</v>
      </c>
      <c r="T3" s="119">
        <f>IF(RES_hhdet_tes!T3=0,"",RES_hhdet_tes!T3/RES_hhdet_fec!T3)</f>
        <v>0.65917110269411816</v>
      </c>
      <c r="U3" s="119">
        <f>IF(RES_hhdet_tes!U3=0,"",RES_hhdet_tes!U3/RES_hhdet_fec!U3)</f>
        <v>0.68167444316237769</v>
      </c>
      <c r="V3" s="119">
        <f>IF(RES_hhdet_tes!V3=0,"",RES_hhdet_tes!V3/RES_hhdet_fec!V3)</f>
        <v>0.70454224996467052</v>
      </c>
      <c r="W3" s="119">
        <f>IF(RES_hhdet_tes!W3=0,"",RES_hhdet_tes!W3/RES_hhdet_fec!W3)</f>
        <v>0.71740970285356598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0.52951122731744571</v>
      </c>
      <c r="C4" s="124">
        <f>IF(RES_hhdet_tes!C4=0,"",RES_hhdet_tes!C4/RES_hhdet_fec!C4)</f>
        <v>0.5316707902667297</v>
      </c>
      <c r="D4" s="124">
        <f>IF(RES_hhdet_tes!D4=0,"",RES_hhdet_tes!D4/RES_hhdet_fec!D4)</f>
        <v>0.53396431961313806</v>
      </c>
      <c r="E4" s="124">
        <f>IF(RES_hhdet_tes!E4=0,"",RES_hhdet_tes!E4/RES_hhdet_fec!E4)</f>
        <v>0.53667611888756439</v>
      </c>
      <c r="F4" s="124">
        <f>IF(RES_hhdet_tes!F4=0,"",RES_hhdet_tes!F4/RES_hhdet_fec!F4)</f>
        <v>0.53995530665225233</v>
      </c>
      <c r="G4" s="124">
        <f>IF(RES_hhdet_tes!G4=0,"",RES_hhdet_tes!G4/RES_hhdet_fec!G4)</f>
        <v>0.54151769369418201</v>
      </c>
      <c r="H4" s="124">
        <f>IF(RES_hhdet_tes!H4=0,"",RES_hhdet_tes!H4/RES_hhdet_fec!H4)</f>
        <v>0.54447340491791041</v>
      </c>
      <c r="I4" s="124">
        <f>IF(RES_hhdet_tes!I4=0,"",RES_hhdet_tes!I4/RES_hhdet_fec!I4)</f>
        <v>0.54967998301733167</v>
      </c>
      <c r="J4" s="124">
        <f>IF(RES_hhdet_tes!J4=0,"",RES_hhdet_tes!J4/RES_hhdet_fec!J4)</f>
        <v>0.55570537757015248</v>
      </c>
      <c r="K4" s="124">
        <f>IF(RES_hhdet_tes!K4=0,"",RES_hhdet_tes!K4/RES_hhdet_fec!K4)</f>
        <v>0.55912757056660134</v>
      </c>
      <c r="L4" s="124">
        <f>IF(RES_hhdet_tes!L4=0,"",RES_hhdet_tes!L4/RES_hhdet_fec!L4)</f>
        <v>0.56280907882323794</v>
      </c>
      <c r="M4" s="124">
        <f>IF(RES_hhdet_tes!M4=0,"",RES_hhdet_tes!M4/RES_hhdet_fec!M4)</f>
        <v>0.56776553563023757</v>
      </c>
      <c r="N4" s="124">
        <f>IF(RES_hhdet_tes!N4=0,"",RES_hhdet_tes!N4/RES_hhdet_fec!N4)</f>
        <v>0.575754866536342</v>
      </c>
      <c r="O4" s="124">
        <f>IF(RES_hhdet_tes!O4=0,"",RES_hhdet_tes!O4/RES_hhdet_fec!O4)</f>
        <v>0.5849677755672561</v>
      </c>
      <c r="P4" s="124">
        <f>IF(RES_hhdet_tes!P4=0,"",RES_hhdet_tes!P4/RES_hhdet_fec!P4)</f>
        <v>0.58578747377242846</v>
      </c>
      <c r="Q4" s="124">
        <f>IF(RES_hhdet_tes!Q4=0,"",RES_hhdet_tes!Q4/RES_hhdet_fec!Q4)</f>
        <v>0.58652537445542652</v>
      </c>
      <c r="R4" s="124">
        <f>IF(RES_hhdet_tes!R4=0,"",RES_hhdet_tes!R4/RES_hhdet_fec!R4)</f>
        <v>0.60650049413174367</v>
      </c>
      <c r="S4" s="124">
        <f>IF(RES_hhdet_tes!S4=0,"",RES_hhdet_tes!S4/RES_hhdet_fec!S4)</f>
        <v>0.62906808172527118</v>
      </c>
      <c r="T4" s="124">
        <f>IF(RES_hhdet_tes!T4=0,"",RES_hhdet_tes!T4/RES_hhdet_fec!T4)</f>
        <v>0.65169484396799149</v>
      </c>
      <c r="U4" s="124">
        <f>IF(RES_hhdet_tes!U4=0,"",RES_hhdet_tes!U4/RES_hhdet_fec!U4)</f>
        <v>0.67401213465015997</v>
      </c>
      <c r="V4" s="124">
        <f>IF(RES_hhdet_tes!V4=0,"",RES_hhdet_tes!V4/RES_hhdet_fec!V4)</f>
        <v>0.70066026458494668</v>
      </c>
      <c r="W4" s="124">
        <f>IF(RES_hhdet_tes!W4=0,"",RES_hhdet_tes!W4/RES_hhdet_fec!W4)</f>
        <v>0.71531165933058383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0.52707542885839187</v>
      </c>
      <c r="C5" s="111">
        <f>IF(RES_hhdet_tes!C5=0,"",RES_hhdet_tes!C5/RES_hhdet_fec!C5)</f>
        <v>0.52927968515105983</v>
      </c>
      <c r="D5" s="111">
        <f>IF(RES_hhdet_tes!D5=0,"",RES_hhdet_tes!D5/RES_hhdet_fec!D5)</f>
        <v>0.53162945219450497</v>
      </c>
      <c r="E5" s="111">
        <f>IF(RES_hhdet_tes!E5=0,"",RES_hhdet_tes!E5/RES_hhdet_fec!E5)</f>
        <v>0.53438211950461256</v>
      </c>
      <c r="F5" s="111">
        <f>IF(RES_hhdet_tes!F5=0,"",RES_hhdet_tes!F5/RES_hhdet_fec!F5)</f>
        <v>0.53770415296193963</v>
      </c>
      <c r="G5" s="111">
        <f>IF(RES_hhdet_tes!G5=0,"",RES_hhdet_tes!G5/RES_hhdet_fec!G5)</f>
        <v>0.53930690932775294</v>
      </c>
      <c r="H5" s="111">
        <f>IF(RES_hhdet_tes!H5=0,"",RES_hhdet_tes!H5/RES_hhdet_fec!H5)</f>
        <v>0.54231288769501029</v>
      </c>
      <c r="I5" s="111">
        <f>IF(RES_hhdet_tes!I5=0,"",RES_hhdet_tes!I5/RES_hhdet_fec!I5)</f>
        <v>0.54756230555194763</v>
      </c>
      <c r="J5" s="111">
        <f>IF(RES_hhdet_tes!J5=0,"",RES_hhdet_tes!J5/RES_hhdet_fec!J5)</f>
        <v>0.55362348010018148</v>
      </c>
      <c r="K5" s="111">
        <f>IF(RES_hhdet_tes!K5=0,"",RES_hhdet_tes!K5/RES_hhdet_fec!K5)</f>
        <v>0.55707510113987779</v>
      </c>
      <c r="L5" s="111">
        <f>IF(RES_hhdet_tes!L5=0,"",RES_hhdet_tes!L5/RES_hhdet_fec!L5)</f>
        <v>0.56084888098652119</v>
      </c>
      <c r="M5" s="111">
        <f>IF(RES_hhdet_tes!M5=0,"",RES_hhdet_tes!M5/RES_hhdet_fec!M5)</f>
        <v>0.56583411027755437</v>
      </c>
      <c r="N5" s="111">
        <f>IF(RES_hhdet_tes!N5=0,"",RES_hhdet_tes!N5/RES_hhdet_fec!N5)</f>
        <v>0.57386929874690196</v>
      </c>
      <c r="O5" s="111">
        <f>IF(RES_hhdet_tes!O5=0,"",RES_hhdet_tes!O5/RES_hhdet_fec!O5)</f>
        <v>0.58308925890211361</v>
      </c>
      <c r="P5" s="111">
        <f>IF(RES_hhdet_tes!P5=0,"",RES_hhdet_tes!P5/RES_hhdet_fec!P5)</f>
        <v>0.58389642076967441</v>
      </c>
      <c r="Q5" s="111">
        <f>IF(RES_hhdet_tes!Q5=0,"",RES_hhdet_tes!Q5/RES_hhdet_fec!Q5)</f>
        <v>0.5847008570717166</v>
      </c>
      <c r="R5" s="111">
        <f>IF(RES_hhdet_tes!R5=0,"",RES_hhdet_tes!R5/RES_hhdet_fec!R5)</f>
        <v>0.60472322830982561</v>
      </c>
      <c r="S5" s="111">
        <f>IF(RES_hhdet_tes!S5=0,"",RES_hhdet_tes!S5/RES_hhdet_fec!S5)</f>
        <v>0.62732196603396939</v>
      </c>
      <c r="T5" s="111">
        <f>IF(RES_hhdet_tes!T5=0,"",RES_hhdet_tes!T5/RES_hhdet_fec!T5)</f>
        <v>0.64993825046633646</v>
      </c>
      <c r="U5" s="111">
        <f>IF(RES_hhdet_tes!U5=0,"",RES_hhdet_tes!U5/RES_hhdet_fec!U5)</f>
        <v>0.67233076217893217</v>
      </c>
      <c r="V5" s="111">
        <f>IF(RES_hhdet_tes!V5=0,"",RES_hhdet_tes!V5/RES_hhdet_fec!V5)</f>
        <v>0.69905998512523715</v>
      </c>
      <c r="W5" s="111">
        <f>IF(RES_hhdet_tes!W5=0,"",RES_hhdet_tes!W5/RES_hhdet_fec!W5)</f>
        <v>0.71380402020223088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1.6812889119229022</v>
      </c>
      <c r="C7" s="124">
        <f>IF(RES_hhdet_tes!C7=0,"",RES_hhdet_tes!C7/RES_hhdet_fec!C7)</f>
        <v>1.9498719928249286</v>
      </c>
      <c r="D7" s="124">
        <f>IF(RES_hhdet_tes!D7=0,"",RES_hhdet_tes!D7/RES_hhdet_fec!D7)</f>
        <v>2.0757594840038522</v>
      </c>
      <c r="E7" s="124">
        <f>IF(RES_hhdet_tes!E7=0,"",RES_hhdet_tes!E7/RES_hhdet_fec!E7)</f>
        <v>2.1678260192411667</v>
      </c>
      <c r="F7" s="124">
        <f>IF(RES_hhdet_tes!F7=0,"",RES_hhdet_tes!F7/RES_hhdet_fec!F7)</f>
        <v>2.2393706502235418</v>
      </c>
      <c r="G7" s="124">
        <f>IF(RES_hhdet_tes!G7=0,"",RES_hhdet_tes!G7/RES_hhdet_fec!G7)</f>
        <v>2.2974384949980995</v>
      </c>
      <c r="H7" s="124">
        <f>IF(RES_hhdet_tes!H7=0,"",RES_hhdet_tes!H7/RES_hhdet_fec!H7)</f>
        <v>2.3529214295387133</v>
      </c>
      <c r="I7" s="124">
        <f>IF(RES_hhdet_tes!I7=0,"",RES_hhdet_tes!I7/RES_hhdet_fec!I7)</f>
        <v>2.4161003522687028</v>
      </c>
      <c r="J7" s="124">
        <f>IF(RES_hhdet_tes!J7=0,"",RES_hhdet_tes!J7/RES_hhdet_fec!J7)</f>
        <v>2.4783545751423923</v>
      </c>
      <c r="K7" s="124">
        <f>IF(RES_hhdet_tes!K7=0,"",RES_hhdet_tes!K7/RES_hhdet_fec!K7)</f>
        <v>2.5637425263005218</v>
      </c>
      <c r="L7" s="124">
        <f>IF(RES_hhdet_tes!L7=0,"",RES_hhdet_tes!L7/RES_hhdet_fec!L7)</f>
        <v>2.6238050049053965</v>
      </c>
      <c r="M7" s="124">
        <f>IF(RES_hhdet_tes!M7=0,"",RES_hhdet_tes!M7/RES_hhdet_fec!M7)</f>
        <v>2.6654468374427047</v>
      </c>
      <c r="N7" s="124">
        <f>IF(RES_hhdet_tes!N7=0,"",RES_hhdet_tes!N7/RES_hhdet_fec!N7)</f>
        <v>2.7095260261073832</v>
      </c>
      <c r="O7" s="124">
        <f>IF(RES_hhdet_tes!O7=0,"",RES_hhdet_tes!O7/RES_hhdet_fec!O7)</f>
        <v>2.754626326334741</v>
      </c>
      <c r="P7" s="124">
        <f>IF(RES_hhdet_tes!P7=0,"",RES_hhdet_tes!P7/RES_hhdet_fec!P7)</f>
        <v>2.8114945659125437</v>
      </c>
      <c r="Q7" s="124">
        <f>IF(RES_hhdet_tes!Q7=0,"",RES_hhdet_tes!Q7/RES_hhdet_fec!Q7)</f>
        <v>2.905928451257707</v>
      </c>
      <c r="R7" s="124">
        <f>IF(RES_hhdet_tes!R7=0,"",RES_hhdet_tes!R7/RES_hhdet_fec!R7)</f>
        <v>3.2133012872684068</v>
      </c>
      <c r="S7" s="124">
        <f>IF(RES_hhdet_tes!S7=0,"",RES_hhdet_tes!S7/RES_hhdet_fec!S7)</f>
        <v>3.4930785207214075</v>
      </c>
      <c r="T7" s="124">
        <f>IF(RES_hhdet_tes!T7=0,"",RES_hhdet_tes!T7/RES_hhdet_fec!T7)</f>
        <v>3.6046650635490516</v>
      </c>
      <c r="U7" s="124">
        <f>IF(RES_hhdet_tes!U7=0,"",RES_hhdet_tes!U7/RES_hhdet_fec!U7)</f>
        <v>3.6440930482762997</v>
      </c>
      <c r="V7" s="124">
        <f>IF(RES_hhdet_tes!V7=0,"",RES_hhdet_tes!V7/RES_hhdet_fec!V7)</f>
        <v>3.6806291364392107</v>
      </c>
      <c r="W7" s="124">
        <f>IF(RES_hhdet_tes!W7=0,"",RES_hhdet_tes!W7/RES_hhdet_fec!W7)</f>
        <v>3.712162956282234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1.6812889119229022</v>
      </c>
      <c r="C8" s="111">
        <f>IF(RES_hhdet_tes!C8=0,"",RES_hhdet_tes!C8/RES_hhdet_fec!C8)</f>
        <v>1.9498719928249286</v>
      </c>
      <c r="D8" s="111">
        <f>IF(RES_hhdet_tes!D8=0,"",RES_hhdet_tes!D8/RES_hhdet_fec!D8)</f>
        <v>2.0757594840038522</v>
      </c>
      <c r="E8" s="111">
        <f>IF(RES_hhdet_tes!E8=0,"",RES_hhdet_tes!E8/RES_hhdet_fec!E8)</f>
        <v>2.1678260192411667</v>
      </c>
      <c r="F8" s="111">
        <f>IF(RES_hhdet_tes!F8=0,"",RES_hhdet_tes!F8/RES_hhdet_fec!F8)</f>
        <v>2.2393706502235418</v>
      </c>
      <c r="G8" s="111">
        <f>IF(RES_hhdet_tes!G8=0,"",RES_hhdet_tes!G8/RES_hhdet_fec!G8)</f>
        <v>2.2974384949980995</v>
      </c>
      <c r="H8" s="111">
        <f>IF(RES_hhdet_tes!H8=0,"",RES_hhdet_tes!H8/RES_hhdet_fec!H8)</f>
        <v>2.3529214295387133</v>
      </c>
      <c r="I8" s="111">
        <f>IF(RES_hhdet_tes!I8=0,"",RES_hhdet_tes!I8/RES_hhdet_fec!I8)</f>
        <v>2.4161003522687028</v>
      </c>
      <c r="J8" s="111">
        <f>IF(RES_hhdet_tes!J8=0,"",RES_hhdet_tes!J8/RES_hhdet_fec!J8)</f>
        <v>2.4783545751423923</v>
      </c>
      <c r="K8" s="111">
        <f>IF(RES_hhdet_tes!K8=0,"",RES_hhdet_tes!K8/RES_hhdet_fec!K8)</f>
        <v>2.5637425263005218</v>
      </c>
      <c r="L8" s="111">
        <f>IF(RES_hhdet_tes!L8=0,"",RES_hhdet_tes!L8/RES_hhdet_fec!L8)</f>
        <v>2.6238050049053965</v>
      </c>
      <c r="M8" s="111">
        <f>IF(RES_hhdet_tes!M8=0,"",RES_hhdet_tes!M8/RES_hhdet_fec!M8)</f>
        <v>2.6654468374427047</v>
      </c>
      <c r="N8" s="111">
        <f>IF(RES_hhdet_tes!N8=0,"",RES_hhdet_tes!N8/RES_hhdet_fec!N8)</f>
        <v>2.7095260261073832</v>
      </c>
      <c r="O8" s="111">
        <f>IF(RES_hhdet_tes!O8=0,"",RES_hhdet_tes!O8/RES_hhdet_fec!O8)</f>
        <v>2.754626326334741</v>
      </c>
      <c r="P8" s="111">
        <f>IF(RES_hhdet_tes!P8=0,"",RES_hhdet_tes!P8/RES_hhdet_fec!P8)</f>
        <v>2.8114945659125437</v>
      </c>
      <c r="Q8" s="111">
        <f>IF(RES_hhdet_tes!Q8=0,"",RES_hhdet_tes!Q8/RES_hhdet_fec!Q8)</f>
        <v>2.905928451257707</v>
      </c>
      <c r="R8" s="111">
        <f>IF(RES_hhdet_tes!R8=0,"",RES_hhdet_tes!R8/RES_hhdet_fec!R8)</f>
        <v>3.2133012872684068</v>
      </c>
      <c r="S8" s="111">
        <f>IF(RES_hhdet_tes!S8=0,"",RES_hhdet_tes!S8/RES_hhdet_fec!S8)</f>
        <v>3.4930785207214075</v>
      </c>
      <c r="T8" s="111">
        <f>IF(RES_hhdet_tes!T8=0,"",RES_hhdet_tes!T8/RES_hhdet_fec!T8)</f>
        <v>3.6046650635490516</v>
      </c>
      <c r="U8" s="111">
        <f>IF(RES_hhdet_tes!U8=0,"",RES_hhdet_tes!U8/RES_hhdet_fec!U8)</f>
        <v>3.6440930482762997</v>
      </c>
      <c r="V8" s="111">
        <f>IF(RES_hhdet_tes!V8=0,"",RES_hhdet_tes!V8/RES_hhdet_fec!V8)</f>
        <v>3.6806291364392107</v>
      </c>
      <c r="W8" s="111">
        <f>IF(RES_hhdet_tes!W8=0,"",RES_hhdet_tes!W8/RES_hhdet_fec!W8)</f>
        <v>3.712162956282234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0.56872428482895954</v>
      </c>
      <c r="C9" s="124">
        <f>IF(RES_hhdet_tes!C9=0,"",RES_hhdet_tes!C9/RES_hhdet_fec!C9)</f>
        <v>0.5760436339274132</v>
      </c>
      <c r="D9" s="124">
        <f>IF(RES_hhdet_tes!D9=0,"",RES_hhdet_tes!D9/RES_hhdet_fec!D9)</f>
        <v>0.58651235106084321</v>
      </c>
      <c r="E9" s="124">
        <f>IF(RES_hhdet_tes!E9=0,"",RES_hhdet_tes!E9/RES_hhdet_fec!E9)</f>
        <v>0.58765739630915592</v>
      </c>
      <c r="F9" s="124">
        <f>IF(RES_hhdet_tes!F9=0,"",RES_hhdet_tes!F9/RES_hhdet_fec!F9)</f>
        <v>0.59411888729933371</v>
      </c>
      <c r="G9" s="124">
        <f>IF(RES_hhdet_tes!G9=0,"",RES_hhdet_tes!G9/RES_hhdet_fec!G9)</f>
        <v>0.59324370633149448</v>
      </c>
      <c r="H9" s="124">
        <f>IF(RES_hhdet_tes!H9=0,"",RES_hhdet_tes!H9/RES_hhdet_fec!H9)</f>
        <v>0.59748888687042634</v>
      </c>
      <c r="I9" s="124">
        <f>IF(RES_hhdet_tes!I9=0,"",RES_hhdet_tes!I9/RES_hhdet_fec!I9)</f>
        <v>0.60085593948859284</v>
      </c>
      <c r="J9" s="124">
        <f>IF(RES_hhdet_tes!J9=0,"",RES_hhdet_tes!J9/RES_hhdet_fec!J9)</f>
        <v>0.61089847777977135</v>
      </c>
      <c r="K9" s="124">
        <f>IF(RES_hhdet_tes!K9=0,"",RES_hhdet_tes!K9/RES_hhdet_fec!K9)</f>
        <v>0.61711482440517462</v>
      </c>
      <c r="L9" s="124">
        <f>IF(RES_hhdet_tes!L9=0,"",RES_hhdet_tes!L9/RES_hhdet_fec!L9)</f>
        <v>0.62133808823399661</v>
      </c>
      <c r="M9" s="124">
        <f>IF(RES_hhdet_tes!M9=0,"",RES_hhdet_tes!M9/RES_hhdet_fec!M9)</f>
        <v>0.63030539691913057</v>
      </c>
      <c r="N9" s="124">
        <f>IF(RES_hhdet_tes!N9=0,"",RES_hhdet_tes!N9/RES_hhdet_fec!N9)</f>
        <v>0.64021133219764825</v>
      </c>
      <c r="O9" s="124">
        <f>IF(RES_hhdet_tes!O9=0,"",RES_hhdet_tes!O9/RES_hhdet_fec!O9)</f>
        <v>0.64974615929130497</v>
      </c>
      <c r="P9" s="124">
        <f>IF(RES_hhdet_tes!P9=0,"",RES_hhdet_tes!P9/RES_hhdet_fec!P9)</f>
        <v>0.6573019307923571</v>
      </c>
      <c r="Q9" s="124">
        <f>IF(RES_hhdet_tes!Q9=0,"",RES_hhdet_tes!Q9/RES_hhdet_fec!Q9)</f>
        <v>0.66162911619198894</v>
      </c>
      <c r="R9" s="124">
        <f>IF(RES_hhdet_tes!R9=0,"",RES_hhdet_tes!R9/RES_hhdet_fec!R9)</f>
        <v>0.67323035292807032</v>
      </c>
      <c r="S9" s="124">
        <f>IF(RES_hhdet_tes!S9=0,"",RES_hhdet_tes!S9/RES_hhdet_fec!S9)</f>
        <v>0.68668307421947727</v>
      </c>
      <c r="T9" s="124">
        <f>IF(RES_hhdet_tes!T9=0,"",RES_hhdet_tes!T9/RES_hhdet_fec!T9)</f>
        <v>0.70262099992812643</v>
      </c>
      <c r="U9" s="124">
        <f>IF(RES_hhdet_tes!U9=0,"",RES_hhdet_tes!U9/RES_hhdet_fec!U9)</f>
        <v>0.71367699227394865</v>
      </c>
      <c r="V9" s="124">
        <f>IF(RES_hhdet_tes!V9=0,"",RES_hhdet_tes!V9/RES_hhdet_fec!V9)</f>
        <v>0.7308354800307828</v>
      </c>
      <c r="W9" s="124">
        <f>IF(RES_hhdet_tes!W9=0,"",RES_hhdet_tes!W9/RES_hhdet_fec!W9)</f>
        <v>0.73673580346758794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0.5862561394095841</v>
      </c>
      <c r="C10" s="111">
        <f>IF(RES_hhdet_tes!C10=0,"",RES_hhdet_tes!C10/RES_hhdet_fec!C10)</f>
        <v>0.59099486451566663</v>
      </c>
      <c r="D10" s="111">
        <f>IF(RES_hhdet_tes!D10=0,"",RES_hhdet_tes!D10/RES_hhdet_fec!D10)</f>
        <v>0.59506910749458519</v>
      </c>
      <c r="E10" s="111">
        <f>IF(RES_hhdet_tes!E10=0,"",RES_hhdet_tes!E10/RES_hhdet_fec!E10)</f>
        <v>0.59846852103775194</v>
      </c>
      <c r="F10" s="111">
        <f>IF(RES_hhdet_tes!F10=0,"",RES_hhdet_tes!F10/RES_hhdet_fec!F10)</f>
        <v>0.60150948278497962</v>
      </c>
      <c r="G10" s="111">
        <f>IF(RES_hhdet_tes!G10=0,"",RES_hhdet_tes!G10/RES_hhdet_fec!G10)</f>
        <v>0.60417292530135724</v>
      </c>
      <c r="H10" s="111">
        <f>IF(RES_hhdet_tes!H10=0,"",RES_hhdet_tes!H10/RES_hhdet_fec!H10)</f>
        <v>0.60544310590576822</v>
      </c>
      <c r="I10" s="111">
        <f>IF(RES_hhdet_tes!I10=0,"",RES_hhdet_tes!I10/RES_hhdet_fec!I10)</f>
        <v>0.60917451611498041</v>
      </c>
      <c r="J10" s="111">
        <f>IF(RES_hhdet_tes!J10=0,"",RES_hhdet_tes!J10/RES_hhdet_fec!J10)</f>
        <v>0.61645763461688308</v>
      </c>
      <c r="K10" s="111">
        <f>IF(RES_hhdet_tes!K10=0,"",RES_hhdet_tes!K10/RES_hhdet_fec!K10)</f>
        <v>0.62184174282397831</v>
      </c>
      <c r="L10" s="111">
        <f>IF(RES_hhdet_tes!L10=0,"",RES_hhdet_tes!L10/RES_hhdet_fec!L10)</f>
        <v>0.62797370085736859</v>
      </c>
      <c r="M10" s="111">
        <f>IF(RES_hhdet_tes!M10=0,"",RES_hhdet_tes!M10/RES_hhdet_fec!M10)</f>
        <v>0.63578312735112308</v>
      </c>
      <c r="N10" s="111">
        <f>IF(RES_hhdet_tes!N10=0,"",RES_hhdet_tes!N10/RES_hhdet_fec!N10)</f>
        <v>0.64609288506891893</v>
      </c>
      <c r="O10" s="111">
        <f>IF(RES_hhdet_tes!O10=0,"",RES_hhdet_tes!O10/RES_hhdet_fec!O10)</f>
        <v>0.65863946855015831</v>
      </c>
      <c r="P10" s="111">
        <f>IF(RES_hhdet_tes!P10=0,"",RES_hhdet_tes!P10/RES_hhdet_fec!P10)</f>
        <v>0.66252190213960904</v>
      </c>
      <c r="Q10" s="111">
        <f>IF(RES_hhdet_tes!Q10=0,"",RES_hhdet_tes!Q10/RES_hhdet_fec!Q10)</f>
        <v>0.66436056884090988</v>
      </c>
      <c r="R10" s="111">
        <f>IF(RES_hhdet_tes!R10=0,"",RES_hhdet_tes!R10/RES_hhdet_fec!R10)</f>
        <v>0.67561057904023114</v>
      </c>
      <c r="S10" s="111">
        <f>IF(RES_hhdet_tes!S10=0,"",RES_hhdet_tes!S10/RES_hhdet_fec!S10)</f>
        <v>0.68807467106234033</v>
      </c>
      <c r="T10" s="111">
        <f>IF(RES_hhdet_tes!T10=0,"",RES_hhdet_tes!T10/RES_hhdet_fec!T10)</f>
        <v>0.70000228724759916</v>
      </c>
      <c r="U10" s="111">
        <f>IF(RES_hhdet_tes!U10=0,"",RES_hhdet_tes!U10/RES_hhdet_fec!U10)</f>
        <v>0.71310413575948883</v>
      </c>
      <c r="V10" s="111">
        <f>IF(RES_hhdet_tes!V10=0,"",RES_hhdet_tes!V10/RES_hhdet_fec!V10)</f>
        <v>0.73079054486217365</v>
      </c>
      <c r="W10" s="111">
        <f>IF(RES_hhdet_tes!W10=0,"",RES_hhdet_tes!W10/RES_hhdet_fec!W10)</f>
        <v>0.73797221057668139</v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0.4898571571470613</v>
      </c>
      <c r="C11" s="111">
        <f>IF(RES_hhdet_tes!C11=0,"",RES_hhdet_tes!C11/RES_hhdet_fec!C11)</f>
        <v>0.48985715714706135</v>
      </c>
      <c r="D11" s="111">
        <f>IF(RES_hhdet_tes!D11=0,"",RES_hhdet_tes!D11/RES_hhdet_fec!D11)</f>
        <v>0.48985715714706135</v>
      </c>
      <c r="E11" s="111">
        <f>IF(RES_hhdet_tes!E11=0,"",RES_hhdet_tes!E11/RES_hhdet_fec!E11)</f>
        <v>0.48985715714706141</v>
      </c>
      <c r="F11" s="111">
        <f>IF(RES_hhdet_tes!F11=0,"",RES_hhdet_tes!F11/RES_hhdet_fec!F11)</f>
        <v>0.49607358881930602</v>
      </c>
      <c r="G11" s="111">
        <f>IF(RES_hhdet_tes!G11=0,"",RES_hhdet_tes!G11/RES_hhdet_fec!G11)</f>
        <v>0.50911971312620663</v>
      </c>
      <c r="H11" s="111">
        <f>IF(RES_hhdet_tes!H11=0,"",RES_hhdet_tes!H11/RES_hhdet_fec!H11)</f>
        <v>0.51875083142783984</v>
      </c>
      <c r="I11" s="111">
        <f>IF(RES_hhdet_tes!I11=0,"",RES_hhdet_tes!I11/RES_hhdet_fec!I11)</f>
        <v>0.52512540869535351</v>
      </c>
      <c r="J11" s="111">
        <f>IF(RES_hhdet_tes!J11=0,"",RES_hhdet_tes!J11/RES_hhdet_fec!J11)</f>
        <v>0.52647274403048971</v>
      </c>
      <c r="K11" s="111">
        <f>IF(RES_hhdet_tes!K11=0,"",RES_hhdet_tes!K11/RES_hhdet_fec!K11)</f>
        <v>0.52837568400193347</v>
      </c>
      <c r="L11" s="111">
        <f>IF(RES_hhdet_tes!L11=0,"",RES_hhdet_tes!L11/RES_hhdet_fec!L11)</f>
        <v>0.52989260430702934</v>
      </c>
      <c r="M11" s="111">
        <f>IF(RES_hhdet_tes!M11=0,"",RES_hhdet_tes!M11/RES_hhdet_fec!M11)</f>
        <v>0.53120913274870485</v>
      </c>
      <c r="N11" s="111">
        <f>IF(RES_hhdet_tes!N11=0,"",RES_hhdet_tes!N11/RES_hhdet_fec!N11)</f>
        <v>0.53135495831924584</v>
      </c>
      <c r="O11" s="111">
        <f>IF(RES_hhdet_tes!O11=0,"",RES_hhdet_tes!O11/RES_hhdet_fec!O11)</f>
        <v>0.54176234609716345</v>
      </c>
      <c r="P11" s="111">
        <f>IF(RES_hhdet_tes!P11=0,"",RES_hhdet_tes!P11/RES_hhdet_fec!P11)</f>
        <v>0.56432736564143038</v>
      </c>
      <c r="Q11" s="111">
        <f>IF(RES_hhdet_tes!Q11=0,"",RES_hhdet_tes!Q11/RES_hhdet_fec!Q11)</f>
        <v>0.66856268706124722</v>
      </c>
      <c r="R11" s="111">
        <f>IF(RES_hhdet_tes!R11=0,"",RES_hhdet_tes!R11/RES_hhdet_fec!R11)</f>
        <v>0.69519276060309521</v>
      </c>
      <c r="S11" s="111">
        <f>IF(RES_hhdet_tes!S11=0,"",RES_hhdet_tes!S11/RES_hhdet_fec!S11)</f>
        <v>0.73942236446818588</v>
      </c>
      <c r="T11" s="111">
        <f>IF(RES_hhdet_tes!T11=0,"",RES_hhdet_tes!T11/RES_hhdet_fec!T11)</f>
        <v>0.82179564717143416</v>
      </c>
      <c r="U11" s="111">
        <f>IF(RES_hhdet_tes!U11=0,"",RES_hhdet_tes!U11/RES_hhdet_fec!U11)</f>
        <v>0.84025944634510652</v>
      </c>
      <c r="V11" s="111">
        <f>IF(RES_hhdet_tes!V11=0,"",RES_hhdet_tes!V11/RES_hhdet_fec!V11)</f>
        <v>0.86644640569074138</v>
      </c>
      <c r="W11" s="111">
        <f>IF(RES_hhdet_tes!W11=0,"",RES_hhdet_tes!W11/RES_hhdet_fec!W11)</f>
        <v>0.88940119458894351</v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>
        <f>IF(RES_hhdet_tes!T12=0,"",RES_hhdet_tes!T12/RES_hhdet_fec!T12)</f>
        <v>0.95133240579381795</v>
      </c>
      <c r="U12" s="111">
        <f>IF(RES_hhdet_tes!U12=0,"",RES_hhdet_tes!U12/RES_hhdet_fec!U12)</f>
        <v>0.95389843058355306</v>
      </c>
      <c r="V12" s="111">
        <f>IF(RES_hhdet_tes!V12=0,"",RES_hhdet_tes!V12/RES_hhdet_fec!V12)</f>
        <v>0.95330512224636266</v>
      </c>
      <c r="W12" s="111">
        <f>IF(RES_hhdet_tes!W12=0,"",RES_hhdet_tes!W12/RES_hhdet_fec!W12)</f>
        <v>0.95375619503789699</v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>
        <f>IF(RES_hhdet_tes!T13=0,"",RES_hhdet_tes!T13/RES_hhdet_fec!T13)</f>
        <v>0.86121615232156712</v>
      </c>
      <c r="U13" s="112">
        <f>IF(RES_hhdet_tes!U13=0,"",RES_hhdet_tes!U13/RES_hhdet_fec!U13)</f>
        <v>0.86121615232156712</v>
      </c>
      <c r="V13" s="112">
        <f>IF(RES_hhdet_tes!V13=0,"",RES_hhdet_tes!V13/RES_hhdet_fec!V13)</f>
        <v>0.86121615232156712</v>
      </c>
      <c r="W13" s="112">
        <f>IF(RES_hhdet_tes!W13=0,"",RES_hhdet_tes!W13/RES_hhdet_fec!W13)</f>
        <v>0.86121615232156712</v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>
        <f>IF(RES_hhdet_tes!T14=0,"",RES_hhdet_tes!T14/RES_hhdet_fec!T14)</f>
        <v>1</v>
      </c>
      <c r="U14" s="113">
        <f>IF(RES_hhdet_tes!U14=0,"",RES_hhdet_tes!U14/RES_hhdet_fec!U14)</f>
        <v>1</v>
      </c>
      <c r="V14" s="113">
        <f>IF(RES_hhdet_tes!V14=0,"",RES_hhdet_tes!V14/RES_hhdet_fec!V14)</f>
        <v>1</v>
      </c>
      <c r="W14" s="113">
        <f>IF(RES_hhdet_tes!W14=0,"",RES_hhdet_tes!W14/RES_hhdet_fec!W14)</f>
        <v>1</v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0.54880132325238962</v>
      </c>
      <c r="C15" s="112">
        <f>IF(RES_hhdet_tes!C15=0,"",RES_hhdet_tes!C15/RES_hhdet_fec!C15)</f>
        <v>0.54880132325238962</v>
      </c>
      <c r="D15" s="112">
        <f>IF(RES_hhdet_tes!D15=0,"",RES_hhdet_tes!D15/RES_hhdet_fec!D15)</f>
        <v>0.54880132325238962</v>
      </c>
      <c r="E15" s="112">
        <f>IF(RES_hhdet_tes!E15=0,"",RES_hhdet_tes!E15/RES_hhdet_fec!E15)</f>
        <v>0.54880132325238962</v>
      </c>
      <c r="F15" s="112">
        <f>IF(RES_hhdet_tes!F15=0,"",RES_hhdet_tes!F15/RES_hhdet_fec!F15)</f>
        <v>0.55351207242862044</v>
      </c>
      <c r="G15" s="112">
        <f>IF(RES_hhdet_tes!G15=0,"",RES_hhdet_tes!G15/RES_hhdet_fec!G15)</f>
        <v>0.56449539566458218</v>
      </c>
      <c r="H15" s="112">
        <f>IF(RES_hhdet_tes!H15=0,"",RES_hhdet_tes!H15/RES_hhdet_fec!H15)</f>
        <v>0.57189697618321567</v>
      </c>
      <c r="I15" s="112">
        <f>IF(RES_hhdet_tes!I15=0,"",RES_hhdet_tes!I15/RES_hhdet_fec!I15)</f>
        <v>0.57627619194990987</v>
      </c>
      <c r="J15" s="112">
        <f>IF(RES_hhdet_tes!J15=0,"",RES_hhdet_tes!J15/RES_hhdet_fec!J15)</f>
        <v>0.57674345407034444</v>
      </c>
      <c r="K15" s="112">
        <f>IF(RES_hhdet_tes!K15=0,"",RES_hhdet_tes!K15/RES_hhdet_fec!K15)</f>
        <v>0.57747611654778563</v>
      </c>
      <c r="L15" s="112">
        <f>IF(RES_hhdet_tes!L15=0,"",RES_hhdet_tes!L15/RES_hhdet_fec!L15)</f>
        <v>0.57806639359459921</v>
      </c>
      <c r="M15" s="112">
        <f>IF(RES_hhdet_tes!M15=0,"",RES_hhdet_tes!M15/RES_hhdet_fec!M15)</f>
        <v>0.57856394562060731</v>
      </c>
      <c r="N15" s="112">
        <f>IF(RES_hhdet_tes!N15=0,"",RES_hhdet_tes!N15/RES_hhdet_fec!N15)</f>
        <v>0.57885764877037205</v>
      </c>
      <c r="O15" s="112">
        <f>IF(RES_hhdet_tes!O15=0,"",RES_hhdet_tes!O15/RES_hhdet_fec!O15)</f>
        <v>0.58582836360757484</v>
      </c>
      <c r="P15" s="112">
        <f>IF(RES_hhdet_tes!P15=0,"",RES_hhdet_tes!P15/RES_hhdet_fec!P15)</f>
        <v>0.60885008215744096</v>
      </c>
      <c r="Q15" s="112">
        <f>IF(RES_hhdet_tes!Q15=0,"",RES_hhdet_tes!Q15/RES_hhdet_fec!Q15)</f>
        <v>0.62534641279040337</v>
      </c>
      <c r="R15" s="112">
        <f>IF(RES_hhdet_tes!R15=0,"",RES_hhdet_tes!R15/RES_hhdet_fec!R15)</f>
        <v>0.62875886890833843</v>
      </c>
      <c r="S15" s="112">
        <f>IF(RES_hhdet_tes!S15=0,"",RES_hhdet_tes!S15/RES_hhdet_fec!S15)</f>
        <v>0.63834156642546003</v>
      </c>
      <c r="T15" s="112">
        <f>IF(RES_hhdet_tes!T15=0,"",RES_hhdet_tes!T15/RES_hhdet_fec!T15)</f>
        <v>0.65024882216241187</v>
      </c>
      <c r="U15" s="112">
        <f>IF(RES_hhdet_tes!U15=0,"",RES_hhdet_tes!U15/RES_hhdet_fec!U15)</f>
        <v>0.66848223210849167</v>
      </c>
      <c r="V15" s="112">
        <f>IF(RES_hhdet_tes!V15=0,"",RES_hhdet_tes!V15/RES_hhdet_fec!V15)</f>
        <v>0.67884724178450362</v>
      </c>
      <c r="W15" s="112">
        <f>IF(RES_hhdet_tes!W15=0,"",RES_hhdet_tes!W15/RES_hhdet_fec!W15)</f>
        <v>0.69522719825329216</v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>
        <f>IF(RES_hhdet_tes!O16=0,"",RES_hhdet_tes!O16/RES_hhdet_fec!O16)</f>
        <v>0.81371217618320102</v>
      </c>
      <c r="P16" s="113">
        <f>IF(RES_hhdet_tes!P16=0,"",RES_hhdet_tes!P16/RES_hhdet_fec!P16)</f>
        <v>0.83075180410685678</v>
      </c>
      <c r="Q16" s="113">
        <f>IF(RES_hhdet_tes!Q16=0,"",RES_hhdet_tes!Q16/RES_hhdet_fec!Q16)</f>
        <v>0.82870252341234452</v>
      </c>
      <c r="R16" s="113">
        <f>IF(RES_hhdet_tes!R16=0,"",RES_hhdet_tes!R16/RES_hhdet_fec!R16)</f>
        <v>0.8435689845627018</v>
      </c>
      <c r="S16" s="113">
        <f>IF(RES_hhdet_tes!S16=0,"",RES_hhdet_tes!S16/RES_hhdet_fec!S16)</f>
        <v>0.86998146840794499</v>
      </c>
      <c r="T16" s="113">
        <f>IF(RES_hhdet_tes!T16=0,"",RES_hhdet_tes!T16/RES_hhdet_fec!T16)</f>
        <v>0.86937247180307398</v>
      </c>
      <c r="U16" s="113">
        <f>IF(RES_hhdet_tes!U16=0,"",RES_hhdet_tes!U16/RES_hhdet_fec!U16)</f>
        <v>0.87640488142837669</v>
      </c>
      <c r="V16" s="113">
        <f>IF(RES_hhdet_tes!V16=0,"",RES_hhdet_tes!V16/RES_hhdet_fec!V16)</f>
        <v>0.87744586379042</v>
      </c>
      <c r="W16" s="113">
        <f>IF(RES_hhdet_tes!W16=0,"",RES_hhdet_tes!W16/RES_hhdet_fec!W16)</f>
        <v>0.87954081714939258</v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>
        <f>IF(RES_hhdet_tes!O17=0,"",RES_hhdet_tes!O17/RES_hhdet_fec!O17)</f>
        <v>0.61337879682634266</v>
      </c>
      <c r="P17" s="111">
        <f>IF(RES_hhdet_tes!P17=0,"",RES_hhdet_tes!P17/RES_hhdet_fec!P17)</f>
        <v>0.61337879682634266</v>
      </c>
      <c r="Q17" s="111">
        <f>IF(RES_hhdet_tes!Q17=0,"",RES_hhdet_tes!Q17/RES_hhdet_fec!Q17)</f>
        <v>0.61337879682634255</v>
      </c>
      <c r="R17" s="111">
        <f>IF(RES_hhdet_tes!R17=0,"",RES_hhdet_tes!R17/RES_hhdet_fec!R17)</f>
        <v>0.6400604730986873</v>
      </c>
      <c r="S17" s="111">
        <f>IF(RES_hhdet_tes!S17=0,"",RES_hhdet_tes!S17/RES_hhdet_fec!S17)</f>
        <v>0.66811796087779141</v>
      </c>
      <c r="T17" s="111">
        <f>IF(RES_hhdet_tes!T17=0,"",RES_hhdet_tes!T17/RES_hhdet_fec!T17)</f>
        <v>0.67789540979833096</v>
      </c>
      <c r="U17" s="111">
        <f>IF(RES_hhdet_tes!U17=0,"",RES_hhdet_tes!U17/RES_hhdet_fec!U17)</f>
        <v>0.67793041953564215</v>
      </c>
      <c r="V17" s="111">
        <f>IF(RES_hhdet_tes!V17=0,"",RES_hhdet_tes!V17/RES_hhdet_fec!V17)</f>
        <v>0.68198743827907105</v>
      </c>
      <c r="W17" s="111">
        <f>IF(RES_hhdet_tes!W17=0,"",RES_hhdet_tes!W17/RES_hhdet_fec!W17)</f>
        <v>0.68446967506439882</v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0.65530164603028263</v>
      </c>
      <c r="C19" s="124">
        <f>IF(RES_hhdet_tes!C19=0,"",RES_hhdet_tes!C19/RES_hhdet_fec!C19)</f>
        <v>0.65846440679928786</v>
      </c>
      <c r="D19" s="124">
        <f>IF(RES_hhdet_tes!D19=0,"",RES_hhdet_tes!D19/RES_hhdet_fec!D19)</f>
        <v>0.63153365998731592</v>
      </c>
      <c r="E19" s="124">
        <f>IF(RES_hhdet_tes!E19=0,"",RES_hhdet_tes!E19/RES_hhdet_fec!E19)</f>
        <v>0.64910255644192916</v>
      </c>
      <c r="F19" s="124">
        <f>IF(RES_hhdet_tes!F19=0,"",RES_hhdet_tes!F19/RES_hhdet_fec!F19)</f>
        <v>0.64124634106576517</v>
      </c>
      <c r="G19" s="124">
        <f>IF(RES_hhdet_tes!G19=0,"",RES_hhdet_tes!G19/RES_hhdet_fec!G19)</f>
        <v>0.66244364989965632</v>
      </c>
      <c r="H19" s="124">
        <f>IF(RES_hhdet_tes!H19=0,"",RES_hhdet_tes!H19/RES_hhdet_fec!H19)</f>
        <v>0.65323845645621126</v>
      </c>
      <c r="I19" s="124">
        <f>IF(RES_hhdet_tes!I19=0,"",RES_hhdet_tes!I19/RES_hhdet_fec!I19)</f>
        <v>0.65803563657987196</v>
      </c>
      <c r="J19" s="124">
        <f>IF(RES_hhdet_tes!J19=0,"",RES_hhdet_tes!J19/RES_hhdet_fec!J19)</f>
        <v>0.63314993313221801</v>
      </c>
      <c r="K19" s="124">
        <f>IF(RES_hhdet_tes!K19=0,"",RES_hhdet_tes!K19/RES_hhdet_fec!K19)</f>
        <v>0.63326042978159436</v>
      </c>
      <c r="L19" s="124">
        <f>IF(RES_hhdet_tes!L19=0,"",RES_hhdet_tes!L19/RES_hhdet_fec!L19)</f>
        <v>0.61654214398826346</v>
      </c>
      <c r="M19" s="124">
        <f>IF(RES_hhdet_tes!M19=0,"",RES_hhdet_tes!M19/RES_hhdet_fec!M19)</f>
        <v>0.60399946136582838</v>
      </c>
      <c r="N19" s="124">
        <f>IF(RES_hhdet_tes!N19=0,"",RES_hhdet_tes!N19/RES_hhdet_fec!N19)</f>
        <v>0.58931882204701669</v>
      </c>
      <c r="O19" s="124">
        <f>IF(RES_hhdet_tes!O19=0,"",RES_hhdet_tes!O19/RES_hhdet_fec!O19)</f>
        <v>0.59552420345071322</v>
      </c>
      <c r="P19" s="124">
        <f>IF(RES_hhdet_tes!P19=0,"",RES_hhdet_tes!P19/RES_hhdet_fec!P19)</f>
        <v>0.60921722001182266</v>
      </c>
      <c r="Q19" s="124">
        <f>IF(RES_hhdet_tes!Q19=0,"",RES_hhdet_tes!Q19/RES_hhdet_fec!Q19)</f>
        <v>0.61630052949185221</v>
      </c>
      <c r="R19" s="124">
        <f>IF(RES_hhdet_tes!R19=0,"",RES_hhdet_tes!R19/RES_hhdet_fec!R19)</f>
        <v>0.60801583841375151</v>
      </c>
      <c r="S19" s="124">
        <f>IF(RES_hhdet_tes!S19=0,"",RES_hhdet_tes!S19/RES_hhdet_fec!S19)</f>
        <v>0.61277507566490941</v>
      </c>
      <c r="T19" s="124">
        <f>IF(RES_hhdet_tes!T19=0,"",RES_hhdet_tes!T19/RES_hhdet_fec!T19)</f>
        <v>0.59934936651754833</v>
      </c>
      <c r="U19" s="124">
        <f>IF(RES_hhdet_tes!U19=0,"",RES_hhdet_tes!U19/RES_hhdet_fec!U19)</f>
        <v>0.59669906496968594</v>
      </c>
      <c r="V19" s="124">
        <f>IF(RES_hhdet_tes!V19=0,"",RES_hhdet_tes!V19/RES_hhdet_fec!V19)</f>
        <v>0.59282678402596367</v>
      </c>
      <c r="W19" s="124">
        <f>IF(RES_hhdet_tes!W19=0,"",RES_hhdet_tes!W19/RES_hhdet_fec!W19)</f>
        <v>0.59483470434461383</v>
      </c>
      <c r="DA19" s="130" t="s">
        <v>1923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0.574489421976633</v>
      </c>
      <c r="C20" s="111">
        <f>IF(RES_hhdet_tes!C20=0,"",RES_hhdet_tes!C20/RES_hhdet_fec!C20)</f>
        <v>0.57574918369410844</v>
      </c>
      <c r="D20" s="111">
        <f>IF(RES_hhdet_tes!D20=0,"",RES_hhdet_tes!D20/RES_hhdet_fec!D20)</f>
        <v>0.57696287043192407</v>
      </c>
      <c r="E20" s="111">
        <f>IF(RES_hhdet_tes!E20=0,"",RES_hhdet_tes!E20/RES_hhdet_fec!E20)</f>
        <v>0.57804561736728299</v>
      </c>
      <c r="F20" s="111">
        <f>IF(RES_hhdet_tes!F20=0,"",RES_hhdet_tes!F20/RES_hhdet_fec!F20)</f>
        <v>0.57899541718821179</v>
      </c>
      <c r="G20" s="111">
        <f>IF(RES_hhdet_tes!G20=0,"",RES_hhdet_tes!G20/RES_hhdet_fec!G20)</f>
        <v>0.58007894522396808</v>
      </c>
      <c r="H20" s="111">
        <f>IF(RES_hhdet_tes!H20=0,"",RES_hhdet_tes!H20/RES_hhdet_fec!H20)</f>
        <v>0.58126285652855192</v>
      </c>
      <c r="I20" s="111">
        <f>IF(RES_hhdet_tes!I20=0,"",RES_hhdet_tes!I20/RES_hhdet_fec!I20)</f>
        <v>0.58188336768338267</v>
      </c>
      <c r="J20" s="111">
        <f>IF(RES_hhdet_tes!J20=0,"",RES_hhdet_tes!J20/RES_hhdet_fec!J20)</f>
        <v>0.58226232126183686</v>
      </c>
      <c r="K20" s="111">
        <f>IF(RES_hhdet_tes!K20=0,"",RES_hhdet_tes!K20/RES_hhdet_fec!K20)</f>
        <v>0.58266506990220956</v>
      </c>
      <c r="L20" s="111">
        <f>IF(RES_hhdet_tes!L20=0,"",RES_hhdet_tes!L20/RES_hhdet_fec!L20)</f>
        <v>0.58308597100239346</v>
      </c>
      <c r="M20" s="111">
        <f>IF(RES_hhdet_tes!M20=0,"",RES_hhdet_tes!M20/RES_hhdet_fec!M20)</f>
        <v>0.58340133040842856</v>
      </c>
      <c r="N20" s="111">
        <f>IF(RES_hhdet_tes!N20=0,"",RES_hhdet_tes!N20/RES_hhdet_fec!N20)</f>
        <v>0.58365813435789771</v>
      </c>
      <c r="O20" s="111">
        <f>IF(RES_hhdet_tes!O20=0,"",RES_hhdet_tes!O20/RES_hhdet_fec!O20)</f>
        <v>0.58382486285900781</v>
      </c>
      <c r="P20" s="111">
        <f>IF(RES_hhdet_tes!P20=0,"",RES_hhdet_tes!P20/RES_hhdet_fec!P20)</f>
        <v>0.58387077282116639</v>
      </c>
      <c r="Q20" s="111">
        <f>IF(RES_hhdet_tes!Q20=0,"",RES_hhdet_tes!Q20/RES_hhdet_fec!Q20)</f>
        <v>0.58395212958751264</v>
      </c>
      <c r="R20" s="111">
        <f>IF(RES_hhdet_tes!R20=0,"",RES_hhdet_tes!R20/RES_hhdet_fec!R20)</f>
        <v>0.58450665011444003</v>
      </c>
      <c r="S20" s="111">
        <f>IF(RES_hhdet_tes!S20=0,"",RES_hhdet_tes!S20/RES_hhdet_fec!S20)</f>
        <v>0.58530145345762563</v>
      </c>
      <c r="T20" s="111">
        <f>IF(RES_hhdet_tes!T20=0,"",RES_hhdet_tes!T20/RES_hhdet_fec!T20)</f>
        <v>0.5867259997990657</v>
      </c>
      <c r="U20" s="111">
        <f>IF(RES_hhdet_tes!U20=0,"",RES_hhdet_tes!U20/RES_hhdet_fec!U20)</f>
        <v>0.58820934656248525</v>
      </c>
      <c r="V20" s="111">
        <f>IF(RES_hhdet_tes!V20=0,"",RES_hhdet_tes!V20/RES_hhdet_fec!V20)</f>
        <v>0.59012996816771257</v>
      </c>
      <c r="W20" s="111">
        <f>IF(RES_hhdet_tes!W20=0,"",RES_hhdet_tes!W20/RES_hhdet_fec!W20)</f>
        <v>0.59120562909629193</v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0.58313571181018975</v>
      </c>
      <c r="C21" s="111">
        <f>IF(RES_hhdet_tes!C21=0,"",RES_hhdet_tes!C21/RES_hhdet_fec!C21)</f>
        <v>0.58408522844838717</v>
      </c>
      <c r="D21" s="111">
        <f>IF(RES_hhdet_tes!D21=0,"",RES_hhdet_tes!D21/RES_hhdet_fec!D21)</f>
        <v>0.58490041944230986</v>
      </c>
      <c r="E21" s="111">
        <f>IF(RES_hhdet_tes!E21=0,"",RES_hhdet_tes!E21/RES_hhdet_fec!E21)</f>
        <v>0.58567995451523791</v>
      </c>
      <c r="F21" s="111">
        <f>IF(RES_hhdet_tes!F21=0,"",RES_hhdet_tes!F21/RES_hhdet_fec!F21)</f>
        <v>0.58711817135633126</v>
      </c>
      <c r="G21" s="111">
        <f>IF(RES_hhdet_tes!G21=0,"",RES_hhdet_tes!G21/RES_hhdet_fec!G21)</f>
        <v>0.58836491924647583</v>
      </c>
      <c r="H21" s="111">
        <f>IF(RES_hhdet_tes!H21=0,"",RES_hhdet_tes!H21/RES_hhdet_fec!H21)</f>
        <v>0.59015496262117828</v>
      </c>
      <c r="I21" s="111">
        <f>IF(RES_hhdet_tes!I21=0,"",RES_hhdet_tes!I21/RES_hhdet_fec!I21)</f>
        <v>0.59108979646700333</v>
      </c>
      <c r="J21" s="111">
        <f>IF(RES_hhdet_tes!J21=0,"",RES_hhdet_tes!J21/RES_hhdet_fec!J21)</f>
        <v>0.59129801076337907</v>
      </c>
      <c r="K21" s="111">
        <f>IF(RES_hhdet_tes!K21=0,"",RES_hhdet_tes!K21/RES_hhdet_fec!K21)</f>
        <v>0.59167520318965217</v>
      </c>
      <c r="L21" s="111">
        <f>IF(RES_hhdet_tes!L21=0,"",RES_hhdet_tes!L21/RES_hhdet_fec!L21)</f>
        <v>0.592144409950357</v>
      </c>
      <c r="M21" s="111">
        <f>IF(RES_hhdet_tes!M21=0,"",RES_hhdet_tes!M21/RES_hhdet_fec!M21)</f>
        <v>0.59273125243213942</v>
      </c>
      <c r="N21" s="111">
        <f>IF(RES_hhdet_tes!N21=0,"",RES_hhdet_tes!N21/RES_hhdet_fec!N21)</f>
        <v>0.59381083822584524</v>
      </c>
      <c r="O21" s="111">
        <f>IF(RES_hhdet_tes!O21=0,"",RES_hhdet_tes!O21/RES_hhdet_fec!O21)</f>
        <v>0.59381083822584557</v>
      </c>
      <c r="P21" s="111">
        <f>IF(RES_hhdet_tes!P21=0,"",RES_hhdet_tes!P21/RES_hhdet_fec!P21)</f>
        <v>0.59381083822584568</v>
      </c>
      <c r="Q21" s="111">
        <f>IF(RES_hhdet_tes!Q21=0,"",RES_hhdet_tes!Q21/RES_hhdet_fec!Q21)</f>
        <v>0.59381083822584535</v>
      </c>
      <c r="R21" s="111">
        <f>IF(RES_hhdet_tes!R21=0,"",RES_hhdet_tes!R21/RES_hhdet_fec!R21)</f>
        <v>0.59396976866666584</v>
      </c>
      <c r="S21" s="111">
        <f>IF(RES_hhdet_tes!S21=0,"",RES_hhdet_tes!S21/RES_hhdet_fec!S21)</f>
        <v>0.59417873923729547</v>
      </c>
      <c r="T21" s="111">
        <f>IF(RES_hhdet_tes!T21=0,"",RES_hhdet_tes!T21/RES_hhdet_fec!T21)</f>
        <v>0.59491591057584048</v>
      </c>
      <c r="U21" s="111">
        <f>IF(RES_hhdet_tes!U21=0,"",RES_hhdet_tes!U21/RES_hhdet_fec!U21)</f>
        <v>0.59924023520381897</v>
      </c>
      <c r="V21" s="111">
        <f>IF(RES_hhdet_tes!V21=0,"",RES_hhdet_tes!V21/RES_hhdet_fec!V21)</f>
        <v>0.60346973230466128</v>
      </c>
      <c r="W21" s="111">
        <f>IF(RES_hhdet_tes!W21=0,"",RES_hhdet_tes!W21/RES_hhdet_fec!W21)</f>
        <v>0.60641945866902169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0.7371377327229669</v>
      </c>
      <c r="C22" s="45">
        <f>IF(RES_hhdet_tes!C22=0,"",RES_hhdet_tes!C22/RES_hhdet_fec!C22)</f>
        <v>0.73869717801540036</v>
      </c>
      <c r="D22" s="45">
        <f>IF(RES_hhdet_tes!D22=0,"",RES_hhdet_tes!D22/RES_hhdet_fec!D22)</f>
        <v>0.7404205631103975</v>
      </c>
      <c r="E22" s="45">
        <f>IF(RES_hhdet_tes!E22=0,"",RES_hhdet_tes!E22/RES_hhdet_fec!E22)</f>
        <v>0.74280766036130641</v>
      </c>
      <c r="F22" s="45">
        <f>IF(RES_hhdet_tes!F22=0,"",RES_hhdet_tes!F22/RES_hhdet_fec!F22)</f>
        <v>0.74609855023771354</v>
      </c>
      <c r="G22" s="45">
        <f>IF(RES_hhdet_tes!G22=0,"",RES_hhdet_tes!G22/RES_hhdet_fec!G22)</f>
        <v>0.74892062862983888</v>
      </c>
      <c r="H22" s="45">
        <f>IF(RES_hhdet_tes!H22=0,"",RES_hhdet_tes!H22/RES_hhdet_fec!H22)</f>
        <v>0.75320553957854242</v>
      </c>
      <c r="I22" s="45">
        <f>IF(RES_hhdet_tes!I22=0,"",RES_hhdet_tes!I22/RES_hhdet_fec!I22)</f>
        <v>0.7556965287675208</v>
      </c>
      <c r="J22" s="45">
        <f>IF(RES_hhdet_tes!J22=0,"",RES_hhdet_tes!J22/RES_hhdet_fec!J22)</f>
        <v>0.75623525991892837</v>
      </c>
      <c r="K22" s="45">
        <f>IF(RES_hhdet_tes!K22=0,"",RES_hhdet_tes!K22/RES_hhdet_fec!K22)</f>
        <v>0.75736178484828398</v>
      </c>
      <c r="L22" s="45">
        <f>IF(RES_hhdet_tes!L22=0,"",RES_hhdet_tes!L22/RES_hhdet_fec!L22)</f>
        <v>0.75958030287854716</v>
      </c>
      <c r="M22" s="45">
        <f>IF(RES_hhdet_tes!M22=0,"",RES_hhdet_tes!M22/RES_hhdet_fec!M22)</f>
        <v>0.76233318500592762</v>
      </c>
      <c r="N22" s="45">
        <f>IF(RES_hhdet_tes!N22=0,"",RES_hhdet_tes!N22/RES_hhdet_fec!N22)</f>
        <v>0.7694599831439406</v>
      </c>
      <c r="O22" s="45">
        <f>IF(RES_hhdet_tes!O22=0,"",RES_hhdet_tes!O22/RES_hhdet_fec!O22)</f>
        <v>0.77178462738755804</v>
      </c>
      <c r="P22" s="45">
        <f>IF(RES_hhdet_tes!P22=0,"",RES_hhdet_tes!P22/RES_hhdet_fec!P22)</f>
        <v>0.77591251265882533</v>
      </c>
      <c r="Q22" s="45">
        <f>IF(RES_hhdet_tes!Q22=0,"",RES_hhdet_tes!Q22/RES_hhdet_fec!Q22)</f>
        <v>0.77805892106322583</v>
      </c>
      <c r="R22" s="45">
        <f>IF(RES_hhdet_tes!R22=0,"",RES_hhdet_tes!R22/RES_hhdet_fec!R22)</f>
        <v>0.78166570853575557</v>
      </c>
      <c r="S22" s="45">
        <f>IF(RES_hhdet_tes!S22=0,"",RES_hhdet_tes!S22/RES_hhdet_fec!S22)</f>
        <v>0.78726236070026068</v>
      </c>
      <c r="T22" s="45">
        <f>IF(RES_hhdet_tes!T22=0,"",RES_hhdet_tes!T22/RES_hhdet_fec!T22)</f>
        <v>0.807944424290442</v>
      </c>
      <c r="U22" s="45">
        <f>IF(RES_hhdet_tes!U22=0,"",RES_hhdet_tes!U22/RES_hhdet_fec!U22)</f>
        <v>0.82136751696284749</v>
      </c>
      <c r="V22" s="45">
        <f>IF(RES_hhdet_tes!V22=0,"",RES_hhdet_tes!V22/RES_hhdet_fec!V22)</f>
        <v>0.8324759351482347</v>
      </c>
      <c r="W22" s="45">
        <f>IF(RES_hhdet_tes!W22=0,"",RES_hhdet_tes!W22/RES_hhdet_fec!W22)</f>
        <v>0.83968934592467104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0.4981146509569862</v>
      </c>
      <c r="C24" s="119">
        <f>IF(RES_hhdet_tes!C24=0,"",RES_hhdet_tes!C24/RES_hhdet_fec!C24)</f>
        <v>0.50735407598814808</v>
      </c>
      <c r="D24" s="119">
        <f>IF(RES_hhdet_tes!D24=0,"",RES_hhdet_tes!D24/RES_hhdet_fec!D24)</f>
        <v>0.5069062151306335</v>
      </c>
      <c r="E24" s="119">
        <f>IF(RES_hhdet_tes!E24=0,"",RES_hhdet_tes!E24/RES_hhdet_fec!E24)</f>
        <v>0.51613891214621666</v>
      </c>
      <c r="F24" s="119">
        <f>IF(RES_hhdet_tes!F24=0,"",RES_hhdet_tes!F24/RES_hhdet_fec!F24)</f>
        <v>0.54457668450878549</v>
      </c>
      <c r="G24" s="119">
        <f>IF(RES_hhdet_tes!G24=0,"",RES_hhdet_tes!G24/RES_hhdet_fec!G24)</f>
        <v>0.53495664886058114</v>
      </c>
      <c r="H24" s="119">
        <f>IF(RES_hhdet_tes!H24=0,"",RES_hhdet_tes!H24/RES_hhdet_fec!H24)</f>
        <v>0.54238151394998246</v>
      </c>
      <c r="I24" s="119">
        <f>IF(RES_hhdet_tes!I24=0,"",RES_hhdet_tes!I24/RES_hhdet_fec!I24)</f>
        <v>0.55227232806347848</v>
      </c>
      <c r="J24" s="119">
        <f>IF(RES_hhdet_tes!J24=0,"",RES_hhdet_tes!J24/RES_hhdet_fec!J24)</f>
        <v>0.55423018570601124</v>
      </c>
      <c r="K24" s="119">
        <f>IF(RES_hhdet_tes!K24=0,"",RES_hhdet_tes!K24/RES_hhdet_fec!K24)</f>
        <v>0.55996229574909062</v>
      </c>
      <c r="L24" s="119">
        <f>IF(RES_hhdet_tes!L24=0,"",RES_hhdet_tes!L24/RES_hhdet_fec!L24)</f>
        <v>0.56784686915102811</v>
      </c>
      <c r="M24" s="119">
        <f>IF(RES_hhdet_tes!M24=0,"",RES_hhdet_tes!M24/RES_hhdet_fec!M24)</f>
        <v>0.5811886814833539</v>
      </c>
      <c r="N24" s="119">
        <f>IF(RES_hhdet_tes!N24=0,"",RES_hhdet_tes!N24/RES_hhdet_fec!N24)</f>
        <v>0.57819162783777356</v>
      </c>
      <c r="O24" s="119">
        <f>IF(RES_hhdet_tes!O24=0,"",RES_hhdet_tes!O24/RES_hhdet_fec!O24)</f>
        <v>0.59436496118319915</v>
      </c>
      <c r="P24" s="119">
        <f>IF(RES_hhdet_tes!P24=0,"",RES_hhdet_tes!P24/RES_hhdet_fec!P24)</f>
        <v>0.62297455790415068</v>
      </c>
      <c r="Q24" s="119">
        <f>IF(RES_hhdet_tes!Q24=0,"",RES_hhdet_tes!Q24/RES_hhdet_fec!Q24)</f>
        <v>0.62932905058213662</v>
      </c>
      <c r="R24" s="119">
        <f>IF(RES_hhdet_tes!R24=0,"",RES_hhdet_tes!R24/RES_hhdet_fec!R24)</f>
        <v>0.60524110564772238</v>
      </c>
      <c r="S24" s="119">
        <f>IF(RES_hhdet_tes!S24=0,"",RES_hhdet_tes!S24/RES_hhdet_fec!S24)</f>
        <v>0.61500037647828876</v>
      </c>
      <c r="T24" s="119">
        <f>IF(RES_hhdet_tes!T24=0,"",RES_hhdet_tes!T24/RES_hhdet_fec!T24)</f>
        <v>0.62698896160226547</v>
      </c>
      <c r="U24" s="119">
        <f>IF(RES_hhdet_tes!U24=0,"",RES_hhdet_tes!U24/RES_hhdet_fec!U24)</f>
        <v>0.64375771192499442</v>
      </c>
      <c r="V24" s="119">
        <f>IF(RES_hhdet_tes!V24=0,"",RES_hhdet_tes!V24/RES_hhdet_fec!V24)</f>
        <v>0.66484481484088198</v>
      </c>
      <c r="W24" s="119">
        <f>IF(RES_hhdet_tes!W24=0,"",RES_hhdet_tes!W24/RES_hhdet_fec!W24)</f>
        <v>0.69698818843845689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0.49006070527929729</v>
      </c>
      <c r="C25" s="124">
        <f>IF(RES_hhdet_tes!C25=0,"",RES_hhdet_tes!C25/RES_hhdet_fec!C25)</f>
        <v>0.49958935530206844</v>
      </c>
      <c r="D25" s="124">
        <f>IF(RES_hhdet_tes!D25=0,"",RES_hhdet_tes!D25/RES_hhdet_fec!D25)</f>
        <v>0.50294527965781499</v>
      </c>
      <c r="E25" s="124">
        <f>IF(RES_hhdet_tes!E25=0,"",RES_hhdet_tes!E25/RES_hhdet_fec!E25)</f>
        <v>0.50545732470255356</v>
      </c>
      <c r="F25" s="124">
        <f>IF(RES_hhdet_tes!F25=0,"",RES_hhdet_tes!F25/RES_hhdet_fec!F25)</f>
        <v>0.51270805604064651</v>
      </c>
      <c r="G25" s="124">
        <f>IF(RES_hhdet_tes!G25=0,"",RES_hhdet_tes!G25/RES_hhdet_fec!G25)</f>
        <v>0.51880560108848273</v>
      </c>
      <c r="H25" s="124">
        <f>IF(RES_hhdet_tes!H25=0,"",RES_hhdet_tes!H25/RES_hhdet_fec!H25)</f>
        <v>0.53708797462994462</v>
      </c>
      <c r="I25" s="124">
        <f>IF(RES_hhdet_tes!I25=0,"",RES_hhdet_tes!I25/RES_hhdet_fec!I25)</f>
        <v>0.54359972277816404</v>
      </c>
      <c r="J25" s="124">
        <f>IF(RES_hhdet_tes!J25=0,"",RES_hhdet_tes!J25/RES_hhdet_fec!J25)</f>
        <v>0.54988674009312555</v>
      </c>
      <c r="K25" s="124">
        <f>IF(RES_hhdet_tes!K25=0,"",RES_hhdet_tes!K25/RES_hhdet_fec!K25)</f>
        <v>0.55623343249764701</v>
      </c>
      <c r="L25" s="124">
        <f>IF(RES_hhdet_tes!L25=0,"",RES_hhdet_tes!L25/RES_hhdet_fec!L25)</f>
        <v>0.5626688797252315</v>
      </c>
      <c r="M25" s="124">
        <f>IF(RES_hhdet_tes!M25=0,"",RES_hhdet_tes!M25/RES_hhdet_fec!M25)</f>
        <v>0.5688720953812435</v>
      </c>
      <c r="N25" s="124">
        <f>IF(RES_hhdet_tes!N25=0,"",RES_hhdet_tes!N25/RES_hhdet_fec!N25)</f>
        <v>0.57349874533304812</v>
      </c>
      <c r="O25" s="124">
        <f>IF(RES_hhdet_tes!O25=0,"",RES_hhdet_tes!O25/RES_hhdet_fec!O25)</f>
        <v>0.58915601493511538</v>
      </c>
      <c r="P25" s="124">
        <f>IF(RES_hhdet_tes!P25=0,"",RES_hhdet_tes!P25/RES_hhdet_fec!P25)</f>
        <v>0.59004673024437293</v>
      </c>
      <c r="Q25" s="124">
        <f>IF(RES_hhdet_tes!Q25=0,"",RES_hhdet_tes!Q25/RES_hhdet_fec!Q25)</f>
        <v>0.59106688417726316</v>
      </c>
      <c r="R25" s="124">
        <f>IF(RES_hhdet_tes!R25=0,"",RES_hhdet_tes!R25/RES_hhdet_fec!R25)</f>
        <v>0.59797376093156884</v>
      </c>
      <c r="S25" s="124">
        <f>IF(RES_hhdet_tes!S25=0,"",RES_hhdet_tes!S25/RES_hhdet_fec!S25)</f>
        <v>0.60641349685387202</v>
      </c>
      <c r="T25" s="124">
        <f>IF(RES_hhdet_tes!T25=0,"",RES_hhdet_tes!T25/RES_hhdet_fec!T25)</f>
        <v>0.61609227023280777</v>
      </c>
      <c r="U25" s="124">
        <f>IF(RES_hhdet_tes!U25=0,"",RES_hhdet_tes!U25/RES_hhdet_fec!U25)</f>
        <v>0.63117101946975729</v>
      </c>
      <c r="V25" s="124">
        <f>IF(RES_hhdet_tes!V25=0,"",RES_hhdet_tes!V25/RES_hhdet_fec!V25)</f>
        <v>0.65289375200833555</v>
      </c>
      <c r="W25" s="124">
        <f>IF(RES_hhdet_tes!W25=0,"",RES_hhdet_tes!W25/RES_hhdet_fec!W25)</f>
        <v>0.68819372062107886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0.48400000000000004</v>
      </c>
      <c r="C26" s="111">
        <f>IF(RES_hhdet_tes!C26=0,"",RES_hhdet_tes!C26/RES_hhdet_fec!C26)</f>
        <v>0.4936322907392941</v>
      </c>
      <c r="D26" s="111">
        <f>IF(RES_hhdet_tes!D26=0,"",RES_hhdet_tes!D26/RES_hhdet_fec!D26)</f>
        <v>0.49712367536848995</v>
      </c>
      <c r="E26" s="111">
        <f>IF(RES_hhdet_tes!E26=0,"",RES_hhdet_tes!E26/RES_hhdet_fec!E26)</f>
        <v>0.49973281437344436</v>
      </c>
      <c r="F26" s="111">
        <f>IF(RES_hhdet_tes!F26=0,"",RES_hhdet_tes!F26/RES_hhdet_fec!F26)</f>
        <v>0.50708628908937536</v>
      </c>
      <c r="G26" s="111">
        <f>IF(RES_hhdet_tes!G26=0,"",RES_hhdet_tes!G26/RES_hhdet_fec!G26)</f>
        <v>0.51328474093622567</v>
      </c>
      <c r="H26" s="111">
        <f>IF(RES_hhdet_tes!H26=0,"",RES_hhdet_tes!H26/RES_hhdet_fec!H26)</f>
        <v>0.53170646057624438</v>
      </c>
      <c r="I26" s="111">
        <f>IF(RES_hhdet_tes!I26=0,"",RES_hhdet_tes!I26/RES_hhdet_fec!I26)</f>
        <v>0.53832456894144964</v>
      </c>
      <c r="J26" s="111">
        <f>IF(RES_hhdet_tes!J26=0,"",RES_hhdet_tes!J26/RES_hhdet_fec!J26)</f>
        <v>0.54469883477252168</v>
      </c>
      <c r="K26" s="111">
        <f>IF(RES_hhdet_tes!K26=0,"",RES_hhdet_tes!K26/RES_hhdet_fec!K26)</f>
        <v>0.55112375222579191</v>
      </c>
      <c r="L26" s="111">
        <f>IF(RES_hhdet_tes!L26=0,"",RES_hhdet_tes!L26/RES_hhdet_fec!L26)</f>
        <v>0.55779351884484407</v>
      </c>
      <c r="M26" s="111">
        <f>IF(RES_hhdet_tes!M26=0,"",RES_hhdet_tes!M26/RES_hhdet_fec!M26)</f>
        <v>0.56407090144184058</v>
      </c>
      <c r="N26" s="111">
        <f>IF(RES_hhdet_tes!N26=0,"",RES_hhdet_tes!N26/RES_hhdet_fec!N26)</f>
        <v>0.56880160618266806</v>
      </c>
      <c r="O26" s="111">
        <f>IF(RES_hhdet_tes!O26=0,"",RES_hhdet_tes!O26/RES_hhdet_fec!O26)</f>
        <v>0.58449590025925602</v>
      </c>
      <c r="P26" s="111">
        <f>IF(RES_hhdet_tes!P26=0,"",RES_hhdet_tes!P26/RES_hhdet_fec!P26)</f>
        <v>0.58535601457635433</v>
      </c>
      <c r="Q26" s="111">
        <f>IF(RES_hhdet_tes!Q26=0,"",RES_hhdet_tes!Q26/RES_hhdet_fec!Q26)</f>
        <v>0.58654148971830877</v>
      </c>
      <c r="R26" s="111">
        <f>IF(RES_hhdet_tes!R26=0,"",RES_hhdet_tes!R26/RES_hhdet_fec!R26)</f>
        <v>0.59351842800285626</v>
      </c>
      <c r="S26" s="111">
        <f>IF(RES_hhdet_tes!S26=0,"",RES_hhdet_tes!S26/RES_hhdet_fec!S26)</f>
        <v>0.60196879636993472</v>
      </c>
      <c r="T26" s="111">
        <f>IF(RES_hhdet_tes!T26=0,"",RES_hhdet_tes!T26/RES_hhdet_fec!T26)</f>
        <v>0.61153788769877071</v>
      </c>
      <c r="U26" s="111">
        <f>IF(RES_hhdet_tes!U26=0,"",RES_hhdet_tes!U26/RES_hhdet_fec!U26)</f>
        <v>0.62673768627562132</v>
      </c>
      <c r="V26" s="111">
        <f>IF(RES_hhdet_tes!V26=0,"",RES_hhdet_tes!V26/RES_hhdet_fec!V26)</f>
        <v>0.64858958191723937</v>
      </c>
      <c r="W26" s="111">
        <f>IF(RES_hhdet_tes!W26=0,"",RES_hhdet_tes!W26/RES_hhdet_fec!W26)</f>
        <v>0.68423659449445395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1.6812889119229022</v>
      </c>
      <c r="C28" s="124">
        <f>IF(RES_hhdet_tes!C28=0,"",RES_hhdet_tes!C28/RES_hhdet_fec!C28)</f>
        <v>1.9894397210663637</v>
      </c>
      <c r="D28" s="124">
        <f>IF(RES_hhdet_tes!D28=0,"",RES_hhdet_tes!D28/RES_hhdet_fec!D28)</f>
        <v>2.0924460963862783</v>
      </c>
      <c r="E28" s="124">
        <f>IF(RES_hhdet_tes!E28=0,"",RES_hhdet_tes!E28/RES_hhdet_fec!E28)</f>
        <v>2.1697181375456989</v>
      </c>
      <c r="F28" s="124">
        <f>IF(RES_hhdet_tes!F28=0,"",RES_hhdet_tes!F28/RES_hhdet_fec!F28)</f>
        <v>2.2396083423754192</v>
      </c>
      <c r="G28" s="124">
        <f>IF(RES_hhdet_tes!G28=0,"",RES_hhdet_tes!G28/RES_hhdet_fec!G28)</f>
        <v>2.3071725504444638</v>
      </c>
      <c r="H28" s="124">
        <f>IF(RES_hhdet_tes!H28=0,"",RES_hhdet_tes!H28/RES_hhdet_fec!H28)</f>
        <v>2.4119730474341701</v>
      </c>
      <c r="I28" s="124">
        <f>IF(RES_hhdet_tes!I28=0,"",RES_hhdet_tes!I28/RES_hhdet_fec!I28)</f>
        <v>2.4858904425757773</v>
      </c>
      <c r="J28" s="124">
        <f>IF(RES_hhdet_tes!J28=0,"",RES_hhdet_tes!J28/RES_hhdet_fec!J28)</f>
        <v>2.5359326841796523</v>
      </c>
      <c r="K28" s="124">
        <f>IF(RES_hhdet_tes!K28=0,"",RES_hhdet_tes!K28/RES_hhdet_fec!K28)</f>
        <v>2.5912614815694592</v>
      </c>
      <c r="L28" s="124">
        <f>IF(RES_hhdet_tes!L28=0,"",RES_hhdet_tes!L28/RES_hhdet_fec!L28)</f>
        <v>2.6277495221320462</v>
      </c>
      <c r="M28" s="124">
        <f>IF(RES_hhdet_tes!M28=0,"",RES_hhdet_tes!M28/RES_hhdet_fec!M28)</f>
        <v>2.65579389973822</v>
      </c>
      <c r="N28" s="124">
        <f>IF(RES_hhdet_tes!N28=0,"",RES_hhdet_tes!N28/RES_hhdet_fec!N28)</f>
        <v>2.6826016561969808</v>
      </c>
      <c r="O28" s="124">
        <f>IF(RES_hhdet_tes!O28=0,"",RES_hhdet_tes!O28/RES_hhdet_fec!O28)</f>
        <v>2.7197997865735952</v>
      </c>
      <c r="P28" s="124">
        <f>IF(RES_hhdet_tes!P28=0,"",RES_hhdet_tes!P28/RES_hhdet_fec!P28)</f>
        <v>2.8097136563111338</v>
      </c>
      <c r="Q28" s="124">
        <f>IF(RES_hhdet_tes!Q28=0,"",RES_hhdet_tes!Q28/RES_hhdet_fec!Q28)</f>
        <v>2.9619766457826833</v>
      </c>
      <c r="R28" s="124">
        <f>IF(RES_hhdet_tes!R28=0,"",RES_hhdet_tes!R28/RES_hhdet_fec!R28)</f>
        <v>3.1339736691787299</v>
      </c>
      <c r="S28" s="124">
        <f>IF(RES_hhdet_tes!S28=0,"",RES_hhdet_tes!S28/RES_hhdet_fec!S28)</f>
        <v>3.3259572983345453</v>
      </c>
      <c r="T28" s="124">
        <f>IF(RES_hhdet_tes!T28=0,"",RES_hhdet_tes!T28/RES_hhdet_fec!T28)</f>
        <v>3.4882387910514723</v>
      </c>
      <c r="U28" s="124">
        <f>IF(RES_hhdet_tes!U28=0,"",RES_hhdet_tes!U28/RES_hhdet_fec!U28)</f>
        <v>3.572555693942558</v>
      </c>
      <c r="V28" s="124">
        <f>IF(RES_hhdet_tes!V28=0,"",RES_hhdet_tes!V28/RES_hhdet_fec!V28)</f>
        <v>3.6412219741711862</v>
      </c>
      <c r="W28" s="124">
        <f>IF(RES_hhdet_tes!W28=0,"",RES_hhdet_tes!W28/RES_hhdet_fec!W28)</f>
        <v>3.6977704831230889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1.6812889119229022</v>
      </c>
      <c r="C29" s="111">
        <f>IF(RES_hhdet_tes!C29=0,"",RES_hhdet_tes!C29/RES_hhdet_fec!C29)</f>
        <v>1.9894397210663637</v>
      </c>
      <c r="D29" s="111">
        <f>IF(RES_hhdet_tes!D29=0,"",RES_hhdet_tes!D29/RES_hhdet_fec!D29)</f>
        <v>2.0924460963862783</v>
      </c>
      <c r="E29" s="111">
        <f>IF(RES_hhdet_tes!E29=0,"",RES_hhdet_tes!E29/RES_hhdet_fec!E29)</f>
        <v>2.1697181375456989</v>
      </c>
      <c r="F29" s="111">
        <f>IF(RES_hhdet_tes!F29=0,"",RES_hhdet_tes!F29/RES_hhdet_fec!F29)</f>
        <v>2.2396083423754192</v>
      </c>
      <c r="G29" s="111">
        <f>IF(RES_hhdet_tes!G29=0,"",RES_hhdet_tes!G29/RES_hhdet_fec!G29)</f>
        <v>2.3071725504444638</v>
      </c>
      <c r="H29" s="111">
        <f>IF(RES_hhdet_tes!H29=0,"",RES_hhdet_tes!H29/RES_hhdet_fec!H29)</f>
        <v>2.4119730474341701</v>
      </c>
      <c r="I29" s="111">
        <f>IF(RES_hhdet_tes!I29=0,"",RES_hhdet_tes!I29/RES_hhdet_fec!I29)</f>
        <v>2.4858904425757773</v>
      </c>
      <c r="J29" s="111">
        <f>IF(RES_hhdet_tes!J29=0,"",RES_hhdet_tes!J29/RES_hhdet_fec!J29)</f>
        <v>2.5359326841796523</v>
      </c>
      <c r="K29" s="111">
        <f>IF(RES_hhdet_tes!K29=0,"",RES_hhdet_tes!K29/RES_hhdet_fec!K29)</f>
        <v>2.5912614815694592</v>
      </c>
      <c r="L29" s="111">
        <f>IF(RES_hhdet_tes!L29=0,"",RES_hhdet_tes!L29/RES_hhdet_fec!L29)</f>
        <v>2.6277495221320462</v>
      </c>
      <c r="M29" s="111">
        <f>IF(RES_hhdet_tes!M29=0,"",RES_hhdet_tes!M29/RES_hhdet_fec!M29)</f>
        <v>2.65579389973822</v>
      </c>
      <c r="N29" s="111">
        <f>IF(RES_hhdet_tes!N29=0,"",RES_hhdet_tes!N29/RES_hhdet_fec!N29)</f>
        <v>2.6826016561969808</v>
      </c>
      <c r="O29" s="111">
        <f>IF(RES_hhdet_tes!O29=0,"",RES_hhdet_tes!O29/RES_hhdet_fec!O29)</f>
        <v>2.7197997865735952</v>
      </c>
      <c r="P29" s="111">
        <f>IF(RES_hhdet_tes!P29=0,"",RES_hhdet_tes!P29/RES_hhdet_fec!P29)</f>
        <v>2.8097136563111338</v>
      </c>
      <c r="Q29" s="111">
        <f>IF(RES_hhdet_tes!Q29=0,"",RES_hhdet_tes!Q29/RES_hhdet_fec!Q29)</f>
        <v>2.9619766457826833</v>
      </c>
      <c r="R29" s="111">
        <f>IF(RES_hhdet_tes!R29=0,"",RES_hhdet_tes!R29/RES_hhdet_fec!R29)</f>
        <v>3.1339736691787299</v>
      </c>
      <c r="S29" s="111">
        <f>IF(RES_hhdet_tes!S29=0,"",RES_hhdet_tes!S29/RES_hhdet_fec!S29)</f>
        <v>3.3259572983345453</v>
      </c>
      <c r="T29" s="111">
        <f>IF(RES_hhdet_tes!T29=0,"",RES_hhdet_tes!T29/RES_hhdet_fec!T29)</f>
        <v>3.4882387910514723</v>
      </c>
      <c r="U29" s="111">
        <f>IF(RES_hhdet_tes!U29=0,"",RES_hhdet_tes!U29/RES_hhdet_fec!U29)</f>
        <v>3.572555693942558</v>
      </c>
      <c r="V29" s="111">
        <f>IF(RES_hhdet_tes!V29=0,"",RES_hhdet_tes!V29/RES_hhdet_fec!V29)</f>
        <v>3.6412219741711862</v>
      </c>
      <c r="W29" s="111">
        <f>IF(RES_hhdet_tes!W29=0,"",RES_hhdet_tes!W29/RES_hhdet_fec!W29)</f>
        <v>3.6977704831230889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0.54148847535465561</v>
      </c>
      <c r="C30" s="124">
        <f>IF(RES_hhdet_tes!C30=0,"",RES_hhdet_tes!C30/RES_hhdet_fec!C30)</f>
        <v>0.54057631021888752</v>
      </c>
      <c r="D30" s="124">
        <f>IF(RES_hhdet_tes!D30=0,"",RES_hhdet_tes!D30/RES_hhdet_fec!D30)</f>
        <v>0.54281251213676618</v>
      </c>
      <c r="E30" s="124">
        <f>IF(RES_hhdet_tes!E30=0,"",RES_hhdet_tes!E30/RES_hhdet_fec!E30)</f>
        <v>0.54554337783339446</v>
      </c>
      <c r="F30" s="124">
        <f>IF(RES_hhdet_tes!F30=0,"",RES_hhdet_tes!F30/RES_hhdet_fec!F30)</f>
        <v>0.54960788639582581</v>
      </c>
      <c r="G30" s="124">
        <f>IF(RES_hhdet_tes!G30=0,"",RES_hhdet_tes!G30/RES_hhdet_fec!G30)</f>
        <v>0.55411695440735975</v>
      </c>
      <c r="H30" s="124">
        <f>IF(RES_hhdet_tes!H30=0,"",RES_hhdet_tes!H30/RES_hhdet_fec!H30)</f>
        <v>0.561863920161076</v>
      </c>
      <c r="I30" s="124">
        <f>IF(RES_hhdet_tes!I30=0,"",RES_hhdet_tes!I30/RES_hhdet_fec!I30)</f>
        <v>0.56555103576459076</v>
      </c>
      <c r="J30" s="124">
        <f>IF(RES_hhdet_tes!J30=0,"",RES_hhdet_tes!J30/RES_hhdet_fec!J30)</f>
        <v>0.56767580053894828</v>
      </c>
      <c r="K30" s="124">
        <f>IF(RES_hhdet_tes!K30=0,"",RES_hhdet_tes!K30/RES_hhdet_fec!K30)</f>
        <v>0.57001114856125179</v>
      </c>
      <c r="L30" s="124">
        <f>IF(RES_hhdet_tes!L30=0,"",RES_hhdet_tes!L30/RES_hhdet_fec!L30)</f>
        <v>0.58088407385567742</v>
      </c>
      <c r="M30" s="124">
        <f>IF(RES_hhdet_tes!M30=0,"",RES_hhdet_tes!M30/RES_hhdet_fec!M30)</f>
        <v>0.58530703741977597</v>
      </c>
      <c r="N30" s="124">
        <f>IF(RES_hhdet_tes!N30=0,"",RES_hhdet_tes!N30/RES_hhdet_fec!N30)</f>
        <v>0.58882017259125419</v>
      </c>
      <c r="O30" s="124">
        <f>IF(RES_hhdet_tes!O30=0,"",RES_hhdet_tes!O30/RES_hhdet_fec!O30)</f>
        <v>0.59926625111412768</v>
      </c>
      <c r="P30" s="124">
        <f>IF(RES_hhdet_tes!P30=0,"",RES_hhdet_tes!P30/RES_hhdet_fec!P30)</f>
        <v>0.61373061350309421</v>
      </c>
      <c r="Q30" s="124">
        <f>IF(RES_hhdet_tes!Q30=0,"",RES_hhdet_tes!Q30/RES_hhdet_fec!Q30)</f>
        <v>0.62229926912443512</v>
      </c>
      <c r="R30" s="124">
        <f>IF(RES_hhdet_tes!R30=0,"",RES_hhdet_tes!R30/RES_hhdet_fec!R30)</f>
        <v>0.63589985445921249</v>
      </c>
      <c r="S30" s="124">
        <f>IF(RES_hhdet_tes!S30=0,"",RES_hhdet_tes!S30/RES_hhdet_fec!S30)</f>
        <v>0.65381450959655896</v>
      </c>
      <c r="T30" s="124">
        <f>IF(RES_hhdet_tes!T30=0,"",RES_hhdet_tes!T30/RES_hhdet_fec!T30)</f>
        <v>0.67011420098794228</v>
      </c>
      <c r="U30" s="124">
        <f>IF(RES_hhdet_tes!U30=0,"",RES_hhdet_tes!U30/RES_hhdet_fec!U30)</f>
        <v>0.6763160139977954</v>
      </c>
      <c r="V30" s="124">
        <f>IF(RES_hhdet_tes!V30=0,"",RES_hhdet_tes!V30/RES_hhdet_fec!V30)</f>
        <v>0.69664247885506536</v>
      </c>
      <c r="W30" s="124">
        <f>IF(RES_hhdet_tes!W30=0,"",RES_hhdet_tes!W30/RES_hhdet_fec!W30)</f>
        <v>0.71339755783556558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0.48985715714706135</v>
      </c>
      <c r="C31" s="111">
        <f>IF(RES_hhdet_tes!C31=0,"",RES_hhdet_tes!C31/RES_hhdet_fec!C31)</f>
        <v>0.49875187370963203</v>
      </c>
      <c r="D31" s="111">
        <f>IF(RES_hhdet_tes!D31=0,"",RES_hhdet_tes!D31/RES_hhdet_fec!D31)</f>
        <v>0.50117021936747574</v>
      </c>
      <c r="E31" s="111">
        <f>IF(RES_hhdet_tes!E31=0,"",RES_hhdet_tes!E31/RES_hhdet_fec!E31)</f>
        <v>0.50350437113085578</v>
      </c>
      <c r="F31" s="111">
        <f>IF(RES_hhdet_tes!F31=0,"",RES_hhdet_tes!F31/RES_hhdet_fec!F31)</f>
        <v>0.50662312611379623</v>
      </c>
      <c r="G31" s="111">
        <f>IF(RES_hhdet_tes!G31=0,"",RES_hhdet_tes!G31/RES_hhdet_fec!G31)</f>
        <v>0.5097912362386029</v>
      </c>
      <c r="H31" s="111">
        <f>IF(RES_hhdet_tes!H31=0,"",RES_hhdet_tes!H31/RES_hhdet_fec!H31)</f>
        <v>0.51610097818085054</v>
      </c>
      <c r="I31" s="111">
        <f>IF(RES_hhdet_tes!I31=0,"",RES_hhdet_tes!I31/RES_hhdet_fec!I31)</f>
        <v>0.51907500404745155</v>
      </c>
      <c r="J31" s="111">
        <f>IF(RES_hhdet_tes!J31=0,"",RES_hhdet_tes!J31/RES_hhdet_fec!J31)</f>
        <v>0.52180674787968329</v>
      </c>
      <c r="K31" s="111">
        <f>IF(RES_hhdet_tes!K31=0,"",RES_hhdet_tes!K31/RES_hhdet_fec!K31)</f>
        <v>0.52652979956602419</v>
      </c>
      <c r="L31" s="111">
        <f>IF(RES_hhdet_tes!L31=0,"",RES_hhdet_tes!L31/RES_hhdet_fec!L31)</f>
        <v>0.52896976009589447</v>
      </c>
      <c r="M31" s="111">
        <f>IF(RES_hhdet_tes!M31=0,"",RES_hhdet_tes!M31/RES_hhdet_fec!M31)</f>
        <v>0.53069750194753396</v>
      </c>
      <c r="N31" s="111">
        <f>IF(RES_hhdet_tes!N31=0,"",RES_hhdet_tes!N31/RES_hhdet_fec!N31)</f>
        <v>0.53344207399734678</v>
      </c>
      <c r="O31" s="111">
        <f>IF(RES_hhdet_tes!O31=0,"",RES_hhdet_tes!O31/RES_hhdet_fec!O31)</f>
        <v>0.55141510629784807</v>
      </c>
      <c r="P31" s="111">
        <f>IF(RES_hhdet_tes!P31=0,"",RES_hhdet_tes!P31/RES_hhdet_fec!P31)</f>
        <v>0.57596232205198428</v>
      </c>
      <c r="Q31" s="111">
        <f>IF(RES_hhdet_tes!Q31=0,"",RES_hhdet_tes!Q31/RES_hhdet_fec!Q31)</f>
        <v>0.61296511694431877</v>
      </c>
      <c r="R31" s="111">
        <f>IF(RES_hhdet_tes!R31=0,"",RES_hhdet_tes!R31/RES_hhdet_fec!R31)</f>
        <v>0.67259866363673593</v>
      </c>
      <c r="S31" s="111">
        <f>IF(RES_hhdet_tes!S31=0,"",RES_hhdet_tes!S31/RES_hhdet_fec!S31)</f>
        <v>0.7181188022129481</v>
      </c>
      <c r="T31" s="111">
        <f>IF(RES_hhdet_tes!T31=0,"",RES_hhdet_tes!T31/RES_hhdet_fec!T31)</f>
        <v>0.76311920906298425</v>
      </c>
      <c r="U31" s="111">
        <f>IF(RES_hhdet_tes!U31=0,"",RES_hhdet_tes!U31/RES_hhdet_fec!U31)</f>
        <v>0.78632928397914748</v>
      </c>
      <c r="V31" s="111">
        <f>IF(RES_hhdet_tes!V31=0,"",RES_hhdet_tes!V31/RES_hhdet_fec!V31)</f>
        <v>0.82578717586632167</v>
      </c>
      <c r="W31" s="111">
        <f>IF(RES_hhdet_tes!W31=0,"",RES_hhdet_tes!W31/RES_hhdet_fec!W31)</f>
        <v>0.86828668157349775</v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0.54880132325238962</v>
      </c>
      <c r="C35" s="112">
        <f>IF(RES_hhdet_tes!C35=0,"",RES_hhdet_tes!C35/RES_hhdet_fec!C35)</f>
        <v>0.55211161203764103</v>
      </c>
      <c r="D35" s="112">
        <f>IF(RES_hhdet_tes!D35=0,"",RES_hhdet_tes!D35/RES_hhdet_fec!D35)</f>
        <v>0.55479627337202275</v>
      </c>
      <c r="E35" s="112">
        <f>IF(RES_hhdet_tes!E35=0,"",RES_hhdet_tes!E35/RES_hhdet_fec!E35)</f>
        <v>0.557646113193357</v>
      </c>
      <c r="F35" s="112">
        <f>IF(RES_hhdet_tes!F35=0,"",RES_hhdet_tes!F35/RES_hhdet_fec!F35)</f>
        <v>0.56219110639944203</v>
      </c>
      <c r="G35" s="112">
        <f>IF(RES_hhdet_tes!G35=0,"",RES_hhdet_tes!G35/RES_hhdet_fec!G35)</f>
        <v>0.56680112495842827</v>
      </c>
      <c r="H35" s="112">
        <f>IF(RES_hhdet_tes!H35=0,"",RES_hhdet_tes!H35/RES_hhdet_fec!H35)</f>
        <v>0.57313546070337329</v>
      </c>
      <c r="I35" s="112">
        <f>IF(RES_hhdet_tes!I35=0,"",RES_hhdet_tes!I35/RES_hhdet_fec!I35)</f>
        <v>0.57529954290696983</v>
      </c>
      <c r="J35" s="112">
        <f>IF(RES_hhdet_tes!J35=0,"",RES_hhdet_tes!J35/RES_hhdet_fec!J35)</f>
        <v>0.57633988647112033</v>
      </c>
      <c r="K35" s="112">
        <f>IF(RES_hhdet_tes!K35=0,"",RES_hhdet_tes!K35/RES_hhdet_fec!K35)</f>
        <v>0.57790070033972307</v>
      </c>
      <c r="L35" s="112">
        <f>IF(RES_hhdet_tes!L35=0,"",RES_hhdet_tes!L35/RES_hhdet_fec!L35)</f>
        <v>0.57872818914751223</v>
      </c>
      <c r="M35" s="112">
        <f>IF(RES_hhdet_tes!M35=0,"",RES_hhdet_tes!M35/RES_hhdet_fec!M35)</f>
        <v>0.57934174746792655</v>
      </c>
      <c r="N35" s="112">
        <f>IF(RES_hhdet_tes!N35=0,"",RES_hhdet_tes!N35/RES_hhdet_fec!N35)</f>
        <v>0.58086727208997435</v>
      </c>
      <c r="O35" s="112">
        <f>IF(RES_hhdet_tes!O35=0,"",RES_hhdet_tes!O35/RES_hhdet_fec!O35)</f>
        <v>0.58962476749732795</v>
      </c>
      <c r="P35" s="112">
        <f>IF(RES_hhdet_tes!P35=0,"",RES_hhdet_tes!P35/RES_hhdet_fec!P35)</f>
        <v>0.6049701541782655</v>
      </c>
      <c r="Q35" s="112">
        <f>IF(RES_hhdet_tes!Q35=0,"",RES_hhdet_tes!Q35/RES_hhdet_fec!Q35)</f>
        <v>0.61302478646318581</v>
      </c>
      <c r="R35" s="112">
        <f>IF(RES_hhdet_tes!R35=0,"",RES_hhdet_tes!R35/RES_hhdet_fec!R35)</f>
        <v>0.62413326622534926</v>
      </c>
      <c r="S35" s="112">
        <f>IF(RES_hhdet_tes!S35=0,"",RES_hhdet_tes!S35/RES_hhdet_fec!S35)</f>
        <v>0.63386566416391554</v>
      </c>
      <c r="T35" s="112">
        <f>IF(RES_hhdet_tes!T35=0,"",RES_hhdet_tes!T35/RES_hhdet_fec!T35)</f>
        <v>0.63876479431765243</v>
      </c>
      <c r="U35" s="112">
        <f>IF(RES_hhdet_tes!U35=0,"",RES_hhdet_tes!U35/RES_hhdet_fec!U35)</f>
        <v>0.64863207568184467</v>
      </c>
      <c r="V35" s="112">
        <f>IF(RES_hhdet_tes!V35=0,"",RES_hhdet_tes!V35/RES_hhdet_fec!V35)</f>
        <v>0.66054488546961621</v>
      </c>
      <c r="W35" s="112">
        <f>IF(RES_hhdet_tes!W35=0,"",RES_hhdet_tes!W35/RES_hhdet_fec!W35)</f>
        <v>0.68196743349792421</v>
      </c>
      <c r="DA35" s="131" t="s">
        <v>1938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 t="str">
        <f>IF(RES_hhdet_tes!E36=0,"",RES_hhdet_tes!E36/RES_hhdet_fec!E36)</f>
        <v/>
      </c>
      <c r="F36" s="113" t="str">
        <f>IF(RES_hhdet_tes!F36=0,"",RES_hhdet_tes!F36/RES_hhdet_fec!F36)</f>
        <v/>
      </c>
      <c r="G36" s="113" t="str">
        <f>IF(RES_hhdet_tes!G36=0,"",RES_hhdet_tes!G36/RES_hhdet_fec!G36)</f>
        <v/>
      </c>
      <c r="H36" s="113" t="str">
        <f>IF(RES_hhdet_tes!H36=0,"",RES_hhdet_tes!H36/RES_hhdet_fec!H36)</f>
        <v/>
      </c>
      <c r="I36" s="113" t="str">
        <f>IF(RES_hhdet_tes!I36=0,"",RES_hhdet_tes!I36/RES_hhdet_fec!I36)</f>
        <v/>
      </c>
      <c r="J36" s="113" t="str">
        <f>IF(RES_hhdet_tes!J36=0,"",RES_hhdet_tes!J36/RES_hhdet_fec!J36)</f>
        <v/>
      </c>
      <c r="K36" s="113" t="str">
        <f>IF(RES_hhdet_tes!K36=0,"",RES_hhdet_tes!K36/RES_hhdet_fec!K36)</f>
        <v/>
      </c>
      <c r="L36" s="113">
        <f>IF(RES_hhdet_tes!L36=0,"",RES_hhdet_tes!L36/RES_hhdet_fec!L36)</f>
        <v>0.79973221967418262</v>
      </c>
      <c r="M36" s="113">
        <f>IF(RES_hhdet_tes!M36=0,"",RES_hhdet_tes!M36/RES_hhdet_fec!M36)</f>
        <v>0.8191992728850237</v>
      </c>
      <c r="N36" s="113">
        <f>IF(RES_hhdet_tes!N36=0,"",RES_hhdet_tes!N36/RES_hhdet_fec!N36)</f>
        <v>0.81156848882514698</v>
      </c>
      <c r="O36" s="113">
        <f>IF(RES_hhdet_tes!O36=0,"",RES_hhdet_tes!O36/RES_hhdet_fec!O36)</f>
        <v>0.79707709816343109</v>
      </c>
      <c r="P36" s="113">
        <f>IF(RES_hhdet_tes!P36=0,"",RES_hhdet_tes!P36/RES_hhdet_fec!P36)</f>
        <v>0.81535125659412389</v>
      </c>
      <c r="Q36" s="113">
        <f>IF(RES_hhdet_tes!Q36=0,"",RES_hhdet_tes!Q36/RES_hhdet_fec!Q36)</f>
        <v>0.81364769045443008</v>
      </c>
      <c r="R36" s="113">
        <f>IF(RES_hhdet_tes!R36=0,"",RES_hhdet_tes!R36/RES_hhdet_fec!R36)</f>
        <v>0.81703120430201503</v>
      </c>
      <c r="S36" s="113">
        <f>IF(RES_hhdet_tes!S36=0,"",RES_hhdet_tes!S36/RES_hhdet_fec!S36)</f>
        <v>0.85026612663444834</v>
      </c>
      <c r="T36" s="113">
        <f>IF(RES_hhdet_tes!T36=0,"",RES_hhdet_tes!T36/RES_hhdet_fec!T36)</f>
        <v>0.86724035971244451</v>
      </c>
      <c r="U36" s="113">
        <f>IF(RES_hhdet_tes!U36=0,"",RES_hhdet_tes!U36/RES_hhdet_fec!U36)</f>
        <v>0.87451020357457221</v>
      </c>
      <c r="V36" s="113">
        <f>IF(RES_hhdet_tes!V36=0,"",RES_hhdet_tes!V36/RES_hhdet_fec!V36)</f>
        <v>0.87612785017367056</v>
      </c>
      <c r="W36" s="113">
        <f>IF(RES_hhdet_tes!W36=0,"",RES_hhdet_tes!W36/RES_hhdet_fec!W36)</f>
        <v>0.87822894285135089</v>
      </c>
      <c r="DA36" s="132" t="s">
        <v>1939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 t="str">
        <f>IF(RES_hhdet_tes!E37=0,"",RES_hhdet_tes!E37/RES_hhdet_fec!E37)</f>
        <v/>
      </c>
      <c r="F37" s="111" t="str">
        <f>IF(RES_hhdet_tes!F37=0,"",RES_hhdet_tes!F37/RES_hhdet_fec!F37)</f>
        <v/>
      </c>
      <c r="G37" s="111" t="str">
        <f>IF(RES_hhdet_tes!G37=0,"",RES_hhdet_tes!G37/RES_hhdet_fec!G37)</f>
        <v/>
      </c>
      <c r="H37" s="111" t="str">
        <f>IF(RES_hhdet_tes!H37=0,"",RES_hhdet_tes!H37/RES_hhdet_fec!H37)</f>
        <v/>
      </c>
      <c r="I37" s="111" t="str">
        <f>IF(RES_hhdet_tes!I37=0,"",RES_hhdet_tes!I37/RES_hhdet_fec!I37)</f>
        <v/>
      </c>
      <c r="J37" s="111" t="str">
        <f>IF(RES_hhdet_tes!J37=0,"",RES_hhdet_tes!J37/RES_hhdet_fec!J37)</f>
        <v/>
      </c>
      <c r="K37" s="111" t="str">
        <f>IF(RES_hhdet_tes!K37=0,"",RES_hhdet_tes!K37/RES_hhdet_fec!K37)</f>
        <v/>
      </c>
      <c r="L37" s="111">
        <f>IF(RES_hhdet_tes!L37=0,"",RES_hhdet_tes!L37/RES_hhdet_fec!L37)</f>
        <v>0.58707695482368705</v>
      </c>
      <c r="M37" s="111">
        <f>IF(RES_hhdet_tes!M37=0,"",RES_hhdet_tes!M37/RES_hhdet_fec!M37)</f>
        <v>0.58707695482368716</v>
      </c>
      <c r="N37" s="111">
        <f>IF(RES_hhdet_tes!N37=0,"",RES_hhdet_tes!N37/RES_hhdet_fec!N37)</f>
        <v>0.58711854107782846</v>
      </c>
      <c r="O37" s="111">
        <f>IF(RES_hhdet_tes!O37=0,"",RES_hhdet_tes!O37/RES_hhdet_fec!O37)</f>
        <v>0.5879140395426149</v>
      </c>
      <c r="P37" s="111">
        <f>IF(RES_hhdet_tes!P37=0,"",RES_hhdet_tes!P37/RES_hhdet_fec!P37)</f>
        <v>0.5880078788400408</v>
      </c>
      <c r="Q37" s="111">
        <f>IF(RES_hhdet_tes!Q37=0,"",RES_hhdet_tes!Q37/RES_hhdet_fec!Q37)</f>
        <v>0.58879014159461496</v>
      </c>
      <c r="R37" s="111">
        <f>IF(RES_hhdet_tes!R37=0,"",RES_hhdet_tes!R37/RES_hhdet_fec!R37)</f>
        <v>0.59555108274751223</v>
      </c>
      <c r="S37" s="111">
        <f>IF(RES_hhdet_tes!S37=0,"",RES_hhdet_tes!S37/RES_hhdet_fec!S37)</f>
        <v>0.63078363265967385</v>
      </c>
      <c r="T37" s="111">
        <f>IF(RES_hhdet_tes!T37=0,"",RES_hhdet_tes!T37/RES_hhdet_fec!T37)</f>
        <v>0.6738106116258038</v>
      </c>
      <c r="U37" s="111">
        <f>IF(RES_hhdet_tes!U37=0,"",RES_hhdet_tes!U37/RES_hhdet_fec!U37)</f>
        <v>0.67412450526555256</v>
      </c>
      <c r="V37" s="111">
        <f>IF(RES_hhdet_tes!V37=0,"",RES_hhdet_tes!V37/RES_hhdet_fec!V37)</f>
        <v>0.67933556318985777</v>
      </c>
      <c r="W37" s="111">
        <f>IF(RES_hhdet_tes!W37=0,"",RES_hhdet_tes!W37/RES_hhdet_fec!W37)</f>
        <v>0.68180193262451616</v>
      </c>
      <c r="DA37" s="63" t="s">
        <v>1940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 t="str">
        <f>IF(RES_hhdet_tes!E38=0,"",RES_hhdet_tes!E38/RES_hhdet_fec!E38)</f>
        <v/>
      </c>
      <c r="F38" s="111" t="str">
        <f>IF(RES_hhdet_tes!F38=0,"",RES_hhdet_tes!F38/RES_hhdet_fec!F38)</f>
        <v/>
      </c>
      <c r="G38" s="111" t="str">
        <f>IF(RES_hhdet_tes!G38=0,"",RES_hhdet_tes!G38/RES_hhdet_fec!G38)</f>
        <v/>
      </c>
      <c r="H38" s="111" t="str">
        <f>IF(RES_hhdet_tes!H38=0,"",RES_hhdet_tes!H38/RES_hhdet_fec!H38)</f>
        <v/>
      </c>
      <c r="I38" s="111" t="str">
        <f>IF(RES_hhdet_tes!I38=0,"",RES_hhdet_tes!I38/RES_hhdet_fec!I38)</f>
        <v/>
      </c>
      <c r="J38" s="111" t="str">
        <f>IF(RES_hhdet_tes!J38=0,"",RES_hhdet_tes!J38/RES_hhdet_fec!J38)</f>
        <v/>
      </c>
      <c r="K38" s="111" t="str">
        <f>IF(RES_hhdet_tes!K38=0,"",RES_hhdet_tes!K38/RES_hhdet_fec!K38)</f>
        <v/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0.72486315324820783</v>
      </c>
      <c r="C39" s="124">
        <f>IF(RES_hhdet_tes!C39=0,"",RES_hhdet_tes!C39/RES_hhdet_fec!C39)</f>
        <v>0.7278741529068159</v>
      </c>
      <c r="D39" s="124">
        <f>IF(RES_hhdet_tes!D39=0,"",RES_hhdet_tes!D39/RES_hhdet_fec!D39)</f>
        <v>0.72959865790674883</v>
      </c>
      <c r="E39" s="124">
        <f>IF(RES_hhdet_tes!E39=0,"",RES_hhdet_tes!E39/RES_hhdet_fec!E39)</f>
        <v>0.7333531576015585</v>
      </c>
      <c r="F39" s="124">
        <f>IF(RES_hhdet_tes!F39=0,"",RES_hhdet_tes!F39/RES_hhdet_fec!F39)</f>
        <v>0.73594403603586189</v>
      </c>
      <c r="G39" s="124">
        <f>IF(RES_hhdet_tes!G39=0,"",RES_hhdet_tes!G39/RES_hhdet_fec!G39)</f>
        <v>0.73750986336787194</v>
      </c>
      <c r="H39" s="124">
        <f>IF(RES_hhdet_tes!H39=0,"",RES_hhdet_tes!H39/RES_hhdet_fec!H39)</f>
        <v>0.7400908757339798</v>
      </c>
      <c r="I39" s="124">
        <f>IF(RES_hhdet_tes!I39=0,"",RES_hhdet_tes!I39/RES_hhdet_fec!I39)</f>
        <v>0.74259901785387006</v>
      </c>
      <c r="J39" s="124">
        <f>IF(RES_hhdet_tes!J39=0,"",RES_hhdet_tes!J39/RES_hhdet_fec!J39)</f>
        <v>0.7412351228395665</v>
      </c>
      <c r="K39" s="124">
        <f>IF(RES_hhdet_tes!K39=0,"",RES_hhdet_tes!K39/RES_hhdet_fec!K39)</f>
        <v>0.74255676400780235</v>
      </c>
      <c r="L39" s="124">
        <f>IF(RES_hhdet_tes!L39=0,"",RES_hhdet_tes!L39/RES_hhdet_fec!L39)</f>
        <v>0.74402068282543665</v>
      </c>
      <c r="M39" s="124">
        <f>IF(RES_hhdet_tes!M39=0,"",RES_hhdet_tes!M39/RES_hhdet_fec!M39)</f>
        <v>0.74473578572091137</v>
      </c>
      <c r="N39" s="124">
        <f>IF(RES_hhdet_tes!N39=0,"",RES_hhdet_tes!N39/RES_hhdet_fec!N39)</f>
        <v>0.74563178941624286</v>
      </c>
      <c r="O39" s="124">
        <f>IF(RES_hhdet_tes!O39=0,"",RES_hhdet_tes!O39/RES_hhdet_fec!O39)</f>
        <v>0.75106918379269294</v>
      </c>
      <c r="P39" s="124">
        <f>IF(RES_hhdet_tes!P39=0,"",RES_hhdet_tes!P39/RES_hhdet_fec!P39)</f>
        <v>0.76095737277114106</v>
      </c>
      <c r="Q39" s="124">
        <f>IF(RES_hhdet_tes!Q39=0,"",RES_hhdet_tes!Q39/RES_hhdet_fec!Q39)</f>
        <v>0.76543457552570515</v>
      </c>
      <c r="R39" s="124">
        <f>IF(RES_hhdet_tes!R39=0,"",RES_hhdet_tes!R39/RES_hhdet_fec!R39)</f>
        <v>0.77202209193405358</v>
      </c>
      <c r="S39" s="124">
        <f>IF(RES_hhdet_tes!S39=0,"",RES_hhdet_tes!S39/RES_hhdet_fec!S39)</f>
        <v>0.78131211514012777</v>
      </c>
      <c r="T39" s="124">
        <f>IF(RES_hhdet_tes!T39=0,"",RES_hhdet_tes!T39/RES_hhdet_fec!T39)</f>
        <v>0.79219364541410531</v>
      </c>
      <c r="U39" s="124">
        <f>IF(RES_hhdet_tes!U39=0,"",RES_hhdet_tes!U39/RES_hhdet_fec!U39)</f>
        <v>0.79531885237990863</v>
      </c>
      <c r="V39" s="124">
        <f>IF(RES_hhdet_tes!V39=0,"",RES_hhdet_tes!V39/RES_hhdet_fec!V39)</f>
        <v>0.80919638361142121</v>
      </c>
      <c r="W39" s="124">
        <f>IF(RES_hhdet_tes!W39=0,"",RES_hhdet_tes!W39/RES_hhdet_fec!W39)</f>
        <v>0.82131664066532006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0.58313571181018975</v>
      </c>
      <c r="C40" s="111">
        <f>IF(RES_hhdet_tes!C40=0,"",RES_hhdet_tes!C40/RES_hhdet_fec!C40)</f>
        <v>0.58496540168482514</v>
      </c>
      <c r="D40" s="111">
        <f>IF(RES_hhdet_tes!D40=0,"",RES_hhdet_tes!D40/RES_hhdet_fec!D40)</f>
        <v>0.58581994468806731</v>
      </c>
      <c r="E40" s="111">
        <f>IF(RES_hhdet_tes!E40=0,"",RES_hhdet_tes!E40/RES_hhdet_fec!E40)</f>
        <v>0.58648777705555522</v>
      </c>
      <c r="F40" s="111">
        <f>IF(RES_hhdet_tes!F40=0,"",RES_hhdet_tes!F40/RES_hhdet_fec!F40)</f>
        <v>0.58773963271368612</v>
      </c>
      <c r="G40" s="111">
        <f>IF(RES_hhdet_tes!G40=0,"",RES_hhdet_tes!G40/RES_hhdet_fec!G40)</f>
        <v>0.58903119016685157</v>
      </c>
      <c r="H40" s="111">
        <f>IF(RES_hhdet_tes!H40=0,"",RES_hhdet_tes!H40/RES_hhdet_fec!H40)</f>
        <v>0.59073989591046172</v>
      </c>
      <c r="I40" s="111">
        <f>IF(RES_hhdet_tes!I40=0,"",RES_hhdet_tes!I40/RES_hhdet_fec!I40)</f>
        <v>0.59127484597165225</v>
      </c>
      <c r="J40" s="111">
        <f>IF(RES_hhdet_tes!J40=0,"",RES_hhdet_tes!J40/RES_hhdet_fec!J40)</f>
        <v>0.59157667786957557</v>
      </c>
      <c r="K40" s="111">
        <f>IF(RES_hhdet_tes!K40=0,"",RES_hhdet_tes!K40/RES_hhdet_fec!K40)</f>
        <v>0.59193312004405751</v>
      </c>
      <c r="L40" s="111">
        <f>IF(RES_hhdet_tes!L40=0,"",RES_hhdet_tes!L40/RES_hhdet_fec!L40)</f>
        <v>0.59213694014363893</v>
      </c>
      <c r="M40" s="111">
        <f>IF(RES_hhdet_tes!M40=0,"",RES_hhdet_tes!M40/RES_hhdet_fec!M40)</f>
        <v>0.59224046594781621</v>
      </c>
      <c r="N40" s="111">
        <f>IF(RES_hhdet_tes!N40=0,"",RES_hhdet_tes!N40/RES_hhdet_fec!N40)</f>
        <v>0.59238918661753515</v>
      </c>
      <c r="O40" s="111">
        <f>IF(RES_hhdet_tes!O40=0,"",RES_hhdet_tes!O40/RES_hhdet_fec!O40)</f>
        <v>0.5927563232160924</v>
      </c>
      <c r="P40" s="111">
        <f>IF(RES_hhdet_tes!P40=0,"",RES_hhdet_tes!P40/RES_hhdet_fec!P40)</f>
        <v>0.59320515729900014</v>
      </c>
      <c r="Q40" s="111">
        <f>IF(RES_hhdet_tes!Q40=0,"",RES_hhdet_tes!Q40/RES_hhdet_fec!Q40)</f>
        <v>0.59343372698880159</v>
      </c>
      <c r="R40" s="111">
        <f>IF(RES_hhdet_tes!R40=0,"",RES_hhdet_tes!R40/RES_hhdet_fec!R40)</f>
        <v>0.59380784688543942</v>
      </c>
      <c r="S40" s="111">
        <f>IF(RES_hhdet_tes!S40=0,"",RES_hhdet_tes!S40/RES_hhdet_fec!S40)</f>
        <v>0.59423131732070222</v>
      </c>
      <c r="T40" s="111">
        <f>IF(RES_hhdet_tes!T40=0,"",RES_hhdet_tes!T40/RES_hhdet_fec!T40)</f>
        <v>0.59435115483856205</v>
      </c>
      <c r="U40" s="111">
        <f>IF(RES_hhdet_tes!U40=0,"",RES_hhdet_tes!U40/RES_hhdet_fec!U40)</f>
        <v>0.59610516343678233</v>
      </c>
      <c r="V40" s="111">
        <f>IF(RES_hhdet_tes!V40=0,"",RES_hhdet_tes!V40/RES_hhdet_fec!V40)</f>
        <v>0.59830122901016292</v>
      </c>
      <c r="W40" s="111">
        <f>IF(RES_hhdet_tes!W40=0,"",RES_hhdet_tes!W40/RES_hhdet_fec!W40)</f>
        <v>0.60310918606084929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0.73713773272296701</v>
      </c>
      <c r="C41" s="45">
        <f>IF(RES_hhdet_tes!C41=0,"",RES_hhdet_tes!C41/RES_hhdet_fec!C41)</f>
        <v>0.74027645911688744</v>
      </c>
      <c r="D41" s="45">
        <f>IF(RES_hhdet_tes!D41=0,"",RES_hhdet_tes!D41/RES_hhdet_fec!D41)</f>
        <v>0.74221801536923482</v>
      </c>
      <c r="E41" s="45">
        <f>IF(RES_hhdet_tes!E41=0,"",RES_hhdet_tes!E41/RES_hhdet_fec!E41)</f>
        <v>0.7442518615589746</v>
      </c>
      <c r="F41" s="45">
        <f>IF(RES_hhdet_tes!F41=0,"",RES_hhdet_tes!F41/RES_hhdet_fec!F41)</f>
        <v>0.74728939442820974</v>
      </c>
      <c r="G41" s="45">
        <f>IF(RES_hhdet_tes!G41=0,"",RES_hhdet_tes!G41/RES_hhdet_fec!G41)</f>
        <v>0.75034696577863891</v>
      </c>
      <c r="H41" s="45">
        <f>IF(RES_hhdet_tes!H41=0,"",RES_hhdet_tes!H41/RES_hhdet_fec!H41)</f>
        <v>0.75474520440089754</v>
      </c>
      <c r="I41" s="45">
        <f>IF(RES_hhdet_tes!I41=0,"",RES_hhdet_tes!I41/RES_hhdet_fec!I41)</f>
        <v>0.75633263670378359</v>
      </c>
      <c r="J41" s="45">
        <f>IF(RES_hhdet_tes!J41=0,"",RES_hhdet_tes!J41/RES_hhdet_fec!J41)</f>
        <v>0.7571892234609976</v>
      </c>
      <c r="K41" s="45">
        <f>IF(RES_hhdet_tes!K41=0,"",RES_hhdet_tes!K41/RES_hhdet_fec!K41)</f>
        <v>0.75848797852891925</v>
      </c>
      <c r="L41" s="45">
        <f>IF(RES_hhdet_tes!L41=0,"",RES_hhdet_tes!L41/RES_hhdet_fec!L41)</f>
        <v>0.75952082937179621</v>
      </c>
      <c r="M41" s="45">
        <f>IF(RES_hhdet_tes!M41=0,"",RES_hhdet_tes!M41/RES_hhdet_fec!M41)</f>
        <v>0.7600419462323873</v>
      </c>
      <c r="N41" s="45">
        <f>IF(RES_hhdet_tes!N41=0,"",RES_hhdet_tes!N41/RES_hhdet_fec!N41)</f>
        <v>0.76096698492126735</v>
      </c>
      <c r="O41" s="45">
        <f>IF(RES_hhdet_tes!O41=0,"",RES_hhdet_tes!O41/RES_hhdet_fec!O41)</f>
        <v>0.76497875074309551</v>
      </c>
      <c r="P41" s="45">
        <f>IF(RES_hhdet_tes!P41=0,"",RES_hhdet_tes!P41/RES_hhdet_fec!P41)</f>
        <v>0.77120304449348598</v>
      </c>
      <c r="Q41" s="45">
        <f>IF(RES_hhdet_tes!Q41=0,"",RES_hhdet_tes!Q41/RES_hhdet_fec!Q41)</f>
        <v>0.77462313446662945</v>
      </c>
      <c r="R41" s="45">
        <f>IF(RES_hhdet_tes!R41=0,"",RES_hhdet_tes!R41/RES_hhdet_fec!R41)</f>
        <v>0.78026092270705283</v>
      </c>
      <c r="S41" s="45">
        <f>IF(RES_hhdet_tes!S41=0,"",RES_hhdet_tes!S41/RES_hhdet_fec!S41)</f>
        <v>0.78756709748530584</v>
      </c>
      <c r="T41" s="45">
        <f>IF(RES_hhdet_tes!T41=0,"",RES_hhdet_tes!T41/RES_hhdet_fec!T41)</f>
        <v>0.79542729591530492</v>
      </c>
      <c r="U41" s="45">
        <f>IF(RES_hhdet_tes!U41=0,"",RES_hhdet_tes!U41/RES_hhdet_fec!U41)</f>
        <v>0.80268605153687278</v>
      </c>
      <c r="V41" s="45">
        <f>IF(RES_hhdet_tes!V41=0,"",RES_hhdet_tes!V41/RES_hhdet_fec!V41)</f>
        <v>0.81367737622281233</v>
      </c>
      <c r="W41" s="45">
        <f>IF(RES_hhdet_tes!W41=0,"",RES_hhdet_tes!W41/RES_hhdet_fec!W41)</f>
        <v>0.83144362475326428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 t="str">
        <f>IF(RES_hhdet_tes!B43=0,"",RES_hhdet_tes!B43/RES_hhdet_fec!B43)</f>
        <v/>
      </c>
      <c r="C43" s="119" t="str">
        <f>IF(RES_hhdet_tes!C43=0,"",RES_hhdet_tes!C43/RES_hhdet_fec!C43)</f>
        <v/>
      </c>
      <c r="D43" s="119" t="str">
        <f>IF(RES_hhdet_tes!D43=0,"",RES_hhdet_tes!D43/RES_hhdet_fec!D43)</f>
        <v/>
      </c>
      <c r="E43" s="119" t="str">
        <f>IF(RES_hhdet_tes!E43=0,"",RES_hhdet_tes!E43/RES_hhdet_fec!E43)</f>
        <v/>
      </c>
      <c r="F43" s="119" t="str">
        <f>IF(RES_hhdet_tes!F43=0,"",RES_hhdet_tes!F43/RES_hhdet_fec!F43)</f>
        <v/>
      </c>
      <c r="G43" s="119" t="str">
        <f>IF(RES_hhdet_tes!G43=0,"",RES_hhdet_tes!G43/RES_hhdet_fec!G43)</f>
        <v/>
      </c>
      <c r="H43" s="119" t="str">
        <f>IF(RES_hhdet_tes!H43=0,"",RES_hhdet_tes!H43/RES_hhdet_fec!H43)</f>
        <v/>
      </c>
      <c r="I43" s="119" t="str">
        <f>IF(RES_hhdet_tes!I43=0,"",RES_hhdet_tes!I43/RES_hhdet_fec!I43)</f>
        <v/>
      </c>
      <c r="J43" s="119" t="str">
        <f>IF(RES_hhdet_tes!J43=0,"",RES_hhdet_tes!J43/RES_hhdet_fec!J43)</f>
        <v/>
      </c>
      <c r="K43" s="119" t="str">
        <f>IF(RES_hhdet_tes!K43=0,"",RES_hhdet_tes!K43/RES_hhdet_fec!K43)</f>
        <v/>
      </c>
      <c r="L43" s="119" t="str">
        <f>IF(RES_hhdet_tes!L43=0,"",RES_hhdet_tes!L43/RES_hhdet_fec!L43)</f>
        <v/>
      </c>
      <c r="M43" s="119" t="str">
        <f>IF(RES_hhdet_tes!M43=0,"",RES_hhdet_tes!M43/RES_hhdet_fec!M43)</f>
        <v/>
      </c>
      <c r="N43" s="119" t="str">
        <f>IF(RES_hhdet_tes!N43=0,"",RES_hhdet_tes!N43/RES_hhdet_fec!N43)</f>
        <v/>
      </c>
      <c r="O43" s="119" t="str">
        <f>IF(RES_hhdet_tes!O43=0,"",RES_hhdet_tes!O43/RES_hhdet_fec!O43)</f>
        <v/>
      </c>
      <c r="P43" s="119" t="str">
        <f>IF(RES_hhdet_tes!P43=0,"",RES_hhdet_tes!P43/RES_hhdet_fec!P43)</f>
        <v/>
      </c>
      <c r="Q43" s="119" t="str">
        <f>IF(RES_hhdet_tes!Q43=0,"",RES_hhdet_tes!Q43/RES_hhdet_fec!Q43)</f>
        <v/>
      </c>
      <c r="R43" s="119" t="str">
        <f>IF(RES_hhdet_tes!R43=0,"",RES_hhdet_tes!R43/RES_hhdet_fec!R43)</f>
        <v/>
      </c>
      <c r="S43" s="119" t="str">
        <f>IF(RES_hhdet_tes!S43=0,"",RES_hhdet_tes!S43/RES_hhdet_fec!S43)</f>
        <v/>
      </c>
      <c r="T43" s="119" t="str">
        <f>IF(RES_hhdet_tes!T43=0,"",RES_hhdet_tes!T43/RES_hhdet_fec!T43)</f>
        <v/>
      </c>
      <c r="U43" s="119" t="str">
        <f>IF(RES_hhdet_tes!U43=0,"",RES_hhdet_tes!U43/RES_hhdet_fec!U43)</f>
        <v/>
      </c>
      <c r="V43" s="119" t="str">
        <f>IF(RES_hhdet_tes!V43=0,"",RES_hhdet_tes!V43/RES_hhdet_fec!V43)</f>
        <v/>
      </c>
      <c r="W43" s="119" t="str">
        <f>IF(RES_hhdet_tes!W43=0,"",RES_hhdet_tes!W43/RES_hhdet_fec!W43)</f>
        <v/>
      </c>
      <c r="DA43" s="129" t="s">
        <v>1945</v>
      </c>
    </row>
    <row r="44" spans="1:105" ht="12.95" customHeight="1" x14ac:dyDescent="0.25">
      <c r="A44" s="121" t="s">
        <v>57</v>
      </c>
      <c r="B44" s="124" t="str">
        <f>IF(RES_hhdet_tes!B44=0,"",RES_hhdet_tes!B44/RES_hhdet_fec!B44)</f>
        <v/>
      </c>
      <c r="C44" s="124" t="str">
        <f>IF(RES_hhdet_tes!C44=0,"",RES_hhdet_tes!C44/RES_hhdet_fec!C44)</f>
        <v/>
      </c>
      <c r="D44" s="124" t="str">
        <f>IF(RES_hhdet_tes!D44=0,"",RES_hhdet_tes!D44/RES_hhdet_fec!D44)</f>
        <v/>
      </c>
      <c r="E44" s="124" t="str">
        <f>IF(RES_hhdet_tes!E44=0,"",RES_hhdet_tes!E44/RES_hhdet_fec!E44)</f>
        <v/>
      </c>
      <c r="F44" s="124" t="str">
        <f>IF(RES_hhdet_tes!F44=0,"",RES_hhdet_tes!F44/RES_hhdet_fec!F44)</f>
        <v/>
      </c>
      <c r="G44" s="124" t="str">
        <f>IF(RES_hhdet_tes!G44=0,"",RES_hhdet_tes!G44/RES_hhdet_fec!G44)</f>
        <v/>
      </c>
      <c r="H44" s="124" t="str">
        <f>IF(RES_hhdet_tes!H44=0,"",RES_hhdet_tes!H44/RES_hhdet_fec!H44)</f>
        <v/>
      </c>
      <c r="I44" s="124" t="str">
        <f>IF(RES_hhdet_tes!I44=0,"",RES_hhdet_tes!I44/RES_hhdet_fec!I44)</f>
        <v/>
      </c>
      <c r="J44" s="124" t="str">
        <f>IF(RES_hhdet_tes!J44=0,"",RES_hhdet_tes!J44/RES_hhdet_fec!J44)</f>
        <v/>
      </c>
      <c r="K44" s="124" t="str">
        <f>IF(RES_hhdet_tes!K44=0,"",RES_hhdet_tes!K44/RES_hhdet_fec!K44)</f>
        <v/>
      </c>
      <c r="L44" s="124" t="str">
        <f>IF(RES_hhdet_tes!L44=0,"",RES_hhdet_tes!L44/RES_hhdet_fec!L44)</f>
        <v/>
      </c>
      <c r="M44" s="124" t="str">
        <f>IF(RES_hhdet_tes!M44=0,"",RES_hhdet_tes!M44/RES_hhdet_fec!M44)</f>
        <v/>
      </c>
      <c r="N44" s="124" t="str">
        <f>IF(RES_hhdet_tes!N44=0,"",RES_hhdet_tes!N44/RES_hhdet_fec!N44)</f>
        <v/>
      </c>
      <c r="O44" s="124" t="str">
        <f>IF(RES_hhdet_tes!O44=0,"",RES_hhdet_tes!O44/RES_hhdet_fec!O44)</f>
        <v/>
      </c>
      <c r="P44" s="124" t="str">
        <f>IF(RES_hhdet_tes!P44=0,"",RES_hhdet_tes!P44/RES_hhdet_fec!P44)</f>
        <v/>
      </c>
      <c r="Q44" s="124" t="str">
        <f>IF(RES_hhdet_tes!Q44=0,"",RES_hhdet_tes!Q44/RES_hhdet_fec!Q44)</f>
        <v/>
      </c>
      <c r="R44" s="124" t="str">
        <f>IF(RES_hhdet_tes!R44=0,"",RES_hhdet_tes!R44/RES_hhdet_fec!R44)</f>
        <v/>
      </c>
      <c r="S44" s="124" t="str">
        <f>IF(RES_hhdet_tes!S44=0,"",RES_hhdet_tes!S44/RES_hhdet_fec!S44)</f>
        <v/>
      </c>
      <c r="T44" s="124" t="str">
        <f>IF(RES_hhdet_tes!T44=0,"",RES_hhdet_tes!T44/RES_hhdet_fec!T44)</f>
        <v/>
      </c>
      <c r="U44" s="124" t="str">
        <f>IF(RES_hhdet_tes!U44=0,"",RES_hhdet_tes!U44/RES_hhdet_fec!U44)</f>
        <v/>
      </c>
      <c r="V44" s="124" t="str">
        <f>IF(RES_hhdet_tes!V44=0,"",RES_hhdet_tes!V44/RES_hhdet_fec!V44)</f>
        <v/>
      </c>
      <c r="W44" s="124" t="str">
        <f>IF(RES_hhdet_tes!W44=0,"",RES_hhdet_tes!W44/RES_hhdet_fec!W44)</f>
        <v/>
      </c>
      <c r="DA44" s="130" t="s">
        <v>1946</v>
      </c>
    </row>
    <row r="45" spans="1:105" ht="12" customHeight="1" x14ac:dyDescent="0.25">
      <c r="A45" s="97" t="s">
        <v>216</v>
      </c>
      <c r="B45" s="111" t="str">
        <f>IF(RES_hhdet_tes!B45=0,"",RES_hhdet_tes!B45/RES_hhdet_fec!B45)</f>
        <v/>
      </c>
      <c r="C45" s="111" t="str">
        <f>IF(RES_hhdet_tes!C45=0,"",RES_hhdet_tes!C45/RES_hhdet_fec!C45)</f>
        <v/>
      </c>
      <c r="D45" s="111" t="str">
        <f>IF(RES_hhdet_tes!D45=0,"",RES_hhdet_tes!D45/RES_hhdet_fec!D45)</f>
        <v/>
      </c>
      <c r="E45" s="111" t="str">
        <f>IF(RES_hhdet_tes!E45=0,"",RES_hhdet_tes!E45/RES_hhdet_fec!E45)</f>
        <v/>
      </c>
      <c r="F45" s="111" t="str">
        <f>IF(RES_hhdet_tes!F45=0,"",RES_hhdet_tes!F45/RES_hhdet_fec!F45)</f>
        <v/>
      </c>
      <c r="G45" s="111" t="str">
        <f>IF(RES_hhdet_tes!G45=0,"",RES_hhdet_tes!G45/RES_hhdet_fec!G45)</f>
        <v/>
      </c>
      <c r="H45" s="111" t="str">
        <f>IF(RES_hhdet_tes!H45=0,"",RES_hhdet_tes!H45/RES_hhdet_fec!H45)</f>
        <v/>
      </c>
      <c r="I45" s="111" t="str">
        <f>IF(RES_hhdet_tes!I45=0,"",RES_hhdet_tes!I45/RES_hhdet_fec!I45)</f>
        <v/>
      </c>
      <c r="J45" s="111" t="str">
        <f>IF(RES_hhdet_tes!J45=0,"",RES_hhdet_tes!J45/RES_hhdet_fec!J45)</f>
        <v/>
      </c>
      <c r="K45" s="111" t="str">
        <f>IF(RES_hhdet_tes!K45=0,"",RES_hhdet_tes!K45/RES_hhdet_fec!K45)</f>
        <v/>
      </c>
      <c r="L45" s="111" t="str">
        <f>IF(RES_hhdet_tes!L45=0,"",RES_hhdet_tes!L45/RES_hhdet_fec!L45)</f>
        <v/>
      </c>
      <c r="M45" s="111" t="str">
        <f>IF(RES_hhdet_tes!M45=0,"",RES_hhdet_tes!M45/RES_hhdet_fec!M45)</f>
        <v/>
      </c>
      <c r="N45" s="111" t="str">
        <f>IF(RES_hhdet_tes!N45=0,"",RES_hhdet_tes!N45/RES_hhdet_fec!N45)</f>
        <v/>
      </c>
      <c r="O45" s="111" t="str">
        <f>IF(RES_hhdet_tes!O45=0,"",RES_hhdet_tes!O45/RES_hhdet_fec!O45)</f>
        <v/>
      </c>
      <c r="P45" s="111" t="str">
        <f>IF(RES_hhdet_tes!P45=0,"",RES_hhdet_tes!P45/RES_hhdet_fec!P45)</f>
        <v/>
      </c>
      <c r="Q45" s="111" t="str">
        <f>IF(RES_hhdet_tes!Q45=0,"",RES_hhdet_tes!Q45/RES_hhdet_fec!Q45)</f>
        <v/>
      </c>
      <c r="R45" s="111" t="str">
        <f>IF(RES_hhdet_tes!R45=0,"",RES_hhdet_tes!R45/RES_hhdet_fec!R45)</f>
        <v/>
      </c>
      <c r="S45" s="111" t="str">
        <f>IF(RES_hhdet_tes!S45=0,"",RES_hhdet_tes!S45/RES_hhdet_fec!S45)</f>
        <v/>
      </c>
      <c r="T45" s="111" t="str">
        <f>IF(RES_hhdet_tes!T45=0,"",RES_hhdet_tes!T45/RES_hhdet_fec!T45)</f>
        <v/>
      </c>
      <c r="U45" s="111" t="str">
        <f>IF(RES_hhdet_tes!U45=0,"",RES_hhdet_tes!U45/RES_hhdet_fec!U45)</f>
        <v/>
      </c>
      <c r="V45" s="111" t="str">
        <f>IF(RES_hhdet_tes!V45=0,"",RES_hhdet_tes!V45/RES_hhdet_fec!V45)</f>
        <v/>
      </c>
      <c r="W45" s="111" t="str">
        <f>IF(RES_hhdet_tes!W45=0,"",RES_hhdet_tes!W45/RES_hhdet_fec!W45)</f>
        <v/>
      </c>
      <c r="DA45" s="63" t="s">
        <v>1947</v>
      </c>
    </row>
    <row r="46" spans="1:105" ht="12" customHeight="1" x14ac:dyDescent="0.25">
      <c r="A46" s="97" t="s">
        <v>53</v>
      </c>
      <c r="B46" s="111" t="str">
        <f>IF(RES_hhdet_tes!B46=0,"",RES_hhdet_tes!B46/RES_hhdet_fec!B46)</f>
        <v/>
      </c>
      <c r="C46" s="111" t="str">
        <f>IF(RES_hhdet_tes!C46=0,"",RES_hhdet_tes!C46/RES_hhdet_fec!C46)</f>
        <v/>
      </c>
      <c r="D46" s="111" t="str">
        <f>IF(RES_hhdet_tes!D46=0,"",RES_hhdet_tes!D46/RES_hhdet_fec!D46)</f>
        <v/>
      </c>
      <c r="E46" s="111" t="str">
        <f>IF(RES_hhdet_tes!E46=0,"",RES_hhdet_tes!E46/RES_hhdet_fec!E46)</f>
        <v/>
      </c>
      <c r="F46" s="111" t="str">
        <f>IF(RES_hhdet_tes!F46=0,"",RES_hhdet_tes!F46/RES_hhdet_fec!F46)</f>
        <v/>
      </c>
      <c r="G46" s="111" t="str">
        <f>IF(RES_hhdet_tes!G46=0,"",RES_hhdet_tes!G46/RES_hhdet_fec!G46)</f>
        <v/>
      </c>
      <c r="H46" s="111" t="str">
        <f>IF(RES_hhdet_tes!H46=0,"",RES_hhdet_tes!H46/RES_hhdet_fec!H46)</f>
        <v/>
      </c>
      <c r="I46" s="111" t="str">
        <f>IF(RES_hhdet_tes!I46=0,"",RES_hhdet_tes!I46/RES_hhdet_fec!I46)</f>
        <v/>
      </c>
      <c r="J46" s="111" t="str">
        <f>IF(RES_hhdet_tes!J46=0,"",RES_hhdet_tes!J46/RES_hhdet_fec!J46)</f>
        <v/>
      </c>
      <c r="K46" s="111" t="str">
        <f>IF(RES_hhdet_tes!K46=0,"",RES_hhdet_tes!K46/RES_hhdet_fec!K46)</f>
        <v/>
      </c>
      <c r="L46" s="111" t="str">
        <f>IF(RES_hhdet_tes!L46=0,"",RES_hhdet_tes!L46/RES_hhdet_fec!L46)</f>
        <v/>
      </c>
      <c r="M46" s="111" t="str">
        <f>IF(RES_hhdet_tes!M46=0,"",RES_hhdet_tes!M46/RES_hhdet_fec!M46)</f>
        <v/>
      </c>
      <c r="N46" s="111" t="str">
        <f>IF(RES_hhdet_tes!N46=0,"",RES_hhdet_tes!N46/RES_hhdet_fec!N46)</f>
        <v/>
      </c>
      <c r="O46" s="111" t="str">
        <f>IF(RES_hhdet_tes!O46=0,"",RES_hhdet_tes!O46/RES_hhdet_fec!O46)</f>
        <v/>
      </c>
      <c r="P46" s="111" t="str">
        <f>IF(RES_hhdet_tes!P46=0,"",RES_hhdet_tes!P46/RES_hhdet_fec!P46)</f>
        <v/>
      </c>
      <c r="Q46" s="111" t="str">
        <f>IF(RES_hhdet_tes!Q46=0,"",RES_hhdet_tes!Q46/RES_hhdet_fec!Q46)</f>
        <v/>
      </c>
      <c r="R46" s="111" t="str">
        <f>IF(RES_hhdet_tes!R46=0,"",RES_hhdet_tes!R46/RES_hhdet_fec!R46)</f>
        <v/>
      </c>
      <c r="S46" s="111" t="str">
        <f>IF(RES_hhdet_tes!S46=0,"",RES_hhdet_tes!S46/RES_hhdet_fec!S46)</f>
        <v/>
      </c>
      <c r="T46" s="111" t="str">
        <f>IF(RES_hhdet_tes!T46=0,"",RES_hhdet_tes!T46/RES_hhdet_fec!T46)</f>
        <v/>
      </c>
      <c r="U46" s="111" t="str">
        <f>IF(RES_hhdet_tes!U46=0,"",RES_hhdet_tes!U46/RES_hhdet_fec!U46)</f>
        <v/>
      </c>
      <c r="V46" s="111" t="str">
        <f>IF(RES_hhdet_tes!V46=0,"",RES_hhdet_tes!V46/RES_hhdet_fec!V46)</f>
        <v/>
      </c>
      <c r="W46" s="111" t="str">
        <f>IF(RES_hhdet_tes!W46=0,"",RES_hhdet_tes!W46/RES_hhdet_fec!W46)</f>
        <v/>
      </c>
      <c r="DA46" s="63" t="s">
        <v>1948</v>
      </c>
    </row>
    <row r="47" spans="1:105" ht="12.95" customHeight="1" x14ac:dyDescent="0.25">
      <c r="A47" s="121" t="s">
        <v>92</v>
      </c>
      <c r="B47" s="124" t="str">
        <f>IF(RES_hhdet_tes!B47=0,"",RES_hhdet_tes!B47/RES_hhdet_fec!B47)</f>
        <v/>
      </c>
      <c r="C47" s="124" t="str">
        <f>IF(RES_hhdet_tes!C47=0,"",RES_hhdet_tes!C47/RES_hhdet_fec!C47)</f>
        <v/>
      </c>
      <c r="D47" s="124" t="str">
        <f>IF(RES_hhdet_tes!D47=0,"",RES_hhdet_tes!D47/RES_hhdet_fec!D47)</f>
        <v/>
      </c>
      <c r="E47" s="124" t="str">
        <f>IF(RES_hhdet_tes!E47=0,"",RES_hhdet_tes!E47/RES_hhdet_fec!E47)</f>
        <v/>
      </c>
      <c r="F47" s="124" t="str">
        <f>IF(RES_hhdet_tes!F47=0,"",RES_hhdet_tes!F47/RES_hhdet_fec!F47)</f>
        <v/>
      </c>
      <c r="G47" s="124" t="str">
        <f>IF(RES_hhdet_tes!G47=0,"",RES_hhdet_tes!G47/RES_hhdet_fec!G47)</f>
        <v/>
      </c>
      <c r="H47" s="124" t="str">
        <f>IF(RES_hhdet_tes!H47=0,"",RES_hhdet_tes!H47/RES_hhdet_fec!H47)</f>
        <v/>
      </c>
      <c r="I47" s="124" t="str">
        <f>IF(RES_hhdet_tes!I47=0,"",RES_hhdet_tes!I47/RES_hhdet_fec!I47)</f>
        <v/>
      </c>
      <c r="J47" s="124" t="str">
        <f>IF(RES_hhdet_tes!J47=0,"",RES_hhdet_tes!J47/RES_hhdet_fec!J47)</f>
        <v/>
      </c>
      <c r="K47" s="124" t="str">
        <f>IF(RES_hhdet_tes!K47=0,"",RES_hhdet_tes!K47/RES_hhdet_fec!K47)</f>
        <v/>
      </c>
      <c r="L47" s="124" t="str">
        <f>IF(RES_hhdet_tes!L47=0,"",RES_hhdet_tes!L47/RES_hhdet_fec!L47)</f>
        <v/>
      </c>
      <c r="M47" s="124" t="str">
        <f>IF(RES_hhdet_tes!M47=0,"",RES_hhdet_tes!M47/RES_hhdet_fec!M47)</f>
        <v/>
      </c>
      <c r="N47" s="124" t="str">
        <f>IF(RES_hhdet_tes!N47=0,"",RES_hhdet_tes!N47/RES_hhdet_fec!N47)</f>
        <v/>
      </c>
      <c r="O47" s="124" t="str">
        <f>IF(RES_hhdet_tes!O47=0,"",RES_hhdet_tes!O47/RES_hhdet_fec!O47)</f>
        <v/>
      </c>
      <c r="P47" s="124" t="str">
        <f>IF(RES_hhdet_tes!P47=0,"",RES_hhdet_tes!P47/RES_hhdet_fec!P47)</f>
        <v/>
      </c>
      <c r="Q47" s="124" t="str">
        <f>IF(RES_hhdet_tes!Q47=0,"",RES_hhdet_tes!Q47/RES_hhdet_fec!Q47)</f>
        <v/>
      </c>
      <c r="R47" s="124" t="str">
        <f>IF(RES_hhdet_tes!R47=0,"",RES_hhdet_tes!R47/RES_hhdet_fec!R47)</f>
        <v/>
      </c>
      <c r="S47" s="124" t="str">
        <f>IF(RES_hhdet_tes!S47=0,"",RES_hhdet_tes!S47/RES_hhdet_fec!S47)</f>
        <v/>
      </c>
      <c r="T47" s="124" t="str">
        <f>IF(RES_hhdet_tes!T47=0,"",RES_hhdet_tes!T47/RES_hhdet_fec!T47)</f>
        <v/>
      </c>
      <c r="U47" s="124" t="str">
        <f>IF(RES_hhdet_tes!U47=0,"",RES_hhdet_tes!U47/RES_hhdet_fec!U47)</f>
        <v/>
      </c>
      <c r="V47" s="124" t="str">
        <f>IF(RES_hhdet_tes!V47=0,"",RES_hhdet_tes!V47/RES_hhdet_fec!V47)</f>
        <v/>
      </c>
      <c r="W47" s="124" t="str">
        <f>IF(RES_hhdet_tes!W47=0,"",RES_hhdet_tes!W47/RES_hhdet_fec!W47)</f>
        <v/>
      </c>
      <c r="DA47" s="130" t="s">
        <v>1949</v>
      </c>
    </row>
    <row r="48" spans="1:105" ht="12" customHeight="1" x14ac:dyDescent="0.25">
      <c r="A48" s="97" t="s">
        <v>53</v>
      </c>
      <c r="B48" s="111" t="str">
        <f>IF(RES_hhdet_tes!B48=0,"",RES_hhdet_tes!B48/RES_hhdet_fec!B48)</f>
        <v/>
      </c>
      <c r="C48" s="111" t="str">
        <f>IF(RES_hhdet_tes!C48=0,"",RES_hhdet_tes!C48/RES_hhdet_fec!C48)</f>
        <v/>
      </c>
      <c r="D48" s="111" t="str">
        <f>IF(RES_hhdet_tes!D48=0,"",RES_hhdet_tes!D48/RES_hhdet_fec!D48)</f>
        <v/>
      </c>
      <c r="E48" s="111" t="str">
        <f>IF(RES_hhdet_tes!E48=0,"",RES_hhdet_tes!E48/RES_hhdet_fec!E48)</f>
        <v/>
      </c>
      <c r="F48" s="111" t="str">
        <f>IF(RES_hhdet_tes!F48=0,"",RES_hhdet_tes!F48/RES_hhdet_fec!F48)</f>
        <v/>
      </c>
      <c r="G48" s="111" t="str">
        <f>IF(RES_hhdet_tes!G48=0,"",RES_hhdet_tes!G48/RES_hhdet_fec!G48)</f>
        <v/>
      </c>
      <c r="H48" s="111" t="str">
        <f>IF(RES_hhdet_tes!H48=0,"",RES_hhdet_tes!H48/RES_hhdet_fec!H48)</f>
        <v/>
      </c>
      <c r="I48" s="111" t="str">
        <f>IF(RES_hhdet_tes!I48=0,"",RES_hhdet_tes!I48/RES_hhdet_fec!I48)</f>
        <v/>
      </c>
      <c r="J48" s="111" t="str">
        <f>IF(RES_hhdet_tes!J48=0,"",RES_hhdet_tes!J48/RES_hhdet_fec!J48)</f>
        <v/>
      </c>
      <c r="K48" s="111" t="str">
        <f>IF(RES_hhdet_tes!K48=0,"",RES_hhdet_tes!K48/RES_hhdet_fec!K48)</f>
        <v/>
      </c>
      <c r="L48" s="111" t="str">
        <f>IF(RES_hhdet_tes!L48=0,"",RES_hhdet_tes!L48/RES_hhdet_fec!L48)</f>
        <v/>
      </c>
      <c r="M48" s="111" t="str">
        <f>IF(RES_hhdet_tes!M48=0,"",RES_hhdet_tes!M48/RES_hhdet_fec!M48)</f>
        <v/>
      </c>
      <c r="N48" s="111" t="str">
        <f>IF(RES_hhdet_tes!N48=0,"",RES_hhdet_tes!N48/RES_hhdet_fec!N48)</f>
        <v/>
      </c>
      <c r="O48" s="111" t="str">
        <f>IF(RES_hhdet_tes!O48=0,"",RES_hhdet_tes!O48/RES_hhdet_fec!O48)</f>
        <v/>
      </c>
      <c r="P48" s="111" t="str">
        <f>IF(RES_hhdet_tes!P48=0,"",RES_hhdet_tes!P48/RES_hhdet_fec!P48)</f>
        <v/>
      </c>
      <c r="Q48" s="111" t="str">
        <f>IF(RES_hhdet_tes!Q48=0,"",RES_hhdet_tes!Q48/RES_hhdet_fec!Q48)</f>
        <v/>
      </c>
      <c r="R48" s="111" t="str">
        <f>IF(RES_hhdet_tes!R48=0,"",RES_hhdet_tes!R48/RES_hhdet_fec!R48)</f>
        <v/>
      </c>
      <c r="S48" s="111" t="str">
        <f>IF(RES_hhdet_tes!S48=0,"",RES_hhdet_tes!S48/RES_hhdet_fec!S48)</f>
        <v/>
      </c>
      <c r="T48" s="111" t="str">
        <f>IF(RES_hhdet_tes!T48=0,"",RES_hhdet_tes!T48/RES_hhdet_fec!T48)</f>
        <v/>
      </c>
      <c r="U48" s="111" t="str">
        <f>IF(RES_hhdet_tes!U48=0,"",RES_hhdet_tes!U48/RES_hhdet_fec!U48)</f>
        <v/>
      </c>
      <c r="V48" s="111" t="str">
        <f>IF(RES_hhdet_tes!V48=0,"",RES_hhdet_tes!V48/RES_hhdet_fec!V48)</f>
        <v/>
      </c>
      <c r="W48" s="111" t="str">
        <f>IF(RES_hhdet_tes!W48=0,"",RES_hhdet_tes!W48/RES_hhdet_fec!W48)</f>
        <v/>
      </c>
      <c r="DA48" s="63" t="s">
        <v>1950</v>
      </c>
    </row>
    <row r="49" spans="1:105" ht="12" customHeight="1" x14ac:dyDescent="0.25">
      <c r="A49" s="121" t="s">
        <v>55</v>
      </c>
      <c r="B49" s="124" t="str">
        <f>IF(RES_hhdet_tes!B49=0,"",RES_hhdet_tes!B49/RES_hhdet_fec!B49)</f>
        <v/>
      </c>
      <c r="C49" s="124" t="str">
        <f>IF(RES_hhdet_tes!C49=0,"",RES_hhdet_tes!C49/RES_hhdet_fec!C49)</f>
        <v/>
      </c>
      <c r="D49" s="124" t="str">
        <f>IF(RES_hhdet_tes!D49=0,"",RES_hhdet_tes!D49/RES_hhdet_fec!D49)</f>
        <v/>
      </c>
      <c r="E49" s="124" t="str">
        <f>IF(RES_hhdet_tes!E49=0,"",RES_hhdet_tes!E49/RES_hhdet_fec!E49)</f>
        <v/>
      </c>
      <c r="F49" s="124" t="str">
        <f>IF(RES_hhdet_tes!F49=0,"",RES_hhdet_tes!F49/RES_hhdet_fec!F49)</f>
        <v/>
      </c>
      <c r="G49" s="124" t="str">
        <f>IF(RES_hhdet_tes!G49=0,"",RES_hhdet_tes!G49/RES_hhdet_fec!G49)</f>
        <v/>
      </c>
      <c r="H49" s="124" t="str">
        <f>IF(RES_hhdet_tes!H49=0,"",RES_hhdet_tes!H49/RES_hhdet_fec!H49)</f>
        <v/>
      </c>
      <c r="I49" s="124" t="str">
        <f>IF(RES_hhdet_tes!I49=0,"",RES_hhdet_tes!I49/RES_hhdet_fec!I49)</f>
        <v/>
      </c>
      <c r="J49" s="124" t="str">
        <f>IF(RES_hhdet_tes!J49=0,"",RES_hhdet_tes!J49/RES_hhdet_fec!J49)</f>
        <v/>
      </c>
      <c r="K49" s="124" t="str">
        <f>IF(RES_hhdet_tes!K49=0,"",RES_hhdet_tes!K49/RES_hhdet_fec!K49)</f>
        <v/>
      </c>
      <c r="L49" s="124" t="str">
        <f>IF(RES_hhdet_tes!L49=0,"",RES_hhdet_tes!L49/RES_hhdet_fec!L49)</f>
        <v/>
      </c>
      <c r="M49" s="124" t="str">
        <f>IF(RES_hhdet_tes!M49=0,"",RES_hhdet_tes!M49/RES_hhdet_fec!M49)</f>
        <v/>
      </c>
      <c r="N49" s="124" t="str">
        <f>IF(RES_hhdet_tes!N49=0,"",RES_hhdet_tes!N49/RES_hhdet_fec!N49)</f>
        <v/>
      </c>
      <c r="O49" s="124" t="str">
        <f>IF(RES_hhdet_tes!O49=0,"",RES_hhdet_tes!O49/RES_hhdet_fec!O49)</f>
        <v/>
      </c>
      <c r="P49" s="124" t="str">
        <f>IF(RES_hhdet_tes!P49=0,"",RES_hhdet_tes!P49/RES_hhdet_fec!P49)</f>
        <v/>
      </c>
      <c r="Q49" s="124" t="str">
        <f>IF(RES_hhdet_tes!Q49=0,"",RES_hhdet_tes!Q49/RES_hhdet_fec!Q49)</f>
        <v/>
      </c>
      <c r="R49" s="124" t="str">
        <f>IF(RES_hhdet_tes!R49=0,"",RES_hhdet_tes!R49/RES_hhdet_fec!R49)</f>
        <v/>
      </c>
      <c r="S49" s="124" t="str">
        <f>IF(RES_hhdet_tes!S49=0,"",RES_hhdet_tes!S49/RES_hhdet_fec!S49)</f>
        <v/>
      </c>
      <c r="T49" s="124" t="str">
        <f>IF(RES_hhdet_tes!T49=0,"",RES_hhdet_tes!T49/RES_hhdet_fec!T49)</f>
        <v/>
      </c>
      <c r="U49" s="124" t="str">
        <f>IF(RES_hhdet_tes!U49=0,"",RES_hhdet_tes!U49/RES_hhdet_fec!U49)</f>
        <v/>
      </c>
      <c r="V49" s="124" t="str">
        <f>IF(RES_hhdet_tes!V49=0,"",RES_hhdet_tes!V49/RES_hhdet_fec!V49)</f>
        <v/>
      </c>
      <c r="W49" s="124" t="str">
        <f>IF(RES_hhdet_tes!W49=0,"",RES_hhdet_tes!W49/RES_hhdet_fec!W49)</f>
        <v/>
      </c>
      <c r="DA49" s="130" t="s">
        <v>1951</v>
      </c>
    </row>
    <row r="50" spans="1:105" ht="12" customHeight="1" x14ac:dyDescent="0.25">
      <c r="A50" s="97" t="s">
        <v>138</v>
      </c>
      <c r="B50" s="111" t="str">
        <f>IF(RES_hhdet_tes!B50=0,"",RES_hhdet_tes!B50/RES_hhdet_fec!B50)</f>
        <v/>
      </c>
      <c r="C50" s="111" t="str">
        <f>IF(RES_hhdet_tes!C50=0,"",RES_hhdet_tes!C50/RES_hhdet_fec!C50)</f>
        <v/>
      </c>
      <c r="D50" s="111" t="str">
        <f>IF(RES_hhdet_tes!D50=0,"",RES_hhdet_tes!D50/RES_hhdet_fec!D50)</f>
        <v/>
      </c>
      <c r="E50" s="111" t="str">
        <f>IF(RES_hhdet_tes!E50=0,"",RES_hhdet_tes!E50/RES_hhdet_fec!E50)</f>
        <v/>
      </c>
      <c r="F50" s="111" t="str">
        <f>IF(RES_hhdet_tes!F50=0,"",RES_hhdet_tes!F50/RES_hhdet_fec!F50)</f>
        <v/>
      </c>
      <c r="G50" s="111" t="str">
        <f>IF(RES_hhdet_tes!G50=0,"",RES_hhdet_tes!G50/RES_hhdet_fec!G50)</f>
        <v/>
      </c>
      <c r="H50" s="111" t="str">
        <f>IF(RES_hhdet_tes!H50=0,"",RES_hhdet_tes!H50/RES_hhdet_fec!H50)</f>
        <v/>
      </c>
      <c r="I50" s="111" t="str">
        <f>IF(RES_hhdet_tes!I50=0,"",RES_hhdet_tes!I50/RES_hhdet_fec!I50)</f>
        <v/>
      </c>
      <c r="J50" s="111" t="str">
        <f>IF(RES_hhdet_tes!J50=0,"",RES_hhdet_tes!J50/RES_hhdet_fec!J50)</f>
        <v/>
      </c>
      <c r="K50" s="111" t="str">
        <f>IF(RES_hhdet_tes!K50=0,"",RES_hhdet_tes!K50/RES_hhdet_fec!K50)</f>
        <v/>
      </c>
      <c r="L50" s="111" t="str">
        <f>IF(RES_hhdet_tes!L50=0,"",RES_hhdet_tes!L50/RES_hhdet_fec!L50)</f>
        <v/>
      </c>
      <c r="M50" s="111" t="str">
        <f>IF(RES_hhdet_tes!M50=0,"",RES_hhdet_tes!M50/RES_hhdet_fec!M50)</f>
        <v/>
      </c>
      <c r="N50" s="111" t="str">
        <f>IF(RES_hhdet_tes!N50=0,"",RES_hhdet_tes!N50/RES_hhdet_fec!N50)</f>
        <v/>
      </c>
      <c r="O50" s="111" t="str">
        <f>IF(RES_hhdet_tes!O50=0,"",RES_hhdet_tes!O50/RES_hhdet_fec!O50)</f>
        <v/>
      </c>
      <c r="P50" s="111" t="str">
        <f>IF(RES_hhdet_tes!P50=0,"",RES_hhdet_tes!P50/RES_hhdet_fec!P50)</f>
        <v/>
      </c>
      <c r="Q50" s="111" t="str">
        <f>IF(RES_hhdet_tes!Q50=0,"",RES_hhdet_tes!Q50/RES_hhdet_fec!Q50)</f>
        <v/>
      </c>
      <c r="R50" s="111" t="str">
        <f>IF(RES_hhdet_tes!R50=0,"",RES_hhdet_tes!R50/RES_hhdet_fec!R50)</f>
        <v/>
      </c>
      <c r="S50" s="111" t="str">
        <f>IF(RES_hhdet_tes!S50=0,"",RES_hhdet_tes!S50/RES_hhdet_fec!S50)</f>
        <v/>
      </c>
      <c r="T50" s="111" t="str">
        <f>IF(RES_hhdet_tes!T50=0,"",RES_hhdet_tes!T50/RES_hhdet_fec!T50)</f>
        <v/>
      </c>
      <c r="U50" s="111" t="str">
        <f>IF(RES_hhdet_tes!U50=0,"",RES_hhdet_tes!U50/RES_hhdet_fec!U50)</f>
        <v/>
      </c>
      <c r="V50" s="111" t="str">
        <f>IF(RES_hhdet_tes!V50=0,"",RES_hhdet_tes!V50/RES_hhdet_fec!V50)</f>
        <v/>
      </c>
      <c r="W50" s="111" t="str">
        <f>IF(RES_hhdet_tes!W50=0,"",RES_hhdet_tes!W50/RES_hhdet_fec!W50)</f>
        <v/>
      </c>
      <c r="DA50" s="63" t="s">
        <v>1952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DA51" s="63" t="s">
        <v>1953</v>
      </c>
    </row>
    <row r="52" spans="1:105" ht="12" customHeight="1" x14ac:dyDescent="0.25">
      <c r="A52" s="100" t="s">
        <v>216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DA52" s="131" t="s">
        <v>1954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DA53" s="132" t="s">
        <v>1955</v>
      </c>
    </row>
    <row r="54" spans="1:105" ht="12" customHeight="1" x14ac:dyDescent="0.25">
      <c r="A54" s="106" t="s">
        <v>122</v>
      </c>
      <c r="B54" s="112" t="str">
        <f>IF(RES_hhdet_tes!B54=0,"",RES_hhdet_tes!B54/RES_hhdet_fec!B54)</f>
        <v/>
      </c>
      <c r="C54" s="112" t="str">
        <f>IF(RES_hhdet_tes!C54=0,"",RES_hhdet_tes!C54/RES_hhdet_fec!C54)</f>
        <v/>
      </c>
      <c r="D54" s="112" t="str">
        <f>IF(RES_hhdet_tes!D54=0,"",RES_hhdet_tes!D54/RES_hhdet_fec!D54)</f>
        <v/>
      </c>
      <c r="E54" s="112" t="str">
        <f>IF(RES_hhdet_tes!E54=0,"",RES_hhdet_tes!E54/RES_hhdet_fec!E54)</f>
        <v/>
      </c>
      <c r="F54" s="112" t="str">
        <f>IF(RES_hhdet_tes!F54=0,"",RES_hhdet_tes!F54/RES_hhdet_fec!F54)</f>
        <v/>
      </c>
      <c r="G54" s="112" t="str">
        <f>IF(RES_hhdet_tes!G54=0,"",RES_hhdet_tes!G54/RES_hhdet_fec!G54)</f>
        <v/>
      </c>
      <c r="H54" s="112" t="str">
        <f>IF(RES_hhdet_tes!H54=0,"",RES_hhdet_tes!H54/RES_hhdet_fec!H54)</f>
        <v/>
      </c>
      <c r="I54" s="112" t="str">
        <f>IF(RES_hhdet_tes!I54=0,"",RES_hhdet_tes!I54/RES_hhdet_fec!I54)</f>
        <v/>
      </c>
      <c r="J54" s="112" t="str">
        <f>IF(RES_hhdet_tes!J54=0,"",RES_hhdet_tes!J54/RES_hhdet_fec!J54)</f>
        <v/>
      </c>
      <c r="K54" s="112" t="str">
        <f>IF(RES_hhdet_tes!K54=0,"",RES_hhdet_tes!K54/RES_hhdet_fec!K54)</f>
        <v/>
      </c>
      <c r="L54" s="112" t="str">
        <f>IF(RES_hhdet_tes!L54=0,"",RES_hhdet_tes!L54/RES_hhdet_fec!L54)</f>
        <v/>
      </c>
      <c r="M54" s="112" t="str">
        <f>IF(RES_hhdet_tes!M54=0,"",RES_hhdet_tes!M54/RES_hhdet_fec!M54)</f>
        <v/>
      </c>
      <c r="N54" s="112" t="str">
        <f>IF(RES_hhdet_tes!N54=0,"",RES_hhdet_tes!N54/RES_hhdet_fec!N54)</f>
        <v/>
      </c>
      <c r="O54" s="112" t="str">
        <f>IF(RES_hhdet_tes!O54=0,"",RES_hhdet_tes!O54/RES_hhdet_fec!O54)</f>
        <v/>
      </c>
      <c r="P54" s="112" t="str">
        <f>IF(RES_hhdet_tes!P54=0,"",RES_hhdet_tes!P54/RES_hhdet_fec!P54)</f>
        <v/>
      </c>
      <c r="Q54" s="112" t="str">
        <f>IF(RES_hhdet_tes!Q54=0,"",RES_hhdet_tes!Q54/RES_hhdet_fec!Q54)</f>
        <v/>
      </c>
      <c r="R54" s="112" t="str">
        <f>IF(RES_hhdet_tes!R54=0,"",RES_hhdet_tes!R54/RES_hhdet_fec!R54)</f>
        <v/>
      </c>
      <c r="S54" s="112" t="str">
        <f>IF(RES_hhdet_tes!S54=0,"",RES_hhdet_tes!S54/RES_hhdet_fec!S54)</f>
        <v/>
      </c>
      <c r="T54" s="112" t="str">
        <f>IF(RES_hhdet_tes!T54=0,"",RES_hhdet_tes!T54/RES_hhdet_fec!T54)</f>
        <v/>
      </c>
      <c r="U54" s="112" t="str">
        <f>IF(RES_hhdet_tes!U54=0,"",RES_hhdet_tes!U54/RES_hhdet_fec!U54)</f>
        <v/>
      </c>
      <c r="V54" s="112" t="str">
        <f>IF(RES_hhdet_tes!V54=0,"",RES_hhdet_tes!V54/RES_hhdet_fec!V54)</f>
        <v/>
      </c>
      <c r="W54" s="112" t="str">
        <f>IF(RES_hhdet_tes!W54=0,"",RES_hhdet_tes!W54/RES_hhdet_fec!W54)</f>
        <v/>
      </c>
      <c r="DA54" s="131" t="s">
        <v>1956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 t="str">
        <f>IF(RES_hhdet_tes!C55=0,"",RES_hhdet_tes!C55/RES_hhdet_fec!C55)</f>
        <v/>
      </c>
      <c r="D55" s="113" t="str">
        <f>IF(RES_hhdet_tes!D55=0,"",RES_hhdet_tes!D55/RES_hhdet_fec!D55)</f>
        <v/>
      </c>
      <c r="E55" s="113" t="str">
        <f>IF(RES_hhdet_tes!E55=0,"",RES_hhdet_tes!E55/RES_hhdet_fec!E55)</f>
        <v/>
      </c>
      <c r="F55" s="113" t="str">
        <f>IF(RES_hhdet_tes!F55=0,"",RES_hhdet_tes!F55/RES_hhdet_fec!F55)</f>
        <v/>
      </c>
      <c r="G55" s="113" t="str">
        <f>IF(RES_hhdet_tes!G55=0,"",RES_hhdet_tes!G55/RES_hhdet_fec!G55)</f>
        <v/>
      </c>
      <c r="H55" s="113" t="str">
        <f>IF(RES_hhdet_tes!H55=0,"",RES_hhdet_tes!H55/RES_hhdet_fec!H55)</f>
        <v/>
      </c>
      <c r="I55" s="113" t="str">
        <f>IF(RES_hhdet_tes!I55=0,"",RES_hhdet_tes!I55/RES_hhdet_fec!I55)</f>
        <v/>
      </c>
      <c r="J55" s="113" t="str">
        <f>IF(RES_hhdet_tes!J55=0,"",RES_hhdet_tes!J55/RES_hhdet_fec!J55)</f>
        <v/>
      </c>
      <c r="K55" s="113" t="str">
        <f>IF(RES_hhdet_tes!K55=0,"",RES_hhdet_tes!K55/RES_hhdet_fec!K55)</f>
        <v/>
      </c>
      <c r="L55" s="113" t="str">
        <f>IF(RES_hhdet_tes!L55=0,"",RES_hhdet_tes!L55/RES_hhdet_fec!L55)</f>
        <v/>
      </c>
      <c r="M55" s="113" t="str">
        <f>IF(RES_hhdet_tes!M55=0,"",RES_hhdet_tes!M55/RES_hhdet_fec!M55)</f>
        <v/>
      </c>
      <c r="N55" s="113" t="str">
        <f>IF(RES_hhdet_tes!N55=0,"",RES_hhdet_tes!N55/RES_hhdet_fec!N55)</f>
        <v/>
      </c>
      <c r="O55" s="113" t="str">
        <f>IF(RES_hhdet_tes!O55=0,"",RES_hhdet_tes!O55/RES_hhdet_fec!O55)</f>
        <v/>
      </c>
      <c r="P55" s="113" t="str">
        <f>IF(RES_hhdet_tes!P55=0,"",RES_hhdet_tes!P55/RES_hhdet_fec!P55)</f>
        <v/>
      </c>
      <c r="Q55" s="113" t="str">
        <f>IF(RES_hhdet_tes!Q55=0,"",RES_hhdet_tes!Q55/RES_hhdet_fec!Q55)</f>
        <v/>
      </c>
      <c r="R55" s="113" t="str">
        <f>IF(RES_hhdet_tes!R55=0,"",RES_hhdet_tes!R55/RES_hhdet_fec!R55)</f>
        <v/>
      </c>
      <c r="S55" s="113" t="str">
        <f>IF(RES_hhdet_tes!S55=0,"",RES_hhdet_tes!S55/RES_hhdet_fec!S55)</f>
        <v/>
      </c>
      <c r="T55" s="113" t="str">
        <f>IF(RES_hhdet_tes!T55=0,"",RES_hhdet_tes!T55/RES_hhdet_fec!T55)</f>
        <v/>
      </c>
      <c r="U55" s="113" t="str">
        <f>IF(RES_hhdet_tes!U55=0,"",RES_hhdet_tes!U55/RES_hhdet_fec!U55)</f>
        <v/>
      </c>
      <c r="V55" s="113" t="str">
        <f>IF(RES_hhdet_tes!V55=0,"",RES_hhdet_tes!V55/RES_hhdet_fec!V55)</f>
        <v/>
      </c>
      <c r="W55" s="113" t="str">
        <f>IF(RES_hhdet_tes!W55=0,"",RES_hhdet_tes!W55/RES_hhdet_fec!W55)</f>
        <v/>
      </c>
      <c r="DA55" s="132" t="s">
        <v>1957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 t="str">
        <f>IF(RES_hhdet_tes!C56=0,"",RES_hhdet_tes!C56/RES_hhdet_fec!C56)</f>
        <v/>
      </c>
      <c r="D56" s="111" t="str">
        <f>IF(RES_hhdet_tes!D56=0,"",RES_hhdet_tes!D56/RES_hhdet_fec!D56)</f>
        <v/>
      </c>
      <c r="E56" s="111" t="str">
        <f>IF(RES_hhdet_tes!E56=0,"",RES_hhdet_tes!E56/RES_hhdet_fec!E56)</f>
        <v/>
      </c>
      <c r="F56" s="111" t="str">
        <f>IF(RES_hhdet_tes!F56=0,"",RES_hhdet_tes!F56/RES_hhdet_fec!F56)</f>
        <v/>
      </c>
      <c r="G56" s="111" t="str">
        <f>IF(RES_hhdet_tes!G56=0,"",RES_hhdet_tes!G56/RES_hhdet_fec!G56)</f>
        <v/>
      </c>
      <c r="H56" s="111" t="str">
        <f>IF(RES_hhdet_tes!H56=0,"",RES_hhdet_tes!H56/RES_hhdet_fec!H56)</f>
        <v/>
      </c>
      <c r="I56" s="111" t="str">
        <f>IF(RES_hhdet_tes!I56=0,"",RES_hhdet_tes!I56/RES_hhdet_fec!I56)</f>
        <v/>
      </c>
      <c r="J56" s="111" t="str">
        <f>IF(RES_hhdet_tes!J56=0,"",RES_hhdet_tes!J56/RES_hhdet_fec!J56)</f>
        <v/>
      </c>
      <c r="K56" s="111" t="str">
        <f>IF(RES_hhdet_tes!K56=0,"",RES_hhdet_tes!K56/RES_hhdet_fec!K56)</f>
        <v/>
      </c>
      <c r="L56" s="111" t="str">
        <f>IF(RES_hhdet_tes!L56=0,"",RES_hhdet_tes!L56/RES_hhdet_fec!L56)</f>
        <v/>
      </c>
      <c r="M56" s="111" t="str">
        <f>IF(RES_hhdet_tes!M56=0,"",RES_hhdet_tes!M56/RES_hhdet_fec!M56)</f>
        <v/>
      </c>
      <c r="N56" s="111" t="str">
        <f>IF(RES_hhdet_tes!N56=0,"",RES_hhdet_tes!N56/RES_hhdet_fec!N56)</f>
        <v/>
      </c>
      <c r="O56" s="111" t="str">
        <f>IF(RES_hhdet_tes!O56=0,"",RES_hhdet_tes!O56/RES_hhdet_fec!O56)</f>
        <v/>
      </c>
      <c r="P56" s="111" t="str">
        <f>IF(RES_hhdet_tes!P56=0,"",RES_hhdet_tes!P56/RES_hhdet_fec!P56)</f>
        <v/>
      </c>
      <c r="Q56" s="111" t="str">
        <f>IF(RES_hhdet_tes!Q56=0,"",RES_hhdet_tes!Q56/RES_hhdet_fec!Q56)</f>
        <v/>
      </c>
      <c r="R56" s="111" t="str">
        <f>IF(RES_hhdet_tes!R56=0,"",RES_hhdet_tes!R56/RES_hhdet_fec!R56)</f>
        <v/>
      </c>
      <c r="S56" s="111" t="str">
        <f>IF(RES_hhdet_tes!S56=0,"",RES_hhdet_tes!S56/RES_hhdet_fec!S56)</f>
        <v/>
      </c>
      <c r="T56" s="111" t="str">
        <f>IF(RES_hhdet_tes!T56=0,"",RES_hhdet_tes!T56/RES_hhdet_fec!T56)</f>
        <v/>
      </c>
      <c r="U56" s="111" t="str">
        <f>IF(RES_hhdet_tes!U56=0,"",RES_hhdet_tes!U56/RES_hhdet_fec!U56)</f>
        <v/>
      </c>
      <c r="V56" s="111" t="str">
        <f>IF(RES_hhdet_tes!V56=0,"",RES_hhdet_tes!V56/RES_hhdet_fec!V56)</f>
        <v/>
      </c>
      <c r="W56" s="111" t="str">
        <f>IF(RES_hhdet_tes!W56=0,"",RES_hhdet_tes!W56/RES_hhdet_fec!W56)</f>
        <v/>
      </c>
      <c r="DA56" s="63" t="s">
        <v>1958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 t="str">
        <f>IF(RES_hhdet_tes!C57=0,"",RES_hhdet_tes!C57/RES_hhdet_fec!C57)</f>
        <v/>
      </c>
      <c r="D57" s="111" t="str">
        <f>IF(RES_hhdet_tes!D57=0,"",RES_hhdet_tes!D57/RES_hhdet_fec!D57)</f>
        <v/>
      </c>
      <c r="E57" s="111" t="str">
        <f>IF(RES_hhdet_tes!E57=0,"",RES_hhdet_tes!E57/RES_hhdet_fec!E57)</f>
        <v/>
      </c>
      <c r="F57" s="111" t="str">
        <f>IF(RES_hhdet_tes!F57=0,"",RES_hhdet_tes!F57/RES_hhdet_fec!F57)</f>
        <v/>
      </c>
      <c r="G57" s="111" t="str">
        <f>IF(RES_hhdet_tes!G57=0,"",RES_hhdet_tes!G57/RES_hhdet_fec!G57)</f>
        <v/>
      </c>
      <c r="H57" s="111" t="str">
        <f>IF(RES_hhdet_tes!H57=0,"",RES_hhdet_tes!H57/RES_hhdet_fec!H57)</f>
        <v/>
      </c>
      <c r="I57" s="111" t="str">
        <f>IF(RES_hhdet_tes!I57=0,"",RES_hhdet_tes!I57/RES_hhdet_fec!I57)</f>
        <v/>
      </c>
      <c r="J57" s="111" t="str">
        <f>IF(RES_hhdet_tes!J57=0,"",RES_hhdet_tes!J57/RES_hhdet_fec!J57)</f>
        <v/>
      </c>
      <c r="K57" s="111" t="str">
        <f>IF(RES_hhdet_tes!K57=0,"",RES_hhdet_tes!K57/RES_hhdet_fec!K57)</f>
        <v/>
      </c>
      <c r="L57" s="111" t="str">
        <f>IF(RES_hhdet_tes!L57=0,"",RES_hhdet_tes!L57/RES_hhdet_fec!L57)</f>
        <v/>
      </c>
      <c r="M57" s="111" t="str">
        <f>IF(RES_hhdet_tes!M57=0,"",RES_hhdet_tes!M57/RES_hhdet_fec!M57)</f>
        <v/>
      </c>
      <c r="N57" s="111" t="str">
        <f>IF(RES_hhdet_tes!N57=0,"",RES_hhdet_tes!N57/RES_hhdet_fec!N57)</f>
        <v/>
      </c>
      <c r="O57" s="111" t="str">
        <f>IF(RES_hhdet_tes!O57=0,"",RES_hhdet_tes!O57/RES_hhdet_fec!O57)</f>
        <v/>
      </c>
      <c r="P57" s="111" t="str">
        <f>IF(RES_hhdet_tes!P57=0,"",RES_hhdet_tes!P57/RES_hhdet_fec!P57)</f>
        <v/>
      </c>
      <c r="Q57" s="111" t="str">
        <f>IF(RES_hhdet_tes!Q57=0,"",RES_hhdet_tes!Q57/RES_hhdet_fec!Q57)</f>
        <v/>
      </c>
      <c r="R57" s="111" t="str">
        <f>IF(RES_hhdet_tes!R57=0,"",RES_hhdet_tes!R57/RES_hhdet_fec!R57)</f>
        <v/>
      </c>
      <c r="S57" s="111" t="str">
        <f>IF(RES_hhdet_tes!S57=0,"",RES_hhdet_tes!S57/RES_hhdet_fec!S57)</f>
        <v/>
      </c>
      <c r="T57" s="111" t="str">
        <f>IF(RES_hhdet_tes!T57=0,"",RES_hhdet_tes!T57/RES_hhdet_fec!T57)</f>
        <v/>
      </c>
      <c r="U57" s="111" t="str">
        <f>IF(RES_hhdet_tes!U57=0,"",RES_hhdet_tes!U57/RES_hhdet_fec!U57)</f>
        <v/>
      </c>
      <c r="V57" s="111" t="str">
        <f>IF(RES_hhdet_tes!V57=0,"",RES_hhdet_tes!V57/RES_hhdet_fec!V57)</f>
        <v/>
      </c>
      <c r="W57" s="111" t="str">
        <f>IF(RES_hhdet_tes!W57=0,"",RES_hhdet_tes!W57/RES_hhdet_fec!W57)</f>
        <v/>
      </c>
      <c r="DA57" s="63" t="s">
        <v>1959</v>
      </c>
    </row>
    <row r="58" spans="1:105" ht="12" customHeight="1" x14ac:dyDescent="0.25">
      <c r="A58" s="121" t="s">
        <v>54</v>
      </c>
      <c r="B58" s="124" t="str">
        <f>IF(RES_hhdet_tes!B58=0,"",RES_hhdet_tes!B58/RES_hhdet_fec!B58)</f>
        <v/>
      </c>
      <c r="C58" s="124" t="str">
        <f>IF(RES_hhdet_tes!C58=0,"",RES_hhdet_tes!C58/RES_hhdet_fec!C58)</f>
        <v/>
      </c>
      <c r="D58" s="124" t="str">
        <f>IF(RES_hhdet_tes!D58=0,"",RES_hhdet_tes!D58/RES_hhdet_fec!D58)</f>
        <v/>
      </c>
      <c r="E58" s="124" t="str">
        <f>IF(RES_hhdet_tes!E58=0,"",RES_hhdet_tes!E58/RES_hhdet_fec!E58)</f>
        <v/>
      </c>
      <c r="F58" s="124" t="str">
        <f>IF(RES_hhdet_tes!F58=0,"",RES_hhdet_tes!F58/RES_hhdet_fec!F58)</f>
        <v/>
      </c>
      <c r="G58" s="124" t="str">
        <f>IF(RES_hhdet_tes!G58=0,"",RES_hhdet_tes!G58/RES_hhdet_fec!G58)</f>
        <v/>
      </c>
      <c r="H58" s="124" t="str">
        <f>IF(RES_hhdet_tes!H58=0,"",RES_hhdet_tes!H58/RES_hhdet_fec!H58)</f>
        <v/>
      </c>
      <c r="I58" s="124" t="str">
        <f>IF(RES_hhdet_tes!I58=0,"",RES_hhdet_tes!I58/RES_hhdet_fec!I58)</f>
        <v/>
      </c>
      <c r="J58" s="124" t="str">
        <f>IF(RES_hhdet_tes!J58=0,"",RES_hhdet_tes!J58/RES_hhdet_fec!J58)</f>
        <v/>
      </c>
      <c r="K58" s="124" t="str">
        <f>IF(RES_hhdet_tes!K58=0,"",RES_hhdet_tes!K58/RES_hhdet_fec!K58)</f>
        <v/>
      </c>
      <c r="L58" s="124" t="str">
        <f>IF(RES_hhdet_tes!L58=0,"",RES_hhdet_tes!L58/RES_hhdet_fec!L58)</f>
        <v/>
      </c>
      <c r="M58" s="124" t="str">
        <f>IF(RES_hhdet_tes!M58=0,"",RES_hhdet_tes!M58/RES_hhdet_fec!M58)</f>
        <v/>
      </c>
      <c r="N58" s="124" t="str">
        <f>IF(RES_hhdet_tes!N58=0,"",RES_hhdet_tes!N58/RES_hhdet_fec!N58)</f>
        <v/>
      </c>
      <c r="O58" s="124" t="str">
        <f>IF(RES_hhdet_tes!O58=0,"",RES_hhdet_tes!O58/RES_hhdet_fec!O58)</f>
        <v/>
      </c>
      <c r="P58" s="124" t="str">
        <f>IF(RES_hhdet_tes!P58=0,"",RES_hhdet_tes!P58/RES_hhdet_fec!P58)</f>
        <v/>
      </c>
      <c r="Q58" s="124" t="str">
        <f>IF(RES_hhdet_tes!Q58=0,"",RES_hhdet_tes!Q58/RES_hhdet_fec!Q58)</f>
        <v/>
      </c>
      <c r="R58" s="124" t="str">
        <f>IF(RES_hhdet_tes!R58=0,"",RES_hhdet_tes!R58/RES_hhdet_fec!R58)</f>
        <v/>
      </c>
      <c r="S58" s="124" t="str">
        <f>IF(RES_hhdet_tes!S58=0,"",RES_hhdet_tes!S58/RES_hhdet_fec!S58)</f>
        <v/>
      </c>
      <c r="T58" s="124" t="str">
        <f>IF(RES_hhdet_tes!T58=0,"",RES_hhdet_tes!T58/RES_hhdet_fec!T58)</f>
        <v/>
      </c>
      <c r="U58" s="124" t="str">
        <f>IF(RES_hhdet_tes!U58=0,"",RES_hhdet_tes!U58/RES_hhdet_fec!U58)</f>
        <v/>
      </c>
      <c r="V58" s="124" t="str">
        <f>IF(RES_hhdet_tes!V58=0,"",RES_hhdet_tes!V58/RES_hhdet_fec!V58)</f>
        <v/>
      </c>
      <c r="W58" s="124" t="str">
        <f>IF(RES_hhdet_tes!W58=0,"",RES_hhdet_tes!W58/RES_hhdet_fec!W58)</f>
        <v/>
      </c>
      <c r="DA58" s="130" t="s">
        <v>1960</v>
      </c>
    </row>
    <row r="59" spans="1:105" ht="12" customHeight="1" x14ac:dyDescent="0.25">
      <c r="A59" s="97" t="s">
        <v>50</v>
      </c>
      <c r="B59" s="111" t="str">
        <f>IF(RES_hhdet_tes!B59=0,"",RES_hhdet_tes!B59/RES_hhdet_fec!B59)</f>
        <v/>
      </c>
      <c r="C59" s="111" t="str">
        <f>IF(RES_hhdet_tes!C59=0,"",RES_hhdet_tes!C59/RES_hhdet_fec!C59)</f>
        <v/>
      </c>
      <c r="D59" s="111" t="str">
        <f>IF(RES_hhdet_tes!D59=0,"",RES_hhdet_tes!D59/RES_hhdet_fec!D59)</f>
        <v/>
      </c>
      <c r="E59" s="111" t="str">
        <f>IF(RES_hhdet_tes!E59=0,"",RES_hhdet_tes!E59/RES_hhdet_fec!E59)</f>
        <v/>
      </c>
      <c r="F59" s="111" t="str">
        <f>IF(RES_hhdet_tes!F59=0,"",RES_hhdet_tes!F59/RES_hhdet_fec!F59)</f>
        <v/>
      </c>
      <c r="G59" s="111" t="str">
        <f>IF(RES_hhdet_tes!G59=0,"",RES_hhdet_tes!G59/RES_hhdet_fec!G59)</f>
        <v/>
      </c>
      <c r="H59" s="111" t="str">
        <f>IF(RES_hhdet_tes!H59=0,"",RES_hhdet_tes!H59/RES_hhdet_fec!H59)</f>
        <v/>
      </c>
      <c r="I59" s="111" t="str">
        <f>IF(RES_hhdet_tes!I59=0,"",RES_hhdet_tes!I59/RES_hhdet_fec!I59)</f>
        <v/>
      </c>
      <c r="J59" s="111" t="str">
        <f>IF(RES_hhdet_tes!J59=0,"",RES_hhdet_tes!J59/RES_hhdet_fec!J59)</f>
        <v/>
      </c>
      <c r="K59" s="111" t="str">
        <f>IF(RES_hhdet_tes!K59=0,"",RES_hhdet_tes!K59/RES_hhdet_fec!K59)</f>
        <v/>
      </c>
      <c r="L59" s="111" t="str">
        <f>IF(RES_hhdet_tes!L59=0,"",RES_hhdet_tes!L59/RES_hhdet_fec!L59)</f>
        <v/>
      </c>
      <c r="M59" s="111" t="str">
        <f>IF(RES_hhdet_tes!M59=0,"",RES_hhdet_tes!M59/RES_hhdet_fec!M59)</f>
        <v/>
      </c>
      <c r="N59" s="111" t="str">
        <f>IF(RES_hhdet_tes!N59=0,"",RES_hhdet_tes!N59/RES_hhdet_fec!N59)</f>
        <v/>
      </c>
      <c r="O59" s="111" t="str">
        <f>IF(RES_hhdet_tes!O59=0,"",RES_hhdet_tes!O59/RES_hhdet_fec!O59)</f>
        <v/>
      </c>
      <c r="P59" s="111" t="str">
        <f>IF(RES_hhdet_tes!P59=0,"",RES_hhdet_tes!P59/RES_hhdet_fec!P59)</f>
        <v/>
      </c>
      <c r="Q59" s="111" t="str">
        <f>IF(RES_hhdet_tes!Q59=0,"",RES_hhdet_tes!Q59/RES_hhdet_fec!Q59)</f>
        <v/>
      </c>
      <c r="R59" s="111" t="str">
        <f>IF(RES_hhdet_tes!R59=0,"",RES_hhdet_tes!R59/RES_hhdet_fec!R59)</f>
        <v/>
      </c>
      <c r="S59" s="111" t="str">
        <f>IF(RES_hhdet_tes!S59=0,"",RES_hhdet_tes!S59/RES_hhdet_fec!S59)</f>
        <v/>
      </c>
      <c r="T59" s="111" t="str">
        <f>IF(RES_hhdet_tes!T59=0,"",RES_hhdet_tes!T59/RES_hhdet_fec!T59)</f>
        <v/>
      </c>
      <c r="U59" s="111" t="str">
        <f>IF(RES_hhdet_tes!U59=0,"",RES_hhdet_tes!U59/RES_hhdet_fec!U59)</f>
        <v/>
      </c>
      <c r="V59" s="111" t="str">
        <f>IF(RES_hhdet_tes!V59=0,"",RES_hhdet_tes!V59/RES_hhdet_fec!V59)</f>
        <v/>
      </c>
      <c r="W59" s="111" t="str">
        <f>IF(RES_hhdet_tes!W59=0,"",RES_hhdet_tes!W59/RES_hhdet_fec!W59)</f>
        <v/>
      </c>
      <c r="DA59" s="63" t="s">
        <v>1961</v>
      </c>
    </row>
    <row r="60" spans="1:105" ht="12" customHeight="1" x14ac:dyDescent="0.25">
      <c r="A60" s="109" t="s">
        <v>120</v>
      </c>
      <c r="B60" s="45" t="str">
        <f>IF(RES_hhdet_tes!B60=0,"",RES_hhdet_tes!B60/RES_hhdet_fec!B60)</f>
        <v/>
      </c>
      <c r="C60" s="45" t="str">
        <f>IF(RES_hhdet_tes!C60=0,"",RES_hhdet_tes!C60/RES_hhdet_fec!C60)</f>
        <v/>
      </c>
      <c r="D60" s="45" t="str">
        <f>IF(RES_hhdet_tes!D60=0,"",RES_hhdet_tes!D60/RES_hhdet_fec!D60)</f>
        <v/>
      </c>
      <c r="E60" s="45" t="str">
        <f>IF(RES_hhdet_tes!E60=0,"",RES_hhdet_tes!E60/RES_hhdet_fec!E60)</f>
        <v/>
      </c>
      <c r="F60" s="45" t="str">
        <f>IF(RES_hhdet_tes!F60=0,"",RES_hhdet_tes!F60/RES_hhdet_fec!F60)</f>
        <v/>
      </c>
      <c r="G60" s="45" t="str">
        <f>IF(RES_hhdet_tes!G60=0,"",RES_hhdet_tes!G60/RES_hhdet_fec!G60)</f>
        <v/>
      </c>
      <c r="H60" s="45" t="str">
        <f>IF(RES_hhdet_tes!H60=0,"",RES_hhdet_tes!H60/RES_hhdet_fec!H60)</f>
        <v/>
      </c>
      <c r="I60" s="45" t="str">
        <f>IF(RES_hhdet_tes!I60=0,"",RES_hhdet_tes!I60/RES_hhdet_fec!I60)</f>
        <v/>
      </c>
      <c r="J60" s="45" t="str">
        <f>IF(RES_hhdet_tes!J60=0,"",RES_hhdet_tes!J60/RES_hhdet_fec!J60)</f>
        <v/>
      </c>
      <c r="K60" s="45" t="str">
        <f>IF(RES_hhdet_tes!K60=0,"",RES_hhdet_tes!K60/RES_hhdet_fec!K60)</f>
        <v/>
      </c>
      <c r="L60" s="45" t="str">
        <f>IF(RES_hhdet_tes!L60=0,"",RES_hhdet_tes!L60/RES_hhdet_fec!L60)</f>
        <v/>
      </c>
      <c r="M60" s="45" t="str">
        <f>IF(RES_hhdet_tes!M60=0,"",RES_hhdet_tes!M60/RES_hhdet_fec!M60)</f>
        <v/>
      </c>
      <c r="N60" s="45" t="str">
        <f>IF(RES_hhdet_tes!N60=0,"",RES_hhdet_tes!N60/RES_hhdet_fec!N60)</f>
        <v/>
      </c>
      <c r="O60" s="45" t="str">
        <f>IF(RES_hhdet_tes!O60=0,"",RES_hhdet_tes!O60/RES_hhdet_fec!O60)</f>
        <v/>
      </c>
      <c r="P60" s="45" t="str">
        <f>IF(RES_hhdet_tes!P60=0,"",RES_hhdet_tes!P60/RES_hhdet_fec!P60)</f>
        <v/>
      </c>
      <c r="Q60" s="45" t="str">
        <f>IF(RES_hhdet_tes!Q60=0,"",RES_hhdet_tes!Q60/RES_hhdet_fec!Q60)</f>
        <v/>
      </c>
      <c r="R60" s="45" t="str">
        <f>IF(RES_hhdet_tes!R60=0,"",RES_hhdet_tes!R60/RES_hhdet_fec!R60)</f>
        <v/>
      </c>
      <c r="S60" s="45" t="str">
        <f>IF(RES_hhdet_tes!S60=0,"",RES_hhdet_tes!S60/RES_hhdet_fec!S60)</f>
        <v/>
      </c>
      <c r="T60" s="45" t="str">
        <f>IF(RES_hhdet_tes!T60=0,"",RES_hhdet_tes!T60/RES_hhdet_fec!T60)</f>
        <v/>
      </c>
      <c r="U60" s="45" t="str">
        <f>IF(RES_hhdet_tes!U60=0,"",RES_hhdet_tes!U60/RES_hhdet_fec!U60)</f>
        <v/>
      </c>
      <c r="V60" s="45" t="str">
        <f>IF(RES_hhdet_tes!V60=0,"",RES_hhdet_tes!V60/RES_hhdet_fec!V60)</f>
        <v/>
      </c>
      <c r="W60" s="45" t="str">
        <f>IF(RES_hhdet_tes!W60=0,"",RES_hhdet_tes!W60/RES_hhdet_fec!W60)</f>
        <v/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0.45139382720215637</v>
      </c>
      <c r="C62" s="119">
        <f>IF(RES_hhdet_tes!C62=0,"",RES_hhdet_tes!C62/RES_hhdet_fec!C62)</f>
        <v>0.45574506882345323</v>
      </c>
      <c r="D62" s="119">
        <f>IF(RES_hhdet_tes!D62=0,"",RES_hhdet_tes!D62/RES_hhdet_fec!D62)</f>
        <v>0.46235576506480752</v>
      </c>
      <c r="E62" s="119">
        <f>IF(RES_hhdet_tes!E62=0,"",RES_hhdet_tes!E62/RES_hhdet_fec!E62)</f>
        <v>0.47005512067542843</v>
      </c>
      <c r="F62" s="119">
        <f>IF(RES_hhdet_tes!F62=0,"",RES_hhdet_tes!F62/RES_hhdet_fec!F62)</f>
        <v>0.4789308594080901</v>
      </c>
      <c r="G62" s="119">
        <f>IF(RES_hhdet_tes!G62=0,"",RES_hhdet_tes!G62/RES_hhdet_fec!G62)</f>
        <v>0.48714482387446961</v>
      </c>
      <c r="H62" s="119">
        <f>IF(RES_hhdet_tes!H62=0,"",RES_hhdet_tes!H62/RES_hhdet_fec!H62)</f>
        <v>0.49690152082244715</v>
      </c>
      <c r="I62" s="119">
        <f>IF(RES_hhdet_tes!I62=0,"",RES_hhdet_tes!I62/RES_hhdet_fec!I62)</f>
        <v>0.50890621070647912</v>
      </c>
      <c r="J62" s="119">
        <f>IF(RES_hhdet_tes!J62=0,"",RES_hhdet_tes!J62/RES_hhdet_fec!J62)</f>
        <v>0.51638108144347072</v>
      </c>
      <c r="K62" s="119">
        <f>IF(RES_hhdet_tes!K62=0,"",RES_hhdet_tes!K62/RES_hhdet_fec!K62)</f>
        <v>0.52512708683892717</v>
      </c>
      <c r="L62" s="119">
        <f>IF(RES_hhdet_tes!L62=0,"",RES_hhdet_tes!L62/RES_hhdet_fec!L62)</f>
        <v>0.53087036394038345</v>
      </c>
      <c r="M62" s="119">
        <f>IF(RES_hhdet_tes!M62=0,"",RES_hhdet_tes!M62/RES_hhdet_fec!M62)</f>
        <v>0.54304194551909646</v>
      </c>
      <c r="N62" s="119">
        <f>IF(RES_hhdet_tes!N62=0,"",RES_hhdet_tes!N62/RES_hhdet_fec!N62)</f>
        <v>0.55818770785012084</v>
      </c>
      <c r="O62" s="119">
        <f>IF(RES_hhdet_tes!O62=0,"",RES_hhdet_tes!O62/RES_hhdet_fec!O62)</f>
        <v>0.57588848654342106</v>
      </c>
      <c r="P62" s="119">
        <f>IF(RES_hhdet_tes!P62=0,"",RES_hhdet_tes!P62/RES_hhdet_fec!P62)</f>
        <v>0.58140829408471173</v>
      </c>
      <c r="Q62" s="119">
        <f>IF(RES_hhdet_tes!Q62=0,"",RES_hhdet_tes!Q62/RES_hhdet_fec!Q62)</f>
        <v>0.58998914188208307</v>
      </c>
      <c r="R62" s="119">
        <f>IF(RES_hhdet_tes!R62=0,"",RES_hhdet_tes!R62/RES_hhdet_fec!R62)</f>
        <v>0.60027766982883157</v>
      </c>
      <c r="S62" s="119">
        <f>IF(RES_hhdet_tes!S62=0,"",RES_hhdet_tes!S62/RES_hhdet_fec!S62)</f>
        <v>0.61555264674745613</v>
      </c>
      <c r="T62" s="119">
        <f>IF(RES_hhdet_tes!T62=0,"",RES_hhdet_tes!T62/RES_hhdet_fec!T62)</f>
        <v>0.63084604995123972</v>
      </c>
      <c r="U62" s="119">
        <f>IF(RES_hhdet_tes!U62=0,"",RES_hhdet_tes!U62/RES_hhdet_fec!U62)</f>
        <v>0.64597405452235424</v>
      </c>
      <c r="V62" s="119">
        <f>IF(RES_hhdet_tes!V62=0,"",RES_hhdet_tes!V62/RES_hhdet_fec!V62)</f>
        <v>0.65901774823772141</v>
      </c>
      <c r="W62" s="119">
        <f>IF(RES_hhdet_tes!W62=0,"",RES_hhdet_tes!W62/RES_hhdet_fec!W62)</f>
        <v>0.66982999378663433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0.44498263687211809</v>
      </c>
      <c r="C63" s="124">
        <f>IF(RES_hhdet_tes!C63=0,"",RES_hhdet_tes!C63/RES_hhdet_fec!C63)</f>
        <v>0.45137363932315999</v>
      </c>
      <c r="D63" s="124">
        <f>IF(RES_hhdet_tes!D63=0,"",RES_hhdet_tes!D63/RES_hhdet_fec!D63)</f>
        <v>0.45803812644724456</v>
      </c>
      <c r="E63" s="124">
        <f>IF(RES_hhdet_tes!E63=0,"",RES_hhdet_tes!E63/RES_hhdet_fec!E63)</f>
        <v>0.46540906591237607</v>
      </c>
      <c r="F63" s="124">
        <f>IF(RES_hhdet_tes!F63=0,"",RES_hhdet_tes!F63/RES_hhdet_fec!F63)</f>
        <v>0.47421136197378078</v>
      </c>
      <c r="G63" s="124">
        <f>IF(RES_hhdet_tes!G63=0,"",RES_hhdet_tes!G63/RES_hhdet_fec!G63)</f>
        <v>0.48262074399633975</v>
      </c>
      <c r="H63" s="124">
        <f>IF(RES_hhdet_tes!H63=0,"",RES_hhdet_tes!H63/RES_hhdet_fec!H63)</f>
        <v>0.49236464966173382</v>
      </c>
      <c r="I63" s="124">
        <f>IF(RES_hhdet_tes!I63=0,"",RES_hhdet_tes!I63/RES_hhdet_fec!I63)</f>
        <v>0.50368927292932897</v>
      </c>
      <c r="J63" s="124">
        <f>IF(RES_hhdet_tes!J63=0,"",RES_hhdet_tes!J63/RES_hhdet_fec!J63)</f>
        <v>0.51236700609288932</v>
      </c>
      <c r="K63" s="124">
        <f>IF(RES_hhdet_tes!K63=0,"",RES_hhdet_tes!K63/RES_hhdet_fec!K63)</f>
        <v>0.5217359608534593</v>
      </c>
      <c r="L63" s="124">
        <f>IF(RES_hhdet_tes!L63=0,"",RES_hhdet_tes!L63/RES_hhdet_fec!L63)</f>
        <v>0.52854648225436718</v>
      </c>
      <c r="M63" s="124">
        <f>IF(RES_hhdet_tes!M63=0,"",RES_hhdet_tes!M63/RES_hhdet_fec!M63)</f>
        <v>0.5406795393561481</v>
      </c>
      <c r="N63" s="124">
        <f>IF(RES_hhdet_tes!N63=0,"",RES_hhdet_tes!N63/RES_hhdet_fec!N63)</f>
        <v>0.55572986944885094</v>
      </c>
      <c r="O63" s="124">
        <f>IF(RES_hhdet_tes!O63=0,"",RES_hhdet_tes!O63/RES_hhdet_fec!O63)</f>
        <v>0.57455068851155489</v>
      </c>
      <c r="P63" s="124">
        <f>IF(RES_hhdet_tes!P63=0,"",RES_hhdet_tes!P63/RES_hhdet_fec!P63)</f>
        <v>0.58033356075892728</v>
      </c>
      <c r="Q63" s="124">
        <f>IF(RES_hhdet_tes!Q63=0,"",RES_hhdet_tes!Q63/RES_hhdet_fec!Q63)</f>
        <v>0.587846281862345</v>
      </c>
      <c r="R63" s="124">
        <f>IF(RES_hhdet_tes!R63=0,"",RES_hhdet_tes!R63/RES_hhdet_fec!R63)</f>
        <v>0.59789988993922005</v>
      </c>
      <c r="S63" s="124">
        <f>IF(RES_hhdet_tes!S63=0,"",RES_hhdet_tes!S63/RES_hhdet_fec!S63)</f>
        <v>0.61310624752843057</v>
      </c>
      <c r="T63" s="124">
        <f>IF(RES_hhdet_tes!T63=0,"",RES_hhdet_tes!T63/RES_hhdet_fec!T63)</f>
        <v>0.62737392732409647</v>
      </c>
      <c r="U63" s="124">
        <f>IF(RES_hhdet_tes!U63=0,"",RES_hhdet_tes!U63/RES_hhdet_fec!U63)</f>
        <v>0.64199372470975524</v>
      </c>
      <c r="V63" s="124">
        <f>IF(RES_hhdet_tes!V63=0,"",RES_hhdet_tes!V63/RES_hhdet_fec!V63)</f>
        <v>0.65442255634954005</v>
      </c>
      <c r="W63" s="124">
        <f>IF(RES_hhdet_tes!W63=0,"",RES_hhdet_tes!W63/RES_hhdet_fec!W63)</f>
        <v>0.66582550154321773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0.43899948664838878</v>
      </c>
      <c r="C64" s="111">
        <f>IF(RES_hhdet_tes!C64=0,"",RES_hhdet_tes!C64/RES_hhdet_fec!C64)</f>
        <v>0.44547968479229522</v>
      </c>
      <c r="D64" s="111">
        <f>IF(RES_hhdet_tes!D64=0,"",RES_hhdet_tes!D64/RES_hhdet_fec!D64)</f>
        <v>0.45226336330136724</v>
      </c>
      <c r="E64" s="111">
        <f>IF(RES_hhdet_tes!E64=0,"",RES_hhdet_tes!E64/RES_hhdet_fec!E64)</f>
        <v>0.45971649592410802</v>
      </c>
      <c r="F64" s="111">
        <f>IF(RES_hhdet_tes!F64=0,"",RES_hhdet_tes!F64/RES_hhdet_fec!F64)</f>
        <v>0.46860578167403505</v>
      </c>
      <c r="G64" s="111">
        <f>IF(RES_hhdet_tes!G64=0,"",RES_hhdet_tes!G64/RES_hhdet_fec!G64)</f>
        <v>0.4771031577294636</v>
      </c>
      <c r="H64" s="111">
        <f>IF(RES_hhdet_tes!H64=0,"",RES_hhdet_tes!H64/RES_hhdet_fec!H64)</f>
        <v>0.48695985627247546</v>
      </c>
      <c r="I64" s="111">
        <f>IF(RES_hhdet_tes!I64=0,"",RES_hhdet_tes!I64/RES_hhdet_fec!I64)</f>
        <v>0.4983784969004571</v>
      </c>
      <c r="J64" s="111">
        <f>IF(RES_hhdet_tes!J64=0,"",RES_hhdet_tes!J64/RES_hhdet_fec!J64)</f>
        <v>0.50713425809294943</v>
      </c>
      <c r="K64" s="111">
        <f>IF(RES_hhdet_tes!K64=0,"",RES_hhdet_tes!K64/RES_hhdet_fec!K64)</f>
        <v>0.51657428735693489</v>
      </c>
      <c r="L64" s="111">
        <f>IF(RES_hhdet_tes!L64=0,"",RES_hhdet_tes!L64/RES_hhdet_fec!L64)</f>
        <v>0.5236127900856139</v>
      </c>
      <c r="M64" s="111">
        <f>IF(RES_hhdet_tes!M64=0,"",RES_hhdet_tes!M64/RES_hhdet_fec!M64)</f>
        <v>0.53582056519905263</v>
      </c>
      <c r="N64" s="111">
        <f>IF(RES_hhdet_tes!N64=0,"",RES_hhdet_tes!N64/RES_hhdet_fec!N64)</f>
        <v>0.55099025156473236</v>
      </c>
      <c r="O64" s="111">
        <f>IF(RES_hhdet_tes!O64=0,"",RES_hhdet_tes!O64/RES_hhdet_fec!O64)</f>
        <v>0.56984586402005033</v>
      </c>
      <c r="P64" s="111">
        <f>IF(RES_hhdet_tes!P64=0,"",RES_hhdet_tes!P64/RES_hhdet_fec!P64)</f>
        <v>0.57561164235299311</v>
      </c>
      <c r="Q64" s="111">
        <f>IF(RES_hhdet_tes!Q64=0,"",RES_hhdet_tes!Q64/RES_hhdet_fec!Q64)</f>
        <v>0.58331037276179409</v>
      </c>
      <c r="R64" s="111">
        <f>IF(RES_hhdet_tes!R64=0,"",RES_hhdet_tes!R64/RES_hhdet_fec!R64)</f>
        <v>0.59344429495066831</v>
      </c>
      <c r="S64" s="111">
        <f>IF(RES_hhdet_tes!S64=0,"",RES_hhdet_tes!S64/RES_hhdet_fec!S64)</f>
        <v>0.60868835614498173</v>
      </c>
      <c r="T64" s="111">
        <f>IF(RES_hhdet_tes!T64=0,"",RES_hhdet_tes!T64/RES_hhdet_fec!T64)</f>
        <v>0.62287145607343031</v>
      </c>
      <c r="U64" s="111">
        <f>IF(RES_hhdet_tes!U64=0,"",RES_hhdet_tes!U64/RES_hhdet_fec!U64)</f>
        <v>0.63761579053382689</v>
      </c>
      <c r="V64" s="111">
        <f>IF(RES_hhdet_tes!V64=0,"",RES_hhdet_tes!V64/RES_hhdet_fec!V64)</f>
        <v>0.65012718476628428</v>
      </c>
      <c r="W64" s="111">
        <f>IF(RES_hhdet_tes!W64=0,"",RES_hhdet_tes!W64/RES_hhdet_fec!W64)</f>
        <v>0.66172403707185534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1.6812889119229022</v>
      </c>
      <c r="C66" s="124">
        <f>IF(RES_hhdet_tes!C66=0,"",RES_hhdet_tes!C66/RES_hhdet_fec!C66)</f>
        <v>1.9614556912267238</v>
      </c>
      <c r="D66" s="124">
        <f>IF(RES_hhdet_tes!D66=0,"",RES_hhdet_tes!D66/RES_hhdet_fec!D66)</f>
        <v>2.0911716383521468</v>
      </c>
      <c r="E66" s="124">
        <f>IF(RES_hhdet_tes!E66=0,"",RES_hhdet_tes!E66/RES_hhdet_fec!E66)</f>
        <v>2.1887044383252729</v>
      </c>
      <c r="F66" s="124">
        <f>IF(RES_hhdet_tes!F66=0,"",RES_hhdet_tes!F66/RES_hhdet_fec!F66)</f>
        <v>2.2625117970381181</v>
      </c>
      <c r="G66" s="124">
        <f>IF(RES_hhdet_tes!G66=0,"",RES_hhdet_tes!G66/RES_hhdet_fec!G66)</f>
        <v>2.3323528238368474</v>
      </c>
      <c r="H66" s="124">
        <f>IF(RES_hhdet_tes!H66=0,"",RES_hhdet_tes!H66/RES_hhdet_fec!H66)</f>
        <v>2.3918837814670928</v>
      </c>
      <c r="I66" s="124">
        <f>IF(RES_hhdet_tes!I66=0,"",RES_hhdet_tes!I66/RES_hhdet_fec!I66)</f>
        <v>2.4583533324315914</v>
      </c>
      <c r="J66" s="124">
        <f>IF(RES_hhdet_tes!J66=0,"",RES_hhdet_tes!J66/RES_hhdet_fec!J66)</f>
        <v>2.5061915496969061</v>
      </c>
      <c r="K66" s="124">
        <f>IF(RES_hhdet_tes!K66=0,"",RES_hhdet_tes!K66/RES_hhdet_fec!K66)</f>
        <v>2.5785592926986678</v>
      </c>
      <c r="L66" s="124">
        <f>IF(RES_hhdet_tes!L66=0,"",RES_hhdet_tes!L66/RES_hhdet_fec!L66)</f>
        <v>2.6252281017262433</v>
      </c>
      <c r="M66" s="124">
        <f>IF(RES_hhdet_tes!M66=0,"",RES_hhdet_tes!M66/RES_hhdet_fec!M66)</f>
        <v>2.6716516109097035</v>
      </c>
      <c r="N66" s="124">
        <f>IF(RES_hhdet_tes!N66=0,"",RES_hhdet_tes!N66/RES_hhdet_fec!N66)</f>
        <v>2.742085579850241</v>
      </c>
      <c r="O66" s="124">
        <f>IF(RES_hhdet_tes!O66=0,"",RES_hhdet_tes!O66/RES_hhdet_fec!O66)</f>
        <v>2.8400460358196646</v>
      </c>
      <c r="P66" s="124">
        <f>IF(RES_hhdet_tes!P66=0,"",RES_hhdet_tes!P66/RES_hhdet_fec!P66)</f>
        <v>2.973390735323441</v>
      </c>
      <c r="Q66" s="124">
        <f>IF(RES_hhdet_tes!Q66=0,"",RES_hhdet_tes!Q66/RES_hhdet_fec!Q66)</f>
        <v>3.1573006749001231</v>
      </c>
      <c r="R66" s="124">
        <f>IF(RES_hhdet_tes!R66=0,"",RES_hhdet_tes!R66/RES_hhdet_fec!R66)</f>
        <v>3.291056185000047</v>
      </c>
      <c r="S66" s="124">
        <f>IF(RES_hhdet_tes!S66=0,"",RES_hhdet_tes!S66/RES_hhdet_fec!S66)</f>
        <v>3.4052711665986841</v>
      </c>
      <c r="T66" s="124">
        <f>IF(RES_hhdet_tes!T66=0,"",RES_hhdet_tes!T66/RES_hhdet_fec!T66)</f>
        <v>3.4886877240196141</v>
      </c>
      <c r="U66" s="124">
        <f>IF(RES_hhdet_tes!U66=0,"",RES_hhdet_tes!U66/RES_hhdet_fec!U66)</f>
        <v>3.5514718224856789</v>
      </c>
      <c r="V66" s="124">
        <f>IF(RES_hhdet_tes!V66=0,"",RES_hhdet_tes!V66/RES_hhdet_fec!V66)</f>
        <v>3.6113584893081572</v>
      </c>
      <c r="W66" s="124">
        <f>IF(RES_hhdet_tes!W66=0,"",RES_hhdet_tes!W66/RES_hhdet_fec!W66)</f>
        <v>3.6578275292087361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1.6812889119229022</v>
      </c>
      <c r="C67" s="111">
        <f>IF(RES_hhdet_tes!C67=0,"",RES_hhdet_tes!C67/RES_hhdet_fec!C67)</f>
        <v>1.9614556912267238</v>
      </c>
      <c r="D67" s="111">
        <f>IF(RES_hhdet_tes!D67=0,"",RES_hhdet_tes!D67/RES_hhdet_fec!D67)</f>
        <v>2.0911716383521468</v>
      </c>
      <c r="E67" s="111">
        <f>IF(RES_hhdet_tes!E67=0,"",RES_hhdet_tes!E67/RES_hhdet_fec!E67)</f>
        <v>2.1887044383252729</v>
      </c>
      <c r="F67" s="111">
        <f>IF(RES_hhdet_tes!F67=0,"",RES_hhdet_tes!F67/RES_hhdet_fec!F67)</f>
        <v>2.2625117970381181</v>
      </c>
      <c r="G67" s="111">
        <f>IF(RES_hhdet_tes!G67=0,"",RES_hhdet_tes!G67/RES_hhdet_fec!G67)</f>
        <v>2.3323528238368474</v>
      </c>
      <c r="H67" s="111">
        <f>IF(RES_hhdet_tes!H67=0,"",RES_hhdet_tes!H67/RES_hhdet_fec!H67)</f>
        <v>2.3918837814670928</v>
      </c>
      <c r="I67" s="111">
        <f>IF(RES_hhdet_tes!I67=0,"",RES_hhdet_tes!I67/RES_hhdet_fec!I67)</f>
        <v>2.4583533324315914</v>
      </c>
      <c r="J67" s="111">
        <f>IF(RES_hhdet_tes!J67=0,"",RES_hhdet_tes!J67/RES_hhdet_fec!J67)</f>
        <v>2.5061915496969061</v>
      </c>
      <c r="K67" s="111">
        <f>IF(RES_hhdet_tes!K67=0,"",RES_hhdet_tes!K67/RES_hhdet_fec!K67)</f>
        <v>2.5785592926986678</v>
      </c>
      <c r="L67" s="111">
        <f>IF(RES_hhdet_tes!L67=0,"",RES_hhdet_tes!L67/RES_hhdet_fec!L67)</f>
        <v>2.6252281017262433</v>
      </c>
      <c r="M67" s="111">
        <f>IF(RES_hhdet_tes!M67=0,"",RES_hhdet_tes!M67/RES_hhdet_fec!M67)</f>
        <v>2.6716516109097035</v>
      </c>
      <c r="N67" s="111">
        <f>IF(RES_hhdet_tes!N67=0,"",RES_hhdet_tes!N67/RES_hhdet_fec!N67)</f>
        <v>2.742085579850241</v>
      </c>
      <c r="O67" s="111">
        <f>IF(RES_hhdet_tes!O67=0,"",RES_hhdet_tes!O67/RES_hhdet_fec!O67)</f>
        <v>2.8400460358196646</v>
      </c>
      <c r="P67" s="111">
        <f>IF(RES_hhdet_tes!P67=0,"",RES_hhdet_tes!P67/RES_hhdet_fec!P67)</f>
        <v>2.973390735323441</v>
      </c>
      <c r="Q67" s="111">
        <f>IF(RES_hhdet_tes!Q67=0,"",RES_hhdet_tes!Q67/RES_hhdet_fec!Q67)</f>
        <v>3.1573006749001231</v>
      </c>
      <c r="R67" s="111">
        <f>IF(RES_hhdet_tes!R67=0,"",RES_hhdet_tes!R67/RES_hhdet_fec!R67)</f>
        <v>3.291056185000047</v>
      </c>
      <c r="S67" s="111">
        <f>IF(RES_hhdet_tes!S67=0,"",RES_hhdet_tes!S67/RES_hhdet_fec!S67)</f>
        <v>3.4052711665986841</v>
      </c>
      <c r="T67" s="111">
        <f>IF(RES_hhdet_tes!T67=0,"",RES_hhdet_tes!T67/RES_hhdet_fec!T67)</f>
        <v>3.4886877240196141</v>
      </c>
      <c r="U67" s="111">
        <f>IF(RES_hhdet_tes!U67=0,"",RES_hhdet_tes!U67/RES_hhdet_fec!U67)</f>
        <v>3.5514718224856789</v>
      </c>
      <c r="V67" s="111">
        <f>IF(RES_hhdet_tes!V67=0,"",RES_hhdet_tes!V67/RES_hhdet_fec!V67)</f>
        <v>3.6113584893081572</v>
      </c>
      <c r="W67" s="111">
        <f>IF(RES_hhdet_tes!W67=0,"",RES_hhdet_tes!W67/RES_hhdet_fec!W67)</f>
        <v>3.6578275292087361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0.48254975475120326</v>
      </c>
      <c r="C68" s="124">
        <f>IF(RES_hhdet_tes!C68=0,"",RES_hhdet_tes!C68/RES_hhdet_fec!C68)</f>
        <v>0.48686292407999116</v>
      </c>
      <c r="D68" s="124">
        <f>IF(RES_hhdet_tes!D68=0,"",RES_hhdet_tes!D68/RES_hhdet_fec!D68)</f>
        <v>0.49091039548727827</v>
      </c>
      <c r="E68" s="124">
        <f>IF(RES_hhdet_tes!E68=0,"",RES_hhdet_tes!E68/RES_hhdet_fec!E68)</f>
        <v>0.49446273131474966</v>
      </c>
      <c r="F68" s="124">
        <f>IF(RES_hhdet_tes!F68=0,"",RES_hhdet_tes!F68/RES_hhdet_fec!F68)</f>
        <v>0.49940450639455719</v>
      </c>
      <c r="G68" s="124">
        <f>IF(RES_hhdet_tes!G68=0,"",RES_hhdet_tes!G68/RES_hhdet_fec!G68)</f>
        <v>0.50402321997153066</v>
      </c>
      <c r="H68" s="124">
        <f>IF(RES_hhdet_tes!H68=0,"",RES_hhdet_tes!H68/RES_hhdet_fec!H68)</f>
        <v>0.50983089175350516</v>
      </c>
      <c r="I68" s="124">
        <f>IF(RES_hhdet_tes!I68=0,"",RES_hhdet_tes!I68/RES_hhdet_fec!I68)</f>
        <v>0.51762077498891368</v>
      </c>
      <c r="J68" s="124">
        <f>IF(RES_hhdet_tes!J68=0,"",RES_hhdet_tes!J68/RES_hhdet_fec!J68)</f>
        <v>0.52180278094496446</v>
      </c>
      <c r="K68" s="124">
        <f>IF(RES_hhdet_tes!K68=0,"",RES_hhdet_tes!K68/RES_hhdet_fec!K68)</f>
        <v>0.52614086148503447</v>
      </c>
      <c r="L68" s="124">
        <f>IF(RES_hhdet_tes!L68=0,"",RES_hhdet_tes!L68/RES_hhdet_fec!L68)</f>
        <v>0.53350474924956792</v>
      </c>
      <c r="M68" s="124">
        <f>IF(RES_hhdet_tes!M68=0,"",RES_hhdet_tes!M68/RES_hhdet_fec!M68)</f>
        <v>0.54162251119148375</v>
      </c>
      <c r="N68" s="124">
        <f>IF(RES_hhdet_tes!N68=0,"",RES_hhdet_tes!N68/RES_hhdet_fec!N68)</f>
        <v>0.55213361179800535</v>
      </c>
      <c r="O68" s="124">
        <f>IF(RES_hhdet_tes!O68=0,"",RES_hhdet_tes!O68/RES_hhdet_fec!O68)</f>
        <v>0.56569809231480672</v>
      </c>
      <c r="P68" s="124">
        <f>IF(RES_hhdet_tes!P68=0,"",RES_hhdet_tes!P68/RES_hhdet_fec!P68)</f>
        <v>0.5746896356607587</v>
      </c>
      <c r="Q68" s="124">
        <f>IF(RES_hhdet_tes!Q68=0,"",RES_hhdet_tes!Q68/RES_hhdet_fec!Q68)</f>
        <v>0.58443823301115305</v>
      </c>
      <c r="R68" s="124">
        <f>IF(RES_hhdet_tes!R68=0,"",RES_hhdet_tes!R68/RES_hhdet_fec!R68)</f>
        <v>0.59754071127151198</v>
      </c>
      <c r="S68" s="124">
        <f>IF(RES_hhdet_tes!S68=0,"",RES_hhdet_tes!S68/RES_hhdet_fec!S68)</f>
        <v>0.61676547508550594</v>
      </c>
      <c r="T68" s="124">
        <f>IF(RES_hhdet_tes!T68=0,"",RES_hhdet_tes!T68/RES_hhdet_fec!T68)</f>
        <v>0.63625438533649004</v>
      </c>
      <c r="U68" s="124">
        <f>IF(RES_hhdet_tes!U68=0,"",RES_hhdet_tes!U68/RES_hhdet_fec!U68)</f>
        <v>0.65428738680324028</v>
      </c>
      <c r="V68" s="124">
        <f>IF(RES_hhdet_tes!V68=0,"",RES_hhdet_tes!V68/RES_hhdet_fec!V68)</f>
        <v>0.66960211631051725</v>
      </c>
      <c r="W68" s="124">
        <f>IF(RES_hhdet_tes!W68=0,"",RES_hhdet_tes!W68/RES_hhdet_fec!W68)</f>
        <v>0.6853887242255966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0.45676551903457391</v>
      </c>
      <c r="C69" s="111">
        <f>IF(RES_hhdet_tes!C69=0,"",RES_hhdet_tes!C69/RES_hhdet_fec!C69)</f>
        <v>0.46307155488059909</v>
      </c>
      <c r="D69" s="111">
        <f>IF(RES_hhdet_tes!D69=0,"",RES_hhdet_tes!D69/RES_hhdet_fec!D69)</f>
        <v>0.46769002426894851</v>
      </c>
      <c r="E69" s="111">
        <f>IF(RES_hhdet_tes!E69=0,"",RES_hhdet_tes!E69/RES_hhdet_fec!E69)</f>
        <v>0.47341057177319107</v>
      </c>
      <c r="F69" s="111">
        <f>IF(RES_hhdet_tes!F69=0,"",RES_hhdet_tes!F69/RES_hhdet_fec!F69)</f>
        <v>0.47988815580277572</v>
      </c>
      <c r="G69" s="111">
        <f>IF(RES_hhdet_tes!G69=0,"",RES_hhdet_tes!G69/RES_hhdet_fec!G69)</f>
        <v>0.48630295718157979</v>
      </c>
      <c r="H69" s="111">
        <f>IF(RES_hhdet_tes!H69=0,"",RES_hhdet_tes!H69/RES_hhdet_fec!H69)</f>
        <v>0.49320900255438543</v>
      </c>
      <c r="I69" s="111">
        <f>IF(RES_hhdet_tes!I69=0,"",RES_hhdet_tes!I69/RES_hhdet_fec!I69)</f>
        <v>0.50168868103030961</v>
      </c>
      <c r="J69" s="111">
        <f>IF(RES_hhdet_tes!J69=0,"",RES_hhdet_tes!J69/RES_hhdet_fec!J69)</f>
        <v>0.51030286437547467</v>
      </c>
      <c r="K69" s="111">
        <f>IF(RES_hhdet_tes!K69=0,"",RES_hhdet_tes!K69/RES_hhdet_fec!K69)</f>
        <v>0.51893535216340569</v>
      </c>
      <c r="L69" s="111">
        <f>IF(RES_hhdet_tes!L69=0,"",RES_hhdet_tes!L69/RES_hhdet_fec!L69)</f>
        <v>0.52896666093542211</v>
      </c>
      <c r="M69" s="111">
        <f>IF(RES_hhdet_tes!M69=0,"",RES_hhdet_tes!M69/RES_hhdet_fec!M69)</f>
        <v>0.53705322528271682</v>
      </c>
      <c r="N69" s="111">
        <f>IF(RES_hhdet_tes!N69=0,"",RES_hhdet_tes!N69/RES_hhdet_fec!N69)</f>
        <v>0.54872711842074506</v>
      </c>
      <c r="O69" s="111">
        <f>IF(RES_hhdet_tes!O69=0,"",RES_hhdet_tes!O69/RES_hhdet_fec!O69)</f>
        <v>0.56377750156599005</v>
      </c>
      <c r="P69" s="111">
        <f>IF(RES_hhdet_tes!P69=0,"",RES_hhdet_tes!P69/RES_hhdet_fec!P69)</f>
        <v>0.57388511933044262</v>
      </c>
      <c r="Q69" s="111">
        <f>IF(RES_hhdet_tes!Q69=0,"",RES_hhdet_tes!Q69/RES_hhdet_fec!Q69)</f>
        <v>0.58321878285465267</v>
      </c>
      <c r="R69" s="111">
        <f>IF(RES_hhdet_tes!R69=0,"",RES_hhdet_tes!R69/RES_hhdet_fec!R69)</f>
        <v>0.59666079540368389</v>
      </c>
      <c r="S69" s="111">
        <f>IF(RES_hhdet_tes!S69=0,"",RES_hhdet_tes!S69/RES_hhdet_fec!S69)</f>
        <v>0.61575367861052455</v>
      </c>
      <c r="T69" s="111">
        <f>IF(RES_hhdet_tes!T69=0,"",RES_hhdet_tes!T69/RES_hhdet_fec!T69)</f>
        <v>0.63097460956971663</v>
      </c>
      <c r="U69" s="111">
        <f>IF(RES_hhdet_tes!U69=0,"",RES_hhdet_tes!U69/RES_hhdet_fec!U69)</f>
        <v>0.64686073484502071</v>
      </c>
      <c r="V69" s="111">
        <f>IF(RES_hhdet_tes!V69=0,"",RES_hhdet_tes!V69/RES_hhdet_fec!V69)</f>
        <v>0.6631602939479756</v>
      </c>
      <c r="W69" s="111">
        <f>IF(RES_hhdet_tes!W69=0,"",RES_hhdet_tes!W69/RES_hhdet_fec!W69)</f>
        <v>0.67753732602393446</v>
      </c>
      <c r="DA69" s="63" t="s">
        <v>1970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 t="str">
        <f>IF(RES_hhdet_tes!E70=0,"",RES_hhdet_tes!E70/RES_hhdet_fec!E70)</f>
        <v/>
      </c>
      <c r="F70" s="111" t="str">
        <f>IF(RES_hhdet_tes!F70=0,"",RES_hhdet_tes!F70/RES_hhdet_fec!F70)</f>
        <v/>
      </c>
      <c r="G70" s="111" t="str">
        <f>IF(RES_hhdet_tes!G70=0,"",RES_hhdet_tes!G70/RES_hhdet_fec!G70)</f>
        <v/>
      </c>
      <c r="H70" s="111" t="str">
        <f>IF(RES_hhdet_tes!H70=0,"",RES_hhdet_tes!H70/RES_hhdet_fec!H70)</f>
        <v/>
      </c>
      <c r="I70" s="111" t="str">
        <f>IF(RES_hhdet_tes!I70=0,"",RES_hhdet_tes!I70/RES_hhdet_fec!I70)</f>
        <v/>
      </c>
      <c r="J70" s="111" t="str">
        <f>IF(RES_hhdet_tes!J70=0,"",RES_hhdet_tes!J70/RES_hhdet_fec!J70)</f>
        <v/>
      </c>
      <c r="K70" s="111" t="str">
        <f>IF(RES_hhdet_tes!K70=0,"",RES_hhdet_tes!K70/RES_hhdet_fec!K70)</f>
        <v/>
      </c>
      <c r="L70" s="111">
        <f>IF(RES_hhdet_tes!L70=0,"",RES_hhdet_tes!L70/RES_hhdet_fec!L70)</f>
        <v>0.79269470348974169</v>
      </c>
      <c r="M70" s="111">
        <f>IF(RES_hhdet_tes!M70=0,"",RES_hhdet_tes!M70/RES_hhdet_fec!M70)</f>
        <v>0.81165907335047194</v>
      </c>
      <c r="N70" s="111">
        <f>IF(RES_hhdet_tes!N70=0,"",RES_hhdet_tes!N70/RES_hhdet_fec!N70)</f>
        <v>0.80327583185050344</v>
      </c>
      <c r="O70" s="111">
        <f>IF(RES_hhdet_tes!O70=0,"",RES_hhdet_tes!O70/RES_hhdet_fec!O70)</f>
        <v>0.78841523597743923</v>
      </c>
      <c r="P70" s="111">
        <f>IF(RES_hhdet_tes!P70=0,"",RES_hhdet_tes!P70/RES_hhdet_fec!P70)</f>
        <v>0.81498012170193634</v>
      </c>
      <c r="Q70" s="111">
        <f>IF(RES_hhdet_tes!Q70=0,"",RES_hhdet_tes!Q70/RES_hhdet_fec!Q70)</f>
        <v>0.81428637301046236</v>
      </c>
      <c r="R70" s="111">
        <f>IF(RES_hhdet_tes!R70=0,"",RES_hhdet_tes!R70/RES_hhdet_fec!R70)</f>
        <v>0.814816766237354</v>
      </c>
      <c r="S70" s="111">
        <f>IF(RES_hhdet_tes!S70=0,"",RES_hhdet_tes!S70/RES_hhdet_fec!S70)</f>
        <v>0.84320770117380284</v>
      </c>
      <c r="T70" s="111">
        <f>IF(RES_hhdet_tes!T70=0,"",RES_hhdet_tes!T70/RES_hhdet_fec!T70)</f>
        <v>0.85921560751674864</v>
      </c>
      <c r="U70" s="111">
        <f>IF(RES_hhdet_tes!U70=0,"",RES_hhdet_tes!U70/RES_hhdet_fec!U70)</f>
        <v>0.87791813972226995</v>
      </c>
      <c r="V70" s="111">
        <f>IF(RES_hhdet_tes!V70=0,"",RES_hhdet_tes!V70/RES_hhdet_fec!V70)</f>
        <v>0.89884394924504685</v>
      </c>
      <c r="W70" s="111">
        <f>IF(RES_hhdet_tes!W70=0,"",RES_hhdet_tes!W70/RES_hhdet_fec!W70)</f>
        <v>0.90574030848210207</v>
      </c>
      <c r="DA70" s="63" t="s">
        <v>1971</v>
      </c>
    </row>
    <row r="71" spans="1:105" ht="12" customHeight="1" x14ac:dyDescent="0.25">
      <c r="A71" s="100" t="s">
        <v>217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 t="str">
        <f>IF(RES_hhdet_tes!E71=0,"",RES_hhdet_tes!E71/RES_hhdet_fec!E71)</f>
        <v/>
      </c>
      <c r="F71" s="112" t="str">
        <f>IF(RES_hhdet_tes!F71=0,"",RES_hhdet_tes!F71/RES_hhdet_fec!F71)</f>
        <v/>
      </c>
      <c r="G71" s="112" t="str">
        <f>IF(RES_hhdet_tes!G71=0,"",RES_hhdet_tes!G71/RES_hhdet_fec!G71)</f>
        <v/>
      </c>
      <c r="H71" s="112" t="str">
        <f>IF(RES_hhdet_tes!H71=0,"",RES_hhdet_tes!H71/RES_hhdet_fec!H71)</f>
        <v/>
      </c>
      <c r="I71" s="112" t="str">
        <f>IF(RES_hhdet_tes!I71=0,"",RES_hhdet_tes!I71/RES_hhdet_fec!I71)</f>
        <v/>
      </c>
      <c r="J71" s="112" t="str">
        <f>IF(RES_hhdet_tes!J71=0,"",RES_hhdet_tes!J71/RES_hhdet_fec!J71)</f>
        <v/>
      </c>
      <c r="K71" s="112" t="str">
        <f>IF(RES_hhdet_tes!K71=0,"",RES_hhdet_tes!K71/RES_hhdet_fec!K71)</f>
        <v/>
      </c>
      <c r="L71" s="112">
        <f>IF(RES_hhdet_tes!L71=0,"",RES_hhdet_tes!L71/RES_hhdet_fec!L71)</f>
        <v>0.57535590778503831</v>
      </c>
      <c r="M71" s="112">
        <f>IF(RES_hhdet_tes!M71=0,"",RES_hhdet_tes!M71/RES_hhdet_fec!M71)</f>
        <v>0.57535590778503831</v>
      </c>
      <c r="N71" s="112">
        <f>IF(RES_hhdet_tes!N71=0,"",RES_hhdet_tes!N71/RES_hhdet_fec!N71)</f>
        <v>0.57535590778503842</v>
      </c>
      <c r="O71" s="112">
        <f>IF(RES_hhdet_tes!O71=0,"",RES_hhdet_tes!O71/RES_hhdet_fec!O71)</f>
        <v>0.57535590778503809</v>
      </c>
      <c r="P71" s="112">
        <f>IF(RES_hhdet_tes!P71=0,"",RES_hhdet_tes!P71/RES_hhdet_fec!P71)</f>
        <v>0.58966980508373446</v>
      </c>
      <c r="Q71" s="112">
        <f>IF(RES_hhdet_tes!Q71=0,"",RES_hhdet_tes!Q71/RES_hhdet_fec!Q71)</f>
        <v>0.59074003816175091</v>
      </c>
      <c r="R71" s="112">
        <f>IF(RES_hhdet_tes!R71=0,"",RES_hhdet_tes!R71/RES_hhdet_fec!R71)</f>
        <v>0.5923479547285263</v>
      </c>
      <c r="S71" s="112">
        <f>IF(RES_hhdet_tes!S71=0,"",RES_hhdet_tes!S71/RES_hhdet_fec!S71)</f>
        <v>0.61811853954468066</v>
      </c>
      <c r="T71" s="112">
        <f>IF(RES_hhdet_tes!T71=0,"",RES_hhdet_tes!T71/RES_hhdet_fec!T71)</f>
        <v>0.66068759597877824</v>
      </c>
      <c r="U71" s="112">
        <f>IF(RES_hhdet_tes!U71=0,"",RES_hhdet_tes!U71/RES_hhdet_fec!U71)</f>
        <v>0.68119706075433162</v>
      </c>
      <c r="V71" s="112">
        <f>IF(RES_hhdet_tes!V71=0,"",RES_hhdet_tes!V71/RES_hhdet_fec!V71)</f>
        <v>0.73256791799782617</v>
      </c>
      <c r="W71" s="112">
        <f>IF(RES_hhdet_tes!W71=0,"",RES_hhdet_tes!W71/RES_hhdet_fec!W71)</f>
        <v>0.74711626664193898</v>
      </c>
      <c r="DA71" s="131" t="s">
        <v>1972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 t="str">
        <f>IF(RES_hhdet_tes!E72=0,"",RES_hhdet_tes!E72/RES_hhdet_fec!E72)</f>
        <v/>
      </c>
      <c r="F72" s="113" t="str">
        <f>IF(RES_hhdet_tes!F72=0,"",RES_hhdet_tes!F72/RES_hhdet_fec!F72)</f>
        <v/>
      </c>
      <c r="G72" s="113" t="str">
        <f>IF(RES_hhdet_tes!G72=0,"",RES_hhdet_tes!G72/RES_hhdet_fec!G72)</f>
        <v/>
      </c>
      <c r="H72" s="113" t="str">
        <f>IF(RES_hhdet_tes!H72=0,"",RES_hhdet_tes!H72/RES_hhdet_fec!H72)</f>
        <v/>
      </c>
      <c r="I72" s="113" t="str">
        <f>IF(RES_hhdet_tes!I72=0,"",RES_hhdet_tes!I72/RES_hhdet_fec!I72)</f>
        <v/>
      </c>
      <c r="J72" s="113" t="str">
        <f>IF(RES_hhdet_tes!J72=0,"",RES_hhdet_tes!J72/RES_hhdet_fec!J72)</f>
        <v/>
      </c>
      <c r="K72" s="113" t="str">
        <f>IF(RES_hhdet_tes!K72=0,"",RES_hhdet_tes!K72/RES_hhdet_fec!K72)</f>
        <v/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0.54880132325238962</v>
      </c>
      <c r="C73" s="112">
        <f>IF(RES_hhdet_tes!C73=0,"",RES_hhdet_tes!C73/RES_hhdet_fec!C73)</f>
        <v>0.55017906974969377</v>
      </c>
      <c r="D73" s="112">
        <f>IF(RES_hhdet_tes!D73=0,"",RES_hhdet_tes!D73/RES_hhdet_fec!D73)</f>
        <v>0.55363928900621562</v>
      </c>
      <c r="E73" s="112">
        <f>IF(RES_hhdet_tes!E73=0,"",RES_hhdet_tes!E73/RES_hhdet_fec!E73)</f>
        <v>0.55698838066239165</v>
      </c>
      <c r="F73" s="112">
        <f>IF(RES_hhdet_tes!F73=0,"",RES_hhdet_tes!F73/RES_hhdet_fec!F73)</f>
        <v>0.56120689556875503</v>
      </c>
      <c r="G73" s="112">
        <f>IF(RES_hhdet_tes!G73=0,"",RES_hhdet_tes!G73/RES_hhdet_fec!G73)</f>
        <v>0.56577739496697066</v>
      </c>
      <c r="H73" s="112">
        <f>IF(RES_hhdet_tes!H73=0,"",RES_hhdet_tes!H73/RES_hhdet_fec!H73)</f>
        <v>0.57162538186986989</v>
      </c>
      <c r="I73" s="112">
        <f>IF(RES_hhdet_tes!I73=0,"",RES_hhdet_tes!I73/RES_hhdet_fec!I73)</f>
        <v>0.57455138314965659</v>
      </c>
      <c r="J73" s="112">
        <f>IF(RES_hhdet_tes!J73=0,"",RES_hhdet_tes!J73/RES_hhdet_fec!J73)</f>
        <v>0.57497213466132635</v>
      </c>
      <c r="K73" s="112">
        <f>IF(RES_hhdet_tes!K73=0,"",RES_hhdet_tes!K73/RES_hhdet_fec!K73)</f>
        <v>0.57573677251257338</v>
      </c>
      <c r="L73" s="112">
        <f>IF(RES_hhdet_tes!L73=0,"",RES_hhdet_tes!L73/RES_hhdet_fec!L73)</f>
        <v>0.57864543320241923</v>
      </c>
      <c r="M73" s="112">
        <f>IF(RES_hhdet_tes!M73=0,"",RES_hhdet_tes!M73/RES_hhdet_fec!M73)</f>
        <v>0.5809361187827623</v>
      </c>
      <c r="N73" s="112">
        <f>IF(RES_hhdet_tes!N73=0,"",RES_hhdet_tes!N73/RES_hhdet_fec!N73)</f>
        <v>0.58157690940909923</v>
      </c>
      <c r="O73" s="112">
        <f>IF(RES_hhdet_tes!O73=0,"",RES_hhdet_tes!O73/RES_hhdet_fec!O73)</f>
        <v>0.58299293961490006</v>
      </c>
      <c r="P73" s="112">
        <f>IF(RES_hhdet_tes!P73=0,"",RES_hhdet_tes!P73/RES_hhdet_fec!P73)</f>
        <v>0.58865210052815509</v>
      </c>
      <c r="Q73" s="112">
        <f>IF(RES_hhdet_tes!Q73=0,"",RES_hhdet_tes!Q73/RES_hhdet_fec!Q73)</f>
        <v>0.60937961021405851</v>
      </c>
      <c r="R73" s="112">
        <f>IF(RES_hhdet_tes!R73=0,"",RES_hhdet_tes!R73/RES_hhdet_fec!R73)</f>
        <v>0.61523197051621792</v>
      </c>
      <c r="S73" s="112">
        <f>IF(RES_hhdet_tes!S73=0,"",RES_hhdet_tes!S73/RES_hhdet_fec!S73)</f>
        <v>0.62532630600321071</v>
      </c>
      <c r="T73" s="112">
        <f>IF(RES_hhdet_tes!T73=0,"",RES_hhdet_tes!T73/RES_hhdet_fec!T73)</f>
        <v>0.65202674092125101</v>
      </c>
      <c r="U73" s="112">
        <f>IF(RES_hhdet_tes!U73=0,"",RES_hhdet_tes!U73/RES_hhdet_fec!U73)</f>
        <v>0.68297844786306883</v>
      </c>
      <c r="V73" s="112">
        <f>IF(RES_hhdet_tes!V73=0,"",RES_hhdet_tes!V73/RES_hhdet_fec!V73)</f>
        <v>0.68656171307779923</v>
      </c>
      <c r="W73" s="112">
        <f>IF(RES_hhdet_tes!W73=0,"",RES_hhdet_tes!W73/RES_hhdet_fec!W73)</f>
        <v>0.69357308596057865</v>
      </c>
      <c r="DA73" s="131" t="s">
        <v>1974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 t="str">
        <f>IF(RES_hhdet_tes!E74=0,"",RES_hhdet_tes!E74/RES_hhdet_fec!E74)</f>
        <v/>
      </c>
      <c r="F74" s="113" t="str">
        <f>IF(RES_hhdet_tes!F74=0,"",RES_hhdet_tes!F74/RES_hhdet_fec!F74)</f>
        <v/>
      </c>
      <c r="G74" s="113" t="str">
        <f>IF(RES_hhdet_tes!G74=0,"",RES_hhdet_tes!G74/RES_hhdet_fec!G74)</f>
        <v/>
      </c>
      <c r="H74" s="113" t="str">
        <f>IF(RES_hhdet_tes!H74=0,"",RES_hhdet_tes!H74/RES_hhdet_fec!H74)</f>
        <v/>
      </c>
      <c r="I74" s="113" t="str">
        <f>IF(RES_hhdet_tes!I74=0,"",RES_hhdet_tes!I74/RES_hhdet_fec!I74)</f>
        <v/>
      </c>
      <c r="J74" s="113" t="str">
        <f>IF(RES_hhdet_tes!J74=0,"",RES_hhdet_tes!J74/RES_hhdet_fec!J74)</f>
        <v/>
      </c>
      <c r="K74" s="113" t="str">
        <f>IF(RES_hhdet_tes!K74=0,"",RES_hhdet_tes!K74/RES_hhdet_fec!K74)</f>
        <v/>
      </c>
      <c r="L74" s="113" t="str">
        <f>IF(RES_hhdet_tes!L74=0,"",RES_hhdet_tes!L74/RES_hhdet_fec!L74)</f>
        <v/>
      </c>
      <c r="M74" s="113">
        <f>IF(RES_hhdet_tes!M74=0,"",RES_hhdet_tes!M74/RES_hhdet_fec!M74)</f>
        <v>0.82235735054307701</v>
      </c>
      <c r="N74" s="113">
        <f>IF(RES_hhdet_tes!N74=0,"",RES_hhdet_tes!N74/RES_hhdet_fec!N74)</f>
        <v>0.81480384115843019</v>
      </c>
      <c r="O74" s="113">
        <f>IF(RES_hhdet_tes!O74=0,"",RES_hhdet_tes!O74/RES_hhdet_fec!O74)</f>
        <v>0.80017041534616495</v>
      </c>
      <c r="P74" s="113">
        <f>IF(RES_hhdet_tes!P74=0,"",RES_hhdet_tes!P74/RES_hhdet_fec!P74)</f>
        <v>0.81816502027845439</v>
      </c>
      <c r="Q74" s="113">
        <f>IF(RES_hhdet_tes!Q74=0,"",RES_hhdet_tes!Q74/RES_hhdet_fec!Q74)</f>
        <v>0.82112007349686511</v>
      </c>
      <c r="R74" s="113">
        <f>IF(RES_hhdet_tes!R74=0,"",RES_hhdet_tes!R74/RES_hhdet_fec!R74)</f>
        <v>0.82035792596846346</v>
      </c>
      <c r="S74" s="113">
        <f>IF(RES_hhdet_tes!S74=0,"",RES_hhdet_tes!S74/RES_hhdet_fec!S74)</f>
        <v>0.86292187814078269</v>
      </c>
      <c r="T74" s="113">
        <f>IF(RES_hhdet_tes!T74=0,"",RES_hhdet_tes!T74/RES_hhdet_fec!T74)</f>
        <v>0.86970224958144027</v>
      </c>
      <c r="U74" s="113">
        <f>IF(RES_hhdet_tes!U74=0,"",RES_hhdet_tes!U74/RES_hhdet_fec!U74)</f>
        <v>0.87723317273594437</v>
      </c>
      <c r="V74" s="113">
        <f>IF(RES_hhdet_tes!V74=0,"",RES_hhdet_tes!V74/RES_hhdet_fec!V74)</f>
        <v>0.87800912792065444</v>
      </c>
      <c r="W74" s="113">
        <f>IF(RES_hhdet_tes!W74=0,"",RES_hhdet_tes!W74/RES_hhdet_fec!W74)</f>
        <v>0.87968312829155726</v>
      </c>
      <c r="DA74" s="132" t="s">
        <v>1975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 t="str">
        <f>IF(RES_hhdet_tes!E75=0,"",RES_hhdet_tes!E75/RES_hhdet_fec!E75)</f>
        <v/>
      </c>
      <c r="F75" s="111" t="str">
        <f>IF(RES_hhdet_tes!F75=0,"",RES_hhdet_tes!F75/RES_hhdet_fec!F75)</f>
        <v/>
      </c>
      <c r="G75" s="111" t="str">
        <f>IF(RES_hhdet_tes!G75=0,"",RES_hhdet_tes!G75/RES_hhdet_fec!G75)</f>
        <v/>
      </c>
      <c r="H75" s="111" t="str">
        <f>IF(RES_hhdet_tes!H75=0,"",RES_hhdet_tes!H75/RES_hhdet_fec!H75)</f>
        <v/>
      </c>
      <c r="I75" s="111" t="str">
        <f>IF(RES_hhdet_tes!I75=0,"",RES_hhdet_tes!I75/RES_hhdet_fec!I75)</f>
        <v/>
      </c>
      <c r="J75" s="111" t="str">
        <f>IF(RES_hhdet_tes!J75=0,"",RES_hhdet_tes!J75/RES_hhdet_fec!J75)</f>
        <v/>
      </c>
      <c r="K75" s="111" t="str">
        <f>IF(RES_hhdet_tes!K75=0,"",RES_hhdet_tes!K75/RES_hhdet_fec!K75)</f>
        <v/>
      </c>
      <c r="L75" s="111" t="str">
        <f>IF(RES_hhdet_tes!L75=0,"",RES_hhdet_tes!L75/RES_hhdet_fec!L75)</f>
        <v/>
      </c>
      <c r="M75" s="111">
        <f>IF(RES_hhdet_tes!M75=0,"",RES_hhdet_tes!M75/RES_hhdet_fec!M75)</f>
        <v>0.59227155409122323</v>
      </c>
      <c r="N75" s="111">
        <f>IF(RES_hhdet_tes!N75=0,"",RES_hhdet_tes!N75/RES_hhdet_fec!N75)</f>
        <v>0.59227155409122345</v>
      </c>
      <c r="O75" s="111">
        <f>IF(RES_hhdet_tes!O75=0,"",RES_hhdet_tes!O75/RES_hhdet_fec!O75)</f>
        <v>0.59256599387672881</v>
      </c>
      <c r="P75" s="111">
        <f>IF(RES_hhdet_tes!P75=0,"",RES_hhdet_tes!P75/RES_hhdet_fec!P75)</f>
        <v>0.59255480383172343</v>
      </c>
      <c r="Q75" s="111">
        <f>IF(RES_hhdet_tes!Q75=0,"",RES_hhdet_tes!Q75/RES_hhdet_fec!Q75)</f>
        <v>0.60085581211784489</v>
      </c>
      <c r="R75" s="111">
        <f>IF(RES_hhdet_tes!R75=0,"",RES_hhdet_tes!R75/RES_hhdet_fec!R75)</f>
        <v>0.60093786355962397</v>
      </c>
      <c r="S75" s="111">
        <f>IF(RES_hhdet_tes!S75=0,"",RES_hhdet_tes!S75/RES_hhdet_fec!S75)</f>
        <v>0.65445125606722976</v>
      </c>
      <c r="T75" s="111">
        <f>IF(RES_hhdet_tes!T75=0,"",RES_hhdet_tes!T75/RES_hhdet_fec!T75)</f>
        <v>0.67852983722450133</v>
      </c>
      <c r="U75" s="111">
        <f>IF(RES_hhdet_tes!U75=0,"",RES_hhdet_tes!U75/RES_hhdet_fec!U75)</f>
        <v>0.67960255496739996</v>
      </c>
      <c r="V75" s="111">
        <f>IF(RES_hhdet_tes!V75=0,"",RES_hhdet_tes!V75/RES_hhdet_fec!V75)</f>
        <v>0.6831246185152694</v>
      </c>
      <c r="W75" s="111">
        <f>IF(RES_hhdet_tes!W75=0,"",RES_hhdet_tes!W75/RES_hhdet_fec!W75)</f>
        <v>0.68475984480294605</v>
      </c>
      <c r="DA75" s="63" t="s">
        <v>1976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 t="str">
        <f>IF(RES_hhdet_tes!E76=0,"",RES_hhdet_tes!E76/RES_hhdet_fec!E76)</f>
        <v/>
      </c>
      <c r="F76" s="111" t="str">
        <f>IF(RES_hhdet_tes!F76=0,"",RES_hhdet_tes!F76/RES_hhdet_fec!F76)</f>
        <v/>
      </c>
      <c r="G76" s="111" t="str">
        <f>IF(RES_hhdet_tes!G76=0,"",RES_hhdet_tes!G76/RES_hhdet_fec!G76)</f>
        <v/>
      </c>
      <c r="H76" s="111" t="str">
        <f>IF(RES_hhdet_tes!H76=0,"",RES_hhdet_tes!H76/RES_hhdet_fec!H76)</f>
        <v/>
      </c>
      <c r="I76" s="111" t="str">
        <f>IF(RES_hhdet_tes!I76=0,"",RES_hhdet_tes!I76/RES_hhdet_fec!I76)</f>
        <v/>
      </c>
      <c r="J76" s="111" t="str">
        <f>IF(RES_hhdet_tes!J76=0,"",RES_hhdet_tes!J76/RES_hhdet_fec!J76)</f>
        <v/>
      </c>
      <c r="K76" s="111" t="str">
        <f>IF(RES_hhdet_tes!K76=0,"",RES_hhdet_tes!K76/RES_hhdet_fec!K76)</f>
        <v/>
      </c>
      <c r="L76" s="111" t="str">
        <f>IF(RES_hhdet_tes!L76=0,"",RES_hhdet_tes!L76/RES_hhdet_fec!L76)</f>
        <v/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0.57923906588929897</v>
      </c>
      <c r="C77" s="124">
        <f>IF(RES_hhdet_tes!C77=0,"",RES_hhdet_tes!C77/RES_hhdet_fec!C77)</f>
        <v>0.58236693285270524</v>
      </c>
      <c r="D77" s="124">
        <f>IF(RES_hhdet_tes!D77=0,"",RES_hhdet_tes!D77/RES_hhdet_fec!D77)</f>
        <v>0.58499185245834073</v>
      </c>
      <c r="E77" s="124">
        <f>IF(RES_hhdet_tes!E77=0,"",RES_hhdet_tes!E77/RES_hhdet_fec!E77)</f>
        <v>0.58536651757261837</v>
      </c>
      <c r="F77" s="124">
        <f>IF(RES_hhdet_tes!F77=0,"",RES_hhdet_tes!F77/RES_hhdet_fec!F77)</f>
        <v>0.58678517904460914</v>
      </c>
      <c r="G77" s="124">
        <f>IF(RES_hhdet_tes!G77=0,"",RES_hhdet_tes!G77/RES_hhdet_fec!G77)</f>
        <v>0.58726977330050834</v>
      </c>
      <c r="H77" s="124">
        <f>IF(RES_hhdet_tes!H77=0,"",RES_hhdet_tes!H77/RES_hhdet_fec!H77)</f>
        <v>0.58906768548902477</v>
      </c>
      <c r="I77" s="124">
        <f>IF(RES_hhdet_tes!I77=0,"",RES_hhdet_tes!I77/RES_hhdet_fec!I77)</f>
        <v>0.59039575158220026</v>
      </c>
      <c r="J77" s="124">
        <f>IF(RES_hhdet_tes!J77=0,"",RES_hhdet_tes!J77/RES_hhdet_fec!J77)</f>
        <v>0.59112837144485564</v>
      </c>
      <c r="K77" s="124">
        <f>IF(RES_hhdet_tes!K77=0,"",RES_hhdet_tes!K77/RES_hhdet_fec!K77)</f>
        <v>0.59124588073991791</v>
      </c>
      <c r="L77" s="124">
        <f>IF(RES_hhdet_tes!L77=0,"",RES_hhdet_tes!L77/RES_hhdet_fec!L77)</f>
        <v>0.59263702479810199</v>
      </c>
      <c r="M77" s="124">
        <f>IF(RES_hhdet_tes!M77=0,"",RES_hhdet_tes!M77/RES_hhdet_fec!M77)</f>
        <v>0.60141430125324935</v>
      </c>
      <c r="N77" s="124">
        <f>IF(RES_hhdet_tes!N77=0,"",RES_hhdet_tes!N77/RES_hhdet_fec!N77)</f>
        <v>0.60187159098847209</v>
      </c>
      <c r="O77" s="124">
        <f>IF(RES_hhdet_tes!O77=0,"",RES_hhdet_tes!O77/RES_hhdet_fec!O77)</f>
        <v>0.59762012905357431</v>
      </c>
      <c r="P77" s="124">
        <f>IF(RES_hhdet_tes!P77=0,"",RES_hhdet_tes!P77/RES_hhdet_fec!P77)</f>
        <v>0.59409354224883504</v>
      </c>
      <c r="Q77" s="124">
        <f>IF(RES_hhdet_tes!Q77=0,"",RES_hhdet_tes!Q77/RES_hhdet_fec!Q77)</f>
        <v>0.59588251284780835</v>
      </c>
      <c r="R77" s="124">
        <f>IF(RES_hhdet_tes!R77=0,"",RES_hhdet_tes!R77/RES_hhdet_fec!R77)</f>
        <v>0.59575506072127526</v>
      </c>
      <c r="S77" s="124">
        <f>IF(RES_hhdet_tes!S77=0,"",RES_hhdet_tes!S77/RES_hhdet_fec!S77)</f>
        <v>0.59615665736914847</v>
      </c>
      <c r="T77" s="124">
        <f>IF(RES_hhdet_tes!T77=0,"",RES_hhdet_tes!T77/RES_hhdet_fec!T77)</f>
        <v>0.59528500611676416</v>
      </c>
      <c r="U77" s="124">
        <f>IF(RES_hhdet_tes!U77=0,"",RES_hhdet_tes!U77/RES_hhdet_fec!U77)</f>
        <v>0.60011133638993008</v>
      </c>
      <c r="V77" s="124">
        <f>IF(RES_hhdet_tes!V77=0,"",RES_hhdet_tes!V77/RES_hhdet_fec!V77)</f>
        <v>0.60413971121862864</v>
      </c>
      <c r="W77" s="124">
        <f>IF(RES_hhdet_tes!W77=0,"",RES_hhdet_tes!W77/RES_hhdet_fec!W77)</f>
        <v>0.60765234378223643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0.57814888824905797</v>
      </c>
      <c r="C78" s="111">
        <f>IF(RES_hhdet_tes!C78=0,"",RES_hhdet_tes!C78/RES_hhdet_fec!C78)</f>
        <v>0.57919132460656697</v>
      </c>
      <c r="D78" s="111">
        <f>IF(RES_hhdet_tes!D78=0,"",RES_hhdet_tes!D78/RES_hhdet_fec!D78)</f>
        <v>0.58029938422758276</v>
      </c>
      <c r="E78" s="111">
        <f>IF(RES_hhdet_tes!E78=0,"",RES_hhdet_tes!E78/RES_hhdet_fec!E78)</f>
        <v>0.58160046498029838</v>
      </c>
      <c r="F78" s="111">
        <f>IF(RES_hhdet_tes!F78=0,"",RES_hhdet_tes!F78/RES_hhdet_fec!F78)</f>
        <v>0.58302762511673767</v>
      </c>
      <c r="G78" s="111">
        <f>IF(RES_hhdet_tes!G78=0,"",RES_hhdet_tes!G78/RES_hhdet_fec!G78)</f>
        <v>0.58451672683456668</v>
      </c>
      <c r="H78" s="111">
        <f>IF(RES_hhdet_tes!H78=0,"",RES_hhdet_tes!H78/RES_hhdet_fec!H78)</f>
        <v>0.58612621861427416</v>
      </c>
      <c r="I78" s="111">
        <f>IF(RES_hhdet_tes!I78=0,"",RES_hhdet_tes!I78/RES_hhdet_fec!I78)</f>
        <v>0.58701480357682012</v>
      </c>
      <c r="J78" s="111">
        <f>IF(RES_hhdet_tes!J78=0,"",RES_hhdet_tes!J78/RES_hhdet_fec!J78)</f>
        <v>0.58739701000022937</v>
      </c>
      <c r="K78" s="111">
        <f>IF(RES_hhdet_tes!K78=0,"",RES_hhdet_tes!K78/RES_hhdet_fec!K78)</f>
        <v>0.58798236244462709</v>
      </c>
      <c r="L78" s="111">
        <f>IF(RES_hhdet_tes!L78=0,"",RES_hhdet_tes!L78/RES_hhdet_fec!L78)</f>
        <v>0.58842368900949671</v>
      </c>
      <c r="M78" s="111">
        <f>IF(RES_hhdet_tes!M78=0,"",RES_hhdet_tes!M78/RES_hhdet_fec!M78)</f>
        <v>0.58897754692258153</v>
      </c>
      <c r="N78" s="111">
        <f>IF(RES_hhdet_tes!N78=0,"",RES_hhdet_tes!N78/RES_hhdet_fec!N78)</f>
        <v>0.58963797574799237</v>
      </c>
      <c r="O78" s="111">
        <f>IF(RES_hhdet_tes!O78=0,"",RES_hhdet_tes!O78/RES_hhdet_fec!O78)</f>
        <v>0.59023557960404804</v>
      </c>
      <c r="P78" s="111">
        <f>IF(RES_hhdet_tes!P78=0,"",RES_hhdet_tes!P78/RES_hhdet_fec!P78)</f>
        <v>0.59053184865676567</v>
      </c>
      <c r="Q78" s="111">
        <f>IF(RES_hhdet_tes!Q78=0,"",RES_hhdet_tes!Q78/RES_hhdet_fec!Q78)</f>
        <v>0.59073295222159972</v>
      </c>
      <c r="R78" s="111">
        <f>IF(RES_hhdet_tes!R78=0,"",RES_hhdet_tes!R78/RES_hhdet_fec!R78)</f>
        <v>0.59111662186458203</v>
      </c>
      <c r="S78" s="111">
        <f>IF(RES_hhdet_tes!S78=0,"",RES_hhdet_tes!S78/RES_hhdet_fec!S78)</f>
        <v>0.59203073702637132</v>
      </c>
      <c r="T78" s="111">
        <f>IF(RES_hhdet_tes!T78=0,"",RES_hhdet_tes!T78/RES_hhdet_fec!T78)</f>
        <v>0.59341184686194148</v>
      </c>
      <c r="U78" s="111">
        <f>IF(RES_hhdet_tes!U78=0,"",RES_hhdet_tes!U78/RES_hhdet_fec!U78)</f>
        <v>0.59544958034370443</v>
      </c>
      <c r="V78" s="111">
        <f>IF(RES_hhdet_tes!V78=0,"",RES_hhdet_tes!V78/RES_hhdet_fec!V78)</f>
        <v>0.59805476499050281</v>
      </c>
      <c r="W78" s="111">
        <f>IF(RES_hhdet_tes!W78=0,"",RES_hhdet_tes!W78/RES_hhdet_fec!W78)</f>
        <v>0.60110144722036274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0.73713773272296701</v>
      </c>
      <c r="C79" s="45">
        <f>IF(RES_hhdet_tes!C79=0,"",RES_hhdet_tes!C79/RES_hhdet_fec!C79)</f>
        <v>0.74405874954608664</v>
      </c>
      <c r="D79" s="45">
        <f>IF(RES_hhdet_tes!D79=0,"",RES_hhdet_tes!D79/RES_hhdet_fec!D79)</f>
        <v>0.74805549034164665</v>
      </c>
      <c r="E79" s="45">
        <f>IF(RES_hhdet_tes!E79=0,"",RES_hhdet_tes!E79/RES_hhdet_fec!E79)</f>
        <v>0.75240154407226589</v>
      </c>
      <c r="F79" s="45">
        <f>IF(RES_hhdet_tes!F79=0,"",RES_hhdet_tes!F79/RES_hhdet_fec!F79)</f>
        <v>0.75246276520089639</v>
      </c>
      <c r="G79" s="45">
        <f>IF(RES_hhdet_tes!G79=0,"",RES_hhdet_tes!G79/RES_hhdet_fec!G79)</f>
        <v>0.75349345028022263</v>
      </c>
      <c r="H79" s="45">
        <f>IF(RES_hhdet_tes!H79=0,"",RES_hhdet_tes!H79/RES_hhdet_fec!H79)</f>
        <v>0.75428492850460116</v>
      </c>
      <c r="I79" s="45">
        <f>IF(RES_hhdet_tes!I79=0,"",RES_hhdet_tes!I79/RES_hhdet_fec!I79)</f>
        <v>0.75534709961203639</v>
      </c>
      <c r="J79" s="45">
        <f>IF(RES_hhdet_tes!J79=0,"",RES_hhdet_tes!J79/RES_hhdet_fec!J79)</f>
        <v>0.75743769773199299</v>
      </c>
      <c r="K79" s="45">
        <f>IF(RES_hhdet_tes!K79=0,"",RES_hhdet_tes!K79/RES_hhdet_fec!K79)</f>
        <v>0.75860888906089552</v>
      </c>
      <c r="L79" s="45">
        <f>IF(RES_hhdet_tes!L79=0,"",RES_hhdet_tes!L79/RES_hhdet_fec!L79)</f>
        <v>0.76032020659526101</v>
      </c>
      <c r="M79" s="45">
        <f>IF(RES_hhdet_tes!M79=0,"",RES_hhdet_tes!M79/RES_hhdet_fec!M79)</f>
        <v>0.76578644981251642</v>
      </c>
      <c r="N79" s="45">
        <f>IF(RES_hhdet_tes!N79=0,"",RES_hhdet_tes!N79/RES_hhdet_fec!N79)</f>
        <v>0.76791803537601078</v>
      </c>
      <c r="O79" s="45">
        <f>IF(RES_hhdet_tes!O79=0,"",RES_hhdet_tes!O79/RES_hhdet_fec!O79)</f>
        <v>0.77481129933302284</v>
      </c>
      <c r="P79" s="45">
        <f>IF(RES_hhdet_tes!P79=0,"",RES_hhdet_tes!P79/RES_hhdet_fec!P79)</f>
        <v>0.78177216807877314</v>
      </c>
      <c r="Q79" s="45">
        <f>IF(RES_hhdet_tes!Q79=0,"",RES_hhdet_tes!Q79/RES_hhdet_fec!Q79)</f>
        <v>0.78333033110860428</v>
      </c>
      <c r="R79" s="45">
        <f>IF(RES_hhdet_tes!R79=0,"",RES_hhdet_tes!R79/RES_hhdet_fec!R79)</f>
        <v>0.79752216578130841</v>
      </c>
      <c r="S79" s="45">
        <f>IF(RES_hhdet_tes!S79=0,"",RES_hhdet_tes!S79/RES_hhdet_fec!S79)</f>
        <v>0.80275673568069805</v>
      </c>
      <c r="T79" s="45">
        <f>IF(RES_hhdet_tes!T79=0,"",RES_hhdet_tes!T79/RES_hhdet_fec!T79)</f>
        <v>0.82111337884259994</v>
      </c>
      <c r="U79" s="45">
        <f>IF(RES_hhdet_tes!U79=0,"",RES_hhdet_tes!U79/RES_hhdet_fec!U79)</f>
        <v>0.83277233854783472</v>
      </c>
      <c r="V79" s="45">
        <f>IF(RES_hhdet_tes!V79=0,"",RES_hhdet_tes!V79/RES_hhdet_fec!V79)</f>
        <v>0.836557109165594</v>
      </c>
      <c r="W79" s="45">
        <f>IF(RES_hhdet_tes!W79=0,"",RES_hhdet_tes!W79/RES_hhdet_fec!W79)</f>
        <v>0.83926396072879939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0.51805689790127751</v>
      </c>
      <c r="C81" s="119">
        <f>IF(RES_hhdet_tes!C81=0,"",RES_hhdet_tes!C81/RES_hhdet_fec!C81)</f>
        <v>0.45587840641036792</v>
      </c>
      <c r="D81" s="119">
        <f>IF(RES_hhdet_tes!D81=0,"",RES_hhdet_tes!D81/RES_hhdet_fec!D81)</f>
        <v>0.47630547132540402</v>
      </c>
      <c r="E81" s="119">
        <f>IF(RES_hhdet_tes!E81=0,"",RES_hhdet_tes!E81/RES_hhdet_fec!E81)</f>
        <v>0.49254908744443199</v>
      </c>
      <c r="F81" s="119">
        <f>IF(RES_hhdet_tes!F81=0,"",RES_hhdet_tes!F81/RES_hhdet_fec!F81)</f>
        <v>0.50180547605676551</v>
      </c>
      <c r="G81" s="119">
        <f>IF(RES_hhdet_tes!G81=0,"",RES_hhdet_tes!G81/RES_hhdet_fec!G81)</f>
        <v>0.51131566783856042</v>
      </c>
      <c r="H81" s="119">
        <f>IF(RES_hhdet_tes!H81=0,"",RES_hhdet_tes!H81/RES_hhdet_fec!H81)</f>
        <v>0.52116922056688086</v>
      </c>
      <c r="I81" s="119">
        <f>IF(RES_hhdet_tes!I81=0,"",RES_hhdet_tes!I81/RES_hhdet_fec!I81)</f>
        <v>0.52929378499415791</v>
      </c>
      <c r="J81" s="119">
        <f>IF(RES_hhdet_tes!J81=0,"",RES_hhdet_tes!J81/RES_hhdet_fec!J81)</f>
        <v>0.56186975122133731</v>
      </c>
      <c r="K81" s="119">
        <f>IF(RES_hhdet_tes!K81=0,"",RES_hhdet_tes!K81/RES_hhdet_fec!K81)</f>
        <v>0.58421998116464369</v>
      </c>
      <c r="L81" s="119">
        <f>IF(RES_hhdet_tes!L81=0,"",RES_hhdet_tes!L81/RES_hhdet_fec!L81)</f>
        <v>0.57902163861678868</v>
      </c>
      <c r="M81" s="119">
        <f>IF(RES_hhdet_tes!M81=0,"",RES_hhdet_tes!M81/RES_hhdet_fec!M81)</f>
        <v>0.58342368009425172</v>
      </c>
      <c r="N81" s="119">
        <f>IF(RES_hhdet_tes!N81=0,"",RES_hhdet_tes!N81/RES_hhdet_fec!N81)</f>
        <v>0.58710853166720112</v>
      </c>
      <c r="O81" s="119">
        <f>IF(RES_hhdet_tes!O81=0,"",RES_hhdet_tes!O81/RES_hhdet_fec!O81)</f>
        <v>0.5886569650559722</v>
      </c>
      <c r="P81" s="119">
        <f>IF(RES_hhdet_tes!P81=0,"",RES_hhdet_tes!P81/RES_hhdet_fec!P81)</f>
        <v>0.59393957963808208</v>
      </c>
      <c r="Q81" s="119">
        <f>IF(RES_hhdet_tes!Q81=0,"",RES_hhdet_tes!Q81/RES_hhdet_fec!Q81)</f>
        <v>0.59340016000998808</v>
      </c>
      <c r="R81" s="119">
        <f>IF(RES_hhdet_tes!R81=0,"",RES_hhdet_tes!R81/RES_hhdet_fec!R81)</f>
        <v>0.59532503585387497</v>
      </c>
      <c r="S81" s="119">
        <f>IF(RES_hhdet_tes!S81=0,"",RES_hhdet_tes!S81/RES_hhdet_fec!S81)</f>
        <v>0.59933343425217889</v>
      </c>
      <c r="T81" s="119">
        <f>IF(RES_hhdet_tes!T81=0,"",RES_hhdet_tes!T81/RES_hhdet_fec!T81)</f>
        <v>0.60576040473622239</v>
      </c>
      <c r="U81" s="119">
        <f>IF(RES_hhdet_tes!U81=0,"",RES_hhdet_tes!U81/RES_hhdet_fec!U81)</f>
        <v>0.61042883526694802</v>
      </c>
      <c r="V81" s="119">
        <f>IF(RES_hhdet_tes!V81=0,"",RES_hhdet_tes!V81/RES_hhdet_fec!V81)</f>
        <v>0.61279906257862549</v>
      </c>
      <c r="W81" s="119">
        <f>IF(RES_hhdet_tes!W81=0,"",RES_hhdet_tes!W81/RES_hhdet_fec!W81)</f>
        <v>0.62025985675163819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0.39416741464160177</v>
      </c>
      <c r="C82" s="124">
        <f>IF(RES_hhdet_tes!C82=0,"",RES_hhdet_tes!C82/RES_hhdet_fec!C82)</f>
        <v>0.44887364453736012</v>
      </c>
      <c r="D82" s="124">
        <f>IF(RES_hhdet_tes!D82=0,"",RES_hhdet_tes!D82/RES_hhdet_fec!D82)</f>
        <v>0.46767081871247584</v>
      </c>
      <c r="E82" s="124">
        <f>IF(RES_hhdet_tes!E82=0,"",RES_hhdet_tes!E82/RES_hhdet_fec!E82)</f>
        <v>0.48240973605133558</v>
      </c>
      <c r="F82" s="124">
        <f>IF(RES_hhdet_tes!F82=0,"",RES_hhdet_tes!F82/RES_hhdet_fec!F82)</f>
        <v>0.49306275434210384</v>
      </c>
      <c r="G82" s="124">
        <f>IF(RES_hhdet_tes!G82=0,"",RES_hhdet_tes!G82/RES_hhdet_fec!G82)</f>
        <v>0.50244544629257171</v>
      </c>
      <c r="H82" s="124">
        <f>IF(RES_hhdet_tes!H82=0,"",RES_hhdet_tes!H82/RES_hhdet_fec!H82)</f>
        <v>0.50883531737256127</v>
      </c>
      <c r="I82" s="124">
        <f>IF(RES_hhdet_tes!I82=0,"",RES_hhdet_tes!I82/RES_hhdet_fec!I82)</f>
        <v>0.51867995338333373</v>
      </c>
      <c r="J82" s="124">
        <f>IF(RES_hhdet_tes!J82=0,"",RES_hhdet_tes!J82/RES_hhdet_fec!J82)</f>
        <v>0.54621084080885329</v>
      </c>
      <c r="K82" s="124">
        <f>IF(RES_hhdet_tes!K82=0,"",RES_hhdet_tes!K82/RES_hhdet_fec!K82)</f>
        <v>0.56216077348366311</v>
      </c>
      <c r="L82" s="124">
        <f>IF(RES_hhdet_tes!L82=0,"",RES_hhdet_tes!L82/RES_hhdet_fec!L82)</f>
        <v>0.57430850668716849</v>
      </c>
      <c r="M82" s="124">
        <f>IF(RES_hhdet_tes!M82=0,"",RES_hhdet_tes!M82/RES_hhdet_fec!M82)</f>
        <v>0.57731648050206541</v>
      </c>
      <c r="N82" s="124">
        <f>IF(RES_hhdet_tes!N82=0,"",RES_hhdet_tes!N82/RES_hhdet_fec!N82)</f>
        <v>0.57991408678929057</v>
      </c>
      <c r="O82" s="124">
        <f>IF(RES_hhdet_tes!O82=0,"",RES_hhdet_tes!O82/RES_hhdet_fec!O82)</f>
        <v>0.58065796100961276</v>
      </c>
      <c r="P82" s="124">
        <f>IF(RES_hhdet_tes!P82=0,"",RES_hhdet_tes!P82/RES_hhdet_fec!P82)</f>
        <v>0.58103477327583408</v>
      </c>
      <c r="Q82" s="124">
        <f>IF(RES_hhdet_tes!Q82=0,"",RES_hhdet_tes!Q82/RES_hhdet_fec!Q82)</f>
        <v>0.58234493517403374</v>
      </c>
      <c r="R82" s="124">
        <f>IF(RES_hhdet_tes!R82=0,"",RES_hhdet_tes!R82/RES_hhdet_fec!R82)</f>
        <v>0.58470973966059037</v>
      </c>
      <c r="S82" s="124">
        <f>IF(RES_hhdet_tes!S82=0,"",RES_hhdet_tes!S82/RES_hhdet_fec!S82)</f>
        <v>0.58654144150408571</v>
      </c>
      <c r="T82" s="124">
        <f>IF(RES_hhdet_tes!T82=0,"",RES_hhdet_tes!T82/RES_hhdet_fec!T82)</f>
        <v>0.58736649444320777</v>
      </c>
      <c r="U82" s="124">
        <f>IF(RES_hhdet_tes!U82=0,"",RES_hhdet_tes!U82/RES_hhdet_fec!U82)</f>
        <v>0.58808363304281486</v>
      </c>
      <c r="V82" s="124">
        <f>IF(RES_hhdet_tes!V82=0,"",RES_hhdet_tes!V82/RES_hhdet_fec!V82)</f>
        <v>0.59216801217581061</v>
      </c>
      <c r="W82" s="124">
        <f>IF(RES_hhdet_tes!W82=0,"",RES_hhdet_tes!W82/RES_hhdet_fec!W82)</f>
        <v>0.60082303964157546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0.39183569708048455</v>
      </c>
      <c r="C83" s="111">
        <f>IF(RES_hhdet_tes!C83=0,"",RES_hhdet_tes!C83/RES_hhdet_fec!C83)</f>
        <v>0.44649989583859367</v>
      </c>
      <c r="D83" s="111">
        <f>IF(RES_hhdet_tes!D83=0,"",RES_hhdet_tes!D83/RES_hhdet_fec!D83)</f>
        <v>0.46533638626619217</v>
      </c>
      <c r="E83" s="111">
        <f>IF(RES_hhdet_tes!E83=0,"",RES_hhdet_tes!E83/RES_hhdet_fec!E83)</f>
        <v>0.4801073341681501</v>
      </c>
      <c r="F83" s="111">
        <f>IF(RES_hhdet_tes!F83=0,"",RES_hhdet_tes!F83/RES_hhdet_fec!F83)</f>
        <v>0.49079853140672669</v>
      </c>
      <c r="G83" s="111">
        <f>IF(RES_hhdet_tes!G83=0,"",RES_hhdet_tes!G83/RES_hhdet_fec!G83)</f>
        <v>0.50022014049382968</v>
      </c>
      <c r="H83" s="111">
        <f>IF(RES_hhdet_tes!H83=0,"",RES_hhdet_tes!H83/RES_hhdet_fec!H83)</f>
        <v>0.50665892648105715</v>
      </c>
      <c r="I83" s="111">
        <f>IF(RES_hhdet_tes!I83=0,"",RES_hhdet_tes!I83/RES_hhdet_fec!I83)</f>
        <v>0.51654471243191091</v>
      </c>
      <c r="J83" s="111">
        <f>IF(RES_hhdet_tes!J83=0,"",RES_hhdet_tes!J83/RES_hhdet_fec!J83)</f>
        <v>0.54412095120848136</v>
      </c>
      <c r="K83" s="111">
        <f>IF(RES_hhdet_tes!K83=0,"",RES_hhdet_tes!K83/RES_hhdet_fec!K83)</f>
        <v>0.5601113154831322</v>
      </c>
      <c r="L83" s="111">
        <f>IF(RES_hhdet_tes!L83=0,"",RES_hhdet_tes!L83/RES_hhdet_fec!L83)</f>
        <v>0.57236069178240356</v>
      </c>
      <c r="M83" s="111">
        <f>IF(RES_hhdet_tes!M83=0,"",RES_hhdet_tes!M83/RES_hhdet_fec!M83)</f>
        <v>0.57539581637255677</v>
      </c>
      <c r="N83" s="111">
        <f>IF(RES_hhdet_tes!N83=0,"",RES_hhdet_tes!N83/RES_hhdet_fec!N83)</f>
        <v>0.57803345667989681</v>
      </c>
      <c r="O83" s="111">
        <f>IF(RES_hhdet_tes!O83=0,"",RES_hhdet_tes!O83/RES_hhdet_fec!O83)</f>
        <v>0.57877398400896363</v>
      </c>
      <c r="P83" s="111">
        <f>IF(RES_hhdet_tes!P83=0,"",RES_hhdet_tes!P83/RES_hhdet_fec!P83)</f>
        <v>0.57913761130921404</v>
      </c>
      <c r="Q83" s="111">
        <f>IF(RES_hhdet_tes!Q83=0,"",RES_hhdet_tes!Q83/RES_hhdet_fec!Q83)</f>
        <v>0.5805151642007752</v>
      </c>
      <c r="R83" s="111">
        <f>IF(RES_hhdet_tes!R83=0,"",RES_hhdet_tes!R83/RES_hhdet_fec!R83)</f>
        <v>0.58290173875493145</v>
      </c>
      <c r="S83" s="111">
        <f>IF(RES_hhdet_tes!S83=0,"",RES_hhdet_tes!S83/RES_hhdet_fec!S83)</f>
        <v>0.58472728953730801</v>
      </c>
      <c r="T83" s="111">
        <f>IF(RES_hhdet_tes!T83=0,"",RES_hhdet_tes!T83/RES_hhdet_fec!T83)</f>
        <v>0.58549182544817902</v>
      </c>
      <c r="U83" s="111">
        <f>IF(RES_hhdet_tes!U83=0,"",RES_hhdet_tes!U83/RES_hhdet_fec!U83)</f>
        <v>0.58623113633224944</v>
      </c>
      <c r="V83" s="111">
        <f>IF(RES_hhdet_tes!V83=0,"",RES_hhdet_tes!V83/RES_hhdet_fec!V83)</f>
        <v>0.59032685508965199</v>
      </c>
      <c r="W83" s="111">
        <f>IF(RES_hhdet_tes!W83=0,"",RES_hhdet_tes!W83/RES_hhdet_fec!W83)</f>
        <v>0.59904894614079252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1.6812889119229022</v>
      </c>
      <c r="C85" s="124">
        <f>IF(RES_hhdet_tes!C85=0,"",RES_hhdet_tes!C85/RES_hhdet_fec!C85)</f>
        <v>2.1313116695424368</v>
      </c>
      <c r="D85" s="124">
        <f>IF(RES_hhdet_tes!D85=0,"",RES_hhdet_tes!D85/RES_hhdet_fec!D85)</f>
        <v>2.208265241105269</v>
      </c>
      <c r="E85" s="124">
        <f>IF(RES_hhdet_tes!E85=0,"",RES_hhdet_tes!E85/RES_hhdet_fec!E85)</f>
        <v>2.2823814365754513</v>
      </c>
      <c r="F85" s="124">
        <f>IF(RES_hhdet_tes!F85=0,"",RES_hhdet_tes!F85/RES_hhdet_fec!F85)</f>
        <v>2.3271862138504837</v>
      </c>
      <c r="G85" s="124">
        <f>IF(RES_hhdet_tes!G85=0,"",RES_hhdet_tes!G85/RES_hhdet_fec!G85)</f>
        <v>2.3786415809122268</v>
      </c>
      <c r="H85" s="124">
        <f>IF(RES_hhdet_tes!H85=0,"",RES_hhdet_tes!H85/RES_hhdet_fec!H85)</f>
        <v>2.4168275817509293</v>
      </c>
      <c r="I85" s="124">
        <f>IF(RES_hhdet_tes!I85=0,"",RES_hhdet_tes!I85/RES_hhdet_fec!I85)</f>
        <v>2.4773588189836278</v>
      </c>
      <c r="J85" s="124">
        <f>IF(RES_hhdet_tes!J85=0,"",RES_hhdet_tes!J85/RES_hhdet_fec!J85)</f>
        <v>2.5957374629613192</v>
      </c>
      <c r="K85" s="124">
        <f>IF(RES_hhdet_tes!K85=0,"",RES_hhdet_tes!K85/RES_hhdet_fec!K85)</f>
        <v>2.718592974709352</v>
      </c>
      <c r="L85" s="124">
        <f>IF(RES_hhdet_tes!L85=0,"",RES_hhdet_tes!L85/RES_hhdet_fec!L85)</f>
        <v>2.7863448600757641</v>
      </c>
      <c r="M85" s="124">
        <f>IF(RES_hhdet_tes!M85=0,"",RES_hhdet_tes!M85/RES_hhdet_fec!M85)</f>
        <v>2.8410290645315377</v>
      </c>
      <c r="N85" s="124">
        <f>IF(RES_hhdet_tes!N85=0,"",RES_hhdet_tes!N85/RES_hhdet_fec!N85)</f>
        <v>2.9041627639847563</v>
      </c>
      <c r="O85" s="124">
        <f>IF(RES_hhdet_tes!O85=0,"",RES_hhdet_tes!O85/RES_hhdet_fec!O85)</f>
        <v>2.9414479602657875</v>
      </c>
      <c r="P85" s="124">
        <f>IF(RES_hhdet_tes!P85=0,"",RES_hhdet_tes!P85/RES_hhdet_fec!P85)</f>
        <v>2.9718340833418244</v>
      </c>
      <c r="Q85" s="124">
        <f>IF(RES_hhdet_tes!Q85=0,"",RES_hhdet_tes!Q85/RES_hhdet_fec!Q85)</f>
        <v>3.0106922089607733</v>
      </c>
      <c r="R85" s="124">
        <f>IF(RES_hhdet_tes!R85=0,"",RES_hhdet_tes!R85/RES_hhdet_fec!R85)</f>
        <v>3.0721959470947464</v>
      </c>
      <c r="S85" s="124">
        <f>IF(RES_hhdet_tes!S85=0,"",RES_hhdet_tes!S85/RES_hhdet_fec!S85)</f>
        <v>3.1716292476750909</v>
      </c>
      <c r="T85" s="124">
        <f>IF(RES_hhdet_tes!T85=0,"",RES_hhdet_tes!T85/RES_hhdet_fec!T85)</f>
        <v>3.2889563318693136</v>
      </c>
      <c r="U85" s="124">
        <f>IF(RES_hhdet_tes!U85=0,"",RES_hhdet_tes!U85/RES_hhdet_fec!U85)</f>
        <v>3.4045894692198702</v>
      </c>
      <c r="V85" s="124">
        <f>IF(RES_hhdet_tes!V85=0,"",RES_hhdet_tes!V85/RES_hhdet_fec!V85)</f>
        <v>3.5386289194946108</v>
      </c>
      <c r="W85" s="124">
        <f>IF(RES_hhdet_tes!W85=0,"",RES_hhdet_tes!W85/RES_hhdet_fec!W85)</f>
        <v>3.6334370907768063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1.6812889119229022</v>
      </c>
      <c r="C86" s="111">
        <f>IF(RES_hhdet_tes!C86=0,"",RES_hhdet_tes!C86/RES_hhdet_fec!C86)</f>
        <v>2.1313116695424368</v>
      </c>
      <c r="D86" s="111">
        <f>IF(RES_hhdet_tes!D86=0,"",RES_hhdet_tes!D86/RES_hhdet_fec!D86)</f>
        <v>2.208265241105269</v>
      </c>
      <c r="E86" s="111">
        <f>IF(RES_hhdet_tes!E86=0,"",RES_hhdet_tes!E86/RES_hhdet_fec!E86)</f>
        <v>2.2823814365754513</v>
      </c>
      <c r="F86" s="111">
        <f>IF(RES_hhdet_tes!F86=0,"",RES_hhdet_tes!F86/RES_hhdet_fec!F86)</f>
        <v>2.3271862138504837</v>
      </c>
      <c r="G86" s="111">
        <f>IF(RES_hhdet_tes!G86=0,"",RES_hhdet_tes!G86/RES_hhdet_fec!G86)</f>
        <v>2.3786415809122268</v>
      </c>
      <c r="H86" s="111">
        <f>IF(RES_hhdet_tes!H86=0,"",RES_hhdet_tes!H86/RES_hhdet_fec!H86)</f>
        <v>2.4168275817509293</v>
      </c>
      <c r="I86" s="111">
        <f>IF(RES_hhdet_tes!I86=0,"",RES_hhdet_tes!I86/RES_hhdet_fec!I86)</f>
        <v>2.4773588189836278</v>
      </c>
      <c r="J86" s="111">
        <f>IF(RES_hhdet_tes!J86=0,"",RES_hhdet_tes!J86/RES_hhdet_fec!J86)</f>
        <v>2.5957374629613192</v>
      </c>
      <c r="K86" s="111">
        <f>IF(RES_hhdet_tes!K86=0,"",RES_hhdet_tes!K86/RES_hhdet_fec!K86)</f>
        <v>2.718592974709352</v>
      </c>
      <c r="L86" s="111">
        <f>IF(RES_hhdet_tes!L86=0,"",RES_hhdet_tes!L86/RES_hhdet_fec!L86)</f>
        <v>2.7863448600757641</v>
      </c>
      <c r="M86" s="111">
        <f>IF(RES_hhdet_tes!M86=0,"",RES_hhdet_tes!M86/RES_hhdet_fec!M86)</f>
        <v>2.8410290645315377</v>
      </c>
      <c r="N86" s="111">
        <f>IF(RES_hhdet_tes!N86=0,"",RES_hhdet_tes!N86/RES_hhdet_fec!N86)</f>
        <v>2.9041627639847563</v>
      </c>
      <c r="O86" s="111">
        <f>IF(RES_hhdet_tes!O86=0,"",RES_hhdet_tes!O86/RES_hhdet_fec!O86)</f>
        <v>2.9414479602657875</v>
      </c>
      <c r="P86" s="111">
        <f>IF(RES_hhdet_tes!P86=0,"",RES_hhdet_tes!P86/RES_hhdet_fec!P86)</f>
        <v>2.9718340833418244</v>
      </c>
      <c r="Q86" s="111">
        <f>IF(RES_hhdet_tes!Q86=0,"",RES_hhdet_tes!Q86/RES_hhdet_fec!Q86)</f>
        <v>3.0106922089607733</v>
      </c>
      <c r="R86" s="111">
        <f>IF(RES_hhdet_tes!R86=0,"",RES_hhdet_tes!R86/RES_hhdet_fec!R86)</f>
        <v>3.0721959470947464</v>
      </c>
      <c r="S86" s="111">
        <f>IF(RES_hhdet_tes!S86=0,"",RES_hhdet_tes!S86/RES_hhdet_fec!S86)</f>
        <v>3.1716292476750909</v>
      </c>
      <c r="T86" s="111">
        <f>IF(RES_hhdet_tes!T86=0,"",RES_hhdet_tes!T86/RES_hhdet_fec!T86)</f>
        <v>3.2889563318693136</v>
      </c>
      <c r="U86" s="111">
        <f>IF(RES_hhdet_tes!U86=0,"",RES_hhdet_tes!U86/RES_hhdet_fec!U86)</f>
        <v>3.4045894692198702</v>
      </c>
      <c r="V86" s="111">
        <f>IF(RES_hhdet_tes!V86=0,"",RES_hhdet_tes!V86/RES_hhdet_fec!V86)</f>
        <v>3.5386289194946108</v>
      </c>
      <c r="W86" s="111">
        <f>IF(RES_hhdet_tes!W86=0,"",RES_hhdet_tes!W86/RES_hhdet_fec!W86)</f>
        <v>3.6334370907768063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0.54139215106844285</v>
      </c>
      <c r="C87" s="124">
        <f>IF(RES_hhdet_tes!C87=0,"",RES_hhdet_tes!C87/RES_hhdet_fec!C87)</f>
        <v>0.54073209251199539</v>
      </c>
      <c r="D87" s="124">
        <f>IF(RES_hhdet_tes!D87=0,"",RES_hhdet_tes!D87/RES_hhdet_fec!D87)</f>
        <v>0.54648669714059472</v>
      </c>
      <c r="E87" s="124">
        <f>IF(RES_hhdet_tes!E87=0,"",RES_hhdet_tes!E87/RES_hhdet_fec!E87)</f>
        <v>0.55158391244417293</v>
      </c>
      <c r="F87" s="124">
        <f>IF(RES_hhdet_tes!F87=0,"",RES_hhdet_tes!F87/RES_hhdet_fec!F87)</f>
        <v>0.55501032181204568</v>
      </c>
      <c r="G87" s="124">
        <f>IF(RES_hhdet_tes!G87=0,"",RES_hhdet_tes!G87/RES_hhdet_fec!G87)</f>
        <v>0.5585593344386024</v>
      </c>
      <c r="H87" s="124">
        <f>IF(RES_hhdet_tes!H87=0,"",RES_hhdet_tes!H87/RES_hhdet_fec!H87)</f>
        <v>0.56145415875117266</v>
      </c>
      <c r="I87" s="124">
        <f>IF(RES_hhdet_tes!I87=0,"",RES_hhdet_tes!I87/RES_hhdet_fec!I87)</f>
        <v>0.56572768033010035</v>
      </c>
      <c r="J87" s="124">
        <f>IF(RES_hhdet_tes!J87=0,"",RES_hhdet_tes!J87/RES_hhdet_fec!J87)</f>
        <v>0.57390052141358006</v>
      </c>
      <c r="K87" s="124">
        <f>IF(RES_hhdet_tes!K87=0,"",RES_hhdet_tes!K87/RES_hhdet_fec!K87)</f>
        <v>0.57857638717074988</v>
      </c>
      <c r="L87" s="124">
        <f>IF(RES_hhdet_tes!L87=0,"",RES_hhdet_tes!L87/RES_hhdet_fec!L87)</f>
        <v>0.64004019656446465</v>
      </c>
      <c r="M87" s="124">
        <f>IF(RES_hhdet_tes!M87=0,"",RES_hhdet_tes!M87/RES_hhdet_fec!M87)</f>
        <v>0.63887445327730585</v>
      </c>
      <c r="N87" s="124">
        <f>IF(RES_hhdet_tes!N87=0,"",RES_hhdet_tes!N87/RES_hhdet_fec!N87)</f>
        <v>0.63393149474663502</v>
      </c>
      <c r="O87" s="124">
        <f>IF(RES_hhdet_tes!O87=0,"",RES_hhdet_tes!O87/RES_hhdet_fec!O87)</f>
        <v>0.63157709656633132</v>
      </c>
      <c r="P87" s="124">
        <f>IF(RES_hhdet_tes!P87=0,"",RES_hhdet_tes!P87/RES_hhdet_fec!P87)</f>
        <v>0.63029527486424886</v>
      </c>
      <c r="Q87" s="124">
        <f>IF(RES_hhdet_tes!Q87=0,"",RES_hhdet_tes!Q87/RES_hhdet_fec!Q87)</f>
        <v>0.63517058805144655</v>
      </c>
      <c r="R87" s="124">
        <f>IF(RES_hhdet_tes!R87=0,"",RES_hhdet_tes!R87/RES_hhdet_fec!R87)</f>
        <v>0.64717543357789764</v>
      </c>
      <c r="S87" s="124">
        <f>IF(RES_hhdet_tes!S87=0,"",RES_hhdet_tes!S87/RES_hhdet_fec!S87)</f>
        <v>0.66623274330231264</v>
      </c>
      <c r="T87" s="124">
        <f>IF(RES_hhdet_tes!T87=0,"",RES_hhdet_tes!T87/RES_hhdet_fec!T87)</f>
        <v>0.68207929603827955</v>
      </c>
      <c r="U87" s="124">
        <f>IF(RES_hhdet_tes!U87=0,"",RES_hhdet_tes!U87/RES_hhdet_fec!U87)</f>
        <v>0.7046371098128944</v>
      </c>
      <c r="V87" s="124">
        <f>IF(RES_hhdet_tes!V87=0,"",RES_hhdet_tes!V87/RES_hhdet_fec!V87)</f>
        <v>0.71859666759339613</v>
      </c>
      <c r="W87" s="124">
        <f>IF(RES_hhdet_tes!W87=0,"",RES_hhdet_tes!W87/RES_hhdet_fec!W87)</f>
        <v>0.72149772706760928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0.41152161095176876</v>
      </c>
      <c r="C88" s="111">
        <f>IF(RES_hhdet_tes!C88=0,"",RES_hhdet_tes!C88/RES_hhdet_fec!C88)</f>
        <v>0.51785676740852704</v>
      </c>
      <c r="D88" s="111">
        <f>IF(RES_hhdet_tes!D88=0,"",RES_hhdet_tes!D88/RES_hhdet_fec!D88)</f>
        <v>0.52314810871347461</v>
      </c>
      <c r="E88" s="111">
        <f>IF(RES_hhdet_tes!E88=0,"",RES_hhdet_tes!E88/RES_hhdet_fec!E88)</f>
        <v>0.52927779987965295</v>
      </c>
      <c r="F88" s="111">
        <f>IF(RES_hhdet_tes!F88=0,"",RES_hhdet_tes!F88/RES_hhdet_fec!F88)</f>
        <v>0.53516806243834236</v>
      </c>
      <c r="G88" s="111">
        <f>IF(RES_hhdet_tes!G88=0,"",RES_hhdet_tes!G88/RES_hhdet_fec!G88)</f>
        <v>0.54229362272400694</v>
      </c>
      <c r="H88" s="111">
        <f>IF(RES_hhdet_tes!H88=0,"",RES_hhdet_tes!H88/RES_hhdet_fec!H88)</f>
        <v>0.54722813961759509</v>
      </c>
      <c r="I88" s="111">
        <f>IF(RES_hhdet_tes!I88=0,"",RES_hhdet_tes!I88/RES_hhdet_fec!I88)</f>
        <v>0.55629073704093213</v>
      </c>
      <c r="J88" s="111">
        <f>IF(RES_hhdet_tes!J88=0,"",RES_hhdet_tes!J88/RES_hhdet_fec!J88)</f>
        <v>0.57546690398246081</v>
      </c>
      <c r="K88" s="111">
        <f>IF(RES_hhdet_tes!K88=0,"",RES_hhdet_tes!K88/RES_hhdet_fec!K88)</f>
        <v>0.58158206273317137</v>
      </c>
      <c r="L88" s="111">
        <f>IF(RES_hhdet_tes!L88=0,"",RES_hhdet_tes!L88/RES_hhdet_fec!L88)</f>
        <v>0.62806812308737503</v>
      </c>
      <c r="M88" s="111">
        <f>IF(RES_hhdet_tes!M88=0,"",RES_hhdet_tes!M88/RES_hhdet_fec!M88)</f>
        <v>0.63110907585173703</v>
      </c>
      <c r="N88" s="111">
        <f>IF(RES_hhdet_tes!N88=0,"",RES_hhdet_tes!N88/RES_hhdet_fec!N88)</f>
        <v>0.63232500806517922</v>
      </c>
      <c r="O88" s="111">
        <f>IF(RES_hhdet_tes!O88=0,"",RES_hhdet_tes!O88/RES_hhdet_fec!O88)</f>
        <v>0.63639711418508338</v>
      </c>
      <c r="P88" s="111">
        <f>IF(RES_hhdet_tes!P88=0,"",RES_hhdet_tes!P88/RES_hhdet_fec!P88)</f>
        <v>0.64042819183516142</v>
      </c>
      <c r="Q88" s="111">
        <f>IF(RES_hhdet_tes!Q88=0,"",RES_hhdet_tes!Q88/RES_hhdet_fec!Q88)</f>
        <v>0.64485379821578803</v>
      </c>
      <c r="R88" s="111">
        <f>IF(RES_hhdet_tes!R88=0,"",RES_hhdet_tes!R88/RES_hhdet_fec!R88)</f>
        <v>0.6643270759705826</v>
      </c>
      <c r="S88" s="111">
        <f>IF(RES_hhdet_tes!S88=0,"",RES_hhdet_tes!S88/RES_hhdet_fec!S88)</f>
        <v>0.66605824431814808</v>
      </c>
      <c r="T88" s="111">
        <f>IF(RES_hhdet_tes!T88=0,"",RES_hhdet_tes!T88/RES_hhdet_fec!T88)</f>
        <v>0.70640035129612155</v>
      </c>
      <c r="U88" s="111">
        <f>IF(RES_hhdet_tes!U88=0,"",RES_hhdet_tes!U88/RES_hhdet_fec!U88)</f>
        <v>0.71553331429722677</v>
      </c>
      <c r="V88" s="111">
        <f>IF(RES_hhdet_tes!V88=0,"",RES_hhdet_tes!V88/RES_hhdet_fec!V88)</f>
        <v>0.72233131906563641</v>
      </c>
      <c r="W88" s="111">
        <f>IF(RES_hhdet_tes!W88=0,"",RES_hhdet_tes!W88/RES_hhdet_fec!W88)</f>
        <v>0.72691794678780086</v>
      </c>
      <c r="DA88" s="63" t="s">
        <v>1988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 t="str">
        <f>IF(RES_hhdet_tes!I89=0,"",RES_hhdet_tes!I89/RES_hhdet_fec!I89)</f>
        <v/>
      </c>
      <c r="J89" s="111" t="str">
        <f>IF(RES_hhdet_tes!J89=0,"",RES_hhdet_tes!J89/RES_hhdet_fec!J89)</f>
        <v/>
      </c>
      <c r="K89" s="111" t="str">
        <f>IF(RES_hhdet_tes!K89=0,"",RES_hhdet_tes!K89/RES_hhdet_fec!K89)</f>
        <v/>
      </c>
      <c r="L89" s="111">
        <f>IF(RES_hhdet_tes!L89=0,"",RES_hhdet_tes!L89/RES_hhdet_fec!L89)</f>
        <v>0.8279540849619822</v>
      </c>
      <c r="M89" s="111">
        <f>IF(RES_hhdet_tes!M89=0,"",RES_hhdet_tes!M89/RES_hhdet_fec!M89)</f>
        <v>0.84495370139795833</v>
      </c>
      <c r="N89" s="111">
        <f>IF(RES_hhdet_tes!N89=0,"",RES_hhdet_tes!N89/RES_hhdet_fec!N89)</f>
        <v>0.8377617102310243</v>
      </c>
      <c r="O89" s="111">
        <f>IF(RES_hhdet_tes!O89=0,"",RES_hhdet_tes!O89/RES_hhdet_fec!O89)</f>
        <v>0.82479357879805226</v>
      </c>
      <c r="P89" s="111">
        <f>IF(RES_hhdet_tes!P89=0,"",RES_hhdet_tes!P89/RES_hhdet_fec!P89)</f>
        <v>0.84008760918690051</v>
      </c>
      <c r="Q89" s="111">
        <f>IF(RES_hhdet_tes!Q89=0,"",RES_hhdet_tes!Q89/RES_hhdet_fec!Q89)</f>
        <v>0.83881472092516762</v>
      </c>
      <c r="R89" s="111">
        <f>IF(RES_hhdet_tes!R89=0,"",RES_hhdet_tes!R89/RES_hhdet_fec!R89)</f>
        <v>0.83789436925853411</v>
      </c>
      <c r="S89" s="111">
        <f>IF(RES_hhdet_tes!S89=0,"",RES_hhdet_tes!S89/RES_hhdet_fec!S89)</f>
        <v>0.88150534456391272</v>
      </c>
      <c r="T89" s="111">
        <f>IF(RES_hhdet_tes!T89=0,"",RES_hhdet_tes!T89/RES_hhdet_fec!T89)</f>
        <v>0.88321405288092136</v>
      </c>
      <c r="U89" s="111">
        <f>IF(RES_hhdet_tes!U89=0,"",RES_hhdet_tes!U89/RES_hhdet_fec!U89)</f>
        <v>0.89514396560642662</v>
      </c>
      <c r="V89" s="111">
        <f>IF(RES_hhdet_tes!V89=0,"",RES_hhdet_tes!V89/RES_hhdet_fec!V89)</f>
        <v>0.8972261145027971</v>
      </c>
      <c r="W89" s="111">
        <f>IF(RES_hhdet_tes!W89=0,"",RES_hhdet_tes!W89/RES_hhdet_fec!W89)</f>
        <v>0.89841983565070549</v>
      </c>
      <c r="DA89" s="63" t="s">
        <v>1989</v>
      </c>
    </row>
    <row r="90" spans="1:105" ht="12" customHeight="1" x14ac:dyDescent="0.25">
      <c r="A90" s="100" t="s">
        <v>204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 t="str">
        <f>IF(RES_hhdet_tes!I90=0,"",RES_hhdet_tes!I90/RES_hhdet_fec!I90)</f>
        <v/>
      </c>
      <c r="J90" s="112" t="str">
        <f>IF(RES_hhdet_tes!J90=0,"",RES_hhdet_tes!J90/RES_hhdet_fec!J90)</f>
        <v/>
      </c>
      <c r="K90" s="112" t="str">
        <f>IF(RES_hhdet_tes!K90=0,"",RES_hhdet_tes!K90/RES_hhdet_fec!K90)</f>
        <v/>
      </c>
      <c r="L90" s="112">
        <f>IF(RES_hhdet_tes!L90=0,"",RES_hhdet_tes!L90/RES_hhdet_fec!L90)</f>
        <v>0.63186760877738724</v>
      </c>
      <c r="M90" s="112">
        <f>IF(RES_hhdet_tes!M90=0,"",RES_hhdet_tes!M90/RES_hhdet_fec!M90)</f>
        <v>0.63186760877738712</v>
      </c>
      <c r="N90" s="112">
        <f>IF(RES_hhdet_tes!N90=0,"",RES_hhdet_tes!N90/RES_hhdet_fec!N90)</f>
        <v>0.63186760877738712</v>
      </c>
      <c r="O90" s="112">
        <f>IF(RES_hhdet_tes!O90=0,"",RES_hhdet_tes!O90/RES_hhdet_fec!O90)</f>
        <v>0.63186760877738724</v>
      </c>
      <c r="P90" s="112">
        <f>IF(RES_hhdet_tes!P90=0,"",RES_hhdet_tes!P90/RES_hhdet_fec!P90)</f>
        <v>0.63186760877738701</v>
      </c>
      <c r="Q90" s="112">
        <f>IF(RES_hhdet_tes!Q90=0,"",RES_hhdet_tes!Q90/RES_hhdet_fec!Q90)</f>
        <v>0.63186760877738735</v>
      </c>
      <c r="R90" s="112">
        <f>IF(RES_hhdet_tes!R90=0,"",RES_hhdet_tes!R90/RES_hhdet_fec!R90)</f>
        <v>0.63186760877738724</v>
      </c>
      <c r="S90" s="112">
        <f>IF(RES_hhdet_tes!S90=0,"",RES_hhdet_tes!S90/RES_hhdet_fec!S90)</f>
        <v>0.63186760877738735</v>
      </c>
      <c r="T90" s="112">
        <f>IF(RES_hhdet_tes!T90=0,"",RES_hhdet_tes!T90/RES_hhdet_fec!T90)</f>
        <v>0.7061830581002515</v>
      </c>
      <c r="U90" s="112">
        <f>IF(RES_hhdet_tes!U90=0,"",RES_hhdet_tes!U90/RES_hhdet_fec!U90)</f>
        <v>0.71808671269495028</v>
      </c>
      <c r="V90" s="112">
        <f>IF(RES_hhdet_tes!V90=0,"",RES_hhdet_tes!V90/RES_hhdet_fec!V90)</f>
        <v>0.72614710720065512</v>
      </c>
      <c r="W90" s="112">
        <f>IF(RES_hhdet_tes!W90=0,"",RES_hhdet_tes!W90/RES_hhdet_fec!W90)</f>
        <v>0.72620476289129776</v>
      </c>
      <c r="DA90" s="131" t="s">
        <v>1990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 t="str">
        <f>IF(RES_hhdet_tes!I91=0,"",RES_hhdet_tes!I91/RES_hhdet_fec!I91)</f>
        <v/>
      </c>
      <c r="J91" s="113" t="str">
        <f>IF(RES_hhdet_tes!J91=0,"",RES_hhdet_tes!J91/RES_hhdet_fec!J91)</f>
        <v/>
      </c>
      <c r="K91" s="113" t="str">
        <f>IF(RES_hhdet_tes!K91=0,"",RES_hhdet_tes!K91/RES_hhdet_fec!K91)</f>
        <v/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0.48985715714706135</v>
      </c>
      <c r="C92" s="112">
        <f>IF(RES_hhdet_tes!C92=0,"",RES_hhdet_tes!C92/RES_hhdet_fec!C92)</f>
        <v>0.50531273295376855</v>
      </c>
      <c r="D92" s="112">
        <f>IF(RES_hhdet_tes!D92=0,"",RES_hhdet_tes!D92/RES_hhdet_fec!D92)</f>
        <v>0.50733902648626583</v>
      </c>
      <c r="E92" s="112">
        <f>IF(RES_hhdet_tes!E92=0,"",RES_hhdet_tes!E92/RES_hhdet_fec!E92)</f>
        <v>0.50950065690917123</v>
      </c>
      <c r="F92" s="112">
        <f>IF(RES_hhdet_tes!F92=0,"",RES_hhdet_tes!F92/RES_hhdet_fec!F92)</f>
        <v>0.51135985956506713</v>
      </c>
      <c r="G92" s="112">
        <f>IF(RES_hhdet_tes!G92=0,"",RES_hhdet_tes!G92/RES_hhdet_fec!G92)</f>
        <v>0.51341236553708502</v>
      </c>
      <c r="H92" s="112">
        <f>IF(RES_hhdet_tes!H92=0,"",RES_hhdet_tes!H92/RES_hhdet_fec!H92)</f>
        <v>0.51569157154085143</v>
      </c>
      <c r="I92" s="112">
        <f>IF(RES_hhdet_tes!I92=0,"",RES_hhdet_tes!I92/RES_hhdet_fec!I92)</f>
        <v>0.5194567207642794</v>
      </c>
      <c r="J92" s="112">
        <f>IF(RES_hhdet_tes!J92=0,"",RES_hhdet_tes!J92/RES_hhdet_fec!J92)</f>
        <v>0.52973575209643742</v>
      </c>
      <c r="K92" s="112">
        <f>IF(RES_hhdet_tes!K92=0,"",RES_hhdet_tes!K92/RES_hhdet_fec!K92)</f>
        <v>0.53795083289712942</v>
      </c>
      <c r="L92" s="112">
        <f>IF(RES_hhdet_tes!L92=0,"",RES_hhdet_tes!L92/RES_hhdet_fec!L92)</f>
        <v>0.54442331780265962</v>
      </c>
      <c r="M92" s="112">
        <f>IF(RES_hhdet_tes!M92=0,"",RES_hhdet_tes!M92/RES_hhdet_fec!M92)</f>
        <v>0.55007033470848798</v>
      </c>
      <c r="N92" s="112">
        <f>IF(RES_hhdet_tes!N92=0,"",RES_hhdet_tes!N92/RES_hhdet_fec!N92)</f>
        <v>0.55778386293761184</v>
      </c>
      <c r="O92" s="112">
        <f>IF(RES_hhdet_tes!O92=0,"",RES_hhdet_tes!O92/RES_hhdet_fec!O92)</f>
        <v>0.56698953913126604</v>
      </c>
      <c r="P92" s="112">
        <f>IF(RES_hhdet_tes!P92=0,"",RES_hhdet_tes!P92/RES_hhdet_fec!P92)</f>
        <v>0.57317334177363966</v>
      </c>
      <c r="Q92" s="112">
        <f>IF(RES_hhdet_tes!Q92=0,"",RES_hhdet_tes!Q92/RES_hhdet_fec!Q92)</f>
        <v>0.60263661494512677</v>
      </c>
      <c r="R92" s="112">
        <f>IF(RES_hhdet_tes!R92=0,"",RES_hhdet_tes!R92/RES_hhdet_fec!R92)</f>
        <v>0.65360733088487954</v>
      </c>
      <c r="S92" s="112">
        <f>IF(RES_hhdet_tes!S92=0,"",RES_hhdet_tes!S92/RES_hhdet_fec!S92)</f>
        <v>0.70481631831191383</v>
      </c>
      <c r="T92" s="112">
        <f>IF(RES_hhdet_tes!T92=0,"",RES_hhdet_tes!T92/RES_hhdet_fec!T92)</f>
        <v>0.76164259868324102</v>
      </c>
      <c r="U92" s="112">
        <f>IF(RES_hhdet_tes!U92=0,"",RES_hhdet_tes!U92/RES_hhdet_fec!U92)</f>
        <v>0.79848557272860887</v>
      </c>
      <c r="V92" s="112">
        <f>IF(RES_hhdet_tes!V92=0,"",RES_hhdet_tes!V92/RES_hhdet_fec!V92)</f>
        <v>0.81321548219098116</v>
      </c>
      <c r="W92" s="112">
        <f>IF(RES_hhdet_tes!W92=0,"",RES_hhdet_tes!W92/RES_hhdet_fec!W92)</f>
        <v>0.8138892106373683</v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>
        <f>IF(RES_hhdet_tes!L93=0,"",RES_hhdet_tes!L93/RES_hhdet_fec!L93)</f>
        <v>0.77842834235154346</v>
      </c>
      <c r="M93" s="113">
        <f>IF(RES_hhdet_tes!M93=0,"",RES_hhdet_tes!M93/RES_hhdet_fec!M93)</f>
        <v>0.79831618464649068</v>
      </c>
      <c r="N93" s="113">
        <f>IF(RES_hhdet_tes!N93=0,"",RES_hhdet_tes!N93/RES_hhdet_fec!N93)</f>
        <v>0.78987553098764929</v>
      </c>
      <c r="O93" s="113">
        <f>IF(RES_hhdet_tes!O93=0,"",RES_hhdet_tes!O93/RES_hhdet_fec!O93)</f>
        <v>0.77444920431550068</v>
      </c>
      <c r="P93" s="113">
        <f>IF(RES_hhdet_tes!P93=0,"",RES_hhdet_tes!P93/RES_hhdet_fec!P93)</f>
        <v>0.79308661173469952</v>
      </c>
      <c r="Q93" s="113">
        <f>IF(RES_hhdet_tes!Q93=0,"",RES_hhdet_tes!Q93/RES_hhdet_fec!Q93)</f>
        <v>0.79204689334916711</v>
      </c>
      <c r="R93" s="113">
        <f>IF(RES_hhdet_tes!R93=0,"",RES_hhdet_tes!R93/RES_hhdet_fec!R93)</f>
        <v>0.79230139147253431</v>
      </c>
      <c r="S93" s="113">
        <f>IF(RES_hhdet_tes!S93=0,"",RES_hhdet_tes!S93/RES_hhdet_fec!S93)</f>
        <v>0.82882932240343776</v>
      </c>
      <c r="T93" s="113">
        <f>IF(RES_hhdet_tes!T93=0,"",RES_hhdet_tes!T93/RES_hhdet_fec!T93)</f>
        <v>0.93928134317470502</v>
      </c>
      <c r="U93" s="113">
        <f>IF(RES_hhdet_tes!U93=0,"",RES_hhdet_tes!U93/RES_hhdet_fec!U93)</f>
        <v>0.94244432498715069</v>
      </c>
      <c r="V93" s="113">
        <f>IF(RES_hhdet_tes!V93=0,"",RES_hhdet_tes!V93/RES_hhdet_fec!V93)</f>
        <v>0.94171261437459253</v>
      </c>
      <c r="W93" s="113">
        <f>IF(RES_hhdet_tes!W93=0,"",RES_hhdet_tes!W93/RES_hhdet_fec!W93)</f>
        <v>0.94226888925035723</v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>
        <f>IF(RES_hhdet_tes!L94=0,"",RES_hhdet_tes!L94/RES_hhdet_fec!L94)</f>
        <v>0.55660985791970152</v>
      </c>
      <c r="M94" s="111">
        <f>IF(RES_hhdet_tes!M94=0,"",RES_hhdet_tes!M94/RES_hhdet_fec!M94)</f>
        <v>0.55660985791970141</v>
      </c>
      <c r="N94" s="111">
        <f>IF(RES_hhdet_tes!N94=0,"",RES_hhdet_tes!N94/RES_hhdet_fec!N94)</f>
        <v>0.55660985791970163</v>
      </c>
      <c r="O94" s="111">
        <f>IF(RES_hhdet_tes!O94=0,"",RES_hhdet_tes!O94/RES_hhdet_fec!O94)</f>
        <v>0.55660985791970174</v>
      </c>
      <c r="P94" s="111">
        <f>IF(RES_hhdet_tes!P94=0,"",RES_hhdet_tes!P94/RES_hhdet_fec!P94)</f>
        <v>0.55660985791970152</v>
      </c>
      <c r="Q94" s="111">
        <f>IF(RES_hhdet_tes!Q94=0,"",RES_hhdet_tes!Q94/RES_hhdet_fec!Q94)</f>
        <v>0.55660985791970163</v>
      </c>
      <c r="R94" s="111">
        <f>IF(RES_hhdet_tes!R94=0,"",RES_hhdet_tes!R94/RES_hhdet_fec!R94)</f>
        <v>0.55660985791970174</v>
      </c>
      <c r="S94" s="111">
        <f>IF(RES_hhdet_tes!S94=0,"",RES_hhdet_tes!S94/RES_hhdet_fec!S94)</f>
        <v>0.59303165831013438</v>
      </c>
      <c r="T94" s="111">
        <f>IF(RES_hhdet_tes!T94=0,"",RES_hhdet_tes!T94/RES_hhdet_fec!T94)</f>
        <v>0.83081885059332183</v>
      </c>
      <c r="U94" s="111">
        <f>IF(RES_hhdet_tes!U94=0,"",RES_hhdet_tes!U94/RES_hhdet_fec!U94)</f>
        <v>0.83081885059332172</v>
      </c>
      <c r="V94" s="111">
        <f>IF(RES_hhdet_tes!V94=0,"",RES_hhdet_tes!V94/RES_hhdet_fec!V94)</f>
        <v>0.83081885059332161</v>
      </c>
      <c r="W94" s="111">
        <f>IF(RES_hhdet_tes!W94=0,"",RES_hhdet_tes!W94/RES_hhdet_fec!W94)</f>
        <v>0.83081885059332172</v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0.54880132325238962</v>
      </c>
      <c r="C96" s="112">
        <f>IF(RES_hhdet_tes!C96=0,"",RES_hhdet_tes!C96/RES_hhdet_fec!C96)</f>
        <v>0.55919559383043882</v>
      </c>
      <c r="D96" s="112">
        <f>IF(RES_hhdet_tes!D96=0,"",RES_hhdet_tes!D96/RES_hhdet_fec!D96)</f>
        <v>0.56407821481903053</v>
      </c>
      <c r="E96" s="112">
        <f>IF(RES_hhdet_tes!E96=0,"",RES_hhdet_tes!E96/RES_hhdet_fec!E96)</f>
        <v>0.56743828986683365</v>
      </c>
      <c r="F96" s="112">
        <f>IF(RES_hhdet_tes!F96=0,"",RES_hhdet_tes!F96/RES_hhdet_fec!F96)</f>
        <v>0.56978938526040934</v>
      </c>
      <c r="G96" s="112">
        <f>IF(RES_hhdet_tes!G96=0,"",RES_hhdet_tes!G96/RES_hhdet_fec!G96)</f>
        <v>0.57181980829373347</v>
      </c>
      <c r="H96" s="112">
        <f>IF(RES_hhdet_tes!H96=0,"",RES_hhdet_tes!H96/RES_hhdet_fec!H96)</f>
        <v>0.57344032561082747</v>
      </c>
      <c r="I96" s="112">
        <f>IF(RES_hhdet_tes!I96=0,"",RES_hhdet_tes!I96/RES_hhdet_fec!I96)</f>
        <v>0.5753319280262339</v>
      </c>
      <c r="J96" s="112">
        <f>IF(RES_hhdet_tes!J96=0,"",RES_hhdet_tes!J96/RES_hhdet_fec!J96)</f>
        <v>0.57957020128760817</v>
      </c>
      <c r="K96" s="112">
        <f>IF(RES_hhdet_tes!K96=0,"",RES_hhdet_tes!K96/RES_hhdet_fec!K96)</f>
        <v>0.58243665257734145</v>
      </c>
      <c r="L96" s="112">
        <f>IF(RES_hhdet_tes!L96=0,"",RES_hhdet_tes!L96/RES_hhdet_fec!L96)</f>
        <v>0.58378955054932269</v>
      </c>
      <c r="M96" s="112">
        <f>IF(RES_hhdet_tes!M96=0,"",RES_hhdet_tes!M96/RES_hhdet_fec!M96)</f>
        <v>0.58576919158924157</v>
      </c>
      <c r="N96" s="112">
        <f>IF(RES_hhdet_tes!N96=0,"",RES_hhdet_tes!N96/RES_hhdet_fec!N96)</f>
        <v>0.58858050542565499</v>
      </c>
      <c r="O96" s="112">
        <f>IF(RES_hhdet_tes!O96=0,"",RES_hhdet_tes!O96/RES_hhdet_fec!O96)</f>
        <v>0.59115483630671162</v>
      </c>
      <c r="P96" s="112">
        <f>IF(RES_hhdet_tes!P96=0,"",RES_hhdet_tes!P96/RES_hhdet_fec!P96)</f>
        <v>0.59703968590768675</v>
      </c>
      <c r="Q96" s="112">
        <f>IF(RES_hhdet_tes!Q96=0,"",RES_hhdet_tes!Q96/RES_hhdet_fec!Q96)</f>
        <v>0.60614698357739971</v>
      </c>
      <c r="R96" s="112">
        <f>IF(RES_hhdet_tes!R96=0,"",RES_hhdet_tes!R96/RES_hhdet_fec!R96)</f>
        <v>0.61786371661235895</v>
      </c>
      <c r="S96" s="112">
        <f>IF(RES_hhdet_tes!S96=0,"",RES_hhdet_tes!S96/RES_hhdet_fec!S96)</f>
        <v>0.63196539223925041</v>
      </c>
      <c r="T96" s="112">
        <f>IF(RES_hhdet_tes!T96=0,"",RES_hhdet_tes!T96/RES_hhdet_fec!T96)</f>
        <v>0.64449250114818601</v>
      </c>
      <c r="U96" s="112">
        <f>IF(RES_hhdet_tes!U96=0,"",RES_hhdet_tes!U96/RES_hhdet_fec!U96)</f>
        <v>0.65813165629026815</v>
      </c>
      <c r="V96" s="112">
        <f>IF(RES_hhdet_tes!V96=0,"",RES_hhdet_tes!V96/RES_hhdet_fec!V96)</f>
        <v>0.66406853184854842</v>
      </c>
      <c r="W96" s="112">
        <f>IF(RES_hhdet_tes!W96=0,"",RES_hhdet_tes!W96/RES_hhdet_fec!W96)</f>
        <v>0.6643013947558607</v>
      </c>
      <c r="DA96" s="131" t="s">
        <v>1996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 t="str">
        <f>IF(RES_hhdet_tes!C97=0,"",RES_hhdet_tes!C97/RES_hhdet_fec!C97)</f>
        <v/>
      </c>
      <c r="D97" s="113" t="str">
        <f>IF(RES_hhdet_tes!D97=0,"",RES_hhdet_tes!D97/RES_hhdet_fec!D97)</f>
        <v/>
      </c>
      <c r="E97" s="113" t="str">
        <f>IF(RES_hhdet_tes!E97=0,"",RES_hhdet_tes!E97/RES_hhdet_fec!E97)</f>
        <v/>
      </c>
      <c r="F97" s="113" t="str">
        <f>IF(RES_hhdet_tes!F97=0,"",RES_hhdet_tes!F97/RES_hhdet_fec!F97)</f>
        <v/>
      </c>
      <c r="G97" s="113" t="str">
        <f>IF(RES_hhdet_tes!G97=0,"",RES_hhdet_tes!G97/RES_hhdet_fec!G97)</f>
        <v/>
      </c>
      <c r="H97" s="113" t="str">
        <f>IF(RES_hhdet_tes!H97=0,"",RES_hhdet_tes!H97/RES_hhdet_fec!H97)</f>
        <v/>
      </c>
      <c r="I97" s="113" t="str">
        <f>IF(RES_hhdet_tes!I97=0,"",RES_hhdet_tes!I97/RES_hhdet_fec!I97)</f>
        <v/>
      </c>
      <c r="J97" s="113" t="str">
        <f>IF(RES_hhdet_tes!J97=0,"",RES_hhdet_tes!J97/RES_hhdet_fec!J97)</f>
        <v/>
      </c>
      <c r="K97" s="113" t="str">
        <f>IF(RES_hhdet_tes!K97=0,"",RES_hhdet_tes!K97/RES_hhdet_fec!K97)</f>
        <v/>
      </c>
      <c r="L97" s="113">
        <f>IF(RES_hhdet_tes!L97=0,"",RES_hhdet_tes!L97/RES_hhdet_fec!L97)</f>
        <v>0.79973221967418262</v>
      </c>
      <c r="M97" s="113">
        <f>IF(RES_hhdet_tes!M97=0,"",RES_hhdet_tes!M97/RES_hhdet_fec!M97)</f>
        <v>0.81926341325468022</v>
      </c>
      <c r="N97" s="113">
        <f>IF(RES_hhdet_tes!N97=0,"",RES_hhdet_tes!N97/RES_hhdet_fec!N97)</f>
        <v>0.81164094524938568</v>
      </c>
      <c r="O97" s="113">
        <f>IF(RES_hhdet_tes!O97=0,"",RES_hhdet_tes!O97/RES_hhdet_fec!O97)</f>
        <v>0.79667735731506739</v>
      </c>
      <c r="P97" s="113">
        <f>IF(RES_hhdet_tes!P97=0,"",RES_hhdet_tes!P97/RES_hhdet_fec!P97)</f>
        <v>0.81492562961846793</v>
      </c>
      <c r="Q97" s="113">
        <f>IF(RES_hhdet_tes!Q97=0,"",RES_hhdet_tes!Q97/RES_hhdet_fec!Q97)</f>
        <v>0.81297284355265498</v>
      </c>
      <c r="R97" s="113">
        <f>IF(RES_hhdet_tes!R97=0,"",RES_hhdet_tes!R97/RES_hhdet_fec!R97)</f>
        <v>0.81397256586354128</v>
      </c>
      <c r="S97" s="113">
        <f>IF(RES_hhdet_tes!S97=0,"",RES_hhdet_tes!S97/RES_hhdet_fec!S97)</f>
        <v>0.84612744008527885</v>
      </c>
      <c r="T97" s="113">
        <f>IF(RES_hhdet_tes!T97=0,"",RES_hhdet_tes!T97/RES_hhdet_fec!T97)</f>
        <v>0.86376782020317233</v>
      </c>
      <c r="U97" s="113">
        <f>IF(RES_hhdet_tes!U97=0,"",RES_hhdet_tes!U97/RES_hhdet_fec!U97)</f>
        <v>0.87140669611345767</v>
      </c>
      <c r="V97" s="113">
        <f>IF(RES_hhdet_tes!V97=0,"",RES_hhdet_tes!V97/RES_hhdet_fec!V97)</f>
        <v>0.87061130374550155</v>
      </c>
      <c r="W97" s="113">
        <f>IF(RES_hhdet_tes!W97=0,"",RES_hhdet_tes!W97/RES_hhdet_fec!W97)</f>
        <v>0.87156663971784865</v>
      </c>
      <c r="DA97" s="132" t="s">
        <v>1997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 t="str">
        <f>IF(RES_hhdet_tes!C98=0,"",RES_hhdet_tes!C98/RES_hhdet_fec!C98)</f>
        <v/>
      </c>
      <c r="D98" s="111" t="str">
        <f>IF(RES_hhdet_tes!D98=0,"",RES_hhdet_tes!D98/RES_hhdet_fec!D98)</f>
        <v/>
      </c>
      <c r="E98" s="111" t="str">
        <f>IF(RES_hhdet_tes!E98=0,"",RES_hhdet_tes!E98/RES_hhdet_fec!E98)</f>
        <v/>
      </c>
      <c r="F98" s="111" t="str">
        <f>IF(RES_hhdet_tes!F98=0,"",RES_hhdet_tes!F98/RES_hhdet_fec!F98)</f>
        <v/>
      </c>
      <c r="G98" s="111" t="str">
        <f>IF(RES_hhdet_tes!G98=0,"",RES_hhdet_tes!G98/RES_hhdet_fec!G98)</f>
        <v/>
      </c>
      <c r="H98" s="111" t="str">
        <f>IF(RES_hhdet_tes!H98=0,"",RES_hhdet_tes!H98/RES_hhdet_fec!H98)</f>
        <v/>
      </c>
      <c r="I98" s="111" t="str">
        <f>IF(RES_hhdet_tes!I98=0,"",RES_hhdet_tes!I98/RES_hhdet_fec!I98)</f>
        <v/>
      </c>
      <c r="J98" s="111" t="str">
        <f>IF(RES_hhdet_tes!J98=0,"",RES_hhdet_tes!J98/RES_hhdet_fec!J98)</f>
        <v/>
      </c>
      <c r="K98" s="111" t="str">
        <f>IF(RES_hhdet_tes!K98=0,"",RES_hhdet_tes!K98/RES_hhdet_fec!K98)</f>
        <v/>
      </c>
      <c r="L98" s="111">
        <f>IF(RES_hhdet_tes!L98=0,"",RES_hhdet_tes!L98/RES_hhdet_fec!L98)</f>
        <v>0.58707695482368727</v>
      </c>
      <c r="M98" s="111">
        <f>IF(RES_hhdet_tes!M98=0,"",RES_hhdet_tes!M98/RES_hhdet_fec!M98)</f>
        <v>0.58718194521154421</v>
      </c>
      <c r="N98" s="111">
        <f>IF(RES_hhdet_tes!N98=0,"",RES_hhdet_tes!N98/RES_hhdet_fec!N98)</f>
        <v>0.58723340815068104</v>
      </c>
      <c r="O98" s="111">
        <f>IF(RES_hhdet_tes!O98=0,"",RES_hhdet_tes!O98/RES_hhdet_fec!O98)</f>
        <v>0.58731559440517711</v>
      </c>
      <c r="P98" s="111">
        <f>IF(RES_hhdet_tes!P98=0,"",RES_hhdet_tes!P98/RES_hhdet_fec!P98)</f>
        <v>0.58732344565120376</v>
      </c>
      <c r="Q98" s="111">
        <f>IF(RES_hhdet_tes!Q98=0,"",RES_hhdet_tes!Q98/RES_hhdet_fec!Q98)</f>
        <v>0.58771361760623086</v>
      </c>
      <c r="R98" s="111">
        <f>IF(RES_hhdet_tes!R98=0,"",RES_hhdet_tes!R98/RES_hhdet_fec!R98)</f>
        <v>0.59064503714029992</v>
      </c>
      <c r="S98" s="111">
        <f>IF(RES_hhdet_tes!S98=0,"",RES_hhdet_tes!S98/RES_hhdet_fec!S98)</f>
        <v>0.62326634245179235</v>
      </c>
      <c r="T98" s="111">
        <f>IF(RES_hhdet_tes!T98=0,"",RES_hhdet_tes!T98/RES_hhdet_fec!T98)</f>
        <v>0.66722004098579824</v>
      </c>
      <c r="U98" s="111">
        <f>IF(RES_hhdet_tes!U98=0,"",RES_hhdet_tes!U98/RES_hhdet_fec!U98)</f>
        <v>0.66794694265090626</v>
      </c>
      <c r="V98" s="111">
        <f>IF(RES_hhdet_tes!V98=0,"",RES_hhdet_tes!V98/RES_hhdet_fec!V98)</f>
        <v>0.66837233226324044</v>
      </c>
      <c r="W98" s="111">
        <f>IF(RES_hhdet_tes!W98=0,"",RES_hhdet_tes!W98/RES_hhdet_fec!W98)</f>
        <v>0.6684499382981941</v>
      </c>
      <c r="DA98" s="63" t="s">
        <v>1998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 t="str">
        <f>IF(RES_hhdet_tes!C99=0,"",RES_hhdet_tes!C99/RES_hhdet_fec!C99)</f>
        <v/>
      </c>
      <c r="D99" s="111" t="str">
        <f>IF(RES_hhdet_tes!D99=0,"",RES_hhdet_tes!D99/RES_hhdet_fec!D99)</f>
        <v/>
      </c>
      <c r="E99" s="111" t="str">
        <f>IF(RES_hhdet_tes!E99=0,"",RES_hhdet_tes!E99/RES_hhdet_fec!E99)</f>
        <v/>
      </c>
      <c r="F99" s="111" t="str">
        <f>IF(RES_hhdet_tes!F99=0,"",RES_hhdet_tes!F99/RES_hhdet_fec!F99)</f>
        <v/>
      </c>
      <c r="G99" s="111" t="str">
        <f>IF(RES_hhdet_tes!G99=0,"",RES_hhdet_tes!G99/RES_hhdet_fec!G99)</f>
        <v/>
      </c>
      <c r="H99" s="111" t="str">
        <f>IF(RES_hhdet_tes!H99=0,"",RES_hhdet_tes!H99/RES_hhdet_fec!H99)</f>
        <v/>
      </c>
      <c r="I99" s="111" t="str">
        <f>IF(RES_hhdet_tes!I99=0,"",RES_hhdet_tes!I99/RES_hhdet_fec!I99)</f>
        <v/>
      </c>
      <c r="J99" s="111" t="str">
        <f>IF(RES_hhdet_tes!J99=0,"",RES_hhdet_tes!J99/RES_hhdet_fec!J99)</f>
        <v/>
      </c>
      <c r="K99" s="111" t="str">
        <f>IF(RES_hhdet_tes!K99=0,"",RES_hhdet_tes!K99/RES_hhdet_fec!K99)</f>
        <v/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0.7245407495340096</v>
      </c>
      <c r="C100" s="124">
        <f>IF(RES_hhdet_tes!C100=0,"",RES_hhdet_tes!C100/RES_hhdet_fec!C100)</f>
        <v>0.72370069384161062</v>
      </c>
      <c r="D100" s="124">
        <f>IF(RES_hhdet_tes!D100=0,"",RES_hhdet_tes!D100/RES_hhdet_fec!D100)</f>
        <v>0.72792293428964927</v>
      </c>
      <c r="E100" s="124">
        <f>IF(RES_hhdet_tes!E100=0,"",RES_hhdet_tes!E100/RES_hhdet_fec!E100)</f>
        <v>0.73425052199037344</v>
      </c>
      <c r="F100" s="124">
        <f>IF(RES_hhdet_tes!F100=0,"",RES_hhdet_tes!F100/RES_hhdet_fec!F100)</f>
        <v>0.73467416049698508</v>
      </c>
      <c r="G100" s="124">
        <f>IF(RES_hhdet_tes!G100=0,"",RES_hhdet_tes!G100/RES_hhdet_fec!G100)</f>
        <v>0.73438072491749384</v>
      </c>
      <c r="H100" s="124">
        <f>IF(RES_hhdet_tes!H100=0,"",RES_hhdet_tes!H100/RES_hhdet_fec!H100)</f>
        <v>0.73555994915332057</v>
      </c>
      <c r="I100" s="124">
        <f>IF(RES_hhdet_tes!I100=0,"",RES_hhdet_tes!I100/RES_hhdet_fec!I100)</f>
        <v>0.73581080659171649</v>
      </c>
      <c r="J100" s="124">
        <f>IF(RES_hhdet_tes!J100=0,"",RES_hhdet_tes!J100/RES_hhdet_fec!J100)</f>
        <v>0.73829405493060285</v>
      </c>
      <c r="K100" s="124">
        <f>IF(RES_hhdet_tes!K100=0,"",RES_hhdet_tes!K100/RES_hhdet_fec!K100)</f>
        <v>0.74429310477139043</v>
      </c>
      <c r="L100" s="124">
        <f>IF(RES_hhdet_tes!L100=0,"",RES_hhdet_tes!L100/RES_hhdet_fec!L100)</f>
        <v>0.73449339831708216</v>
      </c>
      <c r="M100" s="124">
        <f>IF(RES_hhdet_tes!M100=0,"",RES_hhdet_tes!M100/RES_hhdet_fec!M100)</f>
        <v>0.73832223869655556</v>
      </c>
      <c r="N100" s="124">
        <f>IF(RES_hhdet_tes!N100=0,"",RES_hhdet_tes!N100/RES_hhdet_fec!N100)</f>
        <v>0.73912017417720122</v>
      </c>
      <c r="O100" s="124">
        <f>IF(RES_hhdet_tes!O100=0,"",RES_hhdet_tes!O100/RES_hhdet_fec!O100)</f>
        <v>0.74083844352484363</v>
      </c>
      <c r="P100" s="124">
        <f>IF(RES_hhdet_tes!P100=0,"",RES_hhdet_tes!P100/RES_hhdet_fec!P100)</f>
        <v>0.7483852894200046</v>
      </c>
      <c r="Q100" s="124">
        <f>IF(RES_hhdet_tes!Q100=0,"",RES_hhdet_tes!Q100/RES_hhdet_fec!Q100)</f>
        <v>0.74843728977311397</v>
      </c>
      <c r="R100" s="124">
        <f>IF(RES_hhdet_tes!R100=0,"",RES_hhdet_tes!R100/RES_hhdet_fec!R100)</f>
        <v>0.75159876924010449</v>
      </c>
      <c r="S100" s="124">
        <f>IF(RES_hhdet_tes!S100=0,"",RES_hhdet_tes!S100/RES_hhdet_fec!S100)</f>
        <v>0.76528278542355888</v>
      </c>
      <c r="T100" s="124">
        <f>IF(RES_hhdet_tes!T100=0,"",RES_hhdet_tes!T100/RES_hhdet_fec!T100)</f>
        <v>0.77502630161638009</v>
      </c>
      <c r="U100" s="124">
        <f>IF(RES_hhdet_tes!U100=0,"",RES_hhdet_tes!U100/RES_hhdet_fec!U100)</f>
        <v>0.77669072624883395</v>
      </c>
      <c r="V100" s="124">
        <f>IF(RES_hhdet_tes!V100=0,"",RES_hhdet_tes!V100/RES_hhdet_fec!V100)</f>
        <v>0.7863683556949006</v>
      </c>
      <c r="W100" s="124">
        <f>IF(RES_hhdet_tes!W100=0,"",RES_hhdet_tes!W100/RES_hhdet_fec!W100)</f>
        <v>0.79337457401097067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0.56865435297036693</v>
      </c>
      <c r="C101" s="111">
        <f>IF(RES_hhdet_tes!C101=0,"",RES_hhdet_tes!C101/RES_hhdet_fec!C101)</f>
        <v>0.57251749976069388</v>
      </c>
      <c r="D101" s="111">
        <f>IF(RES_hhdet_tes!D101=0,"",RES_hhdet_tes!D101/RES_hhdet_fec!D101)</f>
        <v>0.57354182958158695</v>
      </c>
      <c r="E101" s="111">
        <f>IF(RES_hhdet_tes!E101=0,"",RES_hhdet_tes!E101/RES_hhdet_fec!E101)</f>
        <v>0.57426519449496816</v>
      </c>
      <c r="F101" s="111">
        <f>IF(RES_hhdet_tes!F101=0,"",RES_hhdet_tes!F101/RES_hhdet_fec!F101)</f>
        <v>0.57483525816238346</v>
      </c>
      <c r="G101" s="111">
        <f>IF(RES_hhdet_tes!G101=0,"",RES_hhdet_tes!G101/RES_hhdet_fec!G101)</f>
        <v>0.57536401971183293</v>
      </c>
      <c r="H101" s="111">
        <f>IF(RES_hhdet_tes!H101=0,"",RES_hhdet_tes!H101/RES_hhdet_fec!H101)</f>
        <v>0.57579791089975796</v>
      </c>
      <c r="I101" s="111">
        <f>IF(RES_hhdet_tes!I101=0,"",RES_hhdet_tes!I101/RES_hhdet_fec!I101)</f>
        <v>0.57620456576195611</v>
      </c>
      <c r="J101" s="111">
        <f>IF(RES_hhdet_tes!J101=0,"",RES_hhdet_tes!J101/RES_hhdet_fec!J101)</f>
        <v>0.57713722860089356</v>
      </c>
      <c r="K101" s="111">
        <f>IF(RES_hhdet_tes!K101=0,"",RES_hhdet_tes!K101/RES_hhdet_fec!K101)</f>
        <v>0.57752355117491461</v>
      </c>
      <c r="L101" s="111">
        <f>IF(RES_hhdet_tes!L101=0,"",RES_hhdet_tes!L101/RES_hhdet_fec!L101)</f>
        <v>0.57783663480903125</v>
      </c>
      <c r="M101" s="111">
        <f>IF(RES_hhdet_tes!M101=0,"",RES_hhdet_tes!M101/RES_hhdet_fec!M101)</f>
        <v>0.57793886615526979</v>
      </c>
      <c r="N101" s="111">
        <f>IF(RES_hhdet_tes!N101=0,"",RES_hhdet_tes!N101/RES_hhdet_fec!N101)</f>
        <v>0.57796871694159557</v>
      </c>
      <c r="O101" s="111">
        <f>IF(RES_hhdet_tes!O101=0,"",RES_hhdet_tes!O101/RES_hhdet_fec!O101)</f>
        <v>0.57799626755119404</v>
      </c>
      <c r="P101" s="111">
        <f>IF(RES_hhdet_tes!P101=0,"",RES_hhdet_tes!P101/RES_hhdet_fec!P101)</f>
        <v>0.57803058149635422</v>
      </c>
      <c r="Q101" s="111">
        <f>IF(RES_hhdet_tes!Q101=0,"",RES_hhdet_tes!Q101/RES_hhdet_fec!Q101)</f>
        <v>0.57808732003713559</v>
      </c>
      <c r="R101" s="111">
        <f>IF(RES_hhdet_tes!R101=0,"",RES_hhdet_tes!R101/RES_hhdet_fec!R101)</f>
        <v>0.57848406777074424</v>
      </c>
      <c r="S101" s="111">
        <f>IF(RES_hhdet_tes!S101=0,"",RES_hhdet_tes!S101/RES_hhdet_fec!S101)</f>
        <v>0.57921871597422758</v>
      </c>
      <c r="T101" s="111">
        <f>IF(RES_hhdet_tes!T101=0,"",RES_hhdet_tes!T101/RES_hhdet_fec!T101)</f>
        <v>0.58041746631956836</v>
      </c>
      <c r="U101" s="111">
        <f>IF(RES_hhdet_tes!U101=0,"",RES_hhdet_tes!U101/RES_hhdet_fec!U101)</f>
        <v>0.58112464507624151</v>
      </c>
      <c r="V101" s="111">
        <f>IF(RES_hhdet_tes!V101=0,"",RES_hhdet_tes!V101/RES_hhdet_fec!V101)</f>
        <v>0.58167753740667771</v>
      </c>
      <c r="W101" s="111">
        <f>IF(RES_hhdet_tes!W101=0,"",RES_hhdet_tes!W101/RES_hhdet_fec!W101)</f>
        <v>0.58222630914340756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0.58313571181018975</v>
      </c>
      <c r="C102" s="111">
        <f>IF(RES_hhdet_tes!C102=0,"",RES_hhdet_tes!C102/RES_hhdet_fec!C102)</f>
        <v>0.58753995890859145</v>
      </c>
      <c r="D102" s="111">
        <f>IF(RES_hhdet_tes!D102=0,"",RES_hhdet_tes!D102/RES_hhdet_fec!D102)</f>
        <v>0.58850853652739432</v>
      </c>
      <c r="E102" s="111">
        <f>IF(RES_hhdet_tes!E102=0,"",RES_hhdet_tes!E102/RES_hhdet_fec!E102)</f>
        <v>0.58907738796794695</v>
      </c>
      <c r="F102" s="111">
        <f>IF(RES_hhdet_tes!F102=0,"",RES_hhdet_tes!F102/RES_hhdet_fec!F102)</f>
        <v>0.58971242786117328</v>
      </c>
      <c r="G102" s="111">
        <f>IF(RES_hhdet_tes!G102=0,"",RES_hhdet_tes!G102/RES_hhdet_fec!G102)</f>
        <v>0.59031372751769229</v>
      </c>
      <c r="H102" s="111">
        <f>IF(RES_hhdet_tes!H102=0,"",RES_hhdet_tes!H102/RES_hhdet_fec!H102)</f>
        <v>0.59078308583070971</v>
      </c>
      <c r="I102" s="111">
        <f>IF(RES_hhdet_tes!I102=0,"",RES_hhdet_tes!I102/RES_hhdet_fec!I102)</f>
        <v>0.59131461237786931</v>
      </c>
      <c r="J102" s="111">
        <f>IF(RES_hhdet_tes!J102=0,"",RES_hhdet_tes!J102/RES_hhdet_fec!J102)</f>
        <v>0.59234491758226293</v>
      </c>
      <c r="K102" s="111">
        <f>IF(RES_hhdet_tes!K102=0,"",RES_hhdet_tes!K102/RES_hhdet_fec!K102)</f>
        <v>0.59280328114593739</v>
      </c>
      <c r="L102" s="111">
        <f>IF(RES_hhdet_tes!L102=0,"",RES_hhdet_tes!L102/RES_hhdet_fec!L102)</f>
        <v>0.59316838739977629</v>
      </c>
      <c r="M102" s="111">
        <f>IF(RES_hhdet_tes!M102=0,"",RES_hhdet_tes!M102/RES_hhdet_fec!M102)</f>
        <v>0.59327337139645586</v>
      </c>
      <c r="N102" s="111">
        <f>IF(RES_hhdet_tes!N102=0,"",RES_hhdet_tes!N102/RES_hhdet_fec!N102)</f>
        <v>0.59335397834101677</v>
      </c>
      <c r="O102" s="111">
        <f>IF(RES_hhdet_tes!O102=0,"",RES_hhdet_tes!O102/RES_hhdet_fec!O102)</f>
        <v>0.59340821501873475</v>
      </c>
      <c r="P102" s="111">
        <f>IF(RES_hhdet_tes!P102=0,"",RES_hhdet_tes!P102/RES_hhdet_fec!P102)</f>
        <v>0.59345981213601573</v>
      </c>
      <c r="Q102" s="111">
        <f>IF(RES_hhdet_tes!Q102=0,"",RES_hhdet_tes!Q102/RES_hhdet_fec!Q102)</f>
        <v>0.59355407492143653</v>
      </c>
      <c r="R102" s="111">
        <f>IF(RES_hhdet_tes!R102=0,"",RES_hhdet_tes!R102/RES_hhdet_fec!R102)</f>
        <v>0.59385906311597181</v>
      </c>
      <c r="S102" s="111">
        <f>IF(RES_hhdet_tes!S102=0,"",RES_hhdet_tes!S102/RES_hhdet_fec!S102)</f>
        <v>0.59430501285182569</v>
      </c>
      <c r="T102" s="111">
        <f>IF(RES_hhdet_tes!T102=0,"",RES_hhdet_tes!T102/RES_hhdet_fec!T102)</f>
        <v>0.59468091535769063</v>
      </c>
      <c r="U102" s="111">
        <f>IF(RES_hhdet_tes!U102=0,"",RES_hhdet_tes!U102/RES_hhdet_fec!U102)</f>
        <v>0.59601031745808697</v>
      </c>
      <c r="V102" s="111">
        <f>IF(RES_hhdet_tes!V102=0,"",RES_hhdet_tes!V102/RES_hhdet_fec!V102)</f>
        <v>0.5976705894304335</v>
      </c>
      <c r="W102" s="111">
        <f>IF(RES_hhdet_tes!W102=0,"",RES_hhdet_tes!W102/RES_hhdet_fec!W102)</f>
        <v>0.60100452862558029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0.73713773272296701</v>
      </c>
      <c r="C103" s="45">
        <f>IF(RES_hhdet_tes!C103=0,"",RES_hhdet_tes!C103/RES_hhdet_fec!C103)</f>
        <v>0.74580348217889492</v>
      </c>
      <c r="D103" s="45">
        <f>IF(RES_hhdet_tes!D103=0,"",RES_hhdet_tes!D103/RES_hhdet_fec!D103)</f>
        <v>0.74861564496587896</v>
      </c>
      <c r="E103" s="45">
        <f>IF(RES_hhdet_tes!E103=0,"",RES_hhdet_tes!E103/RES_hhdet_fec!E103)</f>
        <v>0.75074279792806209</v>
      </c>
      <c r="F103" s="45">
        <f>IF(RES_hhdet_tes!F103=0,"",RES_hhdet_tes!F103/RES_hhdet_fec!F103)</f>
        <v>0.75228151304987656</v>
      </c>
      <c r="G103" s="45">
        <f>IF(RES_hhdet_tes!G103=0,"",RES_hhdet_tes!G103/RES_hhdet_fec!G103)</f>
        <v>0.75369026581242948</v>
      </c>
      <c r="H103" s="45">
        <f>IF(RES_hhdet_tes!H103=0,"",RES_hhdet_tes!H103/RES_hhdet_fec!H103)</f>
        <v>0.7548746992930857</v>
      </c>
      <c r="I103" s="45">
        <f>IF(RES_hhdet_tes!I103=0,"",RES_hhdet_tes!I103/RES_hhdet_fec!I103)</f>
        <v>0.75636267011815805</v>
      </c>
      <c r="J103" s="45">
        <f>IF(RES_hhdet_tes!J103=0,"",RES_hhdet_tes!J103/RES_hhdet_fec!J103)</f>
        <v>0.75966878361218482</v>
      </c>
      <c r="K103" s="45">
        <f>IF(RES_hhdet_tes!K103=0,"",RES_hhdet_tes!K103/RES_hhdet_fec!K103)</f>
        <v>0.76189955395743858</v>
      </c>
      <c r="L103" s="45">
        <f>IF(RES_hhdet_tes!L103=0,"",RES_hhdet_tes!L103/RES_hhdet_fec!L103)</f>
        <v>0.76374414168629312</v>
      </c>
      <c r="M103" s="45">
        <f>IF(RES_hhdet_tes!M103=0,"",RES_hhdet_tes!M103/RES_hhdet_fec!M103)</f>
        <v>0.76445783993761418</v>
      </c>
      <c r="N103" s="45">
        <f>IF(RES_hhdet_tes!N103=0,"",RES_hhdet_tes!N103/RES_hhdet_fec!N103)</f>
        <v>0.76540221750070736</v>
      </c>
      <c r="O103" s="45">
        <f>IF(RES_hhdet_tes!O103=0,"",RES_hhdet_tes!O103/RES_hhdet_fec!O103)</f>
        <v>0.76616327661777583</v>
      </c>
      <c r="P103" s="45">
        <f>IF(RES_hhdet_tes!P103=0,"",RES_hhdet_tes!P103/RES_hhdet_fec!P103)</f>
        <v>0.76753088140432024</v>
      </c>
      <c r="Q103" s="45">
        <f>IF(RES_hhdet_tes!Q103=0,"",RES_hhdet_tes!Q103/RES_hhdet_fec!Q103)</f>
        <v>0.77126355121781243</v>
      </c>
      <c r="R103" s="45">
        <f>IF(RES_hhdet_tes!R103=0,"",RES_hhdet_tes!R103/RES_hhdet_fec!R103)</f>
        <v>0.77827401564421383</v>
      </c>
      <c r="S103" s="45">
        <f>IF(RES_hhdet_tes!S103=0,"",RES_hhdet_tes!S103/RES_hhdet_fec!S103)</f>
        <v>0.78832738062938512</v>
      </c>
      <c r="T103" s="45">
        <f>IF(RES_hhdet_tes!T103=0,"",RES_hhdet_tes!T103/RES_hhdet_fec!T103)</f>
        <v>0.79944797682830115</v>
      </c>
      <c r="U103" s="45">
        <f>IF(RES_hhdet_tes!U103=0,"",RES_hhdet_tes!U103/RES_hhdet_fec!U103)</f>
        <v>0.80577832959614382</v>
      </c>
      <c r="V103" s="45">
        <f>IF(RES_hhdet_tes!V103=0,"",RES_hhdet_tes!V103/RES_hhdet_fec!V103)</f>
        <v>0.81308673042777979</v>
      </c>
      <c r="W103" s="45">
        <f>IF(RES_hhdet_tes!W103=0,"",RES_hhdet_tes!W103/RES_hhdet_fec!W103)</f>
        <v>0.82189021158100861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0.67262290346667475</v>
      </c>
      <c r="C124" s="119">
        <f>IF(RES_hhdet_tes!C124=0,"",RES_hhdet_tes!C124/RES_hhdet_fec!C124)</f>
        <v>0.67261662856733628</v>
      </c>
      <c r="D124" s="119">
        <f>IF(RES_hhdet_tes!D124=0,"",RES_hhdet_tes!D124/RES_hhdet_fec!D124)</f>
        <v>0.67483765795824624</v>
      </c>
      <c r="E124" s="119">
        <f>IF(RES_hhdet_tes!E124=0,"",RES_hhdet_tes!E124/RES_hhdet_fec!E124)</f>
        <v>0.67746131842486945</v>
      </c>
      <c r="F124" s="119">
        <f>IF(RES_hhdet_tes!F124=0,"",RES_hhdet_tes!F124/RES_hhdet_fec!F124)</f>
        <v>0.67954923400308276</v>
      </c>
      <c r="G124" s="119">
        <f>IF(RES_hhdet_tes!G124=0,"",RES_hhdet_tes!G124/RES_hhdet_fec!G124)</f>
        <v>0.68212909640662678</v>
      </c>
      <c r="H124" s="119">
        <f>IF(RES_hhdet_tes!H124=0,"",RES_hhdet_tes!H124/RES_hhdet_fec!H124)</f>
        <v>0.68501445721153076</v>
      </c>
      <c r="I124" s="119">
        <f>IF(RES_hhdet_tes!I124=0,"",RES_hhdet_tes!I124/RES_hhdet_fec!I124)</f>
        <v>0.68880086256898398</v>
      </c>
      <c r="J124" s="119">
        <f>IF(RES_hhdet_tes!J124=0,"",RES_hhdet_tes!J124/RES_hhdet_fec!J124)</f>
        <v>0.68960331053991808</v>
      </c>
      <c r="K124" s="119">
        <f>IF(RES_hhdet_tes!K124=0,"",RES_hhdet_tes!K124/RES_hhdet_fec!K124)</f>
        <v>0.69138347744463369</v>
      </c>
      <c r="L124" s="119">
        <f>IF(RES_hhdet_tes!L124=0,"",RES_hhdet_tes!L124/RES_hhdet_fec!L124)</f>
        <v>0.68986240422262091</v>
      </c>
      <c r="M124" s="119">
        <f>IF(RES_hhdet_tes!M124=0,"",RES_hhdet_tes!M124/RES_hhdet_fec!M124)</f>
        <v>0.69371465317887626</v>
      </c>
      <c r="N124" s="119">
        <f>IF(RES_hhdet_tes!N124=0,"",RES_hhdet_tes!N124/RES_hhdet_fec!N124)</f>
        <v>0.69976855124874926</v>
      </c>
      <c r="O124" s="119">
        <f>IF(RES_hhdet_tes!O124=0,"",RES_hhdet_tes!O124/RES_hhdet_fec!O124)</f>
        <v>0.70587638823465293</v>
      </c>
      <c r="P124" s="119">
        <f>IF(RES_hhdet_tes!P124=0,"",RES_hhdet_tes!P124/RES_hhdet_fec!P124)</f>
        <v>0.71085504654647647</v>
      </c>
      <c r="Q124" s="119">
        <f>IF(RES_hhdet_tes!Q124=0,"",RES_hhdet_tes!Q124/RES_hhdet_fec!Q124)</f>
        <v>0.71292266182027131</v>
      </c>
      <c r="R124" s="119">
        <f>IF(RES_hhdet_tes!R124=0,"",RES_hhdet_tes!R124/RES_hhdet_fec!R124)</f>
        <v>0.7152727465047426</v>
      </c>
      <c r="S124" s="119">
        <f>IF(RES_hhdet_tes!S124=0,"",RES_hhdet_tes!S124/RES_hhdet_fec!S124)</f>
        <v>0.71996469895992221</v>
      </c>
      <c r="T124" s="119">
        <f>IF(RES_hhdet_tes!T124=0,"",RES_hhdet_tes!T124/RES_hhdet_fec!T124)</f>
        <v>0.72677310674518458</v>
      </c>
      <c r="U124" s="119">
        <f>IF(RES_hhdet_tes!U124=0,"",RES_hhdet_tes!U124/RES_hhdet_fec!U124)</f>
        <v>0.73106371975835582</v>
      </c>
      <c r="V124" s="119">
        <f>IF(RES_hhdet_tes!V124=0,"",RES_hhdet_tes!V124/RES_hhdet_fec!V124)</f>
        <v>0.73406315348207152</v>
      </c>
      <c r="W124" s="119">
        <f>IF(RES_hhdet_tes!W124=0,"",RES_hhdet_tes!W124/RES_hhdet_fec!W124)</f>
        <v>0.73535900030215395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0.66640890091370508</v>
      </c>
      <c r="C125" s="124">
        <f>IF(RES_hhdet_tes!C125=0,"",RES_hhdet_tes!C125/RES_hhdet_fec!C125)</f>
        <v>0.66826212718773392</v>
      </c>
      <c r="D125" s="124">
        <f>IF(RES_hhdet_tes!D125=0,"",RES_hhdet_tes!D125/RES_hhdet_fec!D125)</f>
        <v>0.67027289735390982</v>
      </c>
      <c r="E125" s="124">
        <f>IF(RES_hhdet_tes!E125=0,"",RES_hhdet_tes!E125/RES_hhdet_fec!E125)</f>
        <v>0.67225073244919242</v>
      </c>
      <c r="F125" s="124">
        <f>IF(RES_hhdet_tes!F125=0,"",RES_hhdet_tes!F125/RES_hhdet_fec!F125)</f>
        <v>0.67385702870230824</v>
      </c>
      <c r="G125" s="124">
        <f>IF(RES_hhdet_tes!G125=0,"",RES_hhdet_tes!G125/RES_hhdet_fec!G125)</f>
        <v>0.67612213730463544</v>
      </c>
      <c r="H125" s="124">
        <f>IF(RES_hhdet_tes!H125=0,"",RES_hhdet_tes!H125/RES_hhdet_fec!H125)</f>
        <v>0.67817829896812121</v>
      </c>
      <c r="I125" s="124">
        <f>IF(RES_hhdet_tes!I125=0,"",RES_hhdet_tes!I125/RES_hhdet_fec!I125)</f>
        <v>0.68036034463410155</v>
      </c>
      <c r="J125" s="124">
        <f>IF(RES_hhdet_tes!J125=0,"",RES_hhdet_tes!J125/RES_hhdet_fec!J125)</f>
        <v>0.68184578178053901</v>
      </c>
      <c r="K125" s="124">
        <f>IF(RES_hhdet_tes!K125=0,"",RES_hhdet_tes!K125/RES_hhdet_fec!K125)</f>
        <v>0.68378190762732782</v>
      </c>
      <c r="L125" s="124">
        <f>IF(RES_hhdet_tes!L125=0,"",RES_hhdet_tes!L125/RES_hhdet_fec!L125)</f>
        <v>0.68548141295909482</v>
      </c>
      <c r="M125" s="124">
        <f>IF(RES_hhdet_tes!M125=0,"",RES_hhdet_tes!M125/RES_hhdet_fec!M125)</f>
        <v>0.68878653213035801</v>
      </c>
      <c r="N125" s="124">
        <f>IF(RES_hhdet_tes!N125=0,"",RES_hhdet_tes!N125/RES_hhdet_fec!N125)</f>
        <v>0.69425457576543448</v>
      </c>
      <c r="O125" s="124">
        <f>IF(RES_hhdet_tes!O125=0,"",RES_hhdet_tes!O125/RES_hhdet_fec!O125)</f>
        <v>0.70034122010522437</v>
      </c>
      <c r="P125" s="124">
        <f>IF(RES_hhdet_tes!P125=0,"",RES_hhdet_tes!P125/RES_hhdet_fec!P125)</f>
        <v>0.70218121021656943</v>
      </c>
      <c r="Q125" s="124">
        <f>IF(RES_hhdet_tes!Q125=0,"",RES_hhdet_tes!Q125/RES_hhdet_fec!Q125)</f>
        <v>0.70387337716208553</v>
      </c>
      <c r="R125" s="124">
        <f>IF(RES_hhdet_tes!R125=0,"",RES_hhdet_tes!R125/RES_hhdet_fec!R125)</f>
        <v>0.70618486713578754</v>
      </c>
      <c r="S125" s="124">
        <f>IF(RES_hhdet_tes!S125=0,"",RES_hhdet_tes!S125/RES_hhdet_fec!S125)</f>
        <v>0.70973373333500245</v>
      </c>
      <c r="T125" s="124">
        <f>IF(RES_hhdet_tes!T125=0,"",RES_hhdet_tes!T125/RES_hhdet_fec!T125)</f>
        <v>0.713427101834745</v>
      </c>
      <c r="U125" s="124">
        <f>IF(RES_hhdet_tes!U125=0,"",RES_hhdet_tes!U125/RES_hhdet_fec!U125)</f>
        <v>0.71668288457315688</v>
      </c>
      <c r="V125" s="124">
        <f>IF(RES_hhdet_tes!V125=0,"",RES_hhdet_tes!V125/RES_hhdet_fec!V125)</f>
        <v>0.71964554590404983</v>
      </c>
      <c r="W125" s="124">
        <f>IF(RES_hhdet_tes!W125=0,"",RES_hhdet_tes!W125/RES_hhdet_fec!W125)</f>
        <v>0.72327534996642751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0.665318883026911</v>
      </c>
      <c r="C126" s="111">
        <f>IF(RES_hhdet_tes!C126=0,"",RES_hhdet_tes!C126/RES_hhdet_fec!C126)</f>
        <v>0.66719459794862712</v>
      </c>
      <c r="D126" s="111">
        <f>IF(RES_hhdet_tes!D126=0,"",RES_hhdet_tes!D126/RES_hhdet_fec!D126)</f>
        <v>0.66923313016859687</v>
      </c>
      <c r="E126" s="111">
        <f>IF(RES_hhdet_tes!E126=0,"",RES_hhdet_tes!E126/RES_hhdet_fec!E126)</f>
        <v>0.67123157612088291</v>
      </c>
      <c r="F126" s="111">
        <f>IF(RES_hhdet_tes!F126=0,"",RES_hhdet_tes!F126/RES_hhdet_fec!F126)</f>
        <v>0.67285849323253932</v>
      </c>
      <c r="G126" s="111">
        <f>IF(RES_hhdet_tes!G126=0,"",RES_hhdet_tes!G126/RES_hhdet_fec!G126)</f>
        <v>0.6751445942731783</v>
      </c>
      <c r="H126" s="111">
        <f>IF(RES_hhdet_tes!H126=0,"",RES_hhdet_tes!H126/RES_hhdet_fec!H126)</f>
        <v>0.67722525585760851</v>
      </c>
      <c r="I126" s="111">
        <f>IF(RES_hhdet_tes!I126=0,"",RES_hhdet_tes!I126/RES_hhdet_fec!I126)</f>
        <v>0.67942777992215408</v>
      </c>
      <c r="J126" s="111">
        <f>IF(RES_hhdet_tes!J126=0,"",RES_hhdet_tes!J126/RES_hhdet_fec!J126)</f>
        <v>0.68092896347274579</v>
      </c>
      <c r="K126" s="111">
        <f>IF(RES_hhdet_tes!K126=0,"",RES_hhdet_tes!K126/RES_hhdet_fec!K126)</f>
        <v>0.68287960780654211</v>
      </c>
      <c r="L126" s="111">
        <f>IF(RES_hhdet_tes!L126=0,"",RES_hhdet_tes!L126/RES_hhdet_fec!L126)</f>
        <v>0.68462071797687529</v>
      </c>
      <c r="M126" s="111">
        <f>IF(RES_hhdet_tes!M126=0,"",RES_hhdet_tes!M126/RES_hhdet_fec!M126)</f>
        <v>0.68794115773276143</v>
      </c>
      <c r="N126" s="111">
        <f>IF(RES_hhdet_tes!N126=0,"",RES_hhdet_tes!N126/RES_hhdet_fec!N126)</f>
        <v>0.69343356826965119</v>
      </c>
      <c r="O126" s="111">
        <f>IF(RES_hhdet_tes!O126=0,"",RES_hhdet_tes!O126/RES_hhdet_fec!O126)</f>
        <v>0.69952764044315041</v>
      </c>
      <c r="P126" s="111">
        <f>IF(RES_hhdet_tes!P126=0,"",RES_hhdet_tes!P126/RES_hhdet_fec!P126)</f>
        <v>0.70136460790340482</v>
      </c>
      <c r="Q126" s="111">
        <f>IF(RES_hhdet_tes!Q126=0,"",RES_hhdet_tes!Q126/RES_hhdet_fec!Q126)</f>
        <v>0.70308773931774982</v>
      </c>
      <c r="R126" s="111">
        <f>IF(RES_hhdet_tes!R126=0,"",RES_hhdet_tes!R126/RES_hhdet_fec!R126)</f>
        <v>0.70541087266026137</v>
      </c>
      <c r="S126" s="111">
        <f>IF(RES_hhdet_tes!S126=0,"",RES_hhdet_tes!S126/RES_hhdet_fec!S126)</f>
        <v>0.70896162611236568</v>
      </c>
      <c r="T126" s="111">
        <f>IF(RES_hhdet_tes!T126=0,"",RES_hhdet_tes!T126/RES_hhdet_fec!T126)</f>
        <v>0.71263476217471844</v>
      </c>
      <c r="U126" s="111">
        <f>IF(RES_hhdet_tes!U126=0,"",RES_hhdet_tes!U126/RES_hhdet_fec!U126)</f>
        <v>0.71590488804447372</v>
      </c>
      <c r="V126" s="111">
        <f>IF(RES_hhdet_tes!V126=0,"",RES_hhdet_tes!V126/RES_hhdet_fec!V126)</f>
        <v>0.71887491253666247</v>
      </c>
      <c r="W126" s="111">
        <f>IF(RES_hhdet_tes!W126=0,"",RES_hhdet_tes!W126/RES_hhdet_fec!W126)</f>
        <v>0.72253365614278953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1.6812889119229022</v>
      </c>
      <c r="C128" s="124">
        <f>IF(RES_hhdet_tes!C128=0,"",RES_hhdet_tes!C128/RES_hhdet_fec!C128)</f>
        <v>1.9595464535122635</v>
      </c>
      <c r="D128" s="124">
        <f>IF(RES_hhdet_tes!D128=0,"",RES_hhdet_tes!D128/RES_hhdet_fec!D128)</f>
        <v>2.0916957801848386</v>
      </c>
      <c r="E128" s="124">
        <f>IF(RES_hhdet_tes!E128=0,"",RES_hhdet_tes!E128/RES_hhdet_fec!E128)</f>
        <v>2.1872660291483998</v>
      </c>
      <c r="F128" s="124">
        <f>IF(RES_hhdet_tes!F128=0,"",RES_hhdet_tes!F128/RES_hhdet_fec!F128)</f>
        <v>2.2502032769722518</v>
      </c>
      <c r="G128" s="124">
        <f>IF(RES_hhdet_tes!G128=0,"",RES_hhdet_tes!G128/RES_hhdet_fec!G128)</f>
        <v>2.320525707198835</v>
      </c>
      <c r="H128" s="124">
        <f>IF(RES_hhdet_tes!H128=0,"",RES_hhdet_tes!H128/RES_hhdet_fec!H128)</f>
        <v>2.3769947398813858</v>
      </c>
      <c r="I128" s="124">
        <f>IF(RES_hhdet_tes!I128=0,"",RES_hhdet_tes!I128/RES_hhdet_fec!I128)</f>
        <v>2.4384871828941308</v>
      </c>
      <c r="J128" s="124">
        <f>IF(RES_hhdet_tes!J128=0,"",RES_hhdet_tes!J128/RES_hhdet_fec!J128)</f>
        <v>2.4780247120270649</v>
      </c>
      <c r="K128" s="124">
        <f>IF(RES_hhdet_tes!K128=0,"",RES_hhdet_tes!K128/RES_hhdet_fec!K128)</f>
        <v>2.5430098704851778</v>
      </c>
      <c r="L128" s="124">
        <f>IF(RES_hhdet_tes!L128=0,"",RES_hhdet_tes!L128/RES_hhdet_fec!L128)</f>
        <v>2.5887885190217599</v>
      </c>
      <c r="M128" s="124">
        <f>IF(RES_hhdet_tes!M128=0,"",RES_hhdet_tes!M128/RES_hhdet_fec!M128)</f>
        <v>2.6407280596199327</v>
      </c>
      <c r="N128" s="124">
        <f>IF(RES_hhdet_tes!N128=0,"",RES_hhdet_tes!N128/RES_hhdet_fec!N128)</f>
        <v>2.7510697777296822</v>
      </c>
      <c r="O128" s="124">
        <f>IF(RES_hhdet_tes!O128=0,"",RES_hhdet_tes!O128/RES_hhdet_fec!O128)</f>
        <v>2.9021404348251743</v>
      </c>
      <c r="P128" s="124">
        <f>IF(RES_hhdet_tes!P128=0,"",RES_hhdet_tes!P128/RES_hhdet_fec!P128)</f>
        <v>3.0725435921479254</v>
      </c>
      <c r="Q128" s="124">
        <f>IF(RES_hhdet_tes!Q128=0,"",RES_hhdet_tes!Q128/RES_hhdet_fec!Q128)</f>
        <v>3.2282694471626345</v>
      </c>
      <c r="R128" s="124">
        <f>IF(RES_hhdet_tes!R128=0,"",RES_hhdet_tes!R128/RES_hhdet_fec!R128)</f>
        <v>3.3118736327589651</v>
      </c>
      <c r="S128" s="124">
        <f>IF(RES_hhdet_tes!S128=0,"",RES_hhdet_tes!S128/RES_hhdet_fec!S128)</f>
        <v>3.3776057504773846</v>
      </c>
      <c r="T128" s="124">
        <f>IF(RES_hhdet_tes!T128=0,"",RES_hhdet_tes!T128/RES_hhdet_fec!T128)</f>
        <v>3.4360627753671857</v>
      </c>
      <c r="U128" s="124">
        <f>IF(RES_hhdet_tes!U128=0,"",RES_hhdet_tes!U128/RES_hhdet_fec!U128)</f>
        <v>3.49255008740358</v>
      </c>
      <c r="V128" s="124">
        <f>IF(RES_hhdet_tes!V128=0,"",RES_hhdet_tes!V128/RES_hhdet_fec!V128)</f>
        <v>3.557289253171235</v>
      </c>
      <c r="W128" s="124">
        <f>IF(RES_hhdet_tes!W128=0,"",RES_hhdet_tes!W128/RES_hhdet_fec!W128)</f>
        <v>3.6154823095349307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1.6812889119229022</v>
      </c>
      <c r="C129" s="111">
        <f>IF(RES_hhdet_tes!C129=0,"",RES_hhdet_tes!C129/RES_hhdet_fec!C129)</f>
        <v>1.9595464535122635</v>
      </c>
      <c r="D129" s="111">
        <f>IF(RES_hhdet_tes!D129=0,"",RES_hhdet_tes!D129/RES_hhdet_fec!D129)</f>
        <v>2.0916957801848386</v>
      </c>
      <c r="E129" s="111">
        <f>IF(RES_hhdet_tes!E129=0,"",RES_hhdet_tes!E129/RES_hhdet_fec!E129)</f>
        <v>2.1872660291483998</v>
      </c>
      <c r="F129" s="111">
        <f>IF(RES_hhdet_tes!F129=0,"",RES_hhdet_tes!F129/RES_hhdet_fec!F129)</f>
        <v>2.2502032769722518</v>
      </c>
      <c r="G129" s="111">
        <f>IF(RES_hhdet_tes!G129=0,"",RES_hhdet_tes!G129/RES_hhdet_fec!G129)</f>
        <v>2.320525707198835</v>
      </c>
      <c r="H129" s="111">
        <f>IF(RES_hhdet_tes!H129=0,"",RES_hhdet_tes!H129/RES_hhdet_fec!H129)</f>
        <v>2.3769947398813858</v>
      </c>
      <c r="I129" s="111">
        <f>IF(RES_hhdet_tes!I129=0,"",RES_hhdet_tes!I129/RES_hhdet_fec!I129)</f>
        <v>2.4384871828941308</v>
      </c>
      <c r="J129" s="111">
        <f>IF(RES_hhdet_tes!J129=0,"",RES_hhdet_tes!J129/RES_hhdet_fec!J129)</f>
        <v>2.4780247120270649</v>
      </c>
      <c r="K129" s="111">
        <f>IF(RES_hhdet_tes!K129=0,"",RES_hhdet_tes!K129/RES_hhdet_fec!K129)</f>
        <v>2.5430098704851778</v>
      </c>
      <c r="L129" s="111">
        <f>IF(RES_hhdet_tes!L129=0,"",RES_hhdet_tes!L129/RES_hhdet_fec!L129)</f>
        <v>2.5887885190217599</v>
      </c>
      <c r="M129" s="111">
        <f>IF(RES_hhdet_tes!M129=0,"",RES_hhdet_tes!M129/RES_hhdet_fec!M129)</f>
        <v>2.6407280596199327</v>
      </c>
      <c r="N129" s="111">
        <f>IF(RES_hhdet_tes!N129=0,"",RES_hhdet_tes!N129/RES_hhdet_fec!N129)</f>
        <v>2.7510697777296822</v>
      </c>
      <c r="O129" s="111">
        <f>IF(RES_hhdet_tes!O129=0,"",RES_hhdet_tes!O129/RES_hhdet_fec!O129)</f>
        <v>2.9021404348251743</v>
      </c>
      <c r="P129" s="111">
        <f>IF(RES_hhdet_tes!P129=0,"",RES_hhdet_tes!P129/RES_hhdet_fec!P129)</f>
        <v>3.0725435921479254</v>
      </c>
      <c r="Q129" s="111">
        <f>IF(RES_hhdet_tes!Q129=0,"",RES_hhdet_tes!Q129/RES_hhdet_fec!Q129)</f>
        <v>3.2282694471626345</v>
      </c>
      <c r="R129" s="111">
        <f>IF(RES_hhdet_tes!R129=0,"",RES_hhdet_tes!R129/RES_hhdet_fec!R129)</f>
        <v>3.3118736327589651</v>
      </c>
      <c r="S129" s="111">
        <f>IF(RES_hhdet_tes!S129=0,"",RES_hhdet_tes!S129/RES_hhdet_fec!S129)</f>
        <v>3.3776057504773846</v>
      </c>
      <c r="T129" s="111">
        <f>IF(RES_hhdet_tes!T129=0,"",RES_hhdet_tes!T129/RES_hhdet_fec!T129)</f>
        <v>3.4360627753671857</v>
      </c>
      <c r="U129" s="111">
        <f>IF(RES_hhdet_tes!U129=0,"",RES_hhdet_tes!U129/RES_hhdet_fec!U129)</f>
        <v>3.49255008740358</v>
      </c>
      <c r="V129" s="111">
        <f>IF(RES_hhdet_tes!V129=0,"",RES_hhdet_tes!V129/RES_hhdet_fec!V129)</f>
        <v>3.557289253171235</v>
      </c>
      <c r="W129" s="111">
        <f>IF(RES_hhdet_tes!W129=0,"",RES_hhdet_tes!W129/RES_hhdet_fec!W129)</f>
        <v>3.6154823095349307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0.71637702570132744</v>
      </c>
      <c r="C130" s="124">
        <f>IF(RES_hhdet_tes!C130=0,"",RES_hhdet_tes!C130/RES_hhdet_fec!C130)</f>
        <v>0.72091942254247732</v>
      </c>
      <c r="D130" s="124">
        <f>IF(RES_hhdet_tes!D130=0,"",RES_hhdet_tes!D130/RES_hhdet_fec!D130)</f>
        <v>0.72277810370980167</v>
      </c>
      <c r="E130" s="124">
        <f>IF(RES_hhdet_tes!E130=0,"",RES_hhdet_tes!E130/RES_hhdet_fec!E130)</f>
        <v>0.72421051109368562</v>
      </c>
      <c r="F130" s="124">
        <f>IF(RES_hhdet_tes!F130=0,"",RES_hhdet_tes!F130/RES_hhdet_fec!F130)</f>
        <v>0.72600516647554736</v>
      </c>
      <c r="G130" s="124">
        <f>IF(RES_hhdet_tes!G130=0,"",RES_hhdet_tes!G130/RES_hhdet_fec!G130)</f>
        <v>0.72832456452310013</v>
      </c>
      <c r="H130" s="124">
        <f>IF(RES_hhdet_tes!H130=0,"",RES_hhdet_tes!H130/RES_hhdet_fec!H130)</f>
        <v>0.73032379737138919</v>
      </c>
      <c r="I130" s="124">
        <f>IF(RES_hhdet_tes!I130=0,"",RES_hhdet_tes!I130/RES_hhdet_fec!I130)</f>
        <v>0.73238446601885576</v>
      </c>
      <c r="J130" s="124">
        <f>IF(RES_hhdet_tes!J130=0,"",RES_hhdet_tes!J130/RES_hhdet_fec!J130)</f>
        <v>0.73429798225636844</v>
      </c>
      <c r="K130" s="124">
        <f>IF(RES_hhdet_tes!K130=0,"",RES_hhdet_tes!K130/RES_hhdet_fec!K130)</f>
        <v>0.73833116533395682</v>
      </c>
      <c r="L130" s="124">
        <f>IF(RES_hhdet_tes!L130=0,"",RES_hhdet_tes!L130/RES_hhdet_fec!L130)</f>
        <v>0.73797677077498136</v>
      </c>
      <c r="M130" s="124">
        <f>IF(RES_hhdet_tes!M130=0,"",RES_hhdet_tes!M130/RES_hhdet_fec!M130)</f>
        <v>0.7415907057267711</v>
      </c>
      <c r="N130" s="124">
        <f>IF(RES_hhdet_tes!N130=0,"",RES_hhdet_tes!N130/RES_hhdet_fec!N130)</f>
        <v>0.746498305661353</v>
      </c>
      <c r="O130" s="124">
        <f>IF(RES_hhdet_tes!O130=0,"",RES_hhdet_tes!O130/RES_hhdet_fec!O130)</f>
        <v>0.74949490049204925</v>
      </c>
      <c r="P130" s="124">
        <f>IF(RES_hhdet_tes!P130=0,"",RES_hhdet_tes!P130/RES_hhdet_fec!P130)</f>
        <v>0.75678485575844334</v>
      </c>
      <c r="Q130" s="124">
        <f>IF(RES_hhdet_tes!Q130=0,"",RES_hhdet_tes!Q130/RES_hhdet_fec!Q130)</f>
        <v>0.75784378763376681</v>
      </c>
      <c r="R130" s="124">
        <f>IF(RES_hhdet_tes!R130=0,"",RES_hhdet_tes!R130/RES_hhdet_fec!R130)</f>
        <v>0.76040358575359968</v>
      </c>
      <c r="S130" s="124">
        <f>IF(RES_hhdet_tes!S130=0,"",RES_hhdet_tes!S130/RES_hhdet_fec!S130)</f>
        <v>0.76749929734804534</v>
      </c>
      <c r="T130" s="124">
        <f>IF(RES_hhdet_tes!T130=0,"",RES_hhdet_tes!T130/RES_hhdet_fec!T130)</f>
        <v>0.77226575443393231</v>
      </c>
      <c r="U130" s="124">
        <f>IF(RES_hhdet_tes!U130=0,"",RES_hhdet_tes!U130/RES_hhdet_fec!U130)</f>
        <v>0.77431516735759454</v>
      </c>
      <c r="V130" s="124">
        <f>IF(RES_hhdet_tes!V130=0,"",RES_hhdet_tes!V130/RES_hhdet_fec!V130)</f>
        <v>0.77800058903385605</v>
      </c>
      <c r="W130" s="124">
        <f>IF(RES_hhdet_tes!W130=0,"",RES_hhdet_tes!W130/RES_hhdet_fec!W130)</f>
        <v>0.77365181121035342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0.72353290642016355</v>
      </c>
      <c r="C131" s="111">
        <f>IF(RES_hhdet_tes!C131=0,"",RES_hhdet_tes!C131/RES_hhdet_fec!C131)</f>
        <v>0.72547078550319399</v>
      </c>
      <c r="D131" s="111">
        <f>IF(RES_hhdet_tes!D131=0,"",RES_hhdet_tes!D131/RES_hhdet_fec!D131)</f>
        <v>0.72771525054427566</v>
      </c>
      <c r="E131" s="111">
        <f>IF(RES_hhdet_tes!E131=0,"",RES_hhdet_tes!E131/RES_hhdet_fec!E131)</f>
        <v>0.72988977803549682</v>
      </c>
      <c r="F131" s="111">
        <f>IF(RES_hhdet_tes!F131=0,"",RES_hhdet_tes!F131/RES_hhdet_fec!F131)</f>
        <v>0.73166668523519984</v>
      </c>
      <c r="G131" s="111">
        <f>IF(RES_hhdet_tes!G131=0,"",RES_hhdet_tes!G131/RES_hhdet_fec!G131)</f>
        <v>0.73413810838656435</v>
      </c>
      <c r="H131" s="111">
        <f>IF(RES_hhdet_tes!H131=0,"",RES_hhdet_tes!H131/RES_hhdet_fec!H131)</f>
        <v>0.73641791017264946</v>
      </c>
      <c r="I131" s="111">
        <f>IF(RES_hhdet_tes!I131=0,"",RES_hhdet_tes!I131/RES_hhdet_fec!I131)</f>
        <v>0.7388561123590579</v>
      </c>
      <c r="J131" s="111">
        <f>IF(RES_hhdet_tes!J131=0,"",RES_hhdet_tes!J131/RES_hhdet_fec!J131)</f>
        <v>0.74057786998277997</v>
      </c>
      <c r="K131" s="111">
        <f>IF(RES_hhdet_tes!K131=0,"",RES_hhdet_tes!K131/RES_hhdet_fec!K131)</f>
        <v>0.74282682738386119</v>
      </c>
      <c r="L131" s="111">
        <f>IF(RES_hhdet_tes!L131=0,"",RES_hhdet_tes!L131/RES_hhdet_fec!L131)</f>
        <v>0.74514986997528032</v>
      </c>
      <c r="M131" s="111">
        <f>IF(RES_hhdet_tes!M131=0,"",RES_hhdet_tes!M131/RES_hhdet_fec!M131)</f>
        <v>0.7487946616836626</v>
      </c>
      <c r="N131" s="111">
        <f>IF(RES_hhdet_tes!N131=0,"",RES_hhdet_tes!N131/RES_hhdet_fec!N131)</f>
        <v>0.75479583458210375</v>
      </c>
      <c r="O131" s="111">
        <f>IF(RES_hhdet_tes!O131=0,"",RES_hhdet_tes!O131/RES_hhdet_fec!O131)</f>
        <v>0.76096515177649526</v>
      </c>
      <c r="P131" s="111">
        <f>IF(RES_hhdet_tes!P131=0,"",RES_hhdet_tes!P131/RES_hhdet_fec!P131)</f>
        <v>0.76332893156847237</v>
      </c>
      <c r="Q131" s="111">
        <f>IF(RES_hhdet_tes!Q131=0,"",RES_hhdet_tes!Q131/RES_hhdet_fec!Q131)</f>
        <v>0.76547910362777083</v>
      </c>
      <c r="R131" s="111">
        <f>IF(RES_hhdet_tes!R131=0,"",RES_hhdet_tes!R131/RES_hhdet_fec!R131)</f>
        <v>0.76832276358104634</v>
      </c>
      <c r="S131" s="111">
        <f>IF(RES_hhdet_tes!S131=0,"",RES_hhdet_tes!S131/RES_hhdet_fec!S131)</f>
        <v>0.77263627623043285</v>
      </c>
      <c r="T131" s="111">
        <f>IF(RES_hhdet_tes!T131=0,"",RES_hhdet_tes!T131/RES_hhdet_fec!T131)</f>
        <v>0.7762997999779897</v>
      </c>
      <c r="U131" s="111">
        <f>IF(RES_hhdet_tes!U131=0,"",RES_hhdet_tes!U131/RES_hhdet_fec!U131)</f>
        <v>0.77957259117997257</v>
      </c>
      <c r="V131" s="111">
        <f>IF(RES_hhdet_tes!V131=0,"",RES_hhdet_tes!V131/RES_hhdet_fec!V131)</f>
        <v>0.78225460369766697</v>
      </c>
      <c r="W131" s="111">
        <f>IF(RES_hhdet_tes!W131=0,"",RES_hhdet_tes!W131/RES_hhdet_fec!W131)</f>
        <v>0.78558014314846281</v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>
        <f>IF(RES_hhdet_tes!L132=0,"",RES_hhdet_tes!L132/RES_hhdet_fec!L132)</f>
        <v>0.90221141326486276</v>
      </c>
      <c r="M132" s="111">
        <f>IF(RES_hhdet_tes!M132=0,"",RES_hhdet_tes!M132/RES_hhdet_fec!M132)</f>
        <v>0.91220534967212652</v>
      </c>
      <c r="N132" s="111">
        <f>IF(RES_hhdet_tes!N132=0,"",RES_hhdet_tes!N132/RES_hhdet_fec!N132)</f>
        <v>0.9077259383845776</v>
      </c>
      <c r="O132" s="111">
        <f>IF(RES_hhdet_tes!O132=0,"",RES_hhdet_tes!O132/RES_hhdet_fec!O132)</f>
        <v>0.89958968663393335</v>
      </c>
      <c r="P132" s="111">
        <f>IF(RES_hhdet_tes!P132=0,"",RES_hhdet_tes!P132/RES_hhdet_fec!P132)</f>
        <v>0.9113489757277895</v>
      </c>
      <c r="Q132" s="111">
        <f>IF(RES_hhdet_tes!Q132=0,"",RES_hhdet_tes!Q132/RES_hhdet_fec!Q132)</f>
        <v>0.91057534927658201</v>
      </c>
      <c r="R132" s="111">
        <f>IF(RES_hhdet_tes!R132=0,"",RES_hhdet_tes!R132/RES_hhdet_fec!R132)</f>
        <v>0.91049903282478284</v>
      </c>
      <c r="S132" s="111">
        <f>IF(RES_hhdet_tes!S132=0,"",RES_hhdet_tes!S132/RES_hhdet_fec!S132)</f>
        <v>0.9184390151232491</v>
      </c>
      <c r="T132" s="111">
        <f>IF(RES_hhdet_tes!T132=0,"",RES_hhdet_tes!T132/RES_hhdet_fec!T132)</f>
        <v>0.91706344848294885</v>
      </c>
      <c r="U132" s="111">
        <f>IF(RES_hhdet_tes!U132=0,"",RES_hhdet_tes!U132/RES_hhdet_fec!U132)</f>
        <v>0.92335491695903926</v>
      </c>
      <c r="V132" s="111">
        <f>IF(RES_hhdet_tes!V132=0,"",RES_hhdet_tes!V132/RES_hhdet_fec!V132)</f>
        <v>0.92616000517933283</v>
      </c>
      <c r="W132" s="111">
        <f>IF(RES_hhdet_tes!W132=0,"",RES_hhdet_tes!W132/RES_hhdet_fec!W132)</f>
        <v>0.92726369510501128</v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>
        <f>IF(RES_hhdet_tes!L133=0,"",RES_hhdet_tes!L133/RES_hhdet_fec!L133)</f>
        <v>0.76531745484053915</v>
      </c>
      <c r="M133" s="112">
        <f>IF(RES_hhdet_tes!M133=0,"",RES_hhdet_tes!M133/RES_hhdet_fec!M133)</f>
        <v>0.76533135858979062</v>
      </c>
      <c r="N133" s="112">
        <f>IF(RES_hhdet_tes!N133=0,"",RES_hhdet_tes!N133/RES_hhdet_fec!N133)</f>
        <v>0.76533215063072613</v>
      </c>
      <c r="O133" s="112">
        <f>IF(RES_hhdet_tes!O133=0,"",RES_hhdet_tes!O133/RES_hhdet_fec!O133)</f>
        <v>0.76533573828998736</v>
      </c>
      <c r="P133" s="112">
        <f>IF(RES_hhdet_tes!P133=0,"",RES_hhdet_tes!P133/RES_hhdet_fec!P133)</f>
        <v>0.77136106077560496</v>
      </c>
      <c r="Q133" s="112">
        <f>IF(RES_hhdet_tes!Q133=0,"",RES_hhdet_tes!Q133/RES_hhdet_fec!Q133)</f>
        <v>0.77151450578055247</v>
      </c>
      <c r="R133" s="112">
        <f>IF(RES_hhdet_tes!R133=0,"",RES_hhdet_tes!R133/RES_hhdet_fec!R133)</f>
        <v>0.7717304431292058</v>
      </c>
      <c r="S133" s="112">
        <f>IF(RES_hhdet_tes!S133=0,"",RES_hhdet_tes!S133/RES_hhdet_fec!S133)</f>
        <v>0.77231049104500826</v>
      </c>
      <c r="T133" s="112">
        <f>IF(RES_hhdet_tes!T133=0,"",RES_hhdet_tes!T133/RES_hhdet_fec!T133)</f>
        <v>0.77890693248817133</v>
      </c>
      <c r="U133" s="112">
        <f>IF(RES_hhdet_tes!U133=0,"",RES_hhdet_tes!U133/RES_hhdet_fec!U133)</f>
        <v>0.78205953292683994</v>
      </c>
      <c r="V133" s="112">
        <f>IF(RES_hhdet_tes!V133=0,"",RES_hhdet_tes!V133/RES_hhdet_fec!V133)</f>
        <v>0.79351086370075097</v>
      </c>
      <c r="W133" s="112">
        <f>IF(RES_hhdet_tes!W133=0,"",RES_hhdet_tes!W133/RES_hhdet_fec!W133)</f>
        <v>0.7958033297534971</v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0.54880132325238962</v>
      </c>
      <c r="C135" s="112">
        <f>IF(RES_hhdet_tes!C135=0,"",RES_hhdet_tes!C135/RES_hhdet_fec!C135)</f>
        <v>0.55522906839309938</v>
      </c>
      <c r="D135" s="112">
        <f>IF(RES_hhdet_tes!D135=0,"",RES_hhdet_tes!D135/RES_hhdet_fec!D135)</f>
        <v>0.55785037337950305</v>
      </c>
      <c r="E135" s="112">
        <f>IF(RES_hhdet_tes!E135=0,"",RES_hhdet_tes!E135/RES_hhdet_fec!E135)</f>
        <v>0.56126623258194142</v>
      </c>
      <c r="F135" s="112">
        <f>IF(RES_hhdet_tes!F135=0,"",RES_hhdet_tes!F135/RES_hhdet_fec!F135)</f>
        <v>0.56440873402917546</v>
      </c>
      <c r="G135" s="112">
        <f>IF(RES_hhdet_tes!G135=0,"",RES_hhdet_tes!G135/RES_hhdet_fec!G135)</f>
        <v>0.56853527597239462</v>
      </c>
      <c r="H135" s="112">
        <f>IF(RES_hhdet_tes!H135=0,"",RES_hhdet_tes!H135/RES_hhdet_fec!H135)</f>
        <v>0.57221842750585739</v>
      </c>
      <c r="I135" s="112">
        <f>IF(RES_hhdet_tes!I135=0,"",RES_hhdet_tes!I135/RES_hhdet_fec!I135)</f>
        <v>0.57434801938807356</v>
      </c>
      <c r="J135" s="112">
        <f>IF(RES_hhdet_tes!J135=0,"",RES_hhdet_tes!J135/RES_hhdet_fec!J135)</f>
        <v>0.57523057725089521</v>
      </c>
      <c r="K135" s="112">
        <f>IF(RES_hhdet_tes!K135=0,"",RES_hhdet_tes!K135/RES_hhdet_fec!K135)</f>
        <v>0.57708978355370011</v>
      </c>
      <c r="L135" s="112">
        <f>IF(RES_hhdet_tes!L135=0,"",RES_hhdet_tes!L135/RES_hhdet_fec!L135)</f>
        <v>0.57822380405770435</v>
      </c>
      <c r="M135" s="112">
        <f>IF(RES_hhdet_tes!M135=0,"",RES_hhdet_tes!M135/RES_hhdet_fec!M135)</f>
        <v>0.5827691731997201</v>
      </c>
      <c r="N135" s="112">
        <f>IF(RES_hhdet_tes!N135=0,"",RES_hhdet_tes!N135/RES_hhdet_fec!N135)</f>
        <v>0.58881306754303719</v>
      </c>
      <c r="O135" s="112">
        <f>IF(RES_hhdet_tes!O135=0,"",RES_hhdet_tes!O135/RES_hhdet_fec!O135)</f>
        <v>0.59887729651961652</v>
      </c>
      <c r="P135" s="112">
        <f>IF(RES_hhdet_tes!P135=0,"",RES_hhdet_tes!P135/RES_hhdet_fec!P135)</f>
        <v>0.6028214544258601</v>
      </c>
      <c r="Q135" s="112">
        <f>IF(RES_hhdet_tes!Q135=0,"",RES_hhdet_tes!Q135/RES_hhdet_fec!Q135)</f>
        <v>0.60437577018778732</v>
      </c>
      <c r="R135" s="112">
        <f>IF(RES_hhdet_tes!R135=0,"",RES_hhdet_tes!R135/RES_hhdet_fec!R135)</f>
        <v>0.60524986339548204</v>
      </c>
      <c r="S135" s="112">
        <f>IF(RES_hhdet_tes!S135=0,"",RES_hhdet_tes!S135/RES_hhdet_fec!S135)</f>
        <v>0.60936300362903772</v>
      </c>
      <c r="T135" s="112">
        <f>IF(RES_hhdet_tes!T135=0,"",RES_hhdet_tes!T135/RES_hhdet_fec!T135)</f>
        <v>0.62420088646149641</v>
      </c>
      <c r="U135" s="112">
        <f>IF(RES_hhdet_tes!U135=0,"",RES_hhdet_tes!U135/RES_hhdet_fec!U135)</f>
        <v>0.65652232701457958</v>
      </c>
      <c r="V135" s="112">
        <f>IF(RES_hhdet_tes!V135=0,"",RES_hhdet_tes!V135/RES_hhdet_fec!V135)</f>
        <v>0.68218744363156536</v>
      </c>
      <c r="W135" s="112">
        <f>IF(RES_hhdet_tes!W135=0,"",RES_hhdet_tes!W135/RES_hhdet_fec!W135)</f>
        <v>0.70157918234499816</v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>
        <f>IF(RES_hhdet_tes!L136=0,"",RES_hhdet_tes!L136/RES_hhdet_fec!L136)</f>
        <v>0.79973221967418284</v>
      </c>
      <c r="M136" s="113">
        <f>IF(RES_hhdet_tes!M136=0,"",RES_hhdet_tes!M136/RES_hhdet_fec!M136)</f>
        <v>0.81955946984982719</v>
      </c>
      <c r="N136" s="113">
        <f>IF(RES_hhdet_tes!N136=0,"",RES_hhdet_tes!N136/RES_hhdet_fec!N136)</f>
        <v>0.8121297961581222</v>
      </c>
      <c r="O136" s="113">
        <f>IF(RES_hhdet_tes!O136=0,"",RES_hhdet_tes!O136/RES_hhdet_fec!O136)</f>
        <v>0.79813939406075207</v>
      </c>
      <c r="P136" s="113">
        <f>IF(RES_hhdet_tes!P136=0,"",RES_hhdet_tes!P136/RES_hhdet_fec!P136)</f>
        <v>0.81634221977967847</v>
      </c>
      <c r="Q136" s="113">
        <f>IF(RES_hhdet_tes!Q136=0,"",RES_hhdet_tes!Q136/RES_hhdet_fec!Q136)</f>
        <v>0.81461601705163023</v>
      </c>
      <c r="R136" s="113">
        <f>IF(RES_hhdet_tes!R136=0,"",RES_hhdet_tes!R136/RES_hhdet_fec!R136)</f>
        <v>0.81975129518980139</v>
      </c>
      <c r="S136" s="113">
        <f>IF(RES_hhdet_tes!S136=0,"",RES_hhdet_tes!S136/RES_hhdet_fec!S136)</f>
        <v>0.83861347178274659</v>
      </c>
      <c r="T136" s="113">
        <f>IF(RES_hhdet_tes!T136=0,"",RES_hhdet_tes!T136/RES_hhdet_fec!T136)</f>
        <v>0.86985616095903973</v>
      </c>
      <c r="U136" s="113">
        <f>IF(RES_hhdet_tes!U136=0,"",RES_hhdet_tes!U136/RES_hhdet_fec!U136)</f>
        <v>0.87712900853016085</v>
      </c>
      <c r="V136" s="113">
        <f>IF(RES_hhdet_tes!V136=0,"",RES_hhdet_tes!V136/RES_hhdet_fec!V136)</f>
        <v>0.87994891967930278</v>
      </c>
      <c r="W136" s="113">
        <f>IF(RES_hhdet_tes!W136=0,"",RES_hhdet_tes!W136/RES_hhdet_fec!W136)</f>
        <v>0.8825389585387361</v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>
        <f>IF(RES_hhdet_tes!L137=0,"",RES_hhdet_tes!L137/RES_hhdet_fec!L137)</f>
        <v>0.58707695482368738</v>
      </c>
      <c r="M137" s="111">
        <f>IF(RES_hhdet_tes!M137=0,"",RES_hhdet_tes!M137/RES_hhdet_fec!M137)</f>
        <v>0.58766682943297499</v>
      </c>
      <c r="N137" s="111">
        <f>IF(RES_hhdet_tes!N137=0,"",RES_hhdet_tes!N137/RES_hhdet_fec!N137)</f>
        <v>0.58800903532962989</v>
      </c>
      <c r="O137" s="111">
        <f>IF(RES_hhdet_tes!O137=0,"",RES_hhdet_tes!O137/RES_hhdet_fec!O137)</f>
        <v>0.58950739535633978</v>
      </c>
      <c r="P137" s="111">
        <f>IF(RES_hhdet_tes!P137=0,"",RES_hhdet_tes!P137/RES_hhdet_fec!P137)</f>
        <v>0.58960481973265233</v>
      </c>
      <c r="Q137" s="111">
        <f>IF(RES_hhdet_tes!Q137=0,"",RES_hhdet_tes!Q137/RES_hhdet_fec!Q137)</f>
        <v>0.59033859746717299</v>
      </c>
      <c r="R137" s="111">
        <f>IF(RES_hhdet_tes!R137=0,"",RES_hhdet_tes!R137/RES_hhdet_fec!R137)</f>
        <v>0.59995160448602303</v>
      </c>
      <c r="S137" s="111">
        <f>IF(RES_hhdet_tes!S137=0,"",RES_hhdet_tes!S137/RES_hhdet_fec!S137)</f>
        <v>0.60988713947610584</v>
      </c>
      <c r="T137" s="111">
        <f>IF(RES_hhdet_tes!T137=0,"",RES_hhdet_tes!T137/RES_hhdet_fec!T137)</f>
        <v>0.67882617404263557</v>
      </c>
      <c r="U137" s="111">
        <f>IF(RES_hhdet_tes!U137=0,"",RES_hhdet_tes!U137/RES_hhdet_fec!U137)</f>
        <v>0.67939199128475114</v>
      </c>
      <c r="V137" s="111">
        <f>IF(RES_hhdet_tes!V137=0,"",RES_hhdet_tes!V137/RES_hhdet_fec!V137)</f>
        <v>0.68705878476058602</v>
      </c>
      <c r="W137" s="111">
        <f>IF(RES_hhdet_tes!W137=0,"",RES_hhdet_tes!W137/RES_hhdet_fec!W137)</f>
        <v>0.69061515093450832</v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0.7248714991035351</v>
      </c>
      <c r="C139" s="124">
        <f>IF(RES_hhdet_tes!C139=0,"",RES_hhdet_tes!C139/RES_hhdet_fec!C139)</f>
        <v>0.72730014219879358</v>
      </c>
      <c r="D139" s="124">
        <f>IF(RES_hhdet_tes!D139=0,"",RES_hhdet_tes!D139/RES_hhdet_fec!D139)</f>
        <v>0.72951986090379417</v>
      </c>
      <c r="E139" s="124">
        <f>IF(RES_hhdet_tes!E139=0,"",RES_hhdet_tes!E139/RES_hhdet_fec!E139)</f>
        <v>0.73406489699850408</v>
      </c>
      <c r="F139" s="124">
        <f>IF(RES_hhdet_tes!F139=0,"",RES_hhdet_tes!F139/RES_hhdet_fec!F139)</f>
        <v>0.73629216916925455</v>
      </c>
      <c r="G139" s="124">
        <f>IF(RES_hhdet_tes!G139=0,"",RES_hhdet_tes!G139/RES_hhdet_fec!G139)</f>
        <v>0.7379494339402396</v>
      </c>
      <c r="H139" s="124">
        <f>IF(RES_hhdet_tes!H139=0,"",RES_hhdet_tes!H139/RES_hhdet_fec!H139)</f>
        <v>0.7401947676877294</v>
      </c>
      <c r="I139" s="124">
        <f>IF(RES_hhdet_tes!I139=0,"",RES_hhdet_tes!I139/RES_hhdet_fec!I139)</f>
        <v>0.74283478063885011</v>
      </c>
      <c r="J139" s="124">
        <f>IF(RES_hhdet_tes!J139=0,"",RES_hhdet_tes!J139/RES_hhdet_fec!J139)</f>
        <v>0.74153186979327679</v>
      </c>
      <c r="K139" s="124">
        <f>IF(RES_hhdet_tes!K139=0,"",RES_hhdet_tes!K139/RES_hhdet_fec!K139)</f>
        <v>0.74281068650928384</v>
      </c>
      <c r="L139" s="124">
        <f>IF(RES_hhdet_tes!L139=0,"",RES_hhdet_tes!L139/RES_hhdet_fec!L139)</f>
        <v>0.7442969384708481</v>
      </c>
      <c r="M139" s="124">
        <f>IF(RES_hhdet_tes!M139=0,"",RES_hhdet_tes!M139/RES_hhdet_fec!M139)</f>
        <v>0.74715105457239672</v>
      </c>
      <c r="N139" s="124">
        <f>IF(RES_hhdet_tes!N139=0,"",RES_hhdet_tes!N139/RES_hhdet_fec!N139)</f>
        <v>0.75149975235912669</v>
      </c>
      <c r="O139" s="124">
        <f>IF(RES_hhdet_tes!O139=0,"",RES_hhdet_tes!O139/RES_hhdet_fec!O139)</f>
        <v>0.75659947547270157</v>
      </c>
      <c r="P139" s="124">
        <f>IF(RES_hhdet_tes!P139=0,"",RES_hhdet_tes!P139/RES_hhdet_fec!P139)</f>
        <v>0.76117826105731778</v>
      </c>
      <c r="Q139" s="124">
        <f>IF(RES_hhdet_tes!Q139=0,"",RES_hhdet_tes!Q139/RES_hhdet_fec!Q139)</f>
        <v>0.76451317209036396</v>
      </c>
      <c r="R139" s="124">
        <f>IF(RES_hhdet_tes!R139=0,"",RES_hhdet_tes!R139/RES_hhdet_fec!R139)</f>
        <v>0.76782170551968942</v>
      </c>
      <c r="S139" s="124">
        <f>IF(RES_hhdet_tes!S139=0,"",RES_hhdet_tes!S139/RES_hhdet_fec!S139)</f>
        <v>0.77526261925904272</v>
      </c>
      <c r="T139" s="124">
        <f>IF(RES_hhdet_tes!T139=0,"",RES_hhdet_tes!T139/RES_hhdet_fec!T139)</f>
        <v>0.78735430056188938</v>
      </c>
      <c r="U139" s="124">
        <f>IF(RES_hhdet_tes!U139=0,"",RES_hhdet_tes!U139/RES_hhdet_fec!U139)</f>
        <v>0.79440963951175059</v>
      </c>
      <c r="V139" s="124">
        <f>IF(RES_hhdet_tes!V139=0,"",RES_hhdet_tes!V139/RES_hhdet_fec!V139)</f>
        <v>0.81124566095738126</v>
      </c>
      <c r="W139" s="124">
        <f>IF(RES_hhdet_tes!W139=0,"",RES_hhdet_tes!W139/RES_hhdet_fec!W139)</f>
        <v>0.8195618187322633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0.58313571181018975</v>
      </c>
      <c r="C140" s="111">
        <f>IF(RES_hhdet_tes!C140=0,"",RES_hhdet_tes!C140/RES_hhdet_fec!C140)</f>
        <v>0.58447937653172943</v>
      </c>
      <c r="D140" s="111">
        <f>IF(RES_hhdet_tes!D140=0,"",RES_hhdet_tes!D140/RES_hhdet_fec!D140)</f>
        <v>0.58561272935196451</v>
      </c>
      <c r="E140" s="111">
        <f>IF(RES_hhdet_tes!E140=0,"",RES_hhdet_tes!E140/RES_hhdet_fec!E140)</f>
        <v>0.58646315751804079</v>
      </c>
      <c r="F140" s="111">
        <f>IF(RES_hhdet_tes!F140=0,"",RES_hhdet_tes!F140/RES_hhdet_fec!F140)</f>
        <v>0.58759923210743648</v>
      </c>
      <c r="G140" s="111">
        <f>IF(RES_hhdet_tes!G140=0,"",RES_hhdet_tes!G140/RES_hhdet_fec!G140)</f>
        <v>0.58901037484451035</v>
      </c>
      <c r="H140" s="111">
        <f>IF(RES_hhdet_tes!H140=0,"",RES_hhdet_tes!H140/RES_hhdet_fec!H140)</f>
        <v>0.59041893976107873</v>
      </c>
      <c r="I140" s="111">
        <f>IF(RES_hhdet_tes!I140=0,"",RES_hhdet_tes!I140/RES_hhdet_fec!I140)</f>
        <v>0.59110508133028583</v>
      </c>
      <c r="J140" s="111">
        <f>IF(RES_hhdet_tes!J140=0,"",RES_hhdet_tes!J140/RES_hhdet_fec!J140)</f>
        <v>0.59138298345404483</v>
      </c>
      <c r="K140" s="111">
        <f>IF(RES_hhdet_tes!K140=0,"",RES_hhdet_tes!K140/RES_hhdet_fec!K140)</f>
        <v>0.59177840768333301</v>
      </c>
      <c r="L140" s="111">
        <f>IF(RES_hhdet_tes!L140=0,"",RES_hhdet_tes!L140/RES_hhdet_fec!L140)</f>
        <v>0.59206897583173923</v>
      </c>
      <c r="M140" s="111">
        <f>IF(RES_hhdet_tes!M140=0,"",RES_hhdet_tes!M140/RES_hhdet_fec!M140)</f>
        <v>0.59240643560483275</v>
      </c>
      <c r="N140" s="111">
        <f>IF(RES_hhdet_tes!N140=0,"",RES_hhdet_tes!N140/RES_hhdet_fec!N140)</f>
        <v>0.59282092296802436</v>
      </c>
      <c r="O140" s="111">
        <f>IF(RES_hhdet_tes!O140=0,"",RES_hhdet_tes!O140/RES_hhdet_fec!O140)</f>
        <v>0.59326983080119366</v>
      </c>
      <c r="P140" s="111">
        <f>IF(RES_hhdet_tes!P140=0,"",RES_hhdet_tes!P140/RES_hhdet_fec!P140)</f>
        <v>0.59347041016425084</v>
      </c>
      <c r="Q140" s="111">
        <f>IF(RES_hhdet_tes!Q140=0,"",RES_hhdet_tes!Q140/RES_hhdet_fec!Q140)</f>
        <v>0.59364122784956175</v>
      </c>
      <c r="R140" s="111">
        <f>IF(RES_hhdet_tes!R140=0,"",RES_hhdet_tes!R140/RES_hhdet_fec!R140)</f>
        <v>0.59383529003877478</v>
      </c>
      <c r="S140" s="111">
        <f>IF(RES_hhdet_tes!S140=0,"",RES_hhdet_tes!S140/RES_hhdet_fec!S140)</f>
        <v>0.59409016203733556</v>
      </c>
      <c r="T140" s="111">
        <f>IF(RES_hhdet_tes!T140=0,"",RES_hhdet_tes!T140/RES_hhdet_fec!T140)</f>
        <v>0.59423306280675081</v>
      </c>
      <c r="U140" s="111">
        <f>IF(RES_hhdet_tes!U140=0,"",RES_hhdet_tes!U140/RES_hhdet_fec!U140)</f>
        <v>0.59643882773068968</v>
      </c>
      <c r="V140" s="111">
        <f>IF(RES_hhdet_tes!V140=0,"",RES_hhdet_tes!V140/RES_hhdet_fec!V140)</f>
        <v>0.59904136336129055</v>
      </c>
      <c r="W140" s="111">
        <f>IF(RES_hhdet_tes!W140=0,"",RES_hhdet_tes!W140/RES_hhdet_fec!W140)</f>
        <v>0.60273304026337238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0.73713773272296701</v>
      </c>
      <c r="C141" s="45">
        <f>IF(RES_hhdet_tes!C141=0,"",RES_hhdet_tes!C141/RES_hhdet_fec!C141)</f>
        <v>0.73939166217810159</v>
      </c>
      <c r="D141" s="45">
        <f>IF(RES_hhdet_tes!D141=0,"",RES_hhdet_tes!D141/RES_hhdet_fec!D141)</f>
        <v>0.74189950997439058</v>
      </c>
      <c r="E141" s="45">
        <f>IF(RES_hhdet_tes!E141=0,"",RES_hhdet_tes!E141/RES_hhdet_fec!E141)</f>
        <v>0.74456580465378142</v>
      </c>
      <c r="F141" s="45">
        <f>IF(RES_hhdet_tes!F141=0,"",RES_hhdet_tes!F141/RES_hhdet_fec!F141)</f>
        <v>0.74720256782968364</v>
      </c>
      <c r="G141" s="45">
        <f>IF(RES_hhdet_tes!G141=0,"",RES_hhdet_tes!G141/RES_hhdet_fec!G141)</f>
        <v>0.75039050775664395</v>
      </c>
      <c r="H141" s="45">
        <f>IF(RES_hhdet_tes!H141=0,"",RES_hhdet_tes!H141/RES_hhdet_fec!H141)</f>
        <v>0.75386492993259846</v>
      </c>
      <c r="I141" s="45">
        <f>IF(RES_hhdet_tes!I141=0,"",RES_hhdet_tes!I141/RES_hhdet_fec!I141)</f>
        <v>0.75574048234412738</v>
      </c>
      <c r="J141" s="45">
        <f>IF(RES_hhdet_tes!J141=0,"",RES_hhdet_tes!J141/RES_hhdet_fec!J141)</f>
        <v>0.75648114443247638</v>
      </c>
      <c r="K141" s="45">
        <f>IF(RES_hhdet_tes!K141=0,"",RES_hhdet_tes!K141/RES_hhdet_fec!K141)</f>
        <v>0.75787592735441944</v>
      </c>
      <c r="L141" s="45">
        <f>IF(RES_hhdet_tes!L141=0,"",RES_hhdet_tes!L141/RES_hhdet_fec!L141)</f>
        <v>0.75919189813035448</v>
      </c>
      <c r="M141" s="45">
        <f>IF(RES_hhdet_tes!M141=0,"",RES_hhdet_tes!M141/RES_hhdet_fec!M141)</f>
        <v>0.76129040707733597</v>
      </c>
      <c r="N141" s="45">
        <f>IF(RES_hhdet_tes!N141=0,"",RES_hhdet_tes!N141/RES_hhdet_fec!N141)</f>
        <v>0.76430246290857262</v>
      </c>
      <c r="O141" s="45">
        <f>IF(RES_hhdet_tes!O141=0,"",RES_hhdet_tes!O141/RES_hhdet_fec!O141)</f>
        <v>0.76817381751895686</v>
      </c>
      <c r="P141" s="45">
        <f>IF(RES_hhdet_tes!P141=0,"",RES_hhdet_tes!P141/RES_hhdet_fec!P141)</f>
        <v>0.77091046224890647</v>
      </c>
      <c r="Q141" s="45">
        <f>IF(RES_hhdet_tes!Q141=0,"",RES_hhdet_tes!Q141/RES_hhdet_fec!Q141)</f>
        <v>0.77375078064291569</v>
      </c>
      <c r="R141" s="45">
        <f>IF(RES_hhdet_tes!R141=0,"",RES_hhdet_tes!R141/RES_hhdet_fec!R141)</f>
        <v>0.77724123082415686</v>
      </c>
      <c r="S141" s="45">
        <f>IF(RES_hhdet_tes!S141=0,"",RES_hhdet_tes!S141/RES_hhdet_fec!S141)</f>
        <v>0.78322295360864591</v>
      </c>
      <c r="T141" s="45">
        <f>IF(RES_hhdet_tes!T141=0,"",RES_hhdet_tes!T141/RES_hhdet_fec!T141)</f>
        <v>0.79138325850268498</v>
      </c>
      <c r="U141" s="45">
        <f>IF(RES_hhdet_tes!U141=0,"",RES_hhdet_tes!U141/RES_hhdet_fec!U141)</f>
        <v>0.80262627921663987</v>
      </c>
      <c r="V141" s="45">
        <f>IF(RES_hhdet_tes!V141=0,"",RES_hhdet_tes!V141/RES_hhdet_fec!V141)</f>
        <v>0.81617087134325739</v>
      </c>
      <c r="W141" s="45">
        <f>IF(RES_hhdet_tes!W141=0,"",RES_hhdet_tes!W141/RES_hhdet_fec!W141)</f>
        <v>0.82969762945518499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1.0982325475218642</v>
      </c>
      <c r="C143" s="119">
        <f>IF(RES_hhdet_tes!C143=0,"",RES_hhdet_tes!C143/RES_hhdet_fec!C143)</f>
        <v>1.1507714751977405</v>
      </c>
      <c r="D143" s="119">
        <f>IF(RES_hhdet_tes!D143=0,"",RES_hhdet_tes!D143/RES_hhdet_fec!D143)</f>
        <v>1.1794797825954664</v>
      </c>
      <c r="E143" s="119">
        <f>IF(RES_hhdet_tes!E143=0,"",RES_hhdet_tes!E143/RES_hhdet_fec!E143)</f>
        <v>1.2051781119382459</v>
      </c>
      <c r="F143" s="119">
        <f>IF(RES_hhdet_tes!F143=0,"",RES_hhdet_tes!F143/RES_hhdet_fec!F143)</f>
        <v>1.2261885039223057</v>
      </c>
      <c r="G143" s="119">
        <f>IF(RES_hhdet_tes!G143=0,"",RES_hhdet_tes!G143/RES_hhdet_fec!G143)</f>
        <v>1.259344314538011</v>
      </c>
      <c r="H143" s="119">
        <f>IF(RES_hhdet_tes!H143=0,"",RES_hhdet_tes!H143/RES_hhdet_fec!H143)</f>
        <v>1.2856400162338997</v>
      </c>
      <c r="I143" s="119">
        <f>IF(RES_hhdet_tes!I143=0,"",RES_hhdet_tes!I143/RES_hhdet_fec!I143)</f>
        <v>1.2852346582927441</v>
      </c>
      <c r="J143" s="119">
        <f>IF(RES_hhdet_tes!J143=0,"",RES_hhdet_tes!J143/RES_hhdet_fec!J143)</f>
        <v>1.3442904239202793</v>
      </c>
      <c r="K143" s="119">
        <f>IF(RES_hhdet_tes!K143=0,"",RES_hhdet_tes!K143/RES_hhdet_fec!K143)</f>
        <v>1.4121797174877138</v>
      </c>
      <c r="L143" s="119">
        <f>IF(RES_hhdet_tes!L143=0,"",RES_hhdet_tes!L143/RES_hhdet_fec!L143)</f>
        <v>1.4826888112253696</v>
      </c>
      <c r="M143" s="119">
        <f>IF(RES_hhdet_tes!M143=0,"",RES_hhdet_tes!M143/RES_hhdet_fec!M143)</f>
        <v>1.5348063268838661</v>
      </c>
      <c r="N143" s="119">
        <f>IF(RES_hhdet_tes!N143=0,"",RES_hhdet_tes!N143/RES_hhdet_fec!N143)</f>
        <v>1.6712463373953002</v>
      </c>
      <c r="O143" s="119">
        <f>IF(RES_hhdet_tes!O143=0,"",RES_hhdet_tes!O143/RES_hhdet_fec!O143)</f>
        <v>1.8203086891183935</v>
      </c>
      <c r="P143" s="119">
        <f>IF(RES_hhdet_tes!P143=0,"",RES_hhdet_tes!P143/RES_hhdet_fec!P143)</f>
        <v>1.8762999824142779</v>
      </c>
      <c r="Q143" s="119">
        <f>IF(RES_hhdet_tes!Q143=0,"",RES_hhdet_tes!Q143/RES_hhdet_fec!Q143)</f>
        <v>2.0072693403709354</v>
      </c>
      <c r="R143" s="119">
        <f>IF(RES_hhdet_tes!R143=0,"",RES_hhdet_tes!R143/RES_hhdet_fec!R143)</f>
        <v>2.0095643108377845</v>
      </c>
      <c r="S143" s="119">
        <f>IF(RES_hhdet_tes!S143=0,"",RES_hhdet_tes!S143/RES_hhdet_fec!S143)</f>
        <v>2.0745593176530592</v>
      </c>
      <c r="T143" s="119">
        <f>IF(RES_hhdet_tes!T143=0,"",RES_hhdet_tes!T143/RES_hhdet_fec!T143)</f>
        <v>2.0272950471386855</v>
      </c>
      <c r="U143" s="119">
        <f>IF(RES_hhdet_tes!U143=0,"",RES_hhdet_tes!U143/RES_hhdet_fec!U143)</f>
        <v>1.9486986754841849</v>
      </c>
      <c r="V143" s="119">
        <f>IF(RES_hhdet_tes!V143=0,"",RES_hhdet_tes!V143/RES_hhdet_fec!V143)</f>
        <v>2.0963019100678646</v>
      </c>
      <c r="W143" s="119">
        <f>IF(RES_hhdet_tes!W143=0,"",RES_hhdet_tes!W143/RES_hhdet_fec!W143)</f>
        <v>2.1113037644410602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1.2584918624262895</v>
      </c>
      <c r="C144" s="124">
        <f>IF(RES_hhdet_tes!C144=0,"",RES_hhdet_tes!C144/RES_hhdet_fec!C144)</f>
        <v>1.2714134179912615</v>
      </c>
      <c r="D144" s="124">
        <f>IF(RES_hhdet_tes!D144=0,"",RES_hhdet_tes!D144/RES_hhdet_fec!D144)</f>
        <v>1.3080669562898537</v>
      </c>
      <c r="E144" s="124">
        <f>IF(RES_hhdet_tes!E144=0,"",RES_hhdet_tes!E144/RES_hhdet_fec!E144)</f>
        <v>1.3518355492161691</v>
      </c>
      <c r="F144" s="124">
        <f>IF(RES_hhdet_tes!F144=0,"",RES_hhdet_tes!F144/RES_hhdet_fec!F144)</f>
        <v>1.3995747837972312</v>
      </c>
      <c r="G144" s="124">
        <f>IF(RES_hhdet_tes!G144=0,"",RES_hhdet_tes!G144/RES_hhdet_fec!G144)</f>
        <v>1.4553529806459049</v>
      </c>
      <c r="H144" s="124">
        <f>IF(RES_hhdet_tes!H144=0,"",RES_hhdet_tes!H144/RES_hhdet_fec!H144)</f>
        <v>1.5156558550046846</v>
      </c>
      <c r="I144" s="124">
        <f>IF(RES_hhdet_tes!I144=0,"",RES_hhdet_tes!I144/RES_hhdet_fec!I144)</f>
        <v>1.5770227068304521</v>
      </c>
      <c r="J144" s="124">
        <f>IF(RES_hhdet_tes!J144=0,"",RES_hhdet_tes!J144/RES_hhdet_fec!J144)</f>
        <v>1.6215473330008088</v>
      </c>
      <c r="K144" s="124">
        <f>IF(RES_hhdet_tes!K144=0,"",RES_hhdet_tes!K144/RES_hhdet_fec!K144)</f>
        <v>1.6531975124604066</v>
      </c>
      <c r="L144" s="124">
        <f>IF(RES_hhdet_tes!L144=0,"",RES_hhdet_tes!L144/RES_hhdet_fec!L144)</f>
        <v>1.6761294002050777</v>
      </c>
      <c r="M144" s="124">
        <f>IF(RES_hhdet_tes!M144=0,"",RES_hhdet_tes!M144/RES_hhdet_fec!M144)</f>
        <v>1.7882061960388156</v>
      </c>
      <c r="N144" s="124">
        <f>IF(RES_hhdet_tes!N144=0,"",RES_hhdet_tes!N144/RES_hhdet_fec!N144)</f>
        <v>2.0320180356014825</v>
      </c>
      <c r="O144" s="124">
        <f>IF(RES_hhdet_tes!O144=0,"",RES_hhdet_tes!O144/RES_hhdet_fec!O144)</f>
        <v>2.323636150084845</v>
      </c>
      <c r="P144" s="124">
        <f>IF(RES_hhdet_tes!P144=0,"",RES_hhdet_tes!P144/RES_hhdet_fec!P144)</f>
        <v>2.5266334168414306</v>
      </c>
      <c r="Q144" s="124">
        <f>IF(RES_hhdet_tes!Q144=0,"",RES_hhdet_tes!Q144/RES_hhdet_fec!Q144)</f>
        <v>2.6868801061015408</v>
      </c>
      <c r="R144" s="124">
        <f>IF(RES_hhdet_tes!R144=0,"",RES_hhdet_tes!R144/RES_hhdet_fec!R144)</f>
        <v>2.7996599039499652</v>
      </c>
      <c r="S144" s="124">
        <f>IF(RES_hhdet_tes!S144=0,"",RES_hhdet_tes!S144/RES_hhdet_fec!S144)</f>
        <v>2.9124006166318734</v>
      </c>
      <c r="T144" s="124">
        <f>IF(RES_hhdet_tes!T144=0,"",RES_hhdet_tes!T144/RES_hhdet_fec!T144)</f>
        <v>3.0084506447626089</v>
      </c>
      <c r="U144" s="124">
        <f>IF(RES_hhdet_tes!U144=0,"",RES_hhdet_tes!U144/RES_hhdet_fec!U144)</f>
        <v>3.0859125551177171</v>
      </c>
      <c r="V144" s="124">
        <f>IF(RES_hhdet_tes!V144=0,"",RES_hhdet_tes!V144/RES_hhdet_fec!V144)</f>
        <v>3.1498214974644481</v>
      </c>
      <c r="W144" s="124">
        <f>IF(RES_hhdet_tes!W144=0,"",RES_hhdet_tes!W144/RES_hhdet_fec!W144)</f>
        <v>3.1988172845131948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1.2584918624262895</v>
      </c>
      <c r="C145" s="111">
        <f>IF(RES_hhdet_tes!C145=0,"",RES_hhdet_tes!C145/RES_hhdet_fec!C145)</f>
        <v>1.2714134179912615</v>
      </c>
      <c r="D145" s="111">
        <f>IF(RES_hhdet_tes!D145=0,"",RES_hhdet_tes!D145/RES_hhdet_fec!D145)</f>
        <v>1.3080669562898537</v>
      </c>
      <c r="E145" s="111">
        <f>IF(RES_hhdet_tes!E145=0,"",RES_hhdet_tes!E145/RES_hhdet_fec!E145)</f>
        <v>1.3518355492161691</v>
      </c>
      <c r="F145" s="111">
        <f>IF(RES_hhdet_tes!F145=0,"",RES_hhdet_tes!F145/RES_hhdet_fec!F145)</f>
        <v>1.3995747837972312</v>
      </c>
      <c r="G145" s="111">
        <f>IF(RES_hhdet_tes!G145=0,"",RES_hhdet_tes!G145/RES_hhdet_fec!G145)</f>
        <v>1.4553529806459049</v>
      </c>
      <c r="H145" s="111">
        <f>IF(RES_hhdet_tes!H145=0,"",RES_hhdet_tes!H145/RES_hhdet_fec!H145)</f>
        <v>1.5156558550046846</v>
      </c>
      <c r="I145" s="111">
        <f>IF(RES_hhdet_tes!I145=0,"",RES_hhdet_tes!I145/RES_hhdet_fec!I145)</f>
        <v>1.5770227068304521</v>
      </c>
      <c r="J145" s="111">
        <f>IF(RES_hhdet_tes!J145=0,"",RES_hhdet_tes!J145/RES_hhdet_fec!J145)</f>
        <v>1.6215473330008088</v>
      </c>
      <c r="K145" s="111">
        <f>IF(RES_hhdet_tes!K145=0,"",RES_hhdet_tes!K145/RES_hhdet_fec!K145)</f>
        <v>1.6531975124604066</v>
      </c>
      <c r="L145" s="111">
        <f>IF(RES_hhdet_tes!L145=0,"",RES_hhdet_tes!L145/RES_hhdet_fec!L145)</f>
        <v>1.6761294002050777</v>
      </c>
      <c r="M145" s="111">
        <f>IF(RES_hhdet_tes!M145=0,"",RES_hhdet_tes!M145/RES_hhdet_fec!M145)</f>
        <v>1.7882061960388156</v>
      </c>
      <c r="N145" s="111">
        <f>IF(RES_hhdet_tes!N145=0,"",RES_hhdet_tes!N145/RES_hhdet_fec!N145)</f>
        <v>2.0320180356014825</v>
      </c>
      <c r="O145" s="111">
        <f>IF(RES_hhdet_tes!O145=0,"",RES_hhdet_tes!O145/RES_hhdet_fec!O145)</f>
        <v>2.323636150084845</v>
      </c>
      <c r="P145" s="111">
        <f>IF(RES_hhdet_tes!P145=0,"",RES_hhdet_tes!P145/RES_hhdet_fec!P145)</f>
        <v>2.5266334168414306</v>
      </c>
      <c r="Q145" s="111">
        <f>IF(RES_hhdet_tes!Q145=0,"",RES_hhdet_tes!Q145/RES_hhdet_fec!Q145)</f>
        <v>2.6868801061015408</v>
      </c>
      <c r="R145" s="111">
        <f>IF(RES_hhdet_tes!R145=0,"",RES_hhdet_tes!R145/RES_hhdet_fec!R145)</f>
        <v>2.7996599039499652</v>
      </c>
      <c r="S145" s="111">
        <f>IF(RES_hhdet_tes!S145=0,"",RES_hhdet_tes!S145/RES_hhdet_fec!S145)</f>
        <v>2.9124006166318734</v>
      </c>
      <c r="T145" s="111">
        <f>IF(RES_hhdet_tes!T145=0,"",RES_hhdet_tes!T145/RES_hhdet_fec!T145)</f>
        <v>3.0084506447626089</v>
      </c>
      <c r="U145" s="111">
        <f>IF(RES_hhdet_tes!U145=0,"",RES_hhdet_tes!U145/RES_hhdet_fec!U145)</f>
        <v>3.0859125551177171</v>
      </c>
      <c r="V145" s="111">
        <f>IF(RES_hhdet_tes!V145=0,"",RES_hhdet_tes!V145/RES_hhdet_fec!V145)</f>
        <v>3.1498214974644481</v>
      </c>
      <c r="W145" s="111">
        <f>IF(RES_hhdet_tes!W145=0,"",RES_hhdet_tes!W145/RES_hhdet_fec!W145)</f>
        <v>3.1988172845131948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1.6812889119229022</v>
      </c>
      <c r="C146" s="124">
        <f>IF(RES_hhdet_tes!C146=0,"",RES_hhdet_tes!C146/RES_hhdet_fec!C146)</f>
        <v>1.9222575977923499</v>
      </c>
      <c r="D146" s="124">
        <f>IF(RES_hhdet_tes!D146=0,"",RES_hhdet_tes!D146/RES_hhdet_fec!D146)</f>
        <v>2.0520298172430369</v>
      </c>
      <c r="E146" s="124">
        <f>IF(RES_hhdet_tes!E146=0,"",RES_hhdet_tes!E146/RES_hhdet_fec!E146)</f>
        <v>2.1305649486176343</v>
      </c>
      <c r="F146" s="124">
        <f>IF(RES_hhdet_tes!F146=0,"",RES_hhdet_tes!F146/RES_hhdet_fec!F146)</f>
        <v>2.2177719926385846</v>
      </c>
      <c r="G146" s="124">
        <f>IF(RES_hhdet_tes!G146=0,"",RES_hhdet_tes!G146/RES_hhdet_fec!G146)</f>
        <v>2.3043712838958563</v>
      </c>
      <c r="H146" s="124">
        <f>IF(RES_hhdet_tes!H146=0,"",RES_hhdet_tes!H146/RES_hhdet_fec!H146)</f>
        <v>2.3876946545495028</v>
      </c>
      <c r="I146" s="124">
        <f>IF(RES_hhdet_tes!I146=0,"",RES_hhdet_tes!I146/RES_hhdet_fec!I146)</f>
        <v>2.4645161788344714</v>
      </c>
      <c r="J146" s="124">
        <f>IF(RES_hhdet_tes!J146=0,"",RES_hhdet_tes!J146/RES_hhdet_fec!J146)</f>
        <v>2.5233273983188278</v>
      </c>
      <c r="K146" s="124">
        <f>IF(RES_hhdet_tes!K146=0,"",RES_hhdet_tes!K146/RES_hhdet_fec!K146)</f>
        <v>2.5880597329820829</v>
      </c>
      <c r="L146" s="124">
        <f>IF(RES_hhdet_tes!L146=0,"",RES_hhdet_tes!L146/RES_hhdet_fec!L146)</f>
        <v>2.6282014922912813</v>
      </c>
      <c r="M146" s="124">
        <f>IF(RES_hhdet_tes!M146=0,"",RES_hhdet_tes!M146/RES_hhdet_fec!M146)</f>
        <v>2.6820309800492135</v>
      </c>
      <c r="N146" s="124">
        <f>IF(RES_hhdet_tes!N146=0,"",RES_hhdet_tes!N146/RES_hhdet_fec!N146)</f>
        <v>2.8156131107951139</v>
      </c>
      <c r="O146" s="124">
        <f>IF(RES_hhdet_tes!O146=0,"",RES_hhdet_tes!O146/RES_hhdet_fec!O146)</f>
        <v>3.0088458419989466</v>
      </c>
      <c r="P146" s="124">
        <f>IF(RES_hhdet_tes!P146=0,"",RES_hhdet_tes!P146/RES_hhdet_fec!P146)</f>
        <v>3.2021430613925168</v>
      </c>
      <c r="Q146" s="124">
        <f>IF(RES_hhdet_tes!Q146=0,"",RES_hhdet_tes!Q146/RES_hhdet_fec!Q146)</f>
        <v>3.340412370339676</v>
      </c>
      <c r="R146" s="124">
        <f>IF(RES_hhdet_tes!R146=0,"",RES_hhdet_tes!R146/RES_hhdet_fec!R146)</f>
        <v>3.418741244642403</v>
      </c>
      <c r="S146" s="124">
        <f>IF(RES_hhdet_tes!S146=0,"",RES_hhdet_tes!S146/RES_hhdet_fec!S146)</f>
        <v>3.468074696791398</v>
      </c>
      <c r="T146" s="124">
        <f>IF(RES_hhdet_tes!T146=0,"",RES_hhdet_tes!T146/RES_hhdet_fec!T146)</f>
        <v>3.508799970658564</v>
      </c>
      <c r="U146" s="124">
        <f>IF(RES_hhdet_tes!U146=0,"",RES_hhdet_tes!U146/RES_hhdet_fec!U146)</f>
        <v>3.5501981472321069</v>
      </c>
      <c r="V146" s="124">
        <f>IF(RES_hhdet_tes!V146=0,"",RES_hhdet_tes!V146/RES_hhdet_fec!V146)</f>
        <v>3.5972493199635385</v>
      </c>
      <c r="W146" s="124">
        <f>IF(RES_hhdet_tes!W146=0,"",RES_hhdet_tes!W146/RES_hhdet_fec!W146)</f>
        <v>3.6467812781323743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1.6812889119229022</v>
      </c>
      <c r="C147" s="111">
        <f>IF(RES_hhdet_tes!C147=0,"",RES_hhdet_tes!C147/RES_hhdet_fec!C147)</f>
        <v>1.9222575977923499</v>
      </c>
      <c r="D147" s="111">
        <f>IF(RES_hhdet_tes!D147=0,"",RES_hhdet_tes!D147/RES_hhdet_fec!D147)</f>
        <v>2.0520298172430369</v>
      </c>
      <c r="E147" s="111">
        <f>IF(RES_hhdet_tes!E147=0,"",RES_hhdet_tes!E147/RES_hhdet_fec!E147)</f>
        <v>2.1305649486176343</v>
      </c>
      <c r="F147" s="111">
        <f>IF(RES_hhdet_tes!F147=0,"",RES_hhdet_tes!F147/RES_hhdet_fec!F147)</f>
        <v>2.2177719926385846</v>
      </c>
      <c r="G147" s="111">
        <f>IF(RES_hhdet_tes!G147=0,"",RES_hhdet_tes!G147/RES_hhdet_fec!G147)</f>
        <v>2.3043712838958563</v>
      </c>
      <c r="H147" s="111">
        <f>IF(RES_hhdet_tes!H147=0,"",RES_hhdet_tes!H147/RES_hhdet_fec!H147)</f>
        <v>2.3876946545495028</v>
      </c>
      <c r="I147" s="111">
        <f>IF(RES_hhdet_tes!I147=0,"",RES_hhdet_tes!I147/RES_hhdet_fec!I147)</f>
        <v>2.4645161788344714</v>
      </c>
      <c r="J147" s="111">
        <f>IF(RES_hhdet_tes!J147=0,"",RES_hhdet_tes!J147/RES_hhdet_fec!J147)</f>
        <v>2.5233273983188278</v>
      </c>
      <c r="K147" s="111">
        <f>IF(RES_hhdet_tes!K147=0,"",RES_hhdet_tes!K147/RES_hhdet_fec!K147)</f>
        <v>2.5880597329820829</v>
      </c>
      <c r="L147" s="111">
        <f>IF(RES_hhdet_tes!L147=0,"",RES_hhdet_tes!L147/RES_hhdet_fec!L147)</f>
        <v>2.6282014922912813</v>
      </c>
      <c r="M147" s="111">
        <f>IF(RES_hhdet_tes!M147=0,"",RES_hhdet_tes!M147/RES_hhdet_fec!M147)</f>
        <v>2.6820309800492135</v>
      </c>
      <c r="N147" s="111">
        <f>IF(RES_hhdet_tes!N147=0,"",RES_hhdet_tes!N147/RES_hhdet_fec!N147)</f>
        <v>2.8156131107951139</v>
      </c>
      <c r="O147" s="111">
        <f>IF(RES_hhdet_tes!O147=0,"",RES_hhdet_tes!O147/RES_hhdet_fec!O147)</f>
        <v>3.0088458419989466</v>
      </c>
      <c r="P147" s="111">
        <f>IF(RES_hhdet_tes!P147=0,"",RES_hhdet_tes!P147/RES_hhdet_fec!P147)</f>
        <v>3.2021430613925168</v>
      </c>
      <c r="Q147" s="111">
        <f>IF(RES_hhdet_tes!Q147=0,"",RES_hhdet_tes!Q147/RES_hhdet_fec!Q147)</f>
        <v>3.340412370339676</v>
      </c>
      <c r="R147" s="111">
        <f>IF(RES_hhdet_tes!R147=0,"",RES_hhdet_tes!R147/RES_hhdet_fec!R147)</f>
        <v>3.418741244642403</v>
      </c>
      <c r="S147" s="111">
        <f>IF(RES_hhdet_tes!S147=0,"",RES_hhdet_tes!S147/RES_hhdet_fec!S147)</f>
        <v>3.468074696791398</v>
      </c>
      <c r="T147" s="111">
        <f>IF(RES_hhdet_tes!T147=0,"",RES_hhdet_tes!T147/RES_hhdet_fec!T147)</f>
        <v>3.508799970658564</v>
      </c>
      <c r="U147" s="111">
        <f>IF(RES_hhdet_tes!U147=0,"",RES_hhdet_tes!U147/RES_hhdet_fec!U147)</f>
        <v>3.5501981472321069</v>
      </c>
      <c r="V147" s="111">
        <f>IF(RES_hhdet_tes!V147=0,"",RES_hhdet_tes!V147/RES_hhdet_fec!V147)</f>
        <v>3.5972493199635385</v>
      </c>
      <c r="W147" s="111">
        <f>IF(RES_hhdet_tes!W147=0,"",RES_hhdet_tes!W147/RES_hhdet_fec!W147)</f>
        <v>3.6467812781323743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0.54148070046918895</v>
      </c>
      <c r="C148" s="124">
        <f>IF(RES_hhdet_tes!C148=0,"",RES_hhdet_tes!C148/RES_hhdet_fec!C148)</f>
        <v>0.54053020059983781</v>
      </c>
      <c r="D148" s="124">
        <f>IF(RES_hhdet_tes!D148=0,"",RES_hhdet_tes!D148/RES_hhdet_fec!D148)</f>
        <v>0.54503932397206412</v>
      </c>
      <c r="E148" s="124">
        <f>IF(RES_hhdet_tes!E148=0,"",RES_hhdet_tes!E148/RES_hhdet_fec!E148)</f>
        <v>0.54962535686970315</v>
      </c>
      <c r="F148" s="124">
        <f>IF(RES_hhdet_tes!F148=0,"",RES_hhdet_tes!F148/RES_hhdet_fec!F148)</f>
        <v>0.55358651361080335</v>
      </c>
      <c r="G148" s="124">
        <f>IF(RES_hhdet_tes!G148=0,"",RES_hhdet_tes!G148/RES_hhdet_fec!G148)</f>
        <v>0.55791167523847873</v>
      </c>
      <c r="H148" s="124">
        <f>IF(RES_hhdet_tes!H148=0,"",RES_hhdet_tes!H148/RES_hhdet_fec!H148)</f>
        <v>0.56227528466549981</v>
      </c>
      <c r="I148" s="124">
        <f>IF(RES_hhdet_tes!I148=0,"",RES_hhdet_tes!I148/RES_hhdet_fec!I148)</f>
        <v>0.56587019922222037</v>
      </c>
      <c r="J148" s="124">
        <f>IF(RES_hhdet_tes!J148=0,"",RES_hhdet_tes!J148/RES_hhdet_fec!J148)</f>
        <v>0.56790667147052376</v>
      </c>
      <c r="K148" s="124">
        <f>IF(RES_hhdet_tes!K148=0,"",RES_hhdet_tes!K148/RES_hhdet_fec!K148)</f>
        <v>0.56953625229034788</v>
      </c>
      <c r="L148" s="124">
        <f>IF(RES_hhdet_tes!L148=0,"",RES_hhdet_tes!L148/RES_hhdet_fec!L148)</f>
        <v>0.58272776083565014</v>
      </c>
      <c r="M148" s="124">
        <f>IF(RES_hhdet_tes!M148=0,"",RES_hhdet_tes!M148/RES_hhdet_fec!M148)</f>
        <v>0.59067090701297931</v>
      </c>
      <c r="N148" s="124">
        <f>IF(RES_hhdet_tes!N148=0,"",RES_hhdet_tes!N148/RES_hhdet_fec!N148)</f>
        <v>0.59768985190967316</v>
      </c>
      <c r="O148" s="124">
        <f>IF(RES_hhdet_tes!O148=0,"",RES_hhdet_tes!O148/RES_hhdet_fec!O148)</f>
        <v>0.60746835333433646</v>
      </c>
      <c r="P148" s="124">
        <f>IF(RES_hhdet_tes!P148=0,"",RES_hhdet_tes!P148/RES_hhdet_fec!P148)</f>
        <v>0.61636787008435046</v>
      </c>
      <c r="Q148" s="124">
        <f>IF(RES_hhdet_tes!Q148=0,"",RES_hhdet_tes!Q148/RES_hhdet_fec!Q148)</f>
        <v>0.62659849020491643</v>
      </c>
      <c r="R148" s="124">
        <f>IF(RES_hhdet_tes!R148=0,"",RES_hhdet_tes!R148/RES_hhdet_fec!R148)</f>
        <v>0.63610952776335572</v>
      </c>
      <c r="S148" s="124">
        <f>IF(RES_hhdet_tes!S148=0,"",RES_hhdet_tes!S148/RES_hhdet_fec!S148)</f>
        <v>0.65562043968422512</v>
      </c>
      <c r="T148" s="124">
        <f>IF(RES_hhdet_tes!T148=0,"",RES_hhdet_tes!T148/RES_hhdet_fec!T148)</f>
        <v>0.6842405105260787</v>
      </c>
      <c r="U148" s="124">
        <f>IF(RES_hhdet_tes!U148=0,"",RES_hhdet_tes!U148/RES_hhdet_fec!U148)</f>
        <v>0.68952685703566985</v>
      </c>
      <c r="V148" s="124">
        <f>IF(RES_hhdet_tes!V148=0,"",RES_hhdet_tes!V148/RES_hhdet_fec!V148)</f>
        <v>0.71103614141341709</v>
      </c>
      <c r="W148" s="124">
        <f>IF(RES_hhdet_tes!W148=0,"",RES_hhdet_tes!W148/RES_hhdet_fec!W148)</f>
        <v>0.7190108332611036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0.48985715714706135</v>
      </c>
      <c r="C149" s="111">
        <f>IF(RES_hhdet_tes!C149=0,"",RES_hhdet_tes!C149/RES_hhdet_fec!C149)</f>
        <v>0.49808907240036238</v>
      </c>
      <c r="D149" s="111">
        <f>IF(RES_hhdet_tes!D149=0,"",RES_hhdet_tes!D149/RES_hhdet_fec!D149)</f>
        <v>0.50253338440532658</v>
      </c>
      <c r="E149" s="111">
        <f>IF(RES_hhdet_tes!E149=0,"",RES_hhdet_tes!E149/RES_hhdet_fec!E149)</f>
        <v>0.50616668577209567</v>
      </c>
      <c r="F149" s="111">
        <f>IF(RES_hhdet_tes!F149=0,"",RES_hhdet_tes!F149/RES_hhdet_fec!F149)</f>
        <v>0.5091842737600687</v>
      </c>
      <c r="G149" s="111">
        <f>IF(RES_hhdet_tes!G149=0,"",RES_hhdet_tes!G149/RES_hhdet_fec!G149)</f>
        <v>0.51231879435057626</v>
      </c>
      <c r="H149" s="111">
        <f>IF(RES_hhdet_tes!H149=0,"",RES_hhdet_tes!H149/RES_hhdet_fec!H149)</f>
        <v>0.51622566778261603</v>
      </c>
      <c r="I149" s="111">
        <f>IF(RES_hhdet_tes!I149=0,"",RES_hhdet_tes!I149/RES_hhdet_fec!I149)</f>
        <v>0.51941628717057009</v>
      </c>
      <c r="J149" s="111">
        <f>IF(RES_hhdet_tes!J149=0,"",RES_hhdet_tes!J149/RES_hhdet_fec!J149)</f>
        <v>0.52195979441009899</v>
      </c>
      <c r="K149" s="111">
        <f>IF(RES_hhdet_tes!K149=0,"",RES_hhdet_tes!K149/RES_hhdet_fec!K149)</f>
        <v>0.52550675991844786</v>
      </c>
      <c r="L149" s="111">
        <f>IF(RES_hhdet_tes!L149=0,"",RES_hhdet_tes!L149/RES_hhdet_fec!L149)</f>
        <v>0.52891502836488979</v>
      </c>
      <c r="M149" s="111">
        <f>IF(RES_hhdet_tes!M149=0,"",RES_hhdet_tes!M149/RES_hhdet_fec!M149)</f>
        <v>0.53711114960533357</v>
      </c>
      <c r="N149" s="111">
        <f>IF(RES_hhdet_tes!N149=0,"",RES_hhdet_tes!N149/RES_hhdet_fec!N149)</f>
        <v>0.55678673867994855</v>
      </c>
      <c r="O149" s="111">
        <f>IF(RES_hhdet_tes!O149=0,"",RES_hhdet_tes!O149/RES_hhdet_fec!O149)</f>
        <v>0.60015546121596297</v>
      </c>
      <c r="P149" s="111">
        <f>IF(RES_hhdet_tes!P149=0,"",RES_hhdet_tes!P149/RES_hhdet_fec!P149)</f>
        <v>0.61889811264053485</v>
      </c>
      <c r="Q149" s="111">
        <f>IF(RES_hhdet_tes!Q149=0,"",RES_hhdet_tes!Q149/RES_hhdet_fec!Q149)</f>
        <v>0.66793275084130133</v>
      </c>
      <c r="R149" s="111">
        <f>IF(RES_hhdet_tes!R149=0,"",RES_hhdet_tes!R149/RES_hhdet_fec!R149)</f>
        <v>0.7058599655392428</v>
      </c>
      <c r="S149" s="111">
        <f>IF(RES_hhdet_tes!S149=0,"",RES_hhdet_tes!S149/RES_hhdet_fec!S149)</f>
        <v>0.73007845938741767</v>
      </c>
      <c r="T149" s="111">
        <f>IF(RES_hhdet_tes!T149=0,"",RES_hhdet_tes!T149/RES_hhdet_fec!T149)</f>
        <v>0.77938101988025921</v>
      </c>
      <c r="U149" s="111">
        <f>IF(RES_hhdet_tes!U149=0,"",RES_hhdet_tes!U149/RES_hhdet_fec!U149)</f>
        <v>0.81446412508011778</v>
      </c>
      <c r="V149" s="111">
        <f>IF(RES_hhdet_tes!V149=0,"",RES_hhdet_tes!V149/RES_hhdet_fec!V149)</f>
        <v>0.85330695143111979</v>
      </c>
      <c r="W149" s="111">
        <f>IF(RES_hhdet_tes!W149=0,"",RES_hhdet_tes!W149/RES_hhdet_fec!W149)</f>
        <v>0.87643831921849569</v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>
        <f>IF(RES_hhdet_tes!T150=0,"",RES_hhdet_tes!T150/RES_hhdet_fec!T150)</f>
        <v>0.95133240579381795</v>
      </c>
      <c r="U150" s="111">
        <f>IF(RES_hhdet_tes!U150=0,"",RES_hhdet_tes!U150/RES_hhdet_fec!U150)</f>
        <v>0.95389843058355306</v>
      </c>
      <c r="V150" s="111">
        <f>IF(RES_hhdet_tes!V150=0,"",RES_hhdet_tes!V150/RES_hhdet_fec!V150)</f>
        <v>0.95483141791474535</v>
      </c>
      <c r="W150" s="111">
        <f>IF(RES_hhdet_tes!W150=0,"",RES_hhdet_tes!W150/RES_hhdet_fec!W150)</f>
        <v>0.95534413301323629</v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>
        <f>IF(RES_hhdet_tes!T151=0,"",RES_hhdet_tes!T151/RES_hhdet_fec!T151)</f>
        <v>0.86121615232156701</v>
      </c>
      <c r="U151" s="112">
        <f>IF(RES_hhdet_tes!U151=0,"",RES_hhdet_tes!U151/RES_hhdet_fec!U151)</f>
        <v>0.86121615232156712</v>
      </c>
      <c r="V151" s="112">
        <f>IF(RES_hhdet_tes!V151=0,"",RES_hhdet_tes!V151/RES_hhdet_fec!V151)</f>
        <v>0.8653272902975051</v>
      </c>
      <c r="W151" s="112">
        <f>IF(RES_hhdet_tes!W151=0,"",RES_hhdet_tes!W151/RES_hhdet_fec!W151)</f>
        <v>0.86553375891869777</v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0.54880132325238962</v>
      </c>
      <c r="C153" s="112">
        <f>IF(RES_hhdet_tes!C153=0,"",RES_hhdet_tes!C153/RES_hhdet_fec!C153)</f>
        <v>0.55173535686793418</v>
      </c>
      <c r="D153" s="112">
        <f>IF(RES_hhdet_tes!D153=0,"",RES_hhdet_tes!D153/RES_hhdet_fec!D153)</f>
        <v>0.55695762889675049</v>
      </c>
      <c r="E153" s="112">
        <f>IF(RES_hhdet_tes!E153=0,"",RES_hhdet_tes!E153/RES_hhdet_fec!E153)</f>
        <v>0.56151711721179054</v>
      </c>
      <c r="F153" s="112">
        <f>IF(RES_hhdet_tes!F153=0,"",RES_hhdet_tes!F153/RES_hhdet_fec!F153)</f>
        <v>0.56559525141724232</v>
      </c>
      <c r="G153" s="112">
        <f>IF(RES_hhdet_tes!G153=0,"",RES_hhdet_tes!G153/RES_hhdet_fec!G153)</f>
        <v>0.56944681449713419</v>
      </c>
      <c r="H153" s="112">
        <f>IF(RES_hhdet_tes!H153=0,"",RES_hhdet_tes!H153/RES_hhdet_fec!H153)</f>
        <v>0.57303134651895116</v>
      </c>
      <c r="I153" s="112">
        <f>IF(RES_hhdet_tes!I153=0,"",RES_hhdet_tes!I153/RES_hhdet_fec!I153)</f>
        <v>0.57503740579494356</v>
      </c>
      <c r="J153" s="112">
        <f>IF(RES_hhdet_tes!J153=0,"",RES_hhdet_tes!J153/RES_hhdet_fec!J153)</f>
        <v>0.5762050901234812</v>
      </c>
      <c r="K153" s="112">
        <f>IF(RES_hhdet_tes!K153=0,"",RES_hhdet_tes!K153/RES_hhdet_fec!K153)</f>
        <v>0.57772168809067881</v>
      </c>
      <c r="L153" s="112">
        <f>IF(RES_hhdet_tes!L153=0,"",RES_hhdet_tes!L153/RES_hhdet_fec!L153)</f>
        <v>0.57883638061097398</v>
      </c>
      <c r="M153" s="112">
        <f>IF(RES_hhdet_tes!M153=0,"",RES_hhdet_tes!M153/RES_hhdet_fec!M153)</f>
        <v>0.5831366477760519</v>
      </c>
      <c r="N153" s="112">
        <f>IF(RES_hhdet_tes!N153=0,"",RES_hhdet_tes!N153/RES_hhdet_fec!N153)</f>
        <v>0.59108642500609643</v>
      </c>
      <c r="O153" s="112">
        <f>IF(RES_hhdet_tes!O153=0,"",RES_hhdet_tes!O153/RES_hhdet_fec!O153)</f>
        <v>0.60166204902083453</v>
      </c>
      <c r="P153" s="112">
        <f>IF(RES_hhdet_tes!P153=0,"",RES_hhdet_tes!P153/RES_hhdet_fec!P153)</f>
        <v>0.61278325282907953</v>
      </c>
      <c r="Q153" s="112">
        <f>IF(RES_hhdet_tes!Q153=0,"",RES_hhdet_tes!Q153/RES_hhdet_fec!Q153)</f>
        <v>0.62250438874130309</v>
      </c>
      <c r="R153" s="112">
        <f>IF(RES_hhdet_tes!R153=0,"",RES_hhdet_tes!R153/RES_hhdet_fec!R153)</f>
        <v>0.62971013971897405</v>
      </c>
      <c r="S153" s="112">
        <f>IF(RES_hhdet_tes!S153=0,"",RES_hhdet_tes!S153/RES_hhdet_fec!S153)</f>
        <v>0.63635649072800915</v>
      </c>
      <c r="T153" s="112">
        <f>IF(RES_hhdet_tes!T153=0,"",RES_hhdet_tes!T153/RES_hhdet_fec!T153)</f>
        <v>0.6422224912968536</v>
      </c>
      <c r="U153" s="112">
        <f>IF(RES_hhdet_tes!U153=0,"",RES_hhdet_tes!U153/RES_hhdet_fec!U153)</f>
        <v>0.65848291937885128</v>
      </c>
      <c r="V153" s="112">
        <f>IF(RES_hhdet_tes!V153=0,"",RES_hhdet_tes!V153/RES_hhdet_fec!V153)</f>
        <v>0.67160435746108715</v>
      </c>
      <c r="W153" s="112">
        <f>IF(RES_hhdet_tes!W153=0,"",RES_hhdet_tes!W153/RES_hhdet_fec!W153)</f>
        <v>0.68551868543525063</v>
      </c>
      <c r="DA153" s="131" t="s">
        <v>2050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 t="str">
        <f>IF(RES_hhdet_tes!D154=0,"",RES_hhdet_tes!D154/RES_hhdet_fec!D154)</f>
        <v/>
      </c>
      <c r="E154" s="113" t="str">
        <f>IF(RES_hhdet_tes!E154=0,"",RES_hhdet_tes!E154/RES_hhdet_fec!E154)</f>
        <v/>
      </c>
      <c r="F154" s="113" t="str">
        <f>IF(RES_hhdet_tes!F154=0,"",RES_hhdet_tes!F154/RES_hhdet_fec!F154)</f>
        <v/>
      </c>
      <c r="G154" s="113" t="str">
        <f>IF(RES_hhdet_tes!G154=0,"",RES_hhdet_tes!G154/RES_hhdet_fec!G154)</f>
        <v/>
      </c>
      <c r="H154" s="113" t="str">
        <f>IF(RES_hhdet_tes!H154=0,"",RES_hhdet_tes!H154/RES_hhdet_fec!H154)</f>
        <v/>
      </c>
      <c r="I154" s="113" t="str">
        <f>IF(RES_hhdet_tes!I154=0,"",RES_hhdet_tes!I154/RES_hhdet_fec!I154)</f>
        <v/>
      </c>
      <c r="J154" s="113" t="str">
        <f>IF(RES_hhdet_tes!J154=0,"",RES_hhdet_tes!J154/RES_hhdet_fec!J154)</f>
        <v/>
      </c>
      <c r="K154" s="113" t="str">
        <f>IF(RES_hhdet_tes!K154=0,"",RES_hhdet_tes!K154/RES_hhdet_fec!K154)</f>
        <v/>
      </c>
      <c r="L154" s="113">
        <f>IF(RES_hhdet_tes!L154=0,"",RES_hhdet_tes!L154/RES_hhdet_fec!L154)</f>
        <v>0.79973221967418262</v>
      </c>
      <c r="M154" s="113">
        <f>IF(RES_hhdet_tes!M154=0,"",RES_hhdet_tes!M154/RES_hhdet_fec!M154)</f>
        <v>0.81964783066170421</v>
      </c>
      <c r="N154" s="113">
        <f>IF(RES_hhdet_tes!N154=0,"",RES_hhdet_tes!N154/RES_hhdet_fec!N154)</f>
        <v>0.81246717670335578</v>
      </c>
      <c r="O154" s="113">
        <f>IF(RES_hhdet_tes!O154=0,"",RES_hhdet_tes!O154/RES_hhdet_fec!O154)</f>
        <v>0.7994566250091365</v>
      </c>
      <c r="P154" s="113">
        <f>IF(RES_hhdet_tes!P154=0,"",RES_hhdet_tes!P154/RES_hhdet_fec!P154)</f>
        <v>0.81766414382289121</v>
      </c>
      <c r="Q154" s="113">
        <f>IF(RES_hhdet_tes!Q154=0,"",RES_hhdet_tes!Q154/RES_hhdet_fec!Q154)</f>
        <v>0.8200261442105875</v>
      </c>
      <c r="R154" s="113">
        <f>IF(RES_hhdet_tes!R154=0,"",RES_hhdet_tes!R154/RES_hhdet_fec!R154)</f>
        <v>0.83310706584693273</v>
      </c>
      <c r="S154" s="113">
        <f>IF(RES_hhdet_tes!S154=0,"",RES_hhdet_tes!S154/RES_hhdet_fec!S154)</f>
        <v>0.86638617907921212</v>
      </c>
      <c r="T154" s="113">
        <f>IF(RES_hhdet_tes!T154=0,"",RES_hhdet_tes!T154/RES_hhdet_fec!T154)</f>
        <v>0.86775294557640825</v>
      </c>
      <c r="U154" s="113">
        <f>IF(RES_hhdet_tes!U154=0,"",RES_hhdet_tes!U154/RES_hhdet_fec!U154)</f>
        <v>0.87518240011304671</v>
      </c>
      <c r="V154" s="113">
        <f>IF(RES_hhdet_tes!V154=0,"",RES_hhdet_tes!V154/RES_hhdet_fec!V154)</f>
        <v>0.87756556259728213</v>
      </c>
      <c r="W154" s="113">
        <f>IF(RES_hhdet_tes!W154=0,"",RES_hhdet_tes!W154/RES_hhdet_fec!W154)</f>
        <v>0.87932321140084635</v>
      </c>
      <c r="DA154" s="132" t="s">
        <v>2051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 t="str">
        <f>IF(RES_hhdet_tes!D155=0,"",RES_hhdet_tes!D155/RES_hhdet_fec!D155)</f>
        <v/>
      </c>
      <c r="E155" s="111" t="str">
        <f>IF(RES_hhdet_tes!E155=0,"",RES_hhdet_tes!E155/RES_hhdet_fec!E155)</f>
        <v/>
      </c>
      <c r="F155" s="111" t="str">
        <f>IF(RES_hhdet_tes!F155=0,"",RES_hhdet_tes!F155/RES_hhdet_fec!F155)</f>
        <v/>
      </c>
      <c r="G155" s="111" t="str">
        <f>IF(RES_hhdet_tes!G155=0,"",RES_hhdet_tes!G155/RES_hhdet_fec!G155)</f>
        <v/>
      </c>
      <c r="H155" s="111" t="str">
        <f>IF(RES_hhdet_tes!H155=0,"",RES_hhdet_tes!H155/RES_hhdet_fec!H155)</f>
        <v/>
      </c>
      <c r="I155" s="111" t="str">
        <f>IF(RES_hhdet_tes!I155=0,"",RES_hhdet_tes!I155/RES_hhdet_fec!I155)</f>
        <v/>
      </c>
      <c r="J155" s="111" t="str">
        <f>IF(RES_hhdet_tes!J155=0,"",RES_hhdet_tes!J155/RES_hhdet_fec!J155)</f>
        <v/>
      </c>
      <c r="K155" s="111" t="str">
        <f>IF(RES_hhdet_tes!K155=0,"",RES_hhdet_tes!K155/RES_hhdet_fec!K155)</f>
        <v/>
      </c>
      <c r="L155" s="111">
        <f>IF(RES_hhdet_tes!L155=0,"",RES_hhdet_tes!L155/RES_hhdet_fec!L155)</f>
        <v>0.58707695482368694</v>
      </c>
      <c r="M155" s="111">
        <f>IF(RES_hhdet_tes!M155=0,"",RES_hhdet_tes!M155/RES_hhdet_fec!M155)</f>
        <v>0.58781163483406418</v>
      </c>
      <c r="N155" s="111">
        <f>IF(RES_hhdet_tes!N155=0,"",RES_hhdet_tes!N155/RES_hhdet_fec!N155)</f>
        <v>0.58854498456940829</v>
      </c>
      <c r="O155" s="111">
        <f>IF(RES_hhdet_tes!O155=0,"",RES_hhdet_tes!O155/RES_hhdet_fec!O155)</f>
        <v>0.59148923096291706</v>
      </c>
      <c r="P155" s="111">
        <f>IF(RES_hhdet_tes!P155=0,"",RES_hhdet_tes!P155/RES_hhdet_fec!P155)</f>
        <v>0.59174257154671195</v>
      </c>
      <c r="Q155" s="111">
        <f>IF(RES_hhdet_tes!Q155=0,"",RES_hhdet_tes!Q155/RES_hhdet_fec!Q155)</f>
        <v>0.5990725746093345</v>
      </c>
      <c r="R155" s="111">
        <f>IF(RES_hhdet_tes!R155=0,"",RES_hhdet_tes!R155/RES_hhdet_fec!R155)</f>
        <v>0.62208553901374597</v>
      </c>
      <c r="S155" s="111">
        <f>IF(RES_hhdet_tes!S155=0,"",RES_hhdet_tes!S155/RES_hhdet_fec!S155)</f>
        <v>0.66111506168892475</v>
      </c>
      <c r="T155" s="111">
        <f>IF(RES_hhdet_tes!T155=0,"",RES_hhdet_tes!T155/RES_hhdet_fec!T155)</f>
        <v>0.67478997286223186</v>
      </c>
      <c r="U155" s="111">
        <f>IF(RES_hhdet_tes!U155=0,"",RES_hhdet_tes!U155/RES_hhdet_fec!U155)</f>
        <v>0.67547175522370539</v>
      </c>
      <c r="V155" s="111">
        <f>IF(RES_hhdet_tes!V155=0,"",RES_hhdet_tes!V155/RES_hhdet_fec!V155)</f>
        <v>0.68222890465650843</v>
      </c>
      <c r="W155" s="111">
        <f>IF(RES_hhdet_tes!W155=0,"",RES_hhdet_tes!W155/RES_hhdet_fec!W155)</f>
        <v>0.68402627494789947</v>
      </c>
      <c r="DA155" s="63" t="s">
        <v>2052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 t="str">
        <f>IF(RES_hhdet_tes!D156=0,"",RES_hhdet_tes!D156/RES_hhdet_fec!D156)</f>
        <v/>
      </c>
      <c r="E156" s="111" t="str">
        <f>IF(RES_hhdet_tes!E156=0,"",RES_hhdet_tes!E156/RES_hhdet_fec!E156)</f>
        <v/>
      </c>
      <c r="F156" s="111" t="str">
        <f>IF(RES_hhdet_tes!F156=0,"",RES_hhdet_tes!F156/RES_hhdet_fec!F156)</f>
        <v/>
      </c>
      <c r="G156" s="111" t="str">
        <f>IF(RES_hhdet_tes!G156=0,"",RES_hhdet_tes!G156/RES_hhdet_fec!G156)</f>
        <v/>
      </c>
      <c r="H156" s="111" t="str">
        <f>IF(RES_hhdet_tes!H156=0,"",RES_hhdet_tes!H156/RES_hhdet_fec!H156)</f>
        <v/>
      </c>
      <c r="I156" s="111" t="str">
        <f>IF(RES_hhdet_tes!I156=0,"",RES_hhdet_tes!I156/RES_hhdet_fec!I156)</f>
        <v/>
      </c>
      <c r="J156" s="111" t="str">
        <f>IF(RES_hhdet_tes!J156=0,"",RES_hhdet_tes!J156/RES_hhdet_fec!J156)</f>
        <v/>
      </c>
      <c r="K156" s="111" t="str">
        <f>IF(RES_hhdet_tes!K156=0,"",RES_hhdet_tes!K156/RES_hhdet_fec!K156)</f>
        <v/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0.72489262491889361</v>
      </c>
      <c r="C157" s="124">
        <f>IF(RES_hhdet_tes!C157=0,"",RES_hhdet_tes!C157/RES_hhdet_fec!C157)</f>
        <v>0.72769406358711775</v>
      </c>
      <c r="D157" s="124">
        <f>IF(RES_hhdet_tes!D157=0,"",RES_hhdet_tes!D157/RES_hhdet_fec!D157)</f>
        <v>0.73099207702476243</v>
      </c>
      <c r="E157" s="124">
        <f>IF(RES_hhdet_tes!E157=0,"",RES_hhdet_tes!E157/RES_hhdet_fec!E157)</f>
        <v>0.73641599540913671</v>
      </c>
      <c r="F157" s="124">
        <f>IF(RES_hhdet_tes!F157=0,"",RES_hhdet_tes!F157/RES_hhdet_fec!F157)</f>
        <v>0.73872923637705123</v>
      </c>
      <c r="G157" s="124">
        <f>IF(RES_hhdet_tes!G157=0,"",RES_hhdet_tes!G157/RES_hhdet_fec!G157)</f>
        <v>0.73971771899247352</v>
      </c>
      <c r="H157" s="124">
        <f>IF(RES_hhdet_tes!H157=0,"",RES_hhdet_tes!H157/RES_hhdet_fec!H157)</f>
        <v>0.74104831473222754</v>
      </c>
      <c r="I157" s="124">
        <f>IF(RES_hhdet_tes!I157=0,"",RES_hhdet_tes!I157/RES_hhdet_fec!I157)</f>
        <v>0.74330494503595179</v>
      </c>
      <c r="J157" s="124">
        <f>IF(RES_hhdet_tes!J157=0,"",RES_hhdet_tes!J157/RES_hhdet_fec!J157)</f>
        <v>0.74192105160496313</v>
      </c>
      <c r="K157" s="124">
        <f>IF(RES_hhdet_tes!K157=0,"",RES_hhdet_tes!K157/RES_hhdet_fec!K157)</f>
        <v>0.74298638517392124</v>
      </c>
      <c r="L157" s="124">
        <f>IF(RES_hhdet_tes!L157=0,"",RES_hhdet_tes!L157/RES_hhdet_fec!L157)</f>
        <v>0.74444866602275861</v>
      </c>
      <c r="M157" s="124">
        <f>IF(RES_hhdet_tes!M157=0,"",RES_hhdet_tes!M157/RES_hhdet_fec!M157)</f>
        <v>0.7485416715006048</v>
      </c>
      <c r="N157" s="124">
        <f>IF(RES_hhdet_tes!N157=0,"",RES_hhdet_tes!N157/RES_hhdet_fec!N157)</f>
        <v>0.75446233645421623</v>
      </c>
      <c r="O157" s="124">
        <f>IF(RES_hhdet_tes!O157=0,"",RES_hhdet_tes!O157/RES_hhdet_fec!O157)</f>
        <v>0.76039777587688107</v>
      </c>
      <c r="P157" s="124">
        <f>IF(RES_hhdet_tes!P157=0,"",RES_hhdet_tes!P157/RES_hhdet_fec!P157)</f>
        <v>0.76726047160429978</v>
      </c>
      <c r="Q157" s="124">
        <f>IF(RES_hhdet_tes!Q157=0,"",RES_hhdet_tes!Q157/RES_hhdet_fec!Q157)</f>
        <v>0.77147159219738404</v>
      </c>
      <c r="R157" s="124">
        <f>IF(RES_hhdet_tes!R157=0,"",RES_hhdet_tes!R157/RES_hhdet_fec!R157)</f>
        <v>0.77540250168137315</v>
      </c>
      <c r="S157" s="124">
        <f>IF(RES_hhdet_tes!S157=0,"",RES_hhdet_tes!S157/RES_hhdet_fec!S157)</f>
        <v>0.78326916654086232</v>
      </c>
      <c r="T157" s="124">
        <f>IF(RES_hhdet_tes!T157=0,"",RES_hhdet_tes!T157/RES_hhdet_fec!T157)</f>
        <v>0.79575531511107545</v>
      </c>
      <c r="U157" s="124">
        <f>IF(RES_hhdet_tes!U157=0,"",RES_hhdet_tes!U157/RES_hhdet_fec!U157)</f>
        <v>0.80201902845043382</v>
      </c>
      <c r="V157" s="124">
        <f>IF(RES_hhdet_tes!V157=0,"",RES_hhdet_tes!V157/RES_hhdet_fec!V157)</f>
        <v>0.81746826575133513</v>
      </c>
      <c r="W157" s="124">
        <f>IF(RES_hhdet_tes!W157=0,"",RES_hhdet_tes!W157/RES_hhdet_fec!W157)</f>
        <v>0.82317991696217185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0.58313571181018975</v>
      </c>
      <c r="C158" s="111">
        <f>IF(RES_hhdet_tes!C158=0,"",RES_hhdet_tes!C158/RES_hhdet_fec!C158)</f>
        <v>0.58478865527922275</v>
      </c>
      <c r="D158" s="111">
        <f>IF(RES_hhdet_tes!D158=0,"",RES_hhdet_tes!D158/RES_hhdet_fec!D158)</f>
        <v>0.58638158855308031</v>
      </c>
      <c r="E158" s="111">
        <f>IF(RES_hhdet_tes!E158=0,"",RES_hhdet_tes!E158/RES_hhdet_fec!E158)</f>
        <v>0.58736473106329423</v>
      </c>
      <c r="F158" s="111">
        <f>IF(RES_hhdet_tes!F158=0,"",RES_hhdet_tes!F158/RES_hhdet_fec!F158)</f>
        <v>0.58853887282487483</v>
      </c>
      <c r="G158" s="111">
        <f>IF(RES_hhdet_tes!G158=0,"",RES_hhdet_tes!G158/RES_hhdet_fec!G158)</f>
        <v>0.58970790972266651</v>
      </c>
      <c r="H158" s="111">
        <f>IF(RES_hhdet_tes!H158=0,"",RES_hhdet_tes!H158/RES_hhdet_fec!H158)</f>
        <v>0.59072673412484111</v>
      </c>
      <c r="I158" s="111">
        <f>IF(RES_hhdet_tes!I158=0,"",RES_hhdet_tes!I158/RES_hhdet_fec!I158)</f>
        <v>0.59126069811808357</v>
      </c>
      <c r="J158" s="111">
        <f>IF(RES_hhdet_tes!J158=0,"",RES_hhdet_tes!J158/RES_hhdet_fec!J158)</f>
        <v>0.59159016433819722</v>
      </c>
      <c r="K158" s="111">
        <f>IF(RES_hhdet_tes!K158=0,"",RES_hhdet_tes!K158/RES_hhdet_fec!K158)</f>
        <v>0.59190413185784307</v>
      </c>
      <c r="L158" s="111">
        <f>IF(RES_hhdet_tes!L158=0,"",RES_hhdet_tes!L158/RES_hhdet_fec!L158)</f>
        <v>0.59217846608686886</v>
      </c>
      <c r="M158" s="111">
        <f>IF(RES_hhdet_tes!M158=0,"",RES_hhdet_tes!M158/RES_hhdet_fec!M158)</f>
        <v>0.59258903736023205</v>
      </c>
      <c r="N158" s="111">
        <f>IF(RES_hhdet_tes!N158=0,"",RES_hhdet_tes!N158/RES_hhdet_fec!N158)</f>
        <v>0.5930777264597854</v>
      </c>
      <c r="O158" s="111">
        <f>IF(RES_hhdet_tes!O158=0,"",RES_hhdet_tes!O158/RES_hhdet_fec!O158)</f>
        <v>0.59347735412060032</v>
      </c>
      <c r="P158" s="111">
        <f>IF(RES_hhdet_tes!P158=0,"",RES_hhdet_tes!P158/RES_hhdet_fec!P158)</f>
        <v>0.59365031169676918</v>
      </c>
      <c r="Q158" s="111">
        <f>IF(RES_hhdet_tes!Q158=0,"",RES_hhdet_tes!Q158/RES_hhdet_fec!Q158)</f>
        <v>0.59375700862511704</v>
      </c>
      <c r="R158" s="111">
        <f>IF(RES_hhdet_tes!R158=0,"",RES_hhdet_tes!R158/RES_hhdet_fec!R158)</f>
        <v>0.59400332228496988</v>
      </c>
      <c r="S158" s="111">
        <f>IF(RES_hhdet_tes!S158=0,"",RES_hhdet_tes!S158/RES_hhdet_fec!S158)</f>
        <v>0.59433794414589258</v>
      </c>
      <c r="T158" s="111">
        <f>IF(RES_hhdet_tes!T158=0,"",RES_hhdet_tes!T158/RES_hhdet_fec!T158)</f>
        <v>0.59449247818630324</v>
      </c>
      <c r="U158" s="111">
        <f>IF(RES_hhdet_tes!U158=0,"",RES_hhdet_tes!U158/RES_hhdet_fec!U158)</f>
        <v>0.59756531397432111</v>
      </c>
      <c r="V158" s="111">
        <f>IF(RES_hhdet_tes!V158=0,"",RES_hhdet_tes!V158/RES_hhdet_fec!V158)</f>
        <v>0.60025396437497835</v>
      </c>
      <c r="W158" s="111">
        <f>IF(RES_hhdet_tes!W158=0,"",RES_hhdet_tes!W158/RES_hhdet_fec!W158)</f>
        <v>0.60360066233634968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0.73713773272296701</v>
      </c>
      <c r="C159" s="45">
        <f>IF(RES_hhdet_tes!C159=0,"",RES_hhdet_tes!C159/RES_hhdet_fec!C159)</f>
        <v>0.73994073591423415</v>
      </c>
      <c r="D159" s="45">
        <f>IF(RES_hhdet_tes!D159=0,"",RES_hhdet_tes!D159/RES_hhdet_fec!D159)</f>
        <v>0.74364017320984765</v>
      </c>
      <c r="E159" s="45">
        <f>IF(RES_hhdet_tes!E159=0,"",RES_hhdet_tes!E159/RES_hhdet_fec!E159)</f>
        <v>0.74681632216295846</v>
      </c>
      <c r="F159" s="45">
        <f>IF(RES_hhdet_tes!F159=0,"",RES_hhdet_tes!F159/RES_hhdet_fec!F159)</f>
        <v>0.74955323691785458</v>
      </c>
      <c r="G159" s="45">
        <f>IF(RES_hhdet_tes!G159=0,"",RES_hhdet_tes!G159/RES_hhdet_fec!G159)</f>
        <v>0.75215797890167857</v>
      </c>
      <c r="H159" s="45">
        <f>IF(RES_hhdet_tes!H159=0,"",RES_hhdet_tes!H159/RES_hhdet_fec!H159)</f>
        <v>0.75468336850680773</v>
      </c>
      <c r="I159" s="45">
        <f>IF(RES_hhdet_tes!I159=0,"",RES_hhdet_tes!I159/RES_hhdet_fec!I159)</f>
        <v>0.75618194463450739</v>
      </c>
      <c r="J159" s="45">
        <f>IF(RES_hhdet_tes!J159=0,"",RES_hhdet_tes!J159/RES_hhdet_fec!J159)</f>
        <v>0.75709654864978615</v>
      </c>
      <c r="K159" s="45">
        <f>IF(RES_hhdet_tes!K159=0,"",RES_hhdet_tes!K159/RES_hhdet_fec!K159)</f>
        <v>0.75830415572885135</v>
      </c>
      <c r="L159" s="45">
        <f>IF(RES_hhdet_tes!L159=0,"",RES_hhdet_tes!L159/RES_hhdet_fec!L159)</f>
        <v>0.75962655924909328</v>
      </c>
      <c r="M159" s="45">
        <f>IF(RES_hhdet_tes!M159=0,"",RES_hhdet_tes!M159/RES_hhdet_fec!M159)</f>
        <v>0.76228197374561024</v>
      </c>
      <c r="N159" s="45">
        <f>IF(RES_hhdet_tes!N159=0,"",RES_hhdet_tes!N159/RES_hhdet_fec!N159)</f>
        <v>0.76628433256586326</v>
      </c>
      <c r="O159" s="45">
        <f>IF(RES_hhdet_tes!O159=0,"",RES_hhdet_tes!O159/RES_hhdet_fec!O159)</f>
        <v>0.77087658941124226</v>
      </c>
      <c r="P159" s="45">
        <f>IF(RES_hhdet_tes!P159=0,"",RES_hhdet_tes!P159/RES_hhdet_fec!P159)</f>
        <v>0.77521886491308922</v>
      </c>
      <c r="Q159" s="45">
        <f>IF(RES_hhdet_tes!Q159=0,"",RES_hhdet_tes!Q159/RES_hhdet_fec!Q159)</f>
        <v>0.77950131721015736</v>
      </c>
      <c r="R159" s="45">
        <f>IF(RES_hhdet_tes!R159=0,"",RES_hhdet_tes!R159/RES_hhdet_fec!R159)</f>
        <v>0.78385212100545021</v>
      </c>
      <c r="S159" s="45">
        <f>IF(RES_hhdet_tes!S159=0,"",RES_hhdet_tes!S159/RES_hhdet_fec!S159)</f>
        <v>0.79033098896188281</v>
      </c>
      <c r="T159" s="45">
        <f>IF(RES_hhdet_tes!T159=0,"",RES_hhdet_tes!T159/RES_hhdet_fec!T159)</f>
        <v>0.79917285752748313</v>
      </c>
      <c r="U159" s="45">
        <f>IF(RES_hhdet_tes!U159=0,"",RES_hhdet_tes!U159/RES_hhdet_fec!U159)</f>
        <v>0.80994892424358811</v>
      </c>
      <c r="V159" s="45">
        <f>IF(RES_hhdet_tes!V159=0,"",RES_hhdet_tes!V159/RES_hhdet_fec!V159)</f>
        <v>0.82254127834622948</v>
      </c>
      <c r="W159" s="45">
        <f>IF(RES_hhdet_tes!W159=0,"",RES_hhdet_tes!W159/RES_hhdet_fec!W159)</f>
        <v>0.83428096589040879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0.5938046522327215</v>
      </c>
      <c r="C161" s="119">
        <f>IF(RES_hhdet_tes!C161=0,"",RES_hhdet_tes!C161/RES_hhdet_fec!C161)</f>
        <v>0.59519828273900899</v>
      </c>
      <c r="D161" s="119">
        <f>IF(RES_hhdet_tes!D161=0,"",RES_hhdet_tes!D161/RES_hhdet_fec!D161)</f>
        <v>0.59529108389770979</v>
      </c>
      <c r="E161" s="119">
        <f>IF(RES_hhdet_tes!E161=0,"",RES_hhdet_tes!E161/RES_hhdet_fec!E161)</f>
        <v>0.5957782393686013</v>
      </c>
      <c r="F161" s="119">
        <f>IF(RES_hhdet_tes!F161=0,"",RES_hhdet_tes!F161/RES_hhdet_fec!F161)</f>
        <v>0.59632376351978966</v>
      </c>
      <c r="G161" s="119">
        <f>IF(RES_hhdet_tes!G161=0,"",RES_hhdet_tes!G161/RES_hhdet_fec!G161)</f>
        <v>0.59952137350361778</v>
      </c>
      <c r="H161" s="119">
        <f>IF(RES_hhdet_tes!H161=0,"",RES_hhdet_tes!H161/RES_hhdet_fec!H161)</f>
        <v>0.60532846168254428</v>
      </c>
      <c r="I161" s="119">
        <f>IF(RES_hhdet_tes!I161=0,"",RES_hhdet_tes!I161/RES_hhdet_fec!I161)</f>
        <v>0.6130416497864879</v>
      </c>
      <c r="J161" s="119">
        <f>IF(RES_hhdet_tes!J161=0,"",RES_hhdet_tes!J161/RES_hhdet_fec!J161)</f>
        <v>0.61749499538670383</v>
      </c>
      <c r="K161" s="119">
        <f>IF(RES_hhdet_tes!K161=0,"",RES_hhdet_tes!K161/RES_hhdet_fec!K161)</f>
        <v>0.62235085168261428</v>
      </c>
      <c r="L161" s="119">
        <f>IF(RES_hhdet_tes!L161=0,"",RES_hhdet_tes!L161/RES_hhdet_fec!L161)</f>
        <v>0.6280637340402162</v>
      </c>
      <c r="M161" s="119">
        <f>IF(RES_hhdet_tes!M161=0,"",RES_hhdet_tes!M161/RES_hhdet_fec!M161)</f>
        <v>0.64150711763542367</v>
      </c>
      <c r="N161" s="119">
        <f>IF(RES_hhdet_tes!N161=0,"",RES_hhdet_tes!N161/RES_hhdet_fec!N161)</f>
        <v>0.66739530830305516</v>
      </c>
      <c r="O161" s="119">
        <f>IF(RES_hhdet_tes!O161=0,"",RES_hhdet_tes!O161/RES_hhdet_fec!O161)</f>
        <v>0.68886647512650612</v>
      </c>
      <c r="P161" s="119">
        <f>IF(RES_hhdet_tes!P161=0,"",RES_hhdet_tes!P161/RES_hhdet_fec!P161)</f>
        <v>0.68952374041762776</v>
      </c>
      <c r="Q161" s="119">
        <f>IF(RES_hhdet_tes!Q161=0,"",RES_hhdet_tes!Q161/RES_hhdet_fec!Q161)</f>
        <v>0.69617909726570903</v>
      </c>
      <c r="R161" s="119">
        <f>IF(RES_hhdet_tes!R161=0,"",RES_hhdet_tes!R161/RES_hhdet_fec!R161)</f>
        <v>0.6974932015037838</v>
      </c>
      <c r="S161" s="119">
        <f>IF(RES_hhdet_tes!S161=0,"",RES_hhdet_tes!S161/RES_hhdet_fec!S161)</f>
        <v>0.70441491797512445</v>
      </c>
      <c r="T161" s="119">
        <f>IF(RES_hhdet_tes!T161=0,"",RES_hhdet_tes!T161/RES_hhdet_fec!T161)</f>
        <v>0.71003249249200351</v>
      </c>
      <c r="U161" s="119">
        <f>IF(RES_hhdet_tes!U161=0,"",RES_hhdet_tes!U161/RES_hhdet_fec!U161)</f>
        <v>0.72672463386207764</v>
      </c>
      <c r="V161" s="119">
        <f>IF(RES_hhdet_tes!V161=0,"",RES_hhdet_tes!V161/RES_hhdet_fec!V161)</f>
        <v>0.7563966401170813</v>
      </c>
      <c r="W161" s="119">
        <f>IF(RES_hhdet_tes!W161=0,"",RES_hhdet_tes!W161/RES_hhdet_fec!W161)</f>
        <v>0.77003101172636146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0.59643046808698463</v>
      </c>
      <c r="C162" s="124">
        <f>IF(RES_hhdet_tes!C162=0,"",RES_hhdet_tes!C162/RES_hhdet_fec!C162)</f>
        <v>0.59643046808698463</v>
      </c>
      <c r="D162" s="124">
        <f>IF(RES_hhdet_tes!D162=0,"",RES_hhdet_tes!D162/RES_hhdet_fec!D162)</f>
        <v>0.59643046808698463</v>
      </c>
      <c r="E162" s="124">
        <f>IF(RES_hhdet_tes!E162=0,"",RES_hhdet_tes!E162/RES_hhdet_fec!E162)</f>
        <v>0.59643046808698463</v>
      </c>
      <c r="F162" s="124">
        <f>IF(RES_hhdet_tes!F162=0,"",RES_hhdet_tes!F162/RES_hhdet_fec!F162)</f>
        <v>0.59643046808698463</v>
      </c>
      <c r="G162" s="124">
        <f>IF(RES_hhdet_tes!G162=0,"",RES_hhdet_tes!G162/RES_hhdet_fec!G162)</f>
        <v>0.59938816521758476</v>
      </c>
      <c r="H162" s="124">
        <f>IF(RES_hhdet_tes!H162=0,"",RES_hhdet_tes!H162/RES_hhdet_fec!H162)</f>
        <v>0.60519598286932985</v>
      </c>
      <c r="I162" s="124">
        <f>IF(RES_hhdet_tes!I162=0,"",RES_hhdet_tes!I162/RES_hhdet_fec!I162)</f>
        <v>0.61243663053437636</v>
      </c>
      <c r="J162" s="124">
        <f>IF(RES_hhdet_tes!J162=0,"",RES_hhdet_tes!J162/RES_hhdet_fec!J162)</f>
        <v>0.61756972558991508</v>
      </c>
      <c r="K162" s="124">
        <f>IF(RES_hhdet_tes!K162=0,"",RES_hhdet_tes!K162/RES_hhdet_fec!K162)</f>
        <v>0.62137059670610173</v>
      </c>
      <c r="L162" s="124">
        <f>IF(RES_hhdet_tes!L162=0,"",RES_hhdet_tes!L162/RES_hhdet_fec!L162)</f>
        <v>0.62618365614785687</v>
      </c>
      <c r="M162" s="124">
        <f>IF(RES_hhdet_tes!M162=0,"",RES_hhdet_tes!M162/RES_hhdet_fec!M162)</f>
        <v>0.64049496340290324</v>
      </c>
      <c r="N162" s="124">
        <f>IF(RES_hhdet_tes!N162=0,"",RES_hhdet_tes!N162/RES_hhdet_fec!N162)</f>
        <v>0.66577513477061034</v>
      </c>
      <c r="O162" s="124">
        <f>IF(RES_hhdet_tes!O162=0,"",RES_hhdet_tes!O162/RES_hhdet_fec!O162)</f>
        <v>0.68897176333635612</v>
      </c>
      <c r="P162" s="124">
        <f>IF(RES_hhdet_tes!P162=0,"",RES_hhdet_tes!P162/RES_hhdet_fec!P162)</f>
        <v>0.68985309847317322</v>
      </c>
      <c r="Q162" s="124">
        <f>IF(RES_hhdet_tes!Q162=0,"",RES_hhdet_tes!Q162/RES_hhdet_fec!Q162)</f>
        <v>0.69390473739597036</v>
      </c>
      <c r="R162" s="124">
        <f>IF(RES_hhdet_tes!R162=0,"",RES_hhdet_tes!R162/RES_hhdet_fec!R162)</f>
        <v>0.69517383807217614</v>
      </c>
      <c r="S162" s="124">
        <f>IF(RES_hhdet_tes!S162=0,"",RES_hhdet_tes!S162/RES_hhdet_fec!S162)</f>
        <v>0.69992434934540926</v>
      </c>
      <c r="T162" s="124">
        <f>IF(RES_hhdet_tes!T162=0,"",RES_hhdet_tes!T162/RES_hhdet_fec!T162)</f>
        <v>0.70425390686551081</v>
      </c>
      <c r="U162" s="124">
        <f>IF(RES_hhdet_tes!U162=0,"",RES_hhdet_tes!U162/RES_hhdet_fec!U162)</f>
        <v>0.72459627457160825</v>
      </c>
      <c r="V162" s="124">
        <f>IF(RES_hhdet_tes!V162=0,"",RES_hhdet_tes!V162/RES_hhdet_fec!V162)</f>
        <v>0.7531792863646265</v>
      </c>
      <c r="W162" s="124">
        <f>IF(RES_hhdet_tes!W162=0,"",RES_hhdet_tes!W162/RES_hhdet_fec!W162)</f>
        <v>0.76784835125439954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0.59643046808698463</v>
      </c>
      <c r="C163" s="45">
        <f>IF(RES_hhdet_tes!C163=0,"",RES_hhdet_tes!C163/RES_hhdet_fec!C163)</f>
        <v>0.59643046808698463</v>
      </c>
      <c r="D163" s="45">
        <f>IF(RES_hhdet_tes!D163=0,"",RES_hhdet_tes!D163/RES_hhdet_fec!D163)</f>
        <v>0.59643046808698463</v>
      </c>
      <c r="E163" s="45">
        <f>IF(RES_hhdet_tes!E163=0,"",RES_hhdet_tes!E163/RES_hhdet_fec!E163)</f>
        <v>0.59643046808698463</v>
      </c>
      <c r="F163" s="45">
        <f>IF(RES_hhdet_tes!F163=0,"",RES_hhdet_tes!F163/RES_hhdet_fec!F163)</f>
        <v>0.59643046808698463</v>
      </c>
      <c r="G163" s="45">
        <f>IF(RES_hhdet_tes!G163=0,"",RES_hhdet_tes!G163/RES_hhdet_fec!G163)</f>
        <v>0.59938816521758476</v>
      </c>
      <c r="H163" s="45">
        <f>IF(RES_hhdet_tes!H163=0,"",RES_hhdet_tes!H163/RES_hhdet_fec!H163)</f>
        <v>0.60519598286932985</v>
      </c>
      <c r="I163" s="45">
        <f>IF(RES_hhdet_tes!I163=0,"",RES_hhdet_tes!I163/RES_hhdet_fec!I163)</f>
        <v>0.61243663053437636</v>
      </c>
      <c r="J163" s="45">
        <f>IF(RES_hhdet_tes!J163=0,"",RES_hhdet_tes!J163/RES_hhdet_fec!J163)</f>
        <v>0.61756972558991508</v>
      </c>
      <c r="K163" s="45">
        <f>IF(RES_hhdet_tes!K163=0,"",RES_hhdet_tes!K163/RES_hhdet_fec!K163)</f>
        <v>0.62137059670610173</v>
      </c>
      <c r="L163" s="45">
        <f>IF(RES_hhdet_tes!L163=0,"",RES_hhdet_tes!L163/RES_hhdet_fec!L163)</f>
        <v>0.62618365614785687</v>
      </c>
      <c r="M163" s="45">
        <f>IF(RES_hhdet_tes!M163=0,"",RES_hhdet_tes!M163/RES_hhdet_fec!M163)</f>
        <v>0.64049496340290324</v>
      </c>
      <c r="N163" s="45">
        <f>IF(RES_hhdet_tes!N163=0,"",RES_hhdet_tes!N163/RES_hhdet_fec!N163)</f>
        <v>0.66577513477061034</v>
      </c>
      <c r="O163" s="45">
        <f>IF(RES_hhdet_tes!O163=0,"",RES_hhdet_tes!O163/RES_hhdet_fec!O163)</f>
        <v>0.68897176333635612</v>
      </c>
      <c r="P163" s="45">
        <f>IF(RES_hhdet_tes!P163=0,"",RES_hhdet_tes!P163/RES_hhdet_fec!P163)</f>
        <v>0.68985309847317322</v>
      </c>
      <c r="Q163" s="45">
        <f>IF(RES_hhdet_tes!Q163=0,"",RES_hhdet_tes!Q163/RES_hhdet_fec!Q163)</f>
        <v>0.69390473739597036</v>
      </c>
      <c r="R163" s="45">
        <f>IF(RES_hhdet_tes!R163=0,"",RES_hhdet_tes!R163/RES_hhdet_fec!R163)</f>
        <v>0.69517383807217614</v>
      </c>
      <c r="S163" s="45">
        <f>IF(RES_hhdet_tes!S163=0,"",RES_hhdet_tes!S163/RES_hhdet_fec!S163)</f>
        <v>0.69992434934540926</v>
      </c>
      <c r="T163" s="45">
        <f>IF(RES_hhdet_tes!T163=0,"",RES_hhdet_tes!T163/RES_hhdet_fec!T163)</f>
        <v>0.70425390686551081</v>
      </c>
      <c r="U163" s="45">
        <f>IF(RES_hhdet_tes!U163=0,"",RES_hhdet_tes!U163/RES_hhdet_fec!U163)</f>
        <v>0.72459627457160825</v>
      </c>
      <c r="V163" s="45">
        <f>IF(RES_hhdet_tes!V163=0,"",RES_hhdet_tes!V163/RES_hhdet_fec!V163)</f>
        <v>0.7531792863646265</v>
      </c>
      <c r="W163" s="45">
        <f>IF(RES_hhdet_tes!W163=0,"",RES_hhdet_tes!W163/RES_hhdet_fec!W163)</f>
        <v>0.76784835125439954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1.6812889119229022</v>
      </c>
      <c r="C164" s="124">
        <f>IF(RES_hhdet_tes!C164=0,"",RES_hhdet_tes!C164/RES_hhdet_fec!C164)</f>
        <v>1.8937554105995509</v>
      </c>
      <c r="D164" s="124">
        <f>IF(RES_hhdet_tes!D164=0,"",RES_hhdet_tes!D164/RES_hhdet_fec!D164)</f>
        <v>1.9999455781226996</v>
      </c>
      <c r="E164" s="124">
        <f>IF(RES_hhdet_tes!E164=0,"",RES_hhdet_tes!E164/RES_hhdet_fec!E164)</f>
        <v>2.0344077673641086</v>
      </c>
      <c r="F164" s="124">
        <f>IF(RES_hhdet_tes!F164=0,"",RES_hhdet_tes!F164/RES_hhdet_fec!F164)</f>
        <v>2.0748449920984182</v>
      </c>
      <c r="G164" s="124">
        <f>IF(RES_hhdet_tes!G164=0,"",RES_hhdet_tes!G164/RES_hhdet_fec!G164)</f>
        <v>2.1491787466827574</v>
      </c>
      <c r="H164" s="124">
        <f>IF(RES_hhdet_tes!H164=0,"",RES_hhdet_tes!H164/RES_hhdet_fec!H164)</f>
        <v>2.288713898954422</v>
      </c>
      <c r="I164" s="124">
        <f>IF(RES_hhdet_tes!I164=0,"",RES_hhdet_tes!I164/RES_hhdet_fec!I164)</f>
        <v>2.4383922769890027</v>
      </c>
      <c r="J164" s="124">
        <f>IF(RES_hhdet_tes!J164=0,"",RES_hhdet_tes!J164/RES_hhdet_fec!J164)</f>
        <v>2.5358592655649694</v>
      </c>
      <c r="K164" s="124">
        <f>IF(RES_hhdet_tes!K164=0,"",RES_hhdet_tes!K164/RES_hhdet_fec!K164)</f>
        <v>2.6355083838438538</v>
      </c>
      <c r="L164" s="124">
        <f>IF(RES_hhdet_tes!L164=0,"",RES_hhdet_tes!L164/RES_hhdet_fec!L164)</f>
        <v>2.6768562928446746</v>
      </c>
      <c r="M164" s="124">
        <f>IF(RES_hhdet_tes!M164=0,"",RES_hhdet_tes!M164/RES_hhdet_fec!M164)</f>
        <v>2.7004558936568657</v>
      </c>
      <c r="N164" s="124">
        <f>IF(RES_hhdet_tes!N164=0,"",RES_hhdet_tes!N164/RES_hhdet_fec!N164)</f>
        <v>2.7884193677683857</v>
      </c>
      <c r="O164" s="124">
        <f>IF(RES_hhdet_tes!O164=0,"",RES_hhdet_tes!O164/RES_hhdet_fec!O164)</f>
        <v>2.9250872566195523</v>
      </c>
      <c r="P164" s="124">
        <f>IF(RES_hhdet_tes!P164=0,"",RES_hhdet_tes!P164/RES_hhdet_fec!P164)</f>
        <v>3.0501134955179414</v>
      </c>
      <c r="Q164" s="124">
        <f>IF(RES_hhdet_tes!Q164=0,"",RES_hhdet_tes!Q164/RES_hhdet_fec!Q164)</f>
        <v>3.1732920293445237</v>
      </c>
      <c r="R164" s="124">
        <f>IF(RES_hhdet_tes!R164=0,"",RES_hhdet_tes!R164/RES_hhdet_fec!R164)</f>
        <v>3.252340934516607</v>
      </c>
      <c r="S164" s="124">
        <f>IF(RES_hhdet_tes!S164=0,"",RES_hhdet_tes!S164/RES_hhdet_fec!S164)</f>
        <v>3.3135798148785458</v>
      </c>
      <c r="T164" s="124">
        <f>IF(RES_hhdet_tes!T164=0,"",RES_hhdet_tes!T164/RES_hhdet_fec!T164)</f>
        <v>3.3585139287979739</v>
      </c>
      <c r="U164" s="124">
        <f>IF(RES_hhdet_tes!U164=0,"",RES_hhdet_tes!U164/RES_hhdet_fec!U164)</f>
        <v>3.4384029507815299</v>
      </c>
      <c r="V164" s="124">
        <f>IF(RES_hhdet_tes!V164=0,"",RES_hhdet_tes!V164/RES_hhdet_fec!V164)</f>
        <v>3.5649496467086261</v>
      </c>
      <c r="W164" s="124">
        <f>IF(RES_hhdet_tes!W164=0,"",RES_hhdet_tes!W164/RES_hhdet_fec!W164)</f>
        <v>3.6644102640676923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1.6812889119229022</v>
      </c>
      <c r="C165" s="111">
        <f>IF(RES_hhdet_tes!C165=0,"",RES_hhdet_tes!C165/RES_hhdet_fec!C165)</f>
        <v>1.8937554105995509</v>
      </c>
      <c r="D165" s="111">
        <f>IF(RES_hhdet_tes!D165=0,"",RES_hhdet_tes!D165/RES_hhdet_fec!D165)</f>
        <v>1.9999455781226996</v>
      </c>
      <c r="E165" s="111">
        <f>IF(RES_hhdet_tes!E165=0,"",RES_hhdet_tes!E165/RES_hhdet_fec!E165)</f>
        <v>2.0344077673641086</v>
      </c>
      <c r="F165" s="111">
        <f>IF(RES_hhdet_tes!F165=0,"",RES_hhdet_tes!F165/RES_hhdet_fec!F165)</f>
        <v>2.0748449920984182</v>
      </c>
      <c r="G165" s="111">
        <f>IF(RES_hhdet_tes!G165=0,"",RES_hhdet_tes!G165/RES_hhdet_fec!G165)</f>
        <v>2.1491787466827574</v>
      </c>
      <c r="H165" s="111">
        <f>IF(RES_hhdet_tes!H165=0,"",RES_hhdet_tes!H165/RES_hhdet_fec!H165)</f>
        <v>2.288713898954422</v>
      </c>
      <c r="I165" s="111">
        <f>IF(RES_hhdet_tes!I165=0,"",RES_hhdet_tes!I165/RES_hhdet_fec!I165)</f>
        <v>2.4383922769890027</v>
      </c>
      <c r="J165" s="111">
        <f>IF(RES_hhdet_tes!J165=0,"",RES_hhdet_tes!J165/RES_hhdet_fec!J165)</f>
        <v>2.5358592655649694</v>
      </c>
      <c r="K165" s="111">
        <f>IF(RES_hhdet_tes!K165=0,"",RES_hhdet_tes!K165/RES_hhdet_fec!K165)</f>
        <v>2.6355083838438538</v>
      </c>
      <c r="L165" s="111">
        <f>IF(RES_hhdet_tes!L165=0,"",RES_hhdet_tes!L165/RES_hhdet_fec!L165)</f>
        <v>2.6768562928446746</v>
      </c>
      <c r="M165" s="111">
        <f>IF(RES_hhdet_tes!M165=0,"",RES_hhdet_tes!M165/RES_hhdet_fec!M165)</f>
        <v>2.7004558936568657</v>
      </c>
      <c r="N165" s="111">
        <f>IF(RES_hhdet_tes!N165=0,"",RES_hhdet_tes!N165/RES_hhdet_fec!N165)</f>
        <v>2.7884193677683857</v>
      </c>
      <c r="O165" s="111">
        <f>IF(RES_hhdet_tes!O165=0,"",RES_hhdet_tes!O165/RES_hhdet_fec!O165)</f>
        <v>2.9250872566195523</v>
      </c>
      <c r="P165" s="111">
        <f>IF(RES_hhdet_tes!P165=0,"",RES_hhdet_tes!P165/RES_hhdet_fec!P165)</f>
        <v>3.0501134955179414</v>
      </c>
      <c r="Q165" s="111">
        <f>IF(RES_hhdet_tes!Q165=0,"",RES_hhdet_tes!Q165/RES_hhdet_fec!Q165)</f>
        <v>3.1732920293445237</v>
      </c>
      <c r="R165" s="111">
        <f>IF(RES_hhdet_tes!R165=0,"",RES_hhdet_tes!R165/RES_hhdet_fec!R165)</f>
        <v>3.252340934516607</v>
      </c>
      <c r="S165" s="111">
        <f>IF(RES_hhdet_tes!S165=0,"",RES_hhdet_tes!S165/RES_hhdet_fec!S165)</f>
        <v>3.3135798148785458</v>
      </c>
      <c r="T165" s="111">
        <f>IF(RES_hhdet_tes!T165=0,"",RES_hhdet_tes!T165/RES_hhdet_fec!T165)</f>
        <v>3.3585139287979739</v>
      </c>
      <c r="U165" s="111">
        <f>IF(RES_hhdet_tes!U165=0,"",RES_hhdet_tes!U165/RES_hhdet_fec!U165)</f>
        <v>3.4384029507815299</v>
      </c>
      <c r="V165" s="111">
        <f>IF(RES_hhdet_tes!V165=0,"",RES_hhdet_tes!V165/RES_hhdet_fec!V165)</f>
        <v>3.5649496467086261</v>
      </c>
      <c r="W165" s="111">
        <f>IF(RES_hhdet_tes!W165=0,"",RES_hhdet_tes!W165/RES_hhdet_fec!W165)</f>
        <v>3.6644102640676923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0.54148717071205654</v>
      </c>
      <c r="C166" s="124">
        <f>IF(RES_hhdet_tes!C166=0,"",RES_hhdet_tes!C166/RES_hhdet_fec!C166)</f>
        <v>0.54019719895969731</v>
      </c>
      <c r="D166" s="124">
        <f>IF(RES_hhdet_tes!D166=0,"",RES_hhdet_tes!D166/RES_hhdet_fec!D166)</f>
        <v>0.5421257345934426</v>
      </c>
      <c r="E166" s="124">
        <f>IF(RES_hhdet_tes!E166=0,"",RES_hhdet_tes!E166/RES_hhdet_fec!E166)</f>
        <v>0.54515447821335095</v>
      </c>
      <c r="F166" s="124">
        <f>IF(RES_hhdet_tes!F166=0,"",RES_hhdet_tes!F166/RES_hhdet_fec!F166)</f>
        <v>0.54929624811337452</v>
      </c>
      <c r="G166" s="124">
        <f>IF(RES_hhdet_tes!G166=0,"",RES_hhdet_tes!G166/RES_hhdet_fec!G166)</f>
        <v>0.5551587966325221</v>
      </c>
      <c r="H166" s="124">
        <f>IF(RES_hhdet_tes!H166=0,"",RES_hhdet_tes!H166/RES_hhdet_fec!H166)</f>
        <v>0.56266057631294442</v>
      </c>
      <c r="I166" s="124">
        <f>IF(RES_hhdet_tes!I166=0,"",RES_hhdet_tes!I166/RES_hhdet_fec!I166)</f>
        <v>0.56708142430384689</v>
      </c>
      <c r="J166" s="124">
        <f>IF(RES_hhdet_tes!J166=0,"",RES_hhdet_tes!J166/RES_hhdet_fec!J166)</f>
        <v>0.56796258693514956</v>
      </c>
      <c r="K166" s="124">
        <f>IF(RES_hhdet_tes!K166=0,"",RES_hhdet_tes!K166/RES_hhdet_fec!K166)</f>
        <v>0.56751189896940879</v>
      </c>
      <c r="L166" s="124">
        <f>IF(RES_hhdet_tes!L166=0,"",RES_hhdet_tes!L166/RES_hhdet_fec!L166)</f>
        <v>0.56986345769845148</v>
      </c>
      <c r="M166" s="124">
        <f>IF(RES_hhdet_tes!M166=0,"",RES_hhdet_tes!M166/RES_hhdet_fec!M166)</f>
        <v>0.57669652409206718</v>
      </c>
      <c r="N166" s="124">
        <f>IF(RES_hhdet_tes!N166=0,"",RES_hhdet_tes!N166/RES_hhdet_fec!N166)</f>
        <v>0.58747857085162525</v>
      </c>
      <c r="O166" s="124">
        <f>IF(RES_hhdet_tes!O166=0,"",RES_hhdet_tes!O166/RES_hhdet_fec!O166)</f>
        <v>0.60046552531534136</v>
      </c>
      <c r="P166" s="124">
        <f>IF(RES_hhdet_tes!P166=0,"",RES_hhdet_tes!P166/RES_hhdet_fec!P166)</f>
        <v>0.60633581258971847</v>
      </c>
      <c r="Q166" s="124">
        <f>IF(RES_hhdet_tes!Q166=0,"",RES_hhdet_tes!Q166/RES_hhdet_fec!Q166)</f>
        <v>0.61462152112644863</v>
      </c>
      <c r="R166" s="124">
        <f>IF(RES_hhdet_tes!R166=0,"",RES_hhdet_tes!R166/RES_hhdet_fec!R166)</f>
        <v>0.61976544539444967</v>
      </c>
      <c r="S166" s="124">
        <f>IF(RES_hhdet_tes!S166=0,"",RES_hhdet_tes!S166/RES_hhdet_fec!S166)</f>
        <v>0.63127878935599302</v>
      </c>
      <c r="T166" s="124">
        <f>IF(RES_hhdet_tes!T166=0,"",RES_hhdet_tes!T166/RES_hhdet_fec!T166)</f>
        <v>0.65124956101947074</v>
      </c>
      <c r="U166" s="124">
        <f>IF(RES_hhdet_tes!U166=0,"",RES_hhdet_tes!U166/RES_hhdet_fec!U166)</f>
        <v>0.67078671083882213</v>
      </c>
      <c r="V166" s="124">
        <f>IF(RES_hhdet_tes!V166=0,"",RES_hhdet_tes!V166/RES_hhdet_fec!V166)</f>
        <v>0.70702825250800261</v>
      </c>
      <c r="W166" s="124">
        <f>IF(RES_hhdet_tes!W166=0,"",RES_hhdet_tes!W166/RES_hhdet_fec!W166)</f>
        <v>0.71871768793852364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0.4898571571470613</v>
      </c>
      <c r="C167" s="111">
        <f>IF(RES_hhdet_tes!C167=0,"",RES_hhdet_tes!C167/RES_hhdet_fec!C167)</f>
        <v>0.49098643881219906</v>
      </c>
      <c r="D167" s="111">
        <f>IF(RES_hhdet_tes!D167=0,"",RES_hhdet_tes!D167/RES_hhdet_fec!D167)</f>
        <v>0.49431166295813267</v>
      </c>
      <c r="E167" s="111">
        <f>IF(RES_hhdet_tes!E167=0,"",RES_hhdet_tes!E167/RES_hhdet_fec!E167)</f>
        <v>0.49830030615344545</v>
      </c>
      <c r="F167" s="111">
        <f>IF(RES_hhdet_tes!F167=0,"",RES_hhdet_tes!F167/RES_hhdet_fec!F167)</f>
        <v>0.50307835507868359</v>
      </c>
      <c r="G167" s="111">
        <f>IF(RES_hhdet_tes!G167=0,"",RES_hhdet_tes!G167/RES_hhdet_fec!G167)</f>
        <v>0.50884406240401026</v>
      </c>
      <c r="H167" s="111">
        <f>IF(RES_hhdet_tes!H167=0,"",RES_hhdet_tes!H167/RES_hhdet_fec!H167)</f>
        <v>0.51673963911250842</v>
      </c>
      <c r="I167" s="111">
        <f>IF(RES_hhdet_tes!I167=0,"",RES_hhdet_tes!I167/RES_hhdet_fec!I167)</f>
        <v>0.52107685473430509</v>
      </c>
      <c r="J167" s="111">
        <f>IF(RES_hhdet_tes!J167=0,"",RES_hhdet_tes!J167/RES_hhdet_fec!J167)</f>
        <v>0.52256902427488461</v>
      </c>
      <c r="K167" s="111">
        <f>IF(RES_hhdet_tes!K167=0,"",RES_hhdet_tes!K167/RES_hhdet_fec!K167)</f>
        <v>0.52414498869986603</v>
      </c>
      <c r="L167" s="111">
        <f>IF(RES_hhdet_tes!L167=0,"",RES_hhdet_tes!L167/RES_hhdet_fec!L167)</f>
        <v>0.52621933382074759</v>
      </c>
      <c r="M167" s="111">
        <f>IF(RES_hhdet_tes!M167=0,"",RES_hhdet_tes!M167/RES_hhdet_fec!M167)</f>
        <v>0.53146782898176015</v>
      </c>
      <c r="N167" s="111">
        <f>IF(RES_hhdet_tes!N167=0,"",RES_hhdet_tes!N167/RES_hhdet_fec!N167)</f>
        <v>0.54631850171413066</v>
      </c>
      <c r="O167" s="111">
        <f>IF(RES_hhdet_tes!O167=0,"",RES_hhdet_tes!O167/RES_hhdet_fec!O167)</f>
        <v>0.58301120616009738</v>
      </c>
      <c r="P167" s="111">
        <f>IF(RES_hhdet_tes!P167=0,"",RES_hhdet_tes!P167/RES_hhdet_fec!P167)</f>
        <v>0.60065793320743432</v>
      </c>
      <c r="Q167" s="111">
        <f>IF(RES_hhdet_tes!Q167=0,"",RES_hhdet_tes!Q167/RES_hhdet_fec!Q167)</f>
        <v>0.63484667363961178</v>
      </c>
      <c r="R167" s="111">
        <f>IF(RES_hhdet_tes!R167=0,"",RES_hhdet_tes!R167/RES_hhdet_fec!R167)</f>
        <v>0.65424571059169934</v>
      </c>
      <c r="S167" s="111">
        <f>IF(RES_hhdet_tes!S167=0,"",RES_hhdet_tes!S167/RES_hhdet_fec!S167)</f>
        <v>0.67028503642896908</v>
      </c>
      <c r="T167" s="111">
        <f>IF(RES_hhdet_tes!T167=0,"",RES_hhdet_tes!T167/RES_hhdet_fec!T167)</f>
        <v>0.7123250864136712</v>
      </c>
      <c r="U167" s="111">
        <f>IF(RES_hhdet_tes!U167=0,"",RES_hhdet_tes!U167/RES_hhdet_fec!U167)</f>
        <v>0.77920061693824205</v>
      </c>
      <c r="V167" s="111">
        <f>IF(RES_hhdet_tes!V167=0,"",RES_hhdet_tes!V167/RES_hhdet_fec!V167)</f>
        <v>0.85288749962334665</v>
      </c>
      <c r="W167" s="111">
        <f>IF(RES_hhdet_tes!W167=0,"",RES_hhdet_tes!W167/RES_hhdet_fec!W167)</f>
        <v>0.88119427837613795</v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>
        <f>IF(RES_hhdet_tes!T168=0,"",RES_hhdet_tes!T168/RES_hhdet_fec!T168)</f>
        <v>0.95133240579381817</v>
      </c>
      <c r="U168" s="111">
        <f>IF(RES_hhdet_tes!U168=0,"",RES_hhdet_tes!U168/RES_hhdet_fec!U168)</f>
        <v>0.95389843058355306</v>
      </c>
      <c r="V168" s="111">
        <f>IF(RES_hhdet_tes!V168=0,"",RES_hhdet_tes!V168/RES_hhdet_fec!V168)</f>
        <v>0.95660015812238763</v>
      </c>
      <c r="W168" s="111">
        <f>IF(RES_hhdet_tes!W168=0,"",RES_hhdet_tes!W168/RES_hhdet_fec!W168)</f>
        <v>0.95702083588670706</v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>
        <f>IF(RES_hhdet_tes!T169=0,"",RES_hhdet_tes!T169/RES_hhdet_fec!T169)</f>
        <v>0.86121615232156701</v>
      </c>
      <c r="U169" s="112">
        <f>IF(RES_hhdet_tes!U169=0,"",RES_hhdet_tes!U169/RES_hhdet_fec!U169)</f>
        <v>0.86121615232156701</v>
      </c>
      <c r="V169" s="112">
        <f>IF(RES_hhdet_tes!V169=0,"",RES_hhdet_tes!V169/RES_hhdet_fec!V169)</f>
        <v>0.87012416051879071</v>
      </c>
      <c r="W169" s="112">
        <f>IF(RES_hhdet_tes!W169=0,"",RES_hhdet_tes!W169/RES_hhdet_fec!W169)</f>
        <v>0.8701241605187906</v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0.54880132325238962</v>
      </c>
      <c r="C171" s="112">
        <f>IF(RES_hhdet_tes!C171=0,"",RES_hhdet_tes!C171/RES_hhdet_fec!C171)</f>
        <v>0.54907664639957166</v>
      </c>
      <c r="D171" s="112">
        <f>IF(RES_hhdet_tes!D171=0,"",RES_hhdet_tes!D171/RES_hhdet_fec!D171)</f>
        <v>0.5511464363348455</v>
      </c>
      <c r="E171" s="112">
        <f>IF(RES_hhdet_tes!E171=0,"",RES_hhdet_tes!E171/RES_hhdet_fec!E171)</f>
        <v>0.55409427940698475</v>
      </c>
      <c r="F171" s="112">
        <f>IF(RES_hhdet_tes!F171=0,"",RES_hhdet_tes!F171/RES_hhdet_fec!F171)</f>
        <v>0.55859989863487958</v>
      </c>
      <c r="G171" s="112">
        <f>IF(RES_hhdet_tes!G171=0,"",RES_hhdet_tes!G171/RES_hhdet_fec!G171)</f>
        <v>0.56450801698865527</v>
      </c>
      <c r="H171" s="112">
        <f>IF(RES_hhdet_tes!H171=0,"",RES_hhdet_tes!H171/RES_hhdet_fec!H171)</f>
        <v>0.57178007529329167</v>
      </c>
      <c r="I171" s="112">
        <f>IF(RES_hhdet_tes!I171=0,"",RES_hhdet_tes!I171/RES_hhdet_fec!I171)</f>
        <v>0.57527055738829747</v>
      </c>
      <c r="J171" s="112">
        <f>IF(RES_hhdet_tes!J171=0,"",RES_hhdet_tes!J171/RES_hhdet_fec!J171)</f>
        <v>0.57591855345061738</v>
      </c>
      <c r="K171" s="112">
        <f>IF(RES_hhdet_tes!K171=0,"",RES_hhdet_tes!K171/RES_hhdet_fec!K171)</f>
        <v>0.57646592181617295</v>
      </c>
      <c r="L171" s="112">
        <f>IF(RES_hhdet_tes!L171=0,"",RES_hhdet_tes!L171/RES_hhdet_fec!L171)</f>
        <v>0.57711903062395764</v>
      </c>
      <c r="M171" s="112">
        <f>IF(RES_hhdet_tes!M171=0,"",RES_hhdet_tes!M171/RES_hhdet_fec!M171)</f>
        <v>0.58050895036345396</v>
      </c>
      <c r="N171" s="112">
        <f>IF(RES_hhdet_tes!N171=0,"",RES_hhdet_tes!N171/RES_hhdet_fec!N171)</f>
        <v>0.58837411027976771</v>
      </c>
      <c r="O171" s="112">
        <f>IF(RES_hhdet_tes!O171=0,"",RES_hhdet_tes!O171/RES_hhdet_fec!O171)</f>
        <v>0.59841369388180399</v>
      </c>
      <c r="P171" s="112">
        <f>IF(RES_hhdet_tes!P171=0,"",RES_hhdet_tes!P171/RES_hhdet_fec!P171)</f>
        <v>0.60405929361713662</v>
      </c>
      <c r="Q171" s="112">
        <f>IF(RES_hhdet_tes!Q171=0,"",RES_hhdet_tes!Q171/RES_hhdet_fec!Q171)</f>
        <v>0.6115035321260297</v>
      </c>
      <c r="R171" s="112">
        <f>IF(RES_hhdet_tes!R171=0,"",RES_hhdet_tes!R171/RES_hhdet_fec!R171)</f>
        <v>0.61551208615083508</v>
      </c>
      <c r="S171" s="112">
        <f>IF(RES_hhdet_tes!S171=0,"",RES_hhdet_tes!S171/RES_hhdet_fec!S171)</f>
        <v>0.62020201988171586</v>
      </c>
      <c r="T171" s="112">
        <f>IF(RES_hhdet_tes!T171=0,"",RES_hhdet_tes!T171/RES_hhdet_fec!T171)</f>
        <v>0.62562286486117746</v>
      </c>
      <c r="U171" s="112">
        <f>IF(RES_hhdet_tes!U171=0,"",RES_hhdet_tes!U171/RES_hhdet_fec!U171)</f>
        <v>0.65021397416155546</v>
      </c>
      <c r="V171" s="112">
        <f>IF(RES_hhdet_tes!V171=0,"",RES_hhdet_tes!V171/RES_hhdet_fec!V171)</f>
        <v>0.67274265825168234</v>
      </c>
      <c r="W171" s="112">
        <f>IF(RES_hhdet_tes!W171=0,"",RES_hhdet_tes!W171/RES_hhdet_fec!W171)</f>
        <v>0.68668121713096542</v>
      </c>
      <c r="DA171" s="131" t="s">
        <v>2067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 t="str">
        <f>IF(RES_hhdet_tes!C172=0,"",RES_hhdet_tes!C172/RES_hhdet_fec!C172)</f>
        <v/>
      </c>
      <c r="D172" s="113" t="str">
        <f>IF(RES_hhdet_tes!D172=0,"",RES_hhdet_tes!D172/RES_hhdet_fec!D172)</f>
        <v/>
      </c>
      <c r="E172" s="113" t="str">
        <f>IF(RES_hhdet_tes!E172=0,"",RES_hhdet_tes!E172/RES_hhdet_fec!E172)</f>
        <v/>
      </c>
      <c r="F172" s="113" t="str">
        <f>IF(RES_hhdet_tes!F172=0,"",RES_hhdet_tes!F172/RES_hhdet_fec!F172)</f>
        <v/>
      </c>
      <c r="G172" s="113" t="str">
        <f>IF(RES_hhdet_tes!G172=0,"",RES_hhdet_tes!G172/RES_hhdet_fec!G172)</f>
        <v/>
      </c>
      <c r="H172" s="113" t="str">
        <f>IF(RES_hhdet_tes!H172=0,"",RES_hhdet_tes!H172/RES_hhdet_fec!H172)</f>
        <v/>
      </c>
      <c r="I172" s="113" t="str">
        <f>IF(RES_hhdet_tes!I172=0,"",RES_hhdet_tes!I172/RES_hhdet_fec!I172)</f>
        <v/>
      </c>
      <c r="J172" s="113" t="str">
        <f>IF(RES_hhdet_tes!J172=0,"",RES_hhdet_tes!J172/RES_hhdet_fec!J172)</f>
        <v/>
      </c>
      <c r="K172" s="113" t="str">
        <f>IF(RES_hhdet_tes!K172=0,"",RES_hhdet_tes!K172/RES_hhdet_fec!K172)</f>
        <v/>
      </c>
      <c r="L172" s="113">
        <f>IF(RES_hhdet_tes!L172=0,"",RES_hhdet_tes!L172/RES_hhdet_fec!L172)</f>
        <v>0.7997322196741824</v>
      </c>
      <c r="M172" s="113">
        <f>IF(RES_hhdet_tes!M172=0,"",RES_hhdet_tes!M172/RES_hhdet_fec!M172)</f>
        <v>0.8206856640578436</v>
      </c>
      <c r="N172" s="113">
        <f>IF(RES_hhdet_tes!N172=0,"",RES_hhdet_tes!N172/RES_hhdet_fec!N172)</f>
        <v>0.81412004040012553</v>
      </c>
      <c r="O172" s="113">
        <f>IF(RES_hhdet_tes!O172=0,"",RES_hhdet_tes!O172/RES_hhdet_fec!O172)</f>
        <v>0.80178651121693523</v>
      </c>
      <c r="P172" s="113">
        <f>IF(RES_hhdet_tes!P172=0,"",RES_hhdet_tes!P172/RES_hhdet_fec!P172)</f>
        <v>0.81973050830224548</v>
      </c>
      <c r="Q172" s="113">
        <f>IF(RES_hhdet_tes!Q172=0,"",RES_hhdet_tes!Q172/RES_hhdet_fec!Q172)</f>
        <v>0.82014841587216814</v>
      </c>
      <c r="R172" s="113">
        <f>IF(RES_hhdet_tes!R172=0,"",RES_hhdet_tes!R172/RES_hhdet_fec!R172)</f>
        <v>0.82570963911368234</v>
      </c>
      <c r="S172" s="113">
        <f>IF(RES_hhdet_tes!S172=0,"",RES_hhdet_tes!S172/RES_hhdet_fec!S172)</f>
        <v>0.86137204735471684</v>
      </c>
      <c r="T172" s="113">
        <f>IF(RES_hhdet_tes!T172=0,"",RES_hhdet_tes!T172/RES_hhdet_fec!T172)</f>
        <v>0.8658751350514633</v>
      </c>
      <c r="U172" s="113">
        <f>IF(RES_hhdet_tes!U172=0,"",RES_hhdet_tes!U172/RES_hhdet_fec!U172)</f>
        <v>0.87447186674430177</v>
      </c>
      <c r="V172" s="113">
        <f>IF(RES_hhdet_tes!V172=0,"",RES_hhdet_tes!V172/RES_hhdet_fec!V172)</f>
        <v>0.87948107914556894</v>
      </c>
      <c r="W172" s="113">
        <f>IF(RES_hhdet_tes!W172=0,"",RES_hhdet_tes!W172/RES_hhdet_fec!W172)</f>
        <v>0.88108701092716568</v>
      </c>
      <c r="DA172" s="132" t="s">
        <v>2068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 t="str">
        <f>IF(RES_hhdet_tes!C173=0,"",RES_hhdet_tes!C173/RES_hhdet_fec!C173)</f>
        <v/>
      </c>
      <c r="D173" s="111" t="str">
        <f>IF(RES_hhdet_tes!D173=0,"",RES_hhdet_tes!D173/RES_hhdet_fec!D173)</f>
        <v/>
      </c>
      <c r="E173" s="111" t="str">
        <f>IF(RES_hhdet_tes!E173=0,"",RES_hhdet_tes!E173/RES_hhdet_fec!E173)</f>
        <v/>
      </c>
      <c r="F173" s="111" t="str">
        <f>IF(RES_hhdet_tes!F173=0,"",RES_hhdet_tes!F173/RES_hhdet_fec!F173)</f>
        <v/>
      </c>
      <c r="G173" s="111" t="str">
        <f>IF(RES_hhdet_tes!G173=0,"",RES_hhdet_tes!G173/RES_hhdet_fec!G173)</f>
        <v/>
      </c>
      <c r="H173" s="111" t="str">
        <f>IF(RES_hhdet_tes!H173=0,"",RES_hhdet_tes!H173/RES_hhdet_fec!H173)</f>
        <v/>
      </c>
      <c r="I173" s="111" t="str">
        <f>IF(RES_hhdet_tes!I173=0,"",RES_hhdet_tes!I173/RES_hhdet_fec!I173)</f>
        <v/>
      </c>
      <c r="J173" s="111" t="str">
        <f>IF(RES_hhdet_tes!J173=0,"",RES_hhdet_tes!J173/RES_hhdet_fec!J173)</f>
        <v/>
      </c>
      <c r="K173" s="111" t="str">
        <f>IF(RES_hhdet_tes!K173=0,"",RES_hhdet_tes!K173/RES_hhdet_fec!K173)</f>
        <v/>
      </c>
      <c r="L173" s="111">
        <f>IF(RES_hhdet_tes!L173=0,"",RES_hhdet_tes!L173/RES_hhdet_fec!L173)</f>
        <v>0.58707695482368683</v>
      </c>
      <c r="M173" s="111">
        <f>IF(RES_hhdet_tes!M173=0,"",RES_hhdet_tes!M173/RES_hhdet_fec!M173)</f>
        <v>0.58951544159842062</v>
      </c>
      <c r="N173" s="111">
        <f>IF(RES_hhdet_tes!N173=0,"",RES_hhdet_tes!N173/RES_hhdet_fec!N173)</f>
        <v>0.59117835642601557</v>
      </c>
      <c r="O173" s="111">
        <f>IF(RES_hhdet_tes!O173=0,"",RES_hhdet_tes!O173/RES_hhdet_fec!O173)</f>
        <v>0.5950112877973458</v>
      </c>
      <c r="P173" s="111">
        <f>IF(RES_hhdet_tes!P173=0,"",RES_hhdet_tes!P173/RES_hhdet_fec!P173)</f>
        <v>0.59510140771938991</v>
      </c>
      <c r="Q173" s="111">
        <f>IF(RES_hhdet_tes!Q173=0,"",RES_hhdet_tes!Q173/RES_hhdet_fec!Q173)</f>
        <v>0.59927160225505172</v>
      </c>
      <c r="R173" s="111">
        <f>IF(RES_hhdet_tes!R173=0,"",RES_hhdet_tes!R173/RES_hhdet_fec!R173)</f>
        <v>0.6097164757947594</v>
      </c>
      <c r="S173" s="111">
        <f>IF(RES_hhdet_tes!S173=0,"",RES_hhdet_tes!S173/RES_hhdet_fec!S173)</f>
        <v>0.65149632975013461</v>
      </c>
      <c r="T173" s="111">
        <f>IF(RES_hhdet_tes!T173=0,"",RES_hhdet_tes!T173/RES_hhdet_fec!T173)</f>
        <v>0.67121038449966852</v>
      </c>
      <c r="U173" s="111">
        <f>IF(RES_hhdet_tes!U173=0,"",RES_hhdet_tes!U173/RES_hhdet_fec!U173)</f>
        <v>0.67404776835260483</v>
      </c>
      <c r="V173" s="111">
        <f>IF(RES_hhdet_tes!V173=0,"",RES_hhdet_tes!V173/RES_hhdet_fec!V173)</f>
        <v>0.68610739135711951</v>
      </c>
      <c r="W173" s="111">
        <f>IF(RES_hhdet_tes!W173=0,"",RES_hhdet_tes!W173/RES_hhdet_fec!W173)</f>
        <v>0.68763050733470177</v>
      </c>
      <c r="DA173" s="63" t="s">
        <v>2069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 t="str">
        <f>IF(RES_hhdet_tes!C174=0,"",RES_hhdet_tes!C174/RES_hhdet_fec!C174)</f>
        <v/>
      </c>
      <c r="D174" s="45" t="str">
        <f>IF(RES_hhdet_tes!D174=0,"",RES_hhdet_tes!D174/RES_hhdet_fec!D174)</f>
        <v/>
      </c>
      <c r="E174" s="45" t="str">
        <f>IF(RES_hhdet_tes!E174=0,"",RES_hhdet_tes!E174/RES_hhdet_fec!E174)</f>
        <v/>
      </c>
      <c r="F174" s="45" t="str">
        <f>IF(RES_hhdet_tes!F174=0,"",RES_hhdet_tes!F174/RES_hhdet_fec!F174)</f>
        <v/>
      </c>
      <c r="G174" s="45" t="str">
        <f>IF(RES_hhdet_tes!G174=0,"",RES_hhdet_tes!G174/RES_hhdet_fec!G174)</f>
        <v/>
      </c>
      <c r="H174" s="45" t="str">
        <f>IF(RES_hhdet_tes!H174=0,"",RES_hhdet_tes!H174/RES_hhdet_fec!H174)</f>
        <v/>
      </c>
      <c r="I174" s="45" t="str">
        <f>IF(RES_hhdet_tes!I174=0,"",RES_hhdet_tes!I174/RES_hhdet_fec!I174)</f>
        <v/>
      </c>
      <c r="J174" s="45" t="str">
        <f>IF(RES_hhdet_tes!J174=0,"",RES_hhdet_tes!J174/RES_hhdet_fec!J174)</f>
        <v/>
      </c>
      <c r="K174" s="45" t="str">
        <f>IF(RES_hhdet_tes!K174=0,"",RES_hhdet_tes!K174/RES_hhdet_fec!K174)</f>
        <v/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0.72487133468787512</v>
      </c>
      <c r="C175" s="124">
        <f>IF(RES_hhdet_tes!C175=0,"",RES_hhdet_tes!C175/RES_hhdet_fec!C175)</f>
        <v>0.72598488717381227</v>
      </c>
      <c r="D175" s="124">
        <f>IF(RES_hhdet_tes!D175=0,"",RES_hhdet_tes!D175/RES_hhdet_fec!D175)</f>
        <v>0.72743299767498637</v>
      </c>
      <c r="E175" s="124">
        <f>IF(RES_hhdet_tes!E175=0,"",RES_hhdet_tes!E175/RES_hhdet_fec!E175)</f>
        <v>0.73137602083806297</v>
      </c>
      <c r="F175" s="124">
        <f>IF(RES_hhdet_tes!F175=0,"",RES_hhdet_tes!F175/RES_hhdet_fec!F175)</f>
        <v>0.73420403972445014</v>
      </c>
      <c r="G175" s="124">
        <f>IF(RES_hhdet_tes!G175=0,"",RES_hhdet_tes!G175/RES_hhdet_fec!G175)</f>
        <v>0.73675244254071359</v>
      </c>
      <c r="H175" s="124">
        <f>IF(RES_hhdet_tes!H175=0,"",RES_hhdet_tes!H175/RES_hhdet_fec!H175)</f>
        <v>0.74026345689347928</v>
      </c>
      <c r="I175" s="124">
        <f>IF(RES_hhdet_tes!I175=0,"",RES_hhdet_tes!I175/RES_hhdet_fec!I175)</f>
        <v>0.74337113043742753</v>
      </c>
      <c r="J175" s="124">
        <f>IF(RES_hhdet_tes!J175=0,"",RES_hhdet_tes!J175/RES_hhdet_fec!J175)</f>
        <v>0.74181226832374025</v>
      </c>
      <c r="K175" s="124">
        <f>IF(RES_hhdet_tes!K175=0,"",RES_hhdet_tes!K175/RES_hhdet_fec!K175)</f>
        <v>0.74196568768354609</v>
      </c>
      <c r="L175" s="124">
        <f>IF(RES_hhdet_tes!L175=0,"",RES_hhdet_tes!L175/RES_hhdet_fec!L175)</f>
        <v>0.74243835512108225</v>
      </c>
      <c r="M175" s="124">
        <f>IF(RES_hhdet_tes!M175=0,"",RES_hhdet_tes!M175/RES_hhdet_fec!M175)</f>
        <v>0.74561647906623052</v>
      </c>
      <c r="N175" s="124">
        <f>IF(RES_hhdet_tes!N175=0,"",RES_hhdet_tes!N175/RES_hhdet_fec!N175)</f>
        <v>0.75188700590916924</v>
      </c>
      <c r="O175" s="124">
        <f>IF(RES_hhdet_tes!O175=0,"",RES_hhdet_tes!O175/RES_hhdet_fec!O175)</f>
        <v>0.75843536976041159</v>
      </c>
      <c r="P175" s="124">
        <f>IF(RES_hhdet_tes!P175=0,"",RES_hhdet_tes!P175/RES_hhdet_fec!P175)</f>
        <v>0.76260999340067348</v>
      </c>
      <c r="Q175" s="124">
        <f>IF(RES_hhdet_tes!Q175=0,"",RES_hhdet_tes!Q175/RES_hhdet_fec!Q175)</f>
        <v>0.76637352532970171</v>
      </c>
      <c r="R175" s="124">
        <f>IF(RES_hhdet_tes!R175=0,"",RES_hhdet_tes!R175/RES_hhdet_fec!R175)</f>
        <v>0.76811461097313583</v>
      </c>
      <c r="S175" s="124">
        <f>IF(RES_hhdet_tes!S175=0,"",RES_hhdet_tes!S175/RES_hhdet_fec!S175)</f>
        <v>0.77330439913696125</v>
      </c>
      <c r="T175" s="124">
        <f>IF(RES_hhdet_tes!T175=0,"",RES_hhdet_tes!T175/RES_hhdet_fec!T175)</f>
        <v>0.78400643430440442</v>
      </c>
      <c r="U175" s="124">
        <f>IF(RES_hhdet_tes!U175=0,"",RES_hhdet_tes!U175/RES_hhdet_fec!U175)</f>
        <v>0.79612869417058663</v>
      </c>
      <c r="V175" s="124">
        <f>IF(RES_hhdet_tes!V175=0,"",RES_hhdet_tes!V175/RES_hhdet_fec!V175)</f>
        <v>0.81973408731930009</v>
      </c>
      <c r="W175" s="124">
        <f>IF(RES_hhdet_tes!W175=0,"",RES_hhdet_tes!W175/RES_hhdet_fec!W175)</f>
        <v>0.82516746127854923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0.58313571181018975</v>
      </c>
      <c r="C176" s="111">
        <f>IF(RES_hhdet_tes!C176=0,"",RES_hhdet_tes!C176/RES_hhdet_fec!C176)</f>
        <v>0.58331103465700884</v>
      </c>
      <c r="D176" s="111">
        <f>IF(RES_hhdet_tes!D176=0,"",RES_hhdet_tes!D176/RES_hhdet_fec!D176)</f>
        <v>0.58411226916061476</v>
      </c>
      <c r="E176" s="111">
        <f>IF(RES_hhdet_tes!E176=0,"",RES_hhdet_tes!E176/RES_hhdet_fec!E176)</f>
        <v>0.58484949106684725</v>
      </c>
      <c r="F176" s="111">
        <f>IF(RES_hhdet_tes!F176=0,"",RES_hhdet_tes!F176/RES_hhdet_fec!F176)</f>
        <v>0.58634245163236021</v>
      </c>
      <c r="G176" s="111">
        <f>IF(RES_hhdet_tes!G176=0,"",RES_hhdet_tes!G176/RES_hhdet_fec!G176)</f>
        <v>0.58830976355114961</v>
      </c>
      <c r="H176" s="111">
        <f>IF(RES_hhdet_tes!H176=0,"",RES_hhdet_tes!H176/RES_hhdet_fec!H176)</f>
        <v>0.59046210568841084</v>
      </c>
      <c r="I176" s="111">
        <f>IF(RES_hhdet_tes!I176=0,"",RES_hhdet_tes!I176/RES_hhdet_fec!I176)</f>
        <v>0.59136419929043116</v>
      </c>
      <c r="J176" s="111">
        <f>IF(RES_hhdet_tes!J176=0,"",RES_hhdet_tes!J176/RES_hhdet_fec!J176)</f>
        <v>0.59153981174192316</v>
      </c>
      <c r="K176" s="111">
        <f>IF(RES_hhdet_tes!K176=0,"",RES_hhdet_tes!K176/RES_hhdet_fec!K176)</f>
        <v>0.59166826569114117</v>
      </c>
      <c r="L176" s="111">
        <f>IF(RES_hhdet_tes!L176=0,"",RES_hhdet_tes!L176/RES_hhdet_fec!L176)</f>
        <v>0.59182108156875002</v>
      </c>
      <c r="M176" s="111">
        <f>IF(RES_hhdet_tes!M176=0,"",RES_hhdet_tes!M176/RES_hhdet_fec!M176)</f>
        <v>0.59216028388468278</v>
      </c>
      <c r="N176" s="111">
        <f>IF(RES_hhdet_tes!N176=0,"",RES_hhdet_tes!N176/RES_hhdet_fec!N176)</f>
        <v>0.59271135811386422</v>
      </c>
      <c r="O176" s="111">
        <f>IF(RES_hhdet_tes!O176=0,"",RES_hhdet_tes!O176/RES_hhdet_fec!O176)</f>
        <v>0.59330084236351366</v>
      </c>
      <c r="P176" s="111">
        <f>IF(RES_hhdet_tes!P176=0,"",RES_hhdet_tes!P176/RES_hhdet_fec!P176)</f>
        <v>0.59354356271568887</v>
      </c>
      <c r="Q176" s="111">
        <f>IF(RES_hhdet_tes!Q176=0,"",RES_hhdet_tes!Q176/RES_hhdet_fec!Q176)</f>
        <v>0.59373586331976425</v>
      </c>
      <c r="R176" s="111">
        <f>IF(RES_hhdet_tes!R176=0,"",RES_hhdet_tes!R176/RES_hhdet_fec!R176)</f>
        <v>0.59385949804936211</v>
      </c>
      <c r="S176" s="111">
        <f>IF(RES_hhdet_tes!S176=0,"",RES_hhdet_tes!S176/RES_hhdet_fec!S176)</f>
        <v>0.59399792099711868</v>
      </c>
      <c r="T176" s="111">
        <f>IF(RES_hhdet_tes!T176=0,"",RES_hhdet_tes!T176/RES_hhdet_fec!T176)</f>
        <v>0.59408161509413948</v>
      </c>
      <c r="U176" s="111">
        <f>IF(RES_hhdet_tes!U176=0,"",RES_hhdet_tes!U176/RES_hhdet_fec!U176)</f>
        <v>0.5973589033651332</v>
      </c>
      <c r="V176" s="111">
        <f>IF(RES_hhdet_tes!V176=0,"",RES_hhdet_tes!V176/RES_hhdet_fec!V176)</f>
        <v>0.60087347920394585</v>
      </c>
      <c r="W176" s="111">
        <f>IF(RES_hhdet_tes!W176=0,"",RES_hhdet_tes!W176/RES_hhdet_fec!W176)</f>
        <v>0.60340838687026543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0.73713773272296701</v>
      </c>
      <c r="C177" s="45">
        <f>IF(RES_hhdet_tes!C177=0,"",RES_hhdet_tes!C177/RES_hhdet_fec!C177)</f>
        <v>0.73741626488028267</v>
      </c>
      <c r="D177" s="45">
        <f>IF(RES_hhdet_tes!D177=0,"",RES_hhdet_tes!D177/RES_hhdet_fec!D177)</f>
        <v>0.73903848811277284</v>
      </c>
      <c r="E177" s="45">
        <f>IF(RES_hhdet_tes!E177=0,"",RES_hhdet_tes!E177/RES_hhdet_fec!E177)</f>
        <v>0.74131855843788019</v>
      </c>
      <c r="F177" s="45">
        <f>IF(RES_hhdet_tes!F177=0,"",RES_hhdet_tes!F177/RES_hhdet_fec!F177)</f>
        <v>0.74458423887177527</v>
      </c>
      <c r="G177" s="45">
        <f>IF(RES_hhdet_tes!G177=0,"",RES_hhdet_tes!G177/RES_hhdet_fec!G177)</f>
        <v>0.74876229271276162</v>
      </c>
      <c r="H177" s="45">
        <f>IF(RES_hhdet_tes!H177=0,"",RES_hhdet_tes!H177/RES_hhdet_fec!H177)</f>
        <v>0.75393580275046501</v>
      </c>
      <c r="I177" s="45">
        <f>IF(RES_hhdet_tes!I177=0,"",RES_hhdet_tes!I177/RES_hhdet_fec!I177)</f>
        <v>0.75645337097309451</v>
      </c>
      <c r="J177" s="45">
        <f>IF(RES_hhdet_tes!J177=0,"",RES_hhdet_tes!J177/RES_hhdet_fec!J177)</f>
        <v>0.75696447141321521</v>
      </c>
      <c r="K177" s="45">
        <f>IF(RES_hhdet_tes!K177=0,"",RES_hhdet_tes!K177/RES_hhdet_fec!K177)</f>
        <v>0.75741858392129813</v>
      </c>
      <c r="L177" s="45">
        <f>IF(RES_hhdet_tes!L177=0,"",RES_hhdet_tes!L177/RES_hhdet_fec!L177)</f>
        <v>0.75802765968850194</v>
      </c>
      <c r="M177" s="45">
        <f>IF(RES_hhdet_tes!M177=0,"",RES_hhdet_tes!M177/RES_hhdet_fec!M177)</f>
        <v>0.7603133150438367</v>
      </c>
      <c r="N177" s="45">
        <f>IF(RES_hhdet_tes!N177=0,"",RES_hhdet_tes!N177/RES_hhdet_fec!N177)</f>
        <v>0.76468472388595032</v>
      </c>
      <c r="O177" s="45">
        <f>IF(RES_hhdet_tes!O177=0,"",RES_hhdet_tes!O177/RES_hhdet_fec!O177)</f>
        <v>0.76954188299493231</v>
      </c>
      <c r="P177" s="45">
        <f>IF(RES_hhdet_tes!P177=0,"",RES_hhdet_tes!P177/RES_hhdet_fec!P177)</f>
        <v>0.77195104736016584</v>
      </c>
      <c r="Q177" s="45">
        <f>IF(RES_hhdet_tes!Q177=0,"",RES_hhdet_tes!Q177/RES_hhdet_fec!Q177)</f>
        <v>0.77524425740257796</v>
      </c>
      <c r="R177" s="45">
        <f>IF(RES_hhdet_tes!R177=0,"",RES_hhdet_tes!R177/RES_hhdet_fec!R177)</f>
        <v>0.77739909405033636</v>
      </c>
      <c r="S177" s="45">
        <f>IF(RES_hhdet_tes!S177=0,"",RES_hhdet_tes!S177/RES_hhdet_fec!S177)</f>
        <v>0.78151842600446686</v>
      </c>
      <c r="T177" s="45">
        <f>IF(RES_hhdet_tes!T177=0,"",RES_hhdet_tes!T177/RES_hhdet_fec!T177)</f>
        <v>0.78835468332543646</v>
      </c>
      <c r="U177" s="45">
        <f>IF(RES_hhdet_tes!U177=0,"",RES_hhdet_tes!U177/RES_hhdet_fec!U177)</f>
        <v>0.80557847152795126</v>
      </c>
      <c r="V177" s="45">
        <f>IF(RES_hhdet_tes!V177=0,"",RES_hhdet_tes!V177/RES_hhdet_fec!V177)</f>
        <v>0.82560616080865656</v>
      </c>
      <c r="W177" s="45">
        <f>IF(RES_hhdet_tes!W177=0,"",RES_hhdet_tes!W177/RES_hhdet_fec!W177)</f>
        <v>0.83655513217376931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257.11827156886432</v>
      </c>
      <c r="C3" s="117">
        <f t="shared" si="0"/>
        <v>334.14740165371302</v>
      </c>
      <c r="D3" s="117">
        <f t="shared" si="0"/>
        <v>564.17404446689841</v>
      </c>
      <c r="E3" s="117">
        <f t="shared" si="0"/>
        <v>361.00545718393721</v>
      </c>
      <c r="F3" s="117">
        <f t="shared" si="0"/>
        <v>457.43988138138189</v>
      </c>
      <c r="G3" s="117">
        <f t="shared" si="0"/>
        <v>221.15342018593233</v>
      </c>
      <c r="H3" s="117">
        <f t="shared" si="0"/>
        <v>208.56658077261079</v>
      </c>
      <c r="I3" s="117">
        <f t="shared" si="0"/>
        <v>183.14458844037173</v>
      </c>
      <c r="J3" s="117">
        <f t="shared" si="0"/>
        <v>274.56978419120685</v>
      </c>
      <c r="K3" s="117">
        <f t="shared" si="0"/>
        <v>200.40844959670815</v>
      </c>
      <c r="L3" s="117">
        <f t="shared" si="0"/>
        <v>227.92273185224772</v>
      </c>
      <c r="M3" s="117">
        <f t="shared" si="0"/>
        <v>206.35064767937374</v>
      </c>
      <c r="N3" s="117">
        <f t="shared" si="0"/>
        <v>189.65429731166509</v>
      </c>
      <c r="O3" s="117">
        <f t="shared" si="0"/>
        <v>111.57022928733478</v>
      </c>
      <c r="P3" s="117">
        <f t="shared" si="0"/>
        <v>81.867559919518797</v>
      </c>
      <c r="Q3" s="117">
        <f t="shared" si="0"/>
        <v>74.934399889873532</v>
      </c>
      <c r="R3" s="117">
        <f t="shared" ref="R3:V3" si="1">R4+R7+R9+R19</f>
        <v>123.67481068160069</v>
      </c>
      <c r="S3" s="117">
        <f t="shared" si="1"/>
        <v>142.94300770881173</v>
      </c>
      <c r="T3" s="117">
        <f t="shared" si="1"/>
        <v>123.23133796521832</v>
      </c>
      <c r="U3" s="117">
        <f t="shared" si="1"/>
        <v>115.44569538886094</v>
      </c>
      <c r="V3" s="117">
        <f t="shared" si="1"/>
        <v>216.28118521741129</v>
      </c>
      <c r="W3" s="117">
        <f t="shared" ref="W3" si="2">W4+W7+W9+W19</f>
        <v>225.34522986818962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237.47224467450243</v>
      </c>
      <c r="C4" s="122">
        <f t="shared" si="3"/>
        <v>314.46570894827641</v>
      </c>
      <c r="D4" s="122">
        <f t="shared" si="3"/>
        <v>529.82421790783667</v>
      </c>
      <c r="E4" s="122">
        <f t="shared" si="3"/>
        <v>337.315602709323</v>
      </c>
      <c r="F4" s="122">
        <f t="shared" si="3"/>
        <v>425.45293778986246</v>
      </c>
      <c r="G4" s="122">
        <f t="shared" si="3"/>
        <v>202.36818662647147</v>
      </c>
      <c r="H4" s="122">
        <f t="shared" si="3"/>
        <v>188.83120546173427</v>
      </c>
      <c r="I4" s="122">
        <f t="shared" si="3"/>
        <v>163.3196687933328</v>
      </c>
      <c r="J4" s="122">
        <f t="shared" si="3"/>
        <v>245.69763303001847</v>
      </c>
      <c r="K4" s="122">
        <f t="shared" si="3"/>
        <v>179.87324685200096</v>
      </c>
      <c r="L4" s="122">
        <f t="shared" si="3"/>
        <v>215.59004130748079</v>
      </c>
      <c r="M4" s="122">
        <f t="shared" si="3"/>
        <v>192.60735030647481</v>
      </c>
      <c r="N4" s="122">
        <f t="shared" si="3"/>
        <v>176.42592344739867</v>
      </c>
      <c r="O4" s="122">
        <f t="shared" si="3"/>
        <v>103.07198771207365</v>
      </c>
      <c r="P4" s="122">
        <f t="shared" si="3"/>
        <v>72.953683483060331</v>
      </c>
      <c r="Q4" s="122">
        <f t="shared" si="3"/>
        <v>67.082211600641742</v>
      </c>
      <c r="R4" s="122">
        <f t="shared" ref="R4:V4" si="4">SUM(R5:R6)</f>
        <v>111.08913192631945</v>
      </c>
      <c r="S4" s="122">
        <f t="shared" si="4"/>
        <v>127.13069530463574</v>
      </c>
      <c r="T4" s="122">
        <f t="shared" si="4"/>
        <v>105.56593183705569</v>
      </c>
      <c r="U4" s="122">
        <f t="shared" si="4"/>
        <v>96.991707525559747</v>
      </c>
      <c r="V4" s="122">
        <f t="shared" si="4"/>
        <v>180.96005054230727</v>
      </c>
      <c r="W4" s="122">
        <f t="shared" ref="W4" si="5">SUM(W5:W6)</f>
        <v>194.21441271913855</v>
      </c>
      <c r="DA4" s="130" t="s">
        <v>2076</v>
      </c>
    </row>
    <row r="5" spans="1:105" ht="12" customHeight="1" x14ac:dyDescent="0.25">
      <c r="A5" s="97" t="s">
        <v>51</v>
      </c>
      <c r="B5" s="98">
        <v>237.47224467450243</v>
      </c>
      <c r="C5" s="98">
        <v>314.46570894827641</v>
      </c>
      <c r="D5" s="98">
        <v>529.82421790783667</v>
      </c>
      <c r="E5" s="98">
        <v>337.315602709323</v>
      </c>
      <c r="F5" s="98">
        <v>425.45293778986246</v>
      </c>
      <c r="G5" s="98">
        <v>202.36818662647147</v>
      </c>
      <c r="H5" s="98">
        <v>188.83120546173427</v>
      </c>
      <c r="I5" s="98">
        <v>163.3196687933328</v>
      </c>
      <c r="J5" s="98">
        <v>245.69763303001847</v>
      </c>
      <c r="K5" s="98">
        <v>179.87324685200096</v>
      </c>
      <c r="L5" s="98">
        <v>215.59004130748079</v>
      </c>
      <c r="M5" s="98">
        <v>192.60735030647481</v>
      </c>
      <c r="N5" s="98">
        <v>176.42592344739867</v>
      </c>
      <c r="O5" s="98">
        <v>103.07198771207365</v>
      </c>
      <c r="P5" s="98">
        <v>72.953683483060331</v>
      </c>
      <c r="Q5" s="98">
        <v>67.082211600641742</v>
      </c>
      <c r="R5" s="98">
        <v>111.08913192631945</v>
      </c>
      <c r="S5" s="98">
        <v>127.13069530463574</v>
      </c>
      <c r="T5" s="98">
        <v>105.56593183705569</v>
      </c>
      <c r="U5" s="98">
        <v>96.991707525559747</v>
      </c>
      <c r="V5" s="98">
        <v>180.96005054230727</v>
      </c>
      <c r="W5" s="98">
        <v>194.21441271913855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15.883563012060408</v>
      </c>
      <c r="C9" s="122">
        <v>15.851099319431915</v>
      </c>
      <c r="D9" s="122">
        <v>27.608888561669225</v>
      </c>
      <c r="E9" s="122">
        <v>19.017950490394497</v>
      </c>
      <c r="F9" s="122">
        <v>25.760882486174886</v>
      </c>
      <c r="G9" s="122">
        <v>15.505242561784035</v>
      </c>
      <c r="H9" s="122">
        <v>16.216339128905819</v>
      </c>
      <c r="I9" s="122">
        <v>16.338704544918286</v>
      </c>
      <c r="J9" s="122">
        <v>23.831461430918878</v>
      </c>
      <c r="K9" s="122">
        <v>16.853712066496634</v>
      </c>
      <c r="L9" s="122">
        <v>8.8438656988567086</v>
      </c>
      <c r="M9" s="122">
        <v>9.9089098759008039</v>
      </c>
      <c r="N9" s="122">
        <v>9.6016053351240718</v>
      </c>
      <c r="O9" s="122">
        <v>6.3797802630177216</v>
      </c>
      <c r="P9" s="122">
        <v>7.1264152928291917</v>
      </c>
      <c r="Q9" s="122">
        <v>6.1918490481968318</v>
      </c>
      <c r="R9" s="122">
        <v>9.7483139841168107</v>
      </c>
      <c r="S9" s="122">
        <v>12.579820683497873</v>
      </c>
      <c r="T9" s="122">
        <v>13.357685265809653</v>
      </c>
      <c r="U9" s="122">
        <v>14.328379061705355</v>
      </c>
      <c r="V9" s="122">
        <v>27.508503934166701</v>
      </c>
      <c r="W9" s="122">
        <v>22.267337334855441</v>
      </c>
      <c r="DA9" s="130" t="s">
        <v>2081</v>
      </c>
    </row>
    <row r="10" spans="1:105" ht="12" customHeight="1" x14ac:dyDescent="0.25">
      <c r="A10" s="97" t="s">
        <v>143</v>
      </c>
      <c r="B10" s="98">
        <v>15.153199876759491</v>
      </c>
      <c r="C10" s="98">
        <v>15.287231446159586</v>
      </c>
      <c r="D10" s="98">
        <v>27.175230159994843</v>
      </c>
      <c r="E10" s="98">
        <v>18.66554595026652</v>
      </c>
      <c r="F10" s="98">
        <v>25.431142499574094</v>
      </c>
      <c r="G10" s="98">
        <v>15.125441829986382</v>
      </c>
      <c r="H10" s="98">
        <v>15.897159590134985</v>
      </c>
      <c r="I10" s="98">
        <v>16.008204204170848</v>
      </c>
      <c r="J10" s="98">
        <v>23.57874556499209</v>
      </c>
      <c r="K10" s="98">
        <v>16.694006908602152</v>
      </c>
      <c r="L10" s="98">
        <v>8.7315857911642105</v>
      </c>
      <c r="M10" s="98">
        <v>9.8242356122849142</v>
      </c>
      <c r="N10" s="98">
        <v>9.531338682464634</v>
      </c>
      <c r="O10" s="98">
        <v>6.326185552197904</v>
      </c>
      <c r="P10" s="98">
        <v>7.0990573363065836</v>
      </c>
      <c r="Q10" s="98">
        <v>6.1859012936427096</v>
      </c>
      <c r="R10" s="98">
        <v>9.7402943015786381</v>
      </c>
      <c r="S10" s="98">
        <v>12.565367381281238</v>
      </c>
      <c r="T10" s="98">
        <v>13.297577608106966</v>
      </c>
      <c r="U10" s="98">
        <v>14.262976107560712</v>
      </c>
      <c r="V10" s="98">
        <v>27.395263683519428</v>
      </c>
      <c r="W10" s="98">
        <v>22.067601504761697</v>
      </c>
      <c r="DA10" s="63" t="s">
        <v>2082</v>
      </c>
    </row>
    <row r="11" spans="1:105" ht="12" customHeight="1" x14ac:dyDescent="0.25">
      <c r="A11" s="97" t="s">
        <v>124</v>
      </c>
      <c r="B11" s="98">
        <v>0.7303631353009179</v>
      </c>
      <c r="C11" s="98">
        <v>0.56386787327232901</v>
      </c>
      <c r="D11" s="98">
        <v>0.43365840167438041</v>
      </c>
      <c r="E11" s="98">
        <v>0.3524045401279795</v>
      </c>
      <c r="F11" s="98">
        <v>0.3297399866007919</v>
      </c>
      <c r="G11" s="98">
        <v>0.37980073179765345</v>
      </c>
      <c r="H11" s="98">
        <v>0.31917953877083433</v>
      </c>
      <c r="I11" s="98">
        <v>0.33050034074743773</v>
      </c>
      <c r="J11" s="98">
        <v>0.25271586592678841</v>
      </c>
      <c r="K11" s="98">
        <v>0.15970515789448317</v>
      </c>
      <c r="L11" s="98">
        <v>0.11227990769249795</v>
      </c>
      <c r="M11" s="98">
        <v>8.4674263615890283E-2</v>
      </c>
      <c r="N11" s="98">
        <v>7.0266652659437448E-2</v>
      </c>
      <c r="O11" s="98">
        <v>5.359471081981744E-2</v>
      </c>
      <c r="P11" s="98">
        <v>2.7357956522608445E-2</v>
      </c>
      <c r="Q11" s="98">
        <v>5.9477545541221696E-3</v>
      </c>
      <c r="R11" s="98">
        <v>8.0196825381726976E-3</v>
      </c>
      <c r="S11" s="98">
        <v>1.4453302216635549E-2</v>
      </c>
      <c r="T11" s="98">
        <v>5.9999107184787397E-2</v>
      </c>
      <c r="U11" s="98">
        <v>6.5318479583109559E-2</v>
      </c>
      <c r="V11" s="98">
        <v>0.11312545595882224</v>
      </c>
      <c r="W11" s="98">
        <v>0.19960193112370506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1.0855051790064154E-4</v>
      </c>
      <c r="U12" s="98">
        <v>8.4474561533582075E-5</v>
      </c>
      <c r="V12" s="98">
        <v>1.1479468844918323E-4</v>
      </c>
      <c r="W12" s="98">
        <v>1.3389897003692348E-4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1.0855051790064154E-4</v>
      </c>
      <c r="U13" s="101">
        <v>8.4474561533582075E-5</v>
      </c>
      <c r="V13" s="101">
        <v>1.1479468844918323E-4</v>
      </c>
      <c r="W13" s="101">
        <v>1.3389897003692348E-4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3.762463882301482</v>
      </c>
      <c r="C19" s="122">
        <v>3.8305933860046899</v>
      </c>
      <c r="D19" s="122">
        <v>6.7409379973925541</v>
      </c>
      <c r="E19" s="122">
        <v>4.6719039842197558</v>
      </c>
      <c r="F19" s="122">
        <v>6.2260611053445674</v>
      </c>
      <c r="G19" s="122">
        <v>3.2799909976768218</v>
      </c>
      <c r="H19" s="122">
        <v>3.5190361819707068</v>
      </c>
      <c r="I19" s="122">
        <v>3.4862151021206698</v>
      </c>
      <c r="J19" s="122">
        <v>5.0406897302694809</v>
      </c>
      <c r="K19" s="122">
        <v>3.6814906782105776</v>
      </c>
      <c r="L19" s="122">
        <v>3.4888248459102256</v>
      </c>
      <c r="M19" s="122">
        <v>3.8343874969981089</v>
      </c>
      <c r="N19" s="122">
        <v>3.6267685291423288</v>
      </c>
      <c r="O19" s="122">
        <v>2.1184613122434066</v>
      </c>
      <c r="P19" s="122">
        <v>1.7874611436292738</v>
      </c>
      <c r="Q19" s="122">
        <v>1.6603392410349556</v>
      </c>
      <c r="R19" s="122">
        <v>2.8373647711644376</v>
      </c>
      <c r="S19" s="122">
        <v>3.2324917206781154</v>
      </c>
      <c r="T19" s="122">
        <v>4.3077208623529861</v>
      </c>
      <c r="U19" s="122">
        <v>4.1256088015958365</v>
      </c>
      <c r="V19" s="122">
        <v>7.8126307409373243</v>
      </c>
      <c r="W19" s="122">
        <v>8.8634798141956015</v>
      </c>
      <c r="DA19" s="130" t="s">
        <v>2091</v>
      </c>
    </row>
    <row r="20" spans="1:105" ht="12" customHeight="1" x14ac:dyDescent="0.25">
      <c r="A20" s="97" t="s">
        <v>51</v>
      </c>
      <c r="B20" s="98">
        <v>3.5634847291677558</v>
      </c>
      <c r="C20" s="98">
        <v>3.627273417061915</v>
      </c>
      <c r="D20" s="98">
        <v>6.5677990149957548</v>
      </c>
      <c r="E20" s="98">
        <v>4.5189785761549528</v>
      </c>
      <c r="F20" s="98">
        <v>6.0614944168168385</v>
      </c>
      <c r="G20" s="98">
        <v>3.1234733935748586</v>
      </c>
      <c r="H20" s="98">
        <v>3.3807043402507979</v>
      </c>
      <c r="I20" s="98">
        <v>3.3459405021189221</v>
      </c>
      <c r="J20" s="98">
        <v>4.9179130019292137</v>
      </c>
      <c r="K20" s="98">
        <v>3.5908908760470233</v>
      </c>
      <c r="L20" s="98">
        <v>3.4348814670115617</v>
      </c>
      <c r="M20" s="98">
        <v>3.8053506893418172</v>
      </c>
      <c r="N20" s="98">
        <v>3.6228834718085663</v>
      </c>
      <c r="O20" s="98">
        <v>2.113626341973216</v>
      </c>
      <c r="P20" s="98">
        <v>1.7804295798330652</v>
      </c>
      <c r="Q20" s="98">
        <v>1.6515001357289287</v>
      </c>
      <c r="R20" s="98">
        <v>2.8263072719670084</v>
      </c>
      <c r="S20" s="98">
        <v>3.220595720762307</v>
      </c>
      <c r="T20" s="98">
        <v>4.3054230514153247</v>
      </c>
      <c r="U20" s="98">
        <v>4.1244386576176506</v>
      </c>
      <c r="V20" s="98">
        <v>7.8123065035848445</v>
      </c>
      <c r="W20" s="98">
        <v>8.8613513915678084</v>
      </c>
      <c r="DA20" s="63" t="s">
        <v>2092</v>
      </c>
    </row>
    <row r="21" spans="1:105" ht="12" customHeight="1" x14ac:dyDescent="0.25">
      <c r="A21" s="97" t="s">
        <v>50</v>
      </c>
      <c r="B21" s="98">
        <v>0.19897915313372633</v>
      </c>
      <c r="C21" s="98">
        <v>0.20331996894277474</v>
      </c>
      <c r="D21" s="98">
        <v>0.17313898239679931</v>
      </c>
      <c r="E21" s="98">
        <v>0.15292540806480343</v>
      </c>
      <c r="F21" s="98">
        <v>0.16456668852772902</v>
      </c>
      <c r="G21" s="98">
        <v>0.15651760410196297</v>
      </c>
      <c r="H21" s="98">
        <v>0.1383318417199087</v>
      </c>
      <c r="I21" s="98">
        <v>0.14027460000174774</v>
      </c>
      <c r="J21" s="98">
        <v>0.12277672834026736</v>
      </c>
      <c r="K21" s="98">
        <v>9.0599802163554372E-2</v>
      </c>
      <c r="L21" s="98">
        <v>5.3943378898663637E-2</v>
      </c>
      <c r="M21" s="98">
        <v>2.9036807656291574E-2</v>
      </c>
      <c r="N21" s="98">
        <v>3.8850573337624954E-3</v>
      </c>
      <c r="O21" s="98">
        <v>4.8349702701905558E-3</v>
      </c>
      <c r="P21" s="98">
        <v>7.0315637962085811E-3</v>
      </c>
      <c r="Q21" s="98">
        <v>8.8391053060269172E-3</v>
      </c>
      <c r="R21" s="98">
        <v>1.1057499197429191E-2</v>
      </c>
      <c r="S21" s="98">
        <v>1.1895999915808241E-2</v>
      </c>
      <c r="T21" s="98">
        <v>2.2978109376611123E-3</v>
      </c>
      <c r="U21" s="98">
        <v>1.1701439781861413E-3</v>
      </c>
      <c r="V21" s="98">
        <v>3.2423735247981894E-4</v>
      </c>
      <c r="W21" s="98">
        <v>2.128422627792417E-3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23.793319294949615</v>
      </c>
      <c r="C24" s="117">
        <f t="shared" si="7"/>
        <v>23.720565171673059</v>
      </c>
      <c r="D24" s="117">
        <f t="shared" si="7"/>
        <v>44.423641264466603</v>
      </c>
      <c r="E24" s="117">
        <f t="shared" si="7"/>
        <v>15.803507057578182</v>
      </c>
      <c r="F24" s="117">
        <f t="shared" si="7"/>
        <v>4.0344981358081258</v>
      </c>
      <c r="G24" s="117">
        <f t="shared" si="7"/>
        <v>9.4504125620721524</v>
      </c>
      <c r="H24" s="117">
        <f t="shared" si="7"/>
        <v>32.926662035684437</v>
      </c>
      <c r="I24" s="117">
        <f t="shared" si="7"/>
        <v>21.113673478286767</v>
      </c>
      <c r="J24" s="117">
        <f t="shared" si="7"/>
        <v>35.510943226937776</v>
      </c>
      <c r="K24" s="117">
        <f t="shared" si="7"/>
        <v>35.539867231203807</v>
      </c>
      <c r="L24" s="117">
        <f t="shared" si="7"/>
        <v>24.1415844709848</v>
      </c>
      <c r="M24" s="117">
        <f t="shared" si="7"/>
        <v>6.5343993229372979</v>
      </c>
      <c r="N24" s="117">
        <f t="shared" si="7"/>
        <v>18.346869803967174</v>
      </c>
      <c r="O24" s="117">
        <f t="shared" si="7"/>
        <v>12.851373872946143</v>
      </c>
      <c r="P24" s="117">
        <f t="shared" si="7"/>
        <v>1.2868377199805783</v>
      </c>
      <c r="Q24" s="117">
        <f t="shared" si="7"/>
        <v>1.2081453043729404</v>
      </c>
      <c r="R24" s="117">
        <f t="shared" ref="R24:V24" si="8">R25+R28+R30+R39</f>
        <v>12.720243839910333</v>
      </c>
      <c r="S24" s="117">
        <f t="shared" si="8"/>
        <v>12.221011163476764</v>
      </c>
      <c r="T24" s="117">
        <f t="shared" si="8"/>
        <v>11.0934593125591</v>
      </c>
      <c r="U24" s="117">
        <f t="shared" si="8"/>
        <v>9.05867478546147</v>
      </c>
      <c r="V24" s="117">
        <f t="shared" si="8"/>
        <v>9.0733600997345185</v>
      </c>
      <c r="W24" s="117">
        <f t="shared" ref="W24" si="9">W25+W28+W30+W39</f>
        <v>11.424718115032027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23.491364215682673</v>
      </c>
      <c r="C25" s="122">
        <f t="shared" si="10"/>
        <v>23.253776915875093</v>
      </c>
      <c r="D25" s="122">
        <f t="shared" si="10"/>
        <v>43.950519370472833</v>
      </c>
      <c r="E25" s="122">
        <f t="shared" si="10"/>
        <v>15.346374649208157</v>
      </c>
      <c r="F25" s="122">
        <f t="shared" si="10"/>
        <v>3.5716843137220167</v>
      </c>
      <c r="G25" s="122">
        <f t="shared" si="10"/>
        <v>8.9950281809385793</v>
      </c>
      <c r="H25" s="122">
        <f t="shared" si="10"/>
        <v>32.414003095206809</v>
      </c>
      <c r="I25" s="122">
        <f t="shared" si="10"/>
        <v>20.62428340151115</v>
      </c>
      <c r="J25" s="122">
        <f t="shared" si="10"/>
        <v>35.097316196592544</v>
      </c>
      <c r="K25" s="122">
        <f t="shared" si="10"/>
        <v>35.21863879942412</v>
      </c>
      <c r="L25" s="122">
        <f t="shared" si="10"/>
        <v>23.88157332766691</v>
      </c>
      <c r="M25" s="122">
        <f t="shared" si="10"/>
        <v>6.3763539012823003</v>
      </c>
      <c r="N25" s="122">
        <f t="shared" si="10"/>
        <v>18.226919401079279</v>
      </c>
      <c r="O25" s="122">
        <f t="shared" si="10"/>
        <v>12.75417953479373</v>
      </c>
      <c r="P25" s="122">
        <f t="shared" si="10"/>
        <v>1.2205212615597731</v>
      </c>
      <c r="Q25" s="122">
        <f t="shared" si="10"/>
        <v>1.1537125512470481</v>
      </c>
      <c r="R25" s="122">
        <f t="shared" ref="R25:V25" si="11">SUM(R26:R27)</f>
        <v>12.67064798679549</v>
      </c>
      <c r="S25" s="122">
        <f t="shared" si="11"/>
        <v>12.173402314205328</v>
      </c>
      <c r="T25" s="122">
        <f t="shared" si="11"/>
        <v>11.029779040000001</v>
      </c>
      <c r="U25" s="122">
        <f t="shared" si="11"/>
        <v>8.9981357200000005</v>
      </c>
      <c r="V25" s="122">
        <f t="shared" si="11"/>
        <v>8.9981357200000058</v>
      </c>
      <c r="W25" s="122">
        <f t="shared" ref="W25" si="12">SUM(W26:W27)</f>
        <v>11.32008952</v>
      </c>
      <c r="DA25" s="130" t="s">
        <v>2096</v>
      </c>
    </row>
    <row r="26" spans="1:105" ht="12" customHeight="1" x14ac:dyDescent="0.25">
      <c r="A26" s="97" t="s">
        <v>74</v>
      </c>
      <c r="B26" s="98">
        <v>23.491364215682673</v>
      </c>
      <c r="C26" s="98">
        <v>23.253776915875093</v>
      </c>
      <c r="D26" s="98">
        <v>43.950519370472833</v>
      </c>
      <c r="E26" s="98">
        <v>15.346374649208157</v>
      </c>
      <c r="F26" s="98">
        <v>3.5716843137220167</v>
      </c>
      <c r="G26" s="98">
        <v>8.9950281809385793</v>
      </c>
      <c r="H26" s="98">
        <v>32.414003095206809</v>
      </c>
      <c r="I26" s="98">
        <v>20.62428340151115</v>
      </c>
      <c r="J26" s="98">
        <v>35.097316196592544</v>
      </c>
      <c r="K26" s="98">
        <v>35.21863879942412</v>
      </c>
      <c r="L26" s="98">
        <v>23.88157332766691</v>
      </c>
      <c r="M26" s="98">
        <v>6.3763539012823003</v>
      </c>
      <c r="N26" s="98">
        <v>18.226919401079279</v>
      </c>
      <c r="O26" s="98">
        <v>12.75417953479373</v>
      </c>
      <c r="P26" s="98">
        <v>1.2205212615597731</v>
      </c>
      <c r="Q26" s="98">
        <v>1.1537125512470481</v>
      </c>
      <c r="R26" s="98">
        <v>12.67064798679549</v>
      </c>
      <c r="S26" s="98">
        <v>12.173402314205328</v>
      </c>
      <c r="T26" s="98">
        <v>11.029779040000001</v>
      </c>
      <c r="U26" s="98">
        <v>8.9981357200000005</v>
      </c>
      <c r="V26" s="98">
        <v>8.9981357200000058</v>
      </c>
      <c r="W26" s="98">
        <v>11.32008952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0.26796389673424581</v>
      </c>
      <c r="C30" s="122">
        <v>0.42532574968746606</v>
      </c>
      <c r="D30" s="122">
        <v>0.43634846838908264</v>
      </c>
      <c r="E30" s="122">
        <v>0.42420157904846928</v>
      </c>
      <c r="F30" s="122">
        <v>0.42626348634721556</v>
      </c>
      <c r="G30" s="122">
        <v>0.41557094600713512</v>
      </c>
      <c r="H30" s="122">
        <v>0.46267013117278638</v>
      </c>
      <c r="I30" s="122">
        <v>0.4372131170435356</v>
      </c>
      <c r="J30" s="122">
        <v>0.36307277549067712</v>
      </c>
      <c r="K30" s="122">
        <v>0.27616666182134941</v>
      </c>
      <c r="L30" s="122">
        <v>0.22309198210121134</v>
      </c>
      <c r="M30" s="122">
        <v>0.13243596112722628</v>
      </c>
      <c r="N30" s="122">
        <v>9.8991552788122494E-2</v>
      </c>
      <c r="O30" s="122">
        <v>7.9529547266137479E-2</v>
      </c>
      <c r="P30" s="122">
        <v>5.1685362918446782E-2</v>
      </c>
      <c r="Q30" s="122">
        <v>4.1294476280620079E-2</v>
      </c>
      <c r="R30" s="122">
        <v>3.8143816082924505E-2</v>
      </c>
      <c r="S30" s="122">
        <v>3.8136946753745113E-2</v>
      </c>
      <c r="T30" s="122">
        <v>5.9144172629982686E-2</v>
      </c>
      <c r="U30" s="122">
        <v>5.0213782410783663E-2</v>
      </c>
      <c r="V30" s="122">
        <v>6.9255930409314492E-2</v>
      </c>
      <c r="W30" s="122">
        <v>8.8989367238450356E-2</v>
      </c>
      <c r="DA30" s="130" t="s">
        <v>2101</v>
      </c>
    </row>
    <row r="31" spans="1:105" ht="12" customHeight="1" x14ac:dyDescent="0.25">
      <c r="A31" s="97" t="s">
        <v>141</v>
      </c>
      <c r="B31" s="98">
        <v>0.26796389673424581</v>
      </c>
      <c r="C31" s="98">
        <v>0.42532574968746606</v>
      </c>
      <c r="D31" s="98">
        <v>0.43634846838908264</v>
      </c>
      <c r="E31" s="98">
        <v>0.42420157904846928</v>
      </c>
      <c r="F31" s="98">
        <v>0.42626348634721556</v>
      </c>
      <c r="G31" s="98">
        <v>0.41557094600713512</v>
      </c>
      <c r="H31" s="98">
        <v>0.46267013117278638</v>
      </c>
      <c r="I31" s="98">
        <v>0.4372131170435356</v>
      </c>
      <c r="J31" s="98">
        <v>0.36307277549067712</v>
      </c>
      <c r="K31" s="98">
        <v>0.27616666182134941</v>
      </c>
      <c r="L31" s="98">
        <v>0.22309198210121134</v>
      </c>
      <c r="M31" s="98">
        <v>0.13243596112722628</v>
      </c>
      <c r="N31" s="98">
        <v>9.8991552788122494E-2</v>
      </c>
      <c r="O31" s="98">
        <v>7.9529547266137479E-2</v>
      </c>
      <c r="P31" s="98">
        <v>5.1685362918446782E-2</v>
      </c>
      <c r="Q31" s="98">
        <v>4.1294476280620079E-2</v>
      </c>
      <c r="R31" s="98">
        <v>3.8143816082924505E-2</v>
      </c>
      <c r="S31" s="98">
        <v>3.8136946753745113E-2</v>
      </c>
      <c r="T31" s="98">
        <v>5.9144172629982686E-2</v>
      </c>
      <c r="U31" s="98">
        <v>5.0213782410783663E-2</v>
      </c>
      <c r="V31" s="98">
        <v>6.9255930409314492E-2</v>
      </c>
      <c r="W31" s="98">
        <v>8.8989367238450356E-2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3.3991182532699636E-2</v>
      </c>
      <c r="C39" s="122">
        <v>4.1462506110498377E-2</v>
      </c>
      <c r="D39" s="122">
        <v>3.6773425604682525E-2</v>
      </c>
      <c r="E39" s="122">
        <v>3.2930829321556304E-2</v>
      </c>
      <c r="F39" s="122">
        <v>3.6550335738893311E-2</v>
      </c>
      <c r="G39" s="122">
        <v>3.9813435126438382E-2</v>
      </c>
      <c r="H39" s="122">
        <v>4.9988809304843999E-2</v>
      </c>
      <c r="I39" s="122">
        <v>5.2176959732082126E-2</v>
      </c>
      <c r="J39" s="122">
        <v>5.0554254854553504E-2</v>
      </c>
      <c r="K39" s="122">
        <v>4.5061769958336426E-2</v>
      </c>
      <c r="L39" s="122">
        <v>3.6919161216678119E-2</v>
      </c>
      <c r="M39" s="122">
        <v>2.560946052777174E-2</v>
      </c>
      <c r="N39" s="122">
        <v>2.0958850099774214E-2</v>
      </c>
      <c r="O39" s="122">
        <v>1.7664790886276E-2</v>
      </c>
      <c r="P39" s="122">
        <v>1.4631095502358268E-2</v>
      </c>
      <c r="Q39" s="122">
        <v>1.3138276845272405E-2</v>
      </c>
      <c r="R39" s="122">
        <v>1.1452037031918596E-2</v>
      </c>
      <c r="S39" s="122">
        <v>9.4719025176903532E-3</v>
      </c>
      <c r="T39" s="122">
        <v>4.5360999291159587E-3</v>
      </c>
      <c r="U39" s="122">
        <v>1.0325283050685086E-2</v>
      </c>
      <c r="V39" s="122">
        <v>5.9684493251983854E-3</v>
      </c>
      <c r="W39" s="122">
        <v>1.5639227793576481E-2</v>
      </c>
      <c r="DA39" s="130" t="s">
        <v>2110</v>
      </c>
    </row>
    <row r="40" spans="1:105" ht="12" customHeight="1" x14ac:dyDescent="0.25">
      <c r="A40" s="97" t="s">
        <v>50</v>
      </c>
      <c r="B40" s="98">
        <v>3.3991182532699636E-2</v>
      </c>
      <c r="C40" s="98">
        <v>4.1462506110498377E-2</v>
      </c>
      <c r="D40" s="98">
        <v>3.6773425604682525E-2</v>
      </c>
      <c r="E40" s="98">
        <v>3.2930829321556304E-2</v>
      </c>
      <c r="F40" s="98">
        <v>3.6550335738893311E-2</v>
      </c>
      <c r="G40" s="98">
        <v>3.9813435126438382E-2</v>
      </c>
      <c r="H40" s="98">
        <v>4.9988809304843999E-2</v>
      </c>
      <c r="I40" s="98">
        <v>5.2176959732082126E-2</v>
      </c>
      <c r="J40" s="98">
        <v>5.0554254854553504E-2</v>
      </c>
      <c r="K40" s="98">
        <v>4.5061769958336426E-2</v>
      </c>
      <c r="L40" s="98">
        <v>3.6919161216678119E-2</v>
      </c>
      <c r="M40" s="98">
        <v>2.560946052777174E-2</v>
      </c>
      <c r="N40" s="98">
        <v>2.0958850099774214E-2</v>
      </c>
      <c r="O40" s="98">
        <v>1.7664790886276E-2</v>
      </c>
      <c r="P40" s="98">
        <v>1.4631095502358268E-2</v>
      </c>
      <c r="Q40" s="98">
        <v>1.3138276845272405E-2</v>
      </c>
      <c r="R40" s="98">
        <v>1.1452037031918596E-2</v>
      </c>
      <c r="S40" s="98">
        <v>9.4719025176903532E-3</v>
      </c>
      <c r="T40" s="98">
        <v>4.5360999291159587E-3</v>
      </c>
      <c r="U40" s="98">
        <v>1.0325283050685086E-2</v>
      </c>
      <c r="V40" s="98">
        <v>5.9684493251983854E-3</v>
      </c>
      <c r="W40" s="98">
        <v>1.5639227793576481E-2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2114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2119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2120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2121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2128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3857.2340400000003</v>
      </c>
      <c r="C62" s="117">
        <f t="shared" si="21"/>
        <v>3891.5167499999993</v>
      </c>
      <c r="D62" s="117">
        <f t="shared" si="21"/>
        <v>3765.5441999999998</v>
      </c>
      <c r="E62" s="117">
        <f t="shared" si="21"/>
        <v>3779.8833600000003</v>
      </c>
      <c r="F62" s="117">
        <f t="shared" si="21"/>
        <v>3493.7060400000009</v>
      </c>
      <c r="G62" s="117">
        <f t="shared" si="21"/>
        <v>3329.4620700000009</v>
      </c>
      <c r="H62" s="117">
        <f t="shared" si="21"/>
        <v>3014.1520200000014</v>
      </c>
      <c r="I62" s="117">
        <f t="shared" si="21"/>
        <v>2607.7580099999996</v>
      </c>
      <c r="J62" s="117">
        <f t="shared" si="21"/>
        <v>2776.7480400000009</v>
      </c>
      <c r="K62" s="117">
        <f t="shared" si="21"/>
        <v>2832.3880200000008</v>
      </c>
      <c r="L62" s="117">
        <f t="shared" si="21"/>
        <v>3129.0167700000011</v>
      </c>
      <c r="M62" s="117">
        <f t="shared" si="21"/>
        <v>2754.5324400000013</v>
      </c>
      <c r="N62" s="117">
        <f t="shared" si="21"/>
        <v>2545.6553100000006</v>
      </c>
      <c r="O62" s="117">
        <f t="shared" si="21"/>
        <v>2688.6429899999985</v>
      </c>
      <c r="P62" s="117">
        <f t="shared" si="21"/>
        <v>2435.8395599999994</v>
      </c>
      <c r="Q62" s="117">
        <f t="shared" si="21"/>
        <v>2467.4967900000006</v>
      </c>
      <c r="R62" s="117">
        <f t="shared" ref="R62:V62" si="22">R63+R66+R68+R77</f>
        <v>2508.3936900000008</v>
      </c>
      <c r="S62" s="117">
        <f t="shared" si="22"/>
        <v>2701.1645100000019</v>
      </c>
      <c r="T62" s="117">
        <f t="shared" si="22"/>
        <v>2627.951586480001</v>
      </c>
      <c r="U62" s="117">
        <f t="shared" si="22"/>
        <v>2630.6525995199991</v>
      </c>
      <c r="V62" s="117">
        <f t="shared" si="22"/>
        <v>2685.5937979199985</v>
      </c>
      <c r="W62" s="117">
        <f t="shared" ref="W62" si="23">W63+W66+W68+W77</f>
        <v>2885.3354692800012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3524.9920900241355</v>
      </c>
      <c r="C63" s="122">
        <f t="shared" si="24"/>
        <v>3650.108314303001</v>
      </c>
      <c r="D63" s="122">
        <f t="shared" si="24"/>
        <v>3522.2991608967413</v>
      </c>
      <c r="E63" s="122">
        <f t="shared" si="24"/>
        <v>3504.7118917657003</v>
      </c>
      <c r="F63" s="122">
        <f t="shared" si="24"/>
        <v>3214.4453643133861</v>
      </c>
      <c r="G63" s="122">
        <f t="shared" si="24"/>
        <v>3045.6817408136048</v>
      </c>
      <c r="H63" s="122">
        <f t="shared" si="24"/>
        <v>2724.9904919055857</v>
      </c>
      <c r="I63" s="122">
        <f t="shared" si="24"/>
        <v>2308.0036613488269</v>
      </c>
      <c r="J63" s="122">
        <f t="shared" si="24"/>
        <v>2467.2976878967779</v>
      </c>
      <c r="K63" s="122">
        <f t="shared" si="24"/>
        <v>2515.4477570111899</v>
      </c>
      <c r="L63" s="122">
        <f t="shared" si="24"/>
        <v>2943.378452199046</v>
      </c>
      <c r="M63" s="122">
        <f t="shared" si="24"/>
        <v>2548.5951850038027</v>
      </c>
      <c r="N63" s="122">
        <f t="shared" si="24"/>
        <v>2346.3054576607497</v>
      </c>
      <c r="O63" s="122">
        <f t="shared" si="24"/>
        <v>2464.0695102513273</v>
      </c>
      <c r="P63" s="122">
        <f t="shared" si="24"/>
        <v>2100.2129136657595</v>
      </c>
      <c r="Q63" s="122">
        <f t="shared" si="24"/>
        <v>2174.1798334874361</v>
      </c>
      <c r="R63" s="122">
        <f t="shared" ref="R63:V63" si="25">SUM(R64:R65)</f>
        <v>2227.3900039429677</v>
      </c>
      <c r="S63" s="122">
        <f t="shared" si="25"/>
        <v>2364.6911895597118</v>
      </c>
      <c r="T63" s="122">
        <f t="shared" si="25"/>
        <v>2205.5756473869296</v>
      </c>
      <c r="U63" s="122">
        <f t="shared" si="25"/>
        <v>2208.369796164995</v>
      </c>
      <c r="V63" s="122">
        <f t="shared" si="25"/>
        <v>2245.2827939373983</v>
      </c>
      <c r="W63" s="122">
        <f t="shared" ref="W63" si="26">SUM(W64:W65)</f>
        <v>2499.0243388307258</v>
      </c>
      <c r="DA63" s="130" t="s">
        <v>2132</v>
      </c>
    </row>
    <row r="64" spans="1:105" ht="12" customHeight="1" x14ac:dyDescent="0.25">
      <c r="A64" s="97" t="s">
        <v>217</v>
      </c>
      <c r="B64" s="98">
        <v>3524.9920900241355</v>
      </c>
      <c r="C64" s="98">
        <v>3650.108314303001</v>
      </c>
      <c r="D64" s="98">
        <v>3522.2991608967413</v>
      </c>
      <c r="E64" s="98">
        <v>3504.7118917657003</v>
      </c>
      <c r="F64" s="98">
        <v>3214.4453643133861</v>
      </c>
      <c r="G64" s="98">
        <v>3045.6817408136048</v>
      </c>
      <c r="H64" s="98">
        <v>2724.9904919055857</v>
      </c>
      <c r="I64" s="98">
        <v>2308.0036613488269</v>
      </c>
      <c r="J64" s="98">
        <v>2467.2976878967779</v>
      </c>
      <c r="K64" s="98">
        <v>2515.4477570111899</v>
      </c>
      <c r="L64" s="98">
        <v>2943.378452199046</v>
      </c>
      <c r="M64" s="98">
        <v>2548.5951850038027</v>
      </c>
      <c r="N64" s="98">
        <v>2346.3054576607497</v>
      </c>
      <c r="O64" s="98">
        <v>2464.0695102513273</v>
      </c>
      <c r="P64" s="98">
        <v>2100.2129136657595</v>
      </c>
      <c r="Q64" s="98">
        <v>2174.1798334874361</v>
      </c>
      <c r="R64" s="98">
        <v>2227.3900039429677</v>
      </c>
      <c r="S64" s="98">
        <v>2364.6911895597118</v>
      </c>
      <c r="T64" s="98">
        <v>2205.5756473869296</v>
      </c>
      <c r="U64" s="98">
        <v>2208.369796164995</v>
      </c>
      <c r="V64" s="98">
        <v>2245.2827939373983</v>
      </c>
      <c r="W64" s="98">
        <v>2499.0243388307258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234.75658088908347</v>
      </c>
      <c r="C68" s="122">
        <v>177.7878902380121</v>
      </c>
      <c r="D68" s="122">
        <v>182.29719421282741</v>
      </c>
      <c r="E68" s="122">
        <v>197.81069585399547</v>
      </c>
      <c r="F68" s="122">
        <v>198.33958413929466</v>
      </c>
      <c r="G68" s="122">
        <v>205.37912620865296</v>
      </c>
      <c r="H68" s="122">
        <v>215.98627724349731</v>
      </c>
      <c r="I68" s="122">
        <v>220.70625133695782</v>
      </c>
      <c r="J68" s="122">
        <v>233.15526373704941</v>
      </c>
      <c r="K68" s="122">
        <v>240.38224963862794</v>
      </c>
      <c r="L68" s="122">
        <v>142.06455510414017</v>
      </c>
      <c r="M68" s="122">
        <v>156.34426084278314</v>
      </c>
      <c r="N68" s="122">
        <v>153.25975994406835</v>
      </c>
      <c r="O68" s="122">
        <v>175.55087082188274</v>
      </c>
      <c r="P68" s="122">
        <v>267.77719522627217</v>
      </c>
      <c r="Q68" s="122">
        <v>231.60237932347613</v>
      </c>
      <c r="R68" s="122">
        <v>219.36726378445317</v>
      </c>
      <c r="S68" s="122">
        <v>255.74811085141187</v>
      </c>
      <c r="T68" s="122">
        <v>337.0071727685999</v>
      </c>
      <c r="U68" s="122">
        <v>334.26005668110594</v>
      </c>
      <c r="V68" s="122">
        <v>351.44659403775591</v>
      </c>
      <c r="W68" s="122">
        <v>282.4723812229343</v>
      </c>
      <c r="DA68" s="130" t="s">
        <v>2137</v>
      </c>
    </row>
    <row r="69" spans="1:105" ht="12" customHeight="1" x14ac:dyDescent="0.25">
      <c r="A69" s="97" t="s">
        <v>134</v>
      </c>
      <c r="B69" s="98">
        <v>234.75658088908347</v>
      </c>
      <c r="C69" s="98">
        <v>177.7878902380121</v>
      </c>
      <c r="D69" s="98">
        <v>182.29719421282741</v>
      </c>
      <c r="E69" s="98">
        <v>197.81069585399547</v>
      </c>
      <c r="F69" s="98">
        <v>198.33958413929466</v>
      </c>
      <c r="G69" s="98">
        <v>205.37912620865296</v>
      </c>
      <c r="H69" s="98">
        <v>215.98627724349731</v>
      </c>
      <c r="I69" s="98">
        <v>220.70625133695782</v>
      </c>
      <c r="J69" s="98">
        <v>233.15526373704941</v>
      </c>
      <c r="K69" s="98">
        <v>240.38224963862794</v>
      </c>
      <c r="L69" s="98">
        <v>141.93232245160445</v>
      </c>
      <c r="M69" s="98">
        <v>156.20850528282421</v>
      </c>
      <c r="N69" s="98">
        <v>153.1162113529717</v>
      </c>
      <c r="O69" s="98">
        <v>175.38235026766188</v>
      </c>
      <c r="P69" s="98">
        <v>267.57422995550598</v>
      </c>
      <c r="Q69" s="98">
        <v>231.45423079104981</v>
      </c>
      <c r="R69" s="98">
        <v>219.23834667317709</v>
      </c>
      <c r="S69" s="98">
        <v>255.60493697120492</v>
      </c>
      <c r="T69" s="98">
        <v>336.76785096286898</v>
      </c>
      <c r="U69" s="98">
        <v>334.08273570049067</v>
      </c>
      <c r="V69" s="98">
        <v>351.15460649756864</v>
      </c>
      <c r="W69" s="98">
        <v>282.27041590426853</v>
      </c>
      <c r="DA69" s="63" t="s">
        <v>2138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0.13223265253573099</v>
      </c>
      <c r="M70" s="98">
        <v>0.13575555995894203</v>
      </c>
      <c r="N70" s="98">
        <v>0.14354859109665949</v>
      </c>
      <c r="O70" s="98">
        <v>0.16852055422085327</v>
      </c>
      <c r="P70" s="98">
        <v>0.20296527076620002</v>
      </c>
      <c r="Q70" s="98">
        <v>0.14814853242630505</v>
      </c>
      <c r="R70" s="98">
        <v>0.12891711127608455</v>
      </c>
      <c r="S70" s="98">
        <v>0.14317388020695013</v>
      </c>
      <c r="T70" s="98">
        <v>0.23932180573094716</v>
      </c>
      <c r="U70" s="98">
        <v>0.17732098061528748</v>
      </c>
      <c r="V70" s="98">
        <v>0.29198754018729539</v>
      </c>
      <c r="W70" s="98">
        <v>0.20196531866574802</v>
      </c>
      <c r="DA70" s="63" t="s">
        <v>2139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0.13223265253573099</v>
      </c>
      <c r="M71" s="101">
        <v>0.13575555995894203</v>
      </c>
      <c r="N71" s="101">
        <v>0.14354859109665949</v>
      </c>
      <c r="O71" s="101">
        <v>0.16852055422085327</v>
      </c>
      <c r="P71" s="101">
        <v>0.20296527076620002</v>
      </c>
      <c r="Q71" s="101">
        <v>0.14814853242630505</v>
      </c>
      <c r="R71" s="101">
        <v>0.12891711127608455</v>
      </c>
      <c r="S71" s="101">
        <v>0.14317388020695013</v>
      </c>
      <c r="T71" s="101">
        <v>0.23932180573094716</v>
      </c>
      <c r="U71" s="101">
        <v>0.17732098061528748</v>
      </c>
      <c r="V71" s="101">
        <v>0.29198754018729539</v>
      </c>
      <c r="W71" s="101">
        <v>0.20196531866574802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97.485369086781205</v>
      </c>
      <c r="C77" s="122">
        <v>63.620545458986172</v>
      </c>
      <c r="D77" s="122">
        <v>60.947844890431021</v>
      </c>
      <c r="E77" s="122">
        <v>77.360772380304141</v>
      </c>
      <c r="F77" s="122">
        <v>80.92109154732006</v>
      </c>
      <c r="G77" s="122">
        <v>78.40120297774331</v>
      </c>
      <c r="H77" s="122">
        <v>73.17525085091863</v>
      </c>
      <c r="I77" s="122">
        <v>79.0480973142149</v>
      </c>
      <c r="J77" s="122">
        <v>76.295088366173474</v>
      </c>
      <c r="K77" s="122">
        <v>76.558013350183245</v>
      </c>
      <c r="L77" s="122">
        <v>43.573762696814647</v>
      </c>
      <c r="M77" s="122">
        <v>49.592994153415333</v>
      </c>
      <c r="N77" s="122">
        <v>46.090092395182779</v>
      </c>
      <c r="O77" s="122">
        <v>49.02260892678855</v>
      </c>
      <c r="P77" s="122">
        <v>67.849451107968179</v>
      </c>
      <c r="Q77" s="122">
        <v>61.714577189088345</v>
      </c>
      <c r="R77" s="122">
        <v>61.636422272579757</v>
      </c>
      <c r="S77" s="122">
        <v>80.725209588878229</v>
      </c>
      <c r="T77" s="122">
        <v>85.368766324471324</v>
      </c>
      <c r="U77" s="122">
        <v>88.022746673897771</v>
      </c>
      <c r="V77" s="122">
        <v>88.86440994484407</v>
      </c>
      <c r="W77" s="122">
        <v>103.83874922634094</v>
      </c>
      <c r="DA77" s="130" t="s">
        <v>2146</v>
      </c>
    </row>
    <row r="78" spans="1:105" ht="12" customHeight="1" x14ac:dyDescent="0.25">
      <c r="A78" s="97" t="s">
        <v>192</v>
      </c>
      <c r="B78" s="98">
        <v>97.485369086781205</v>
      </c>
      <c r="C78" s="98">
        <v>63.620545458986172</v>
      </c>
      <c r="D78" s="98">
        <v>60.947844890431021</v>
      </c>
      <c r="E78" s="98">
        <v>77.360772380304141</v>
      </c>
      <c r="F78" s="98">
        <v>80.92109154732006</v>
      </c>
      <c r="G78" s="98">
        <v>78.40120297774331</v>
      </c>
      <c r="H78" s="98">
        <v>73.17525085091863</v>
      </c>
      <c r="I78" s="98">
        <v>79.0480973142149</v>
      </c>
      <c r="J78" s="98">
        <v>76.295088366173474</v>
      </c>
      <c r="K78" s="98">
        <v>76.558013350183245</v>
      </c>
      <c r="L78" s="98">
        <v>43.573762696814647</v>
      </c>
      <c r="M78" s="98">
        <v>49.592994153415333</v>
      </c>
      <c r="N78" s="98">
        <v>46.090092395182779</v>
      </c>
      <c r="O78" s="98">
        <v>49.02260892678855</v>
      </c>
      <c r="P78" s="98">
        <v>67.849451107968179</v>
      </c>
      <c r="Q78" s="98">
        <v>61.714577189088345</v>
      </c>
      <c r="R78" s="98">
        <v>61.636422272579757</v>
      </c>
      <c r="S78" s="98">
        <v>80.725209588878229</v>
      </c>
      <c r="T78" s="98">
        <v>85.368766324471324</v>
      </c>
      <c r="U78" s="98">
        <v>88.022746673897771</v>
      </c>
      <c r="V78" s="98">
        <v>88.86440994484407</v>
      </c>
      <c r="W78" s="98">
        <v>103.83874922634094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0.17203601266065294</v>
      </c>
      <c r="C81" s="117">
        <f t="shared" si="28"/>
        <v>0.81118521438069746</v>
      </c>
      <c r="D81" s="117">
        <f t="shared" si="28"/>
        <v>1.0576272282968184</v>
      </c>
      <c r="E81" s="117">
        <f t="shared" si="28"/>
        <v>1.2954755224051537</v>
      </c>
      <c r="F81" s="117">
        <f t="shared" si="28"/>
        <v>1.4826010604839075</v>
      </c>
      <c r="G81" s="117">
        <f t="shared" si="28"/>
        <v>1.6639767625517037</v>
      </c>
      <c r="H81" s="117">
        <f t="shared" si="28"/>
        <v>1.7488714959066824</v>
      </c>
      <c r="I81" s="117">
        <f t="shared" si="28"/>
        <v>1.9372660509749076</v>
      </c>
      <c r="J81" s="117">
        <f t="shared" si="28"/>
        <v>3.1821076823872279</v>
      </c>
      <c r="K81" s="117">
        <f t="shared" si="28"/>
        <v>4.4647502488832229</v>
      </c>
      <c r="L81" s="117">
        <f t="shared" si="28"/>
        <v>5.8709941109093542</v>
      </c>
      <c r="M81" s="117">
        <f t="shared" si="28"/>
        <v>6.5905650647655323</v>
      </c>
      <c r="N81" s="117">
        <f t="shared" si="28"/>
        <v>7.0248718534202519</v>
      </c>
      <c r="O81" s="117">
        <f t="shared" si="28"/>
        <v>7.1925458799285638</v>
      </c>
      <c r="P81" s="117">
        <f t="shared" si="28"/>
        <v>7.318170662227967</v>
      </c>
      <c r="Q81" s="117">
        <f t="shared" si="28"/>
        <v>7.4095203813701476</v>
      </c>
      <c r="R81" s="117">
        <f t="shared" ref="R81:V81" si="29">R82+R85+R87+R100</f>
        <v>7.3750303545299696</v>
      </c>
      <c r="S81" s="117">
        <f t="shared" si="29"/>
        <v>7.6676230880339853</v>
      </c>
      <c r="T81" s="117">
        <f t="shared" si="29"/>
        <v>6.0019626195730185</v>
      </c>
      <c r="U81" s="117">
        <f t="shared" si="29"/>
        <v>4.4371263664482896</v>
      </c>
      <c r="V81" s="117">
        <f t="shared" si="29"/>
        <v>3.3776871388293173</v>
      </c>
      <c r="W81" s="117">
        <f t="shared" ref="W81" si="30">W82+W85+W87+W100</f>
        <v>4.3897483365228513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0.15321012695023467</v>
      </c>
      <c r="C87" s="122">
        <v>0.75822450738700198</v>
      </c>
      <c r="D87" s="122">
        <v>0.99128988278991326</v>
      </c>
      <c r="E87" s="122">
        <v>1.218793425078847</v>
      </c>
      <c r="F87" s="122">
        <v>1.3772437526365806</v>
      </c>
      <c r="G87" s="122">
        <v>1.5203079577408924</v>
      </c>
      <c r="H87" s="122">
        <v>1.5944818645122207</v>
      </c>
      <c r="I87" s="122">
        <v>1.7344694039576802</v>
      </c>
      <c r="J87" s="122">
        <v>2.6220572282501382</v>
      </c>
      <c r="K87" s="122">
        <v>3.5015967268984243</v>
      </c>
      <c r="L87" s="122">
        <v>4.4340961112422752</v>
      </c>
      <c r="M87" s="122">
        <v>4.8677957696639584</v>
      </c>
      <c r="N87" s="122">
        <v>5.1629206867434343</v>
      </c>
      <c r="O87" s="122">
        <v>5.3717271259632939</v>
      </c>
      <c r="P87" s="122">
        <v>5.4590797016169157</v>
      </c>
      <c r="Q87" s="122">
        <v>5.5219413854750883</v>
      </c>
      <c r="R87" s="122">
        <v>5.5188837617099047</v>
      </c>
      <c r="S87" s="122">
        <v>6.0509918477301419</v>
      </c>
      <c r="T87" s="122">
        <v>5.3777965727256332</v>
      </c>
      <c r="U87" s="122">
        <v>3.2431245491318816</v>
      </c>
      <c r="V87" s="122">
        <v>2.6702934621367116</v>
      </c>
      <c r="W87" s="122">
        <v>2.6943012986146067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0.15321012695023467</v>
      </c>
      <c r="C92" s="101">
        <v>0.75822450738700198</v>
      </c>
      <c r="D92" s="101">
        <v>0.99128988278991326</v>
      </c>
      <c r="E92" s="101">
        <v>1.218793425078847</v>
      </c>
      <c r="F92" s="101">
        <v>1.3772437526365806</v>
      </c>
      <c r="G92" s="101">
        <v>1.5203079577408924</v>
      </c>
      <c r="H92" s="101">
        <v>1.5944818645122207</v>
      </c>
      <c r="I92" s="101">
        <v>1.7344694039576802</v>
      </c>
      <c r="J92" s="101">
        <v>2.6220572282501382</v>
      </c>
      <c r="K92" s="101">
        <v>3.5015967268984243</v>
      </c>
      <c r="L92" s="101">
        <v>4.424440203330696</v>
      </c>
      <c r="M92" s="101">
        <v>4.859202912749172</v>
      </c>
      <c r="N92" s="101">
        <v>5.1541573827886991</v>
      </c>
      <c r="O92" s="101">
        <v>5.3621566380054135</v>
      </c>
      <c r="P92" s="101">
        <v>5.451289344057626</v>
      </c>
      <c r="Q92" s="101">
        <v>5.5143721883915742</v>
      </c>
      <c r="R92" s="101">
        <v>5.5116081217008484</v>
      </c>
      <c r="S92" s="101">
        <v>6.045897369807224</v>
      </c>
      <c r="T92" s="101">
        <v>5.376827150365429</v>
      </c>
      <c r="U92" s="101">
        <v>3.2423701397527012</v>
      </c>
      <c r="V92" s="101">
        <v>2.6692682755234407</v>
      </c>
      <c r="W92" s="101">
        <v>2.6931054991097074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9.6559079115787916E-3</v>
      </c>
      <c r="M93" s="104">
        <v>8.5928569147863138E-3</v>
      </c>
      <c r="N93" s="104">
        <v>8.7633039547353533E-3</v>
      </c>
      <c r="O93" s="104">
        <v>9.5704879578800625E-3</v>
      </c>
      <c r="P93" s="104">
        <v>7.7903575592897017E-3</v>
      </c>
      <c r="Q93" s="104">
        <v>7.569197083513746E-3</v>
      </c>
      <c r="R93" s="104">
        <v>7.2756400090562261E-3</v>
      </c>
      <c r="S93" s="104">
        <v>5.0944779229174057E-3</v>
      </c>
      <c r="T93" s="104">
        <v>9.6942236020454713E-4</v>
      </c>
      <c r="U93" s="104">
        <v>7.544093791803586E-4</v>
      </c>
      <c r="V93" s="104">
        <v>1.0251866132708262E-3</v>
      </c>
      <c r="W93" s="104">
        <v>1.1957995048993235E-3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9.6559079115787916E-3</v>
      </c>
      <c r="M94" s="98">
        <v>8.5928569147863138E-3</v>
      </c>
      <c r="N94" s="98">
        <v>8.7633039547353533E-3</v>
      </c>
      <c r="O94" s="98">
        <v>9.5704879578800625E-3</v>
      </c>
      <c r="P94" s="98">
        <v>7.7903575592897017E-3</v>
      </c>
      <c r="Q94" s="98">
        <v>7.569197083513746E-3</v>
      </c>
      <c r="R94" s="98">
        <v>7.2756400090562261E-3</v>
      </c>
      <c r="S94" s="98">
        <v>5.0944779229174057E-3</v>
      </c>
      <c r="T94" s="98">
        <v>9.6942236020454713E-4</v>
      </c>
      <c r="U94" s="98">
        <v>7.544093791803586E-4</v>
      </c>
      <c r="V94" s="98">
        <v>1.0251866132708262E-3</v>
      </c>
      <c r="W94" s="98">
        <v>1.1957995048993235E-3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1.8825885710418263E-2</v>
      </c>
      <c r="C100" s="122">
        <v>5.2960706993695449E-2</v>
      </c>
      <c r="D100" s="122">
        <v>6.6337345506905288E-2</v>
      </c>
      <c r="E100" s="122">
        <v>7.6682097326306667E-2</v>
      </c>
      <c r="F100" s="122">
        <v>0.1053573078473268</v>
      </c>
      <c r="G100" s="122">
        <v>0.14366880481081121</v>
      </c>
      <c r="H100" s="122">
        <v>0.15438963139446163</v>
      </c>
      <c r="I100" s="122">
        <v>0.20279664701722724</v>
      </c>
      <c r="J100" s="122">
        <v>0.56005045413708987</v>
      </c>
      <c r="K100" s="122">
        <v>0.96315352198479853</v>
      </c>
      <c r="L100" s="122">
        <v>1.4368979996670785</v>
      </c>
      <c r="M100" s="122">
        <v>1.7227692951015738</v>
      </c>
      <c r="N100" s="122">
        <v>1.8619511666768178</v>
      </c>
      <c r="O100" s="122">
        <v>1.8208187539652698</v>
      </c>
      <c r="P100" s="122">
        <v>1.8590909606110517</v>
      </c>
      <c r="Q100" s="122">
        <v>1.8875789958950593</v>
      </c>
      <c r="R100" s="122">
        <v>1.8561465928200651</v>
      </c>
      <c r="S100" s="122">
        <v>1.6166312403038434</v>
      </c>
      <c r="T100" s="122">
        <v>0.6241660468473853</v>
      </c>
      <c r="U100" s="122">
        <v>1.194001817316408</v>
      </c>
      <c r="V100" s="122">
        <v>0.70739367669260578</v>
      </c>
      <c r="W100" s="122">
        <v>1.6954470379082445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1.8825885710418263E-2</v>
      </c>
      <c r="C102" s="98">
        <v>5.2960706993695449E-2</v>
      </c>
      <c r="D102" s="98">
        <v>6.6337345506905288E-2</v>
      </c>
      <c r="E102" s="98">
        <v>7.6682097326306667E-2</v>
      </c>
      <c r="F102" s="98">
        <v>0.1053573078473268</v>
      </c>
      <c r="G102" s="98">
        <v>0.14366880481081121</v>
      </c>
      <c r="H102" s="98">
        <v>0.15438963139446163</v>
      </c>
      <c r="I102" s="98">
        <v>0.20279664701722724</v>
      </c>
      <c r="J102" s="98">
        <v>0.56005045413708987</v>
      </c>
      <c r="K102" s="98">
        <v>0.96315352198479853</v>
      </c>
      <c r="L102" s="98">
        <v>1.4368979996670785</v>
      </c>
      <c r="M102" s="98">
        <v>1.7227692951015738</v>
      </c>
      <c r="N102" s="98">
        <v>1.8619511666768178</v>
      </c>
      <c r="O102" s="98">
        <v>1.8208187539652698</v>
      </c>
      <c r="P102" s="98">
        <v>1.8590909606110517</v>
      </c>
      <c r="Q102" s="98">
        <v>1.8875789958950593</v>
      </c>
      <c r="R102" s="98">
        <v>1.8561465928200651</v>
      </c>
      <c r="S102" s="98">
        <v>1.6166312403038434</v>
      </c>
      <c r="T102" s="98">
        <v>0.6241660468473853</v>
      </c>
      <c r="U102" s="98">
        <v>1.194001817316408</v>
      </c>
      <c r="V102" s="98">
        <v>0.70739367669260578</v>
      </c>
      <c r="W102" s="98">
        <v>1.6954470379082445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3.0252152454102679</v>
      </c>
      <c r="C124" s="117">
        <f t="shared" si="42"/>
        <v>3.3340989587054177</v>
      </c>
      <c r="D124" s="117">
        <f t="shared" si="42"/>
        <v>3.0838761429369228</v>
      </c>
      <c r="E124" s="117">
        <f t="shared" si="42"/>
        <v>2.8569083882896398</v>
      </c>
      <c r="F124" s="117">
        <f t="shared" si="42"/>
        <v>3.0389306895823425</v>
      </c>
      <c r="G124" s="117">
        <f t="shared" si="42"/>
        <v>3.3734912675195745</v>
      </c>
      <c r="H124" s="117">
        <f t="shared" si="42"/>
        <v>3.2370828608511508</v>
      </c>
      <c r="I124" s="117">
        <f t="shared" si="42"/>
        <v>3.3374167836659105</v>
      </c>
      <c r="J124" s="117">
        <f t="shared" si="42"/>
        <v>3.0504033321462276</v>
      </c>
      <c r="K124" s="117">
        <f t="shared" si="42"/>
        <v>2.6425188310033265</v>
      </c>
      <c r="L124" s="117">
        <f t="shared" si="42"/>
        <v>2.0256852779974079</v>
      </c>
      <c r="M124" s="117">
        <f t="shared" si="42"/>
        <v>2.0184400416835389</v>
      </c>
      <c r="N124" s="117">
        <f t="shared" si="42"/>
        <v>1.8298750979596976</v>
      </c>
      <c r="O124" s="117">
        <f t="shared" si="42"/>
        <v>1.6096629618472382</v>
      </c>
      <c r="P124" s="117">
        <f t="shared" si="42"/>
        <v>1.5687800857543608</v>
      </c>
      <c r="Q124" s="117">
        <f t="shared" si="42"/>
        <v>1.5097728303092322</v>
      </c>
      <c r="R124" s="117">
        <f t="shared" ref="R124:V124" si="43">R125+R128+R130+R139</f>
        <v>1.4946664574862656</v>
      </c>
      <c r="S124" s="117">
        <f t="shared" si="43"/>
        <v>1.4071320545605372</v>
      </c>
      <c r="T124" s="117">
        <f t="shared" si="43"/>
        <v>0.6332631516170516</v>
      </c>
      <c r="U124" s="117">
        <f t="shared" si="43"/>
        <v>1.2341607629953961</v>
      </c>
      <c r="V124" s="117">
        <f t="shared" si="43"/>
        <v>0.69622091050630175</v>
      </c>
      <c r="W124" s="117">
        <f t="shared" ref="W124" si="44">W125+W128+W130+W139</f>
        <v>1.5396956654099438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3.0252152454102679</v>
      </c>
      <c r="C139" s="122">
        <v>3.3340989587054177</v>
      </c>
      <c r="D139" s="122">
        <v>3.0838761429369228</v>
      </c>
      <c r="E139" s="122">
        <v>2.8569083882896398</v>
      </c>
      <c r="F139" s="122">
        <v>3.0389306895823425</v>
      </c>
      <c r="G139" s="122">
        <v>3.3734912675195745</v>
      </c>
      <c r="H139" s="122">
        <v>3.2370828608511508</v>
      </c>
      <c r="I139" s="122">
        <v>3.3374167836659105</v>
      </c>
      <c r="J139" s="122">
        <v>3.0504033321462276</v>
      </c>
      <c r="K139" s="122">
        <v>2.6425188310033265</v>
      </c>
      <c r="L139" s="122">
        <v>2.0256852779974079</v>
      </c>
      <c r="M139" s="122">
        <v>2.0184400416835389</v>
      </c>
      <c r="N139" s="122">
        <v>1.8298750979596976</v>
      </c>
      <c r="O139" s="122">
        <v>1.6096629618472382</v>
      </c>
      <c r="P139" s="122">
        <v>1.5687800857543608</v>
      </c>
      <c r="Q139" s="122">
        <v>1.5097728303092322</v>
      </c>
      <c r="R139" s="122">
        <v>1.4946664574862656</v>
      </c>
      <c r="S139" s="122">
        <v>1.4071320545605372</v>
      </c>
      <c r="T139" s="122">
        <v>0.6332631516170516</v>
      </c>
      <c r="U139" s="122">
        <v>1.2341607629953961</v>
      </c>
      <c r="V139" s="122">
        <v>0.69622091050630175</v>
      </c>
      <c r="W139" s="122">
        <v>1.5396956654099438</v>
      </c>
      <c r="DA139" s="130" t="s">
        <v>2205</v>
      </c>
    </row>
    <row r="140" spans="1:105" ht="12" customHeight="1" x14ac:dyDescent="0.25">
      <c r="A140" s="97" t="s">
        <v>50</v>
      </c>
      <c r="B140" s="98">
        <v>3.0252152454102679</v>
      </c>
      <c r="C140" s="98">
        <v>3.3340989587054177</v>
      </c>
      <c r="D140" s="98">
        <v>3.0838761429369228</v>
      </c>
      <c r="E140" s="98">
        <v>2.8569083882896398</v>
      </c>
      <c r="F140" s="98">
        <v>3.0389306895823425</v>
      </c>
      <c r="G140" s="98">
        <v>3.3734912675195745</v>
      </c>
      <c r="H140" s="98">
        <v>3.2370828608511508</v>
      </c>
      <c r="I140" s="98">
        <v>3.3374167836659105</v>
      </c>
      <c r="J140" s="98">
        <v>3.0504033321462276</v>
      </c>
      <c r="K140" s="98">
        <v>2.6425188310033265</v>
      </c>
      <c r="L140" s="98">
        <v>2.0256852779974079</v>
      </c>
      <c r="M140" s="98">
        <v>2.0184400416835389</v>
      </c>
      <c r="N140" s="98">
        <v>1.8298750979596976</v>
      </c>
      <c r="O140" s="98">
        <v>1.6096629618472382</v>
      </c>
      <c r="P140" s="98">
        <v>1.5687800857543608</v>
      </c>
      <c r="Q140" s="98">
        <v>1.5097728303092322</v>
      </c>
      <c r="R140" s="98">
        <v>1.4946664574862656</v>
      </c>
      <c r="S140" s="98">
        <v>1.4071320545605372</v>
      </c>
      <c r="T140" s="98">
        <v>0.6332631516170516</v>
      </c>
      <c r="U140" s="98">
        <v>1.2341607629953961</v>
      </c>
      <c r="V140" s="98">
        <v>0.69622091050630175</v>
      </c>
      <c r="W140" s="98">
        <v>1.5396956654099438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0.17708135634540784</v>
      </c>
      <c r="C143" s="117">
        <f t="shared" si="49"/>
        <v>0.25667914807967723</v>
      </c>
      <c r="D143" s="117">
        <f t="shared" si="49"/>
        <v>0.31318283731189522</v>
      </c>
      <c r="E143" s="117">
        <f t="shared" si="49"/>
        <v>0.35278555203916628</v>
      </c>
      <c r="F143" s="117">
        <f t="shared" si="49"/>
        <v>0.38127702879132158</v>
      </c>
      <c r="G143" s="117">
        <f t="shared" si="49"/>
        <v>0.40832648638827218</v>
      </c>
      <c r="H143" s="117">
        <f t="shared" si="49"/>
        <v>0.42971327881133176</v>
      </c>
      <c r="I143" s="117">
        <f t="shared" si="49"/>
        <v>0.44306021911024546</v>
      </c>
      <c r="J143" s="117">
        <f t="shared" si="49"/>
        <v>0.39474522212633961</v>
      </c>
      <c r="K143" s="117">
        <f t="shared" si="49"/>
        <v>0.3270591624357988</v>
      </c>
      <c r="L143" s="117">
        <f t="shared" si="49"/>
        <v>0.25228294353063724</v>
      </c>
      <c r="M143" s="117">
        <f t="shared" si="49"/>
        <v>0.22530818968366811</v>
      </c>
      <c r="N143" s="117">
        <f t="shared" si="49"/>
        <v>0.22716179945610113</v>
      </c>
      <c r="O143" s="117">
        <f t="shared" si="49"/>
        <v>0.29797186948800319</v>
      </c>
      <c r="P143" s="117">
        <f t="shared" si="49"/>
        <v>0.32496900474221024</v>
      </c>
      <c r="Q143" s="117">
        <f t="shared" si="49"/>
        <v>0.43107583791941484</v>
      </c>
      <c r="R143" s="117">
        <f t="shared" ref="R143:V143" si="50">R144+R146+R148+R157</f>
        <v>0.55698053768035605</v>
      </c>
      <c r="S143" s="117">
        <f t="shared" si="50"/>
        <v>0.71186926677910967</v>
      </c>
      <c r="T143" s="117">
        <f t="shared" si="50"/>
        <v>1.1181166718951971</v>
      </c>
      <c r="U143" s="117">
        <f t="shared" si="50"/>
        <v>1.2157308921564378</v>
      </c>
      <c r="V143" s="117">
        <f t="shared" si="50"/>
        <v>1.945062782056391</v>
      </c>
      <c r="W143" s="117">
        <f t="shared" ref="W143" si="51">W144+W146+W148+W157</f>
        <v>2.8788991256727439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0.15720958809552191</v>
      </c>
      <c r="C148" s="122">
        <v>0.23338863013193981</v>
      </c>
      <c r="D148" s="122">
        <v>0.2883965820835685</v>
      </c>
      <c r="E148" s="122">
        <v>0.32769575264643691</v>
      </c>
      <c r="F148" s="122">
        <v>0.35088768442989149</v>
      </c>
      <c r="G148" s="122">
        <v>0.37049862929322563</v>
      </c>
      <c r="H148" s="122">
        <v>0.38891505125816928</v>
      </c>
      <c r="I148" s="122">
        <v>0.39637014266568793</v>
      </c>
      <c r="J148" s="122">
        <v>0.347000625443315</v>
      </c>
      <c r="K148" s="122">
        <v>0.28352401195617272</v>
      </c>
      <c r="L148" s="122">
        <v>0.21664155507892299</v>
      </c>
      <c r="M148" s="122">
        <v>0.18570931194442028</v>
      </c>
      <c r="N148" s="122">
        <v>0.18055420768107863</v>
      </c>
      <c r="O148" s="122">
        <v>0.23828334758661077</v>
      </c>
      <c r="P148" s="122">
        <v>0.25123616198053966</v>
      </c>
      <c r="Q148" s="122">
        <v>0.3315196076501945</v>
      </c>
      <c r="R148" s="122">
        <v>0.43388719047898128</v>
      </c>
      <c r="S148" s="122">
        <v>0.57245906593388096</v>
      </c>
      <c r="T148" s="122">
        <v>1.0454285791614792</v>
      </c>
      <c r="U148" s="122">
        <v>1.0176830332754576</v>
      </c>
      <c r="V148" s="122">
        <v>1.7967444282224454</v>
      </c>
      <c r="W148" s="122">
        <v>2.463234393345759</v>
      </c>
      <c r="DA148" s="130" t="s">
        <v>2213</v>
      </c>
    </row>
    <row r="149" spans="1:105" ht="12" customHeight="1" x14ac:dyDescent="0.25">
      <c r="A149" s="97" t="s">
        <v>124</v>
      </c>
      <c r="B149" s="98">
        <v>0.15720958809552191</v>
      </c>
      <c r="C149" s="98">
        <v>0.23338863013193981</v>
      </c>
      <c r="D149" s="98">
        <v>0.2883965820835685</v>
      </c>
      <c r="E149" s="98">
        <v>0.32769575264643691</v>
      </c>
      <c r="F149" s="98">
        <v>0.35088768442989149</v>
      </c>
      <c r="G149" s="98">
        <v>0.37049862929322563</v>
      </c>
      <c r="H149" s="98">
        <v>0.38891505125816928</v>
      </c>
      <c r="I149" s="98">
        <v>0.39637014266568793</v>
      </c>
      <c r="J149" s="98">
        <v>0.347000625443315</v>
      </c>
      <c r="K149" s="98">
        <v>0.28352401195617272</v>
      </c>
      <c r="L149" s="98">
        <v>0.21664155507892299</v>
      </c>
      <c r="M149" s="98">
        <v>0.18570931194442028</v>
      </c>
      <c r="N149" s="98">
        <v>0.18055420768107863</v>
      </c>
      <c r="O149" s="98">
        <v>0.23828334758661077</v>
      </c>
      <c r="P149" s="98">
        <v>0.25123616198053966</v>
      </c>
      <c r="Q149" s="98">
        <v>0.3315196076501945</v>
      </c>
      <c r="R149" s="98">
        <v>0.43388719047898128</v>
      </c>
      <c r="S149" s="98">
        <v>0.57245906593388096</v>
      </c>
      <c r="T149" s="98">
        <v>1.0432636244123723</v>
      </c>
      <c r="U149" s="98">
        <v>1.0160827291117689</v>
      </c>
      <c r="V149" s="98">
        <v>1.7943438779533523</v>
      </c>
      <c r="W149" s="98">
        <v>2.4605682393438699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2.164954749106962E-3</v>
      </c>
      <c r="U150" s="98">
        <v>1.600304163688658E-3</v>
      </c>
      <c r="V150" s="98">
        <v>2.4005502690932104E-3</v>
      </c>
      <c r="W150" s="98">
        <v>2.6661540018889517E-3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2.164954749106962E-3</v>
      </c>
      <c r="U151" s="101">
        <v>1.600304163688658E-3</v>
      </c>
      <c r="V151" s="101">
        <v>2.4005502690932104E-3</v>
      </c>
      <c r="W151" s="101">
        <v>2.6661540018889517E-3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1.9871768249885943E-2</v>
      </c>
      <c r="C157" s="122">
        <v>2.3290517947737437E-2</v>
      </c>
      <c r="D157" s="122">
        <v>2.478625522832674E-2</v>
      </c>
      <c r="E157" s="122">
        <v>2.5089799392729387E-2</v>
      </c>
      <c r="F157" s="122">
        <v>3.0389344361430089E-2</v>
      </c>
      <c r="G157" s="122">
        <v>3.7827857095046533E-2</v>
      </c>
      <c r="H157" s="122">
        <v>4.0798227553162501E-2</v>
      </c>
      <c r="I157" s="122">
        <v>4.6690076444557506E-2</v>
      </c>
      <c r="J157" s="122">
        <v>4.774459668302463E-2</v>
      </c>
      <c r="K157" s="122">
        <v>4.3535150479626063E-2</v>
      </c>
      <c r="L157" s="122">
        <v>3.5641388451714245E-2</v>
      </c>
      <c r="M157" s="122">
        <v>3.9598877739247848E-2</v>
      </c>
      <c r="N157" s="122">
        <v>4.6607591775022487E-2</v>
      </c>
      <c r="O157" s="122">
        <v>5.9688521901392427E-2</v>
      </c>
      <c r="P157" s="122">
        <v>7.3732842761670567E-2</v>
      </c>
      <c r="Q157" s="122">
        <v>9.955623026922035E-2</v>
      </c>
      <c r="R157" s="122">
        <v>0.12309334720137476</v>
      </c>
      <c r="S157" s="122">
        <v>0.13941020084522873</v>
      </c>
      <c r="T157" s="122">
        <v>7.268809273371786E-2</v>
      </c>
      <c r="U157" s="122">
        <v>0.19804785888098031</v>
      </c>
      <c r="V157" s="122">
        <v>0.14831835383394557</v>
      </c>
      <c r="W157" s="122">
        <v>0.4156647323269847</v>
      </c>
      <c r="DA157" s="130" t="s">
        <v>2222</v>
      </c>
    </row>
    <row r="158" spans="1:105" ht="12" customHeight="1" x14ac:dyDescent="0.25">
      <c r="A158" s="97" t="s">
        <v>50</v>
      </c>
      <c r="B158" s="98">
        <v>1.9871768249885943E-2</v>
      </c>
      <c r="C158" s="98">
        <v>2.3290517947737437E-2</v>
      </c>
      <c r="D158" s="98">
        <v>2.478625522832674E-2</v>
      </c>
      <c r="E158" s="98">
        <v>2.5089799392729387E-2</v>
      </c>
      <c r="F158" s="98">
        <v>3.0389344361430089E-2</v>
      </c>
      <c r="G158" s="98">
        <v>3.7827857095046533E-2</v>
      </c>
      <c r="H158" s="98">
        <v>4.0798227553162501E-2</v>
      </c>
      <c r="I158" s="98">
        <v>4.6690076444557506E-2</v>
      </c>
      <c r="J158" s="98">
        <v>4.774459668302463E-2</v>
      </c>
      <c r="K158" s="98">
        <v>4.3535150479626063E-2</v>
      </c>
      <c r="L158" s="98">
        <v>3.5641388451714245E-2</v>
      </c>
      <c r="M158" s="98">
        <v>3.9598877739247848E-2</v>
      </c>
      <c r="N158" s="98">
        <v>4.6607591775022487E-2</v>
      </c>
      <c r="O158" s="98">
        <v>5.9688521901392427E-2</v>
      </c>
      <c r="P158" s="98">
        <v>7.3732842761670567E-2</v>
      </c>
      <c r="Q158" s="98">
        <v>9.955623026922035E-2</v>
      </c>
      <c r="R158" s="98">
        <v>0.12309334720137476</v>
      </c>
      <c r="S158" s="98">
        <v>0.13941020084522873</v>
      </c>
      <c r="T158" s="98">
        <v>7.268809273371786E-2</v>
      </c>
      <c r="U158" s="98">
        <v>0.19804785888098031</v>
      </c>
      <c r="V158" s="98">
        <v>0.14831835383394557</v>
      </c>
      <c r="W158" s="98">
        <v>0.4156647323269847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6.7418535221994151</v>
      </c>
      <c r="C161" s="117">
        <f t="shared" si="54"/>
        <v>5.9414079449460511</v>
      </c>
      <c r="D161" s="117">
        <f t="shared" si="54"/>
        <v>5.6643256229165857</v>
      </c>
      <c r="E161" s="117">
        <f t="shared" si="54"/>
        <v>5.30939353149508</v>
      </c>
      <c r="F161" s="117">
        <f t="shared" si="54"/>
        <v>5.0814116502057898</v>
      </c>
      <c r="G161" s="117">
        <f t="shared" si="54"/>
        <v>4.8855736255686839</v>
      </c>
      <c r="H161" s="117">
        <f t="shared" si="54"/>
        <v>4.7392346682556425</v>
      </c>
      <c r="I161" s="117">
        <f t="shared" si="54"/>
        <v>4.6265094872129744</v>
      </c>
      <c r="J161" s="117">
        <f t="shared" si="54"/>
        <v>3.9278069821353832</v>
      </c>
      <c r="K161" s="117">
        <f t="shared" si="54"/>
        <v>3.2169986064158098</v>
      </c>
      <c r="L161" s="117">
        <f t="shared" si="54"/>
        <v>2.3743541899866365</v>
      </c>
      <c r="M161" s="117">
        <f t="shared" si="54"/>
        <v>1.9332520296577755</v>
      </c>
      <c r="N161" s="117">
        <f t="shared" si="54"/>
        <v>1.5231202152035683</v>
      </c>
      <c r="O161" s="117">
        <f t="shared" si="54"/>
        <v>1.2107652547000525</v>
      </c>
      <c r="P161" s="117">
        <f t="shared" si="54"/>
        <v>1.0772277669760788</v>
      </c>
      <c r="Q161" s="117">
        <f t="shared" si="54"/>
        <v>1.0370735461681218</v>
      </c>
      <c r="R161" s="117">
        <f t="shared" ref="R161:V161" si="55">R162+R164+R166+R175</f>
        <v>1.0547511486574597</v>
      </c>
      <c r="S161" s="117">
        <f t="shared" si="55"/>
        <v>1.1867646450171632</v>
      </c>
      <c r="T161" s="117">
        <f t="shared" si="55"/>
        <v>1.4088918157152888</v>
      </c>
      <c r="U161" s="117">
        <f t="shared" si="55"/>
        <v>1.4034098148155807</v>
      </c>
      <c r="V161" s="117">
        <f t="shared" si="55"/>
        <v>2.209780300873716</v>
      </c>
      <c r="W161" s="117">
        <f t="shared" ref="W161" si="56">W162+W164+W166+W175</f>
        <v>2.7858240246408936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5.9835015242070568</v>
      </c>
      <c r="C166" s="122">
        <v>5.2632841001426289</v>
      </c>
      <c r="D166" s="122">
        <v>5.1002405924714207</v>
      </c>
      <c r="E166" s="122">
        <v>4.8278200564307561</v>
      </c>
      <c r="F166" s="122">
        <v>4.5898314455229583</v>
      </c>
      <c r="G166" s="122">
        <v>4.3631217364337926</v>
      </c>
      <c r="H166" s="122">
        <v>4.2291089312208756</v>
      </c>
      <c r="I166" s="122">
        <v>4.0929435063089388</v>
      </c>
      <c r="J166" s="122">
        <v>3.4429084092029254</v>
      </c>
      <c r="K166" s="122">
        <v>2.8180343495072462</v>
      </c>
      <c r="L166" s="122">
        <v>2.0821607484958324</v>
      </c>
      <c r="M166" s="122">
        <v>1.6420516761292947</v>
      </c>
      <c r="N166" s="122">
        <v>1.2526432431750043</v>
      </c>
      <c r="O166" s="122">
        <v>0.97877184364941261</v>
      </c>
      <c r="P166" s="122">
        <v>0.85583137224846595</v>
      </c>
      <c r="Q166" s="122">
        <v>0.81160498479293175</v>
      </c>
      <c r="R166" s="122">
        <v>0.82132608239452187</v>
      </c>
      <c r="S166" s="122">
        <v>0.94623804316027638</v>
      </c>
      <c r="T166" s="122">
        <v>1.29454301778022</v>
      </c>
      <c r="U166" s="122">
        <v>1.1385156810372328</v>
      </c>
      <c r="V166" s="122">
        <v>2.0264459285842435</v>
      </c>
      <c r="W166" s="122">
        <v>2.3907591107074282</v>
      </c>
      <c r="DA166" s="130" t="s">
        <v>2230</v>
      </c>
    </row>
    <row r="167" spans="1:105" ht="12" customHeight="1" x14ac:dyDescent="0.25">
      <c r="A167" s="97" t="s">
        <v>124</v>
      </c>
      <c r="B167" s="98">
        <v>5.9835015242070568</v>
      </c>
      <c r="C167" s="98">
        <v>5.2632841001426289</v>
      </c>
      <c r="D167" s="98">
        <v>5.1002405924714207</v>
      </c>
      <c r="E167" s="98">
        <v>4.8278200564307561</v>
      </c>
      <c r="F167" s="98">
        <v>4.5898314455229583</v>
      </c>
      <c r="G167" s="98">
        <v>4.3631217364337926</v>
      </c>
      <c r="H167" s="98">
        <v>4.2291089312208756</v>
      </c>
      <c r="I167" s="98">
        <v>4.0929435063089388</v>
      </c>
      <c r="J167" s="98">
        <v>3.4429084092029254</v>
      </c>
      <c r="K167" s="98">
        <v>2.8180343495072462</v>
      </c>
      <c r="L167" s="98">
        <v>2.0821607484958324</v>
      </c>
      <c r="M167" s="98">
        <v>1.6420516761292947</v>
      </c>
      <c r="N167" s="98">
        <v>1.2526432431750043</v>
      </c>
      <c r="O167" s="98">
        <v>0.97877184364941261</v>
      </c>
      <c r="P167" s="98">
        <v>0.85583137224846595</v>
      </c>
      <c r="Q167" s="98">
        <v>0.81160498479293175</v>
      </c>
      <c r="R167" s="98">
        <v>0.82132608239452187</v>
      </c>
      <c r="S167" s="98">
        <v>0.94623804316027638</v>
      </c>
      <c r="T167" s="98">
        <v>1.2932713362462593</v>
      </c>
      <c r="U167" s="98">
        <v>1.1375260520417267</v>
      </c>
      <c r="V167" s="98">
        <v>2.024756731690923</v>
      </c>
      <c r="W167" s="98">
        <v>2.3887887954667075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1.2716815339606359E-3</v>
      </c>
      <c r="U168" s="98">
        <v>9.8962899550609053E-4</v>
      </c>
      <c r="V168" s="98">
        <v>1.689196893320481E-3</v>
      </c>
      <c r="W168" s="98">
        <v>1.970315240720466E-3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1.2716815339606359E-3</v>
      </c>
      <c r="U169" s="101">
        <v>9.8962899550609053E-4</v>
      </c>
      <c r="V169" s="101">
        <v>1.689196893320481E-3</v>
      </c>
      <c r="W169" s="101">
        <v>1.970315240720466E-3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0.75835199799235786</v>
      </c>
      <c r="C175" s="122">
        <v>0.67812384480342192</v>
      </c>
      <c r="D175" s="122">
        <v>0.56408503044516489</v>
      </c>
      <c r="E175" s="122">
        <v>0.48157347506432352</v>
      </c>
      <c r="F175" s="122">
        <v>0.4915802046828312</v>
      </c>
      <c r="G175" s="122">
        <v>0.52245188913489127</v>
      </c>
      <c r="H175" s="122">
        <v>0.5101257370347666</v>
      </c>
      <c r="I175" s="122">
        <v>0.53356598090403573</v>
      </c>
      <c r="J175" s="122">
        <v>0.48489857293245797</v>
      </c>
      <c r="K175" s="122">
        <v>0.39896425690856357</v>
      </c>
      <c r="L175" s="122">
        <v>0.29219344149080412</v>
      </c>
      <c r="M175" s="122">
        <v>0.29120035352848089</v>
      </c>
      <c r="N175" s="122">
        <v>0.27047697202856413</v>
      </c>
      <c r="O175" s="122">
        <v>0.23199341105063978</v>
      </c>
      <c r="P175" s="122">
        <v>0.22139639472761277</v>
      </c>
      <c r="Q175" s="122">
        <v>0.22546856137519009</v>
      </c>
      <c r="R175" s="122">
        <v>0.23342506626293774</v>
      </c>
      <c r="S175" s="122">
        <v>0.24052660185688682</v>
      </c>
      <c r="T175" s="122">
        <v>0.11434879793506871</v>
      </c>
      <c r="U175" s="122">
        <v>0.26489413377834781</v>
      </c>
      <c r="V175" s="122">
        <v>0.18333437228947241</v>
      </c>
      <c r="W175" s="122">
        <v>0.39506491393346554</v>
      </c>
      <c r="DA175" s="130" t="s">
        <v>2239</v>
      </c>
    </row>
    <row r="176" spans="1:105" ht="12" customHeight="1" x14ac:dyDescent="0.25">
      <c r="A176" s="97" t="s">
        <v>50</v>
      </c>
      <c r="B176" s="98">
        <v>0.75835199799235786</v>
      </c>
      <c r="C176" s="98">
        <v>0.67812384480342192</v>
      </c>
      <c r="D176" s="98">
        <v>0.56408503044516489</v>
      </c>
      <c r="E176" s="98">
        <v>0.48157347506432352</v>
      </c>
      <c r="F176" s="98">
        <v>0.4915802046828312</v>
      </c>
      <c r="G176" s="98">
        <v>0.52245188913489127</v>
      </c>
      <c r="H176" s="98">
        <v>0.5101257370347666</v>
      </c>
      <c r="I176" s="98">
        <v>0.53356598090403573</v>
      </c>
      <c r="J176" s="98">
        <v>0.48489857293245797</v>
      </c>
      <c r="K176" s="98">
        <v>0.39896425690856357</v>
      </c>
      <c r="L176" s="98">
        <v>0.29219344149080412</v>
      </c>
      <c r="M176" s="98">
        <v>0.29120035352848089</v>
      </c>
      <c r="N176" s="98">
        <v>0.27047697202856413</v>
      </c>
      <c r="O176" s="98">
        <v>0.23199341105063978</v>
      </c>
      <c r="P176" s="98">
        <v>0.22139639472761277</v>
      </c>
      <c r="Q176" s="98">
        <v>0.22546856137519009</v>
      </c>
      <c r="R176" s="98">
        <v>0.23342506626293774</v>
      </c>
      <c r="S176" s="98">
        <v>0.24052660185688682</v>
      </c>
      <c r="T176" s="98">
        <v>0.11434879793506871</v>
      </c>
      <c r="U176" s="98">
        <v>0.26489413377834781</v>
      </c>
      <c r="V176" s="98">
        <v>0.18333437228947241</v>
      </c>
      <c r="W176" s="98">
        <v>0.39506491393346554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11111.073859401849</v>
      </c>
      <c r="C3" s="117">
        <f t="shared" si="0"/>
        <v>14273.12282675226</v>
      </c>
      <c r="D3" s="117">
        <f t="shared" si="0"/>
        <v>24045.587878528648</v>
      </c>
      <c r="E3" s="117">
        <f t="shared" si="0"/>
        <v>15738.466556387784</v>
      </c>
      <c r="F3" s="117">
        <f t="shared" si="0"/>
        <v>20124.132609822544</v>
      </c>
      <c r="G3" s="117">
        <f t="shared" si="0"/>
        <v>10610.295298446412</v>
      </c>
      <c r="H3" s="117">
        <f t="shared" si="0"/>
        <v>10503.877886896102</v>
      </c>
      <c r="I3" s="117">
        <f t="shared" si="0"/>
        <v>9528.263087637124</v>
      </c>
      <c r="J3" s="117">
        <f t="shared" si="0"/>
        <v>14328.83988117057</v>
      </c>
      <c r="K3" s="117">
        <f t="shared" si="0"/>
        <v>11625.589343371183</v>
      </c>
      <c r="L3" s="117">
        <f t="shared" si="0"/>
        <v>15181.472160376976</v>
      </c>
      <c r="M3" s="117">
        <f t="shared" si="0"/>
        <v>16154.361586028477</v>
      </c>
      <c r="N3" s="117">
        <f t="shared" si="0"/>
        <v>17733.488374816039</v>
      </c>
      <c r="O3" s="117">
        <f t="shared" si="0"/>
        <v>13653.140564418369</v>
      </c>
      <c r="P3" s="117">
        <f t="shared" si="0"/>
        <v>11907.642480500812</v>
      </c>
      <c r="Q3" s="117">
        <f t="shared" si="0"/>
        <v>11392.690736458455</v>
      </c>
      <c r="R3" s="117">
        <f t="shared" ref="R3:V3" si="1">R4+R7+R9+R19</f>
        <v>15923.58888479801</v>
      </c>
      <c r="S3" s="117">
        <f t="shared" si="1"/>
        <v>16657.598972583153</v>
      </c>
      <c r="T3" s="117">
        <f t="shared" si="1"/>
        <v>13093.790870631743</v>
      </c>
      <c r="U3" s="117">
        <f t="shared" si="1"/>
        <v>11124.918365970745</v>
      </c>
      <c r="V3" s="117">
        <f t="shared" si="1"/>
        <v>16502.251154331494</v>
      </c>
      <c r="W3" s="117">
        <f t="shared" ref="W3" si="2">W4+W7+W9+W19</f>
        <v>15521.683303940321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9775.1193466845671</v>
      </c>
      <c r="C4" s="122">
        <f t="shared" si="3"/>
        <v>13047.272330312644</v>
      </c>
      <c r="D4" s="122">
        <f t="shared" si="3"/>
        <v>22267.298966007809</v>
      </c>
      <c r="E4" s="122">
        <f t="shared" si="3"/>
        <v>14404.343003654738</v>
      </c>
      <c r="F4" s="122">
        <f t="shared" si="3"/>
        <v>18425.317519514829</v>
      </c>
      <c r="G4" s="122">
        <f t="shared" si="3"/>
        <v>9394.7096561630533</v>
      </c>
      <c r="H4" s="122">
        <f t="shared" si="3"/>
        <v>9237.427347587105</v>
      </c>
      <c r="I4" s="122">
        <f t="shared" si="3"/>
        <v>8192.8170943967107</v>
      </c>
      <c r="J4" s="122">
        <f t="shared" si="3"/>
        <v>12589.006017619582</v>
      </c>
      <c r="K4" s="122">
        <f t="shared" si="3"/>
        <v>10277.073907334627</v>
      </c>
      <c r="L4" s="122">
        <f t="shared" si="3"/>
        <v>14240.010828145039</v>
      </c>
      <c r="M4" s="122">
        <f t="shared" si="3"/>
        <v>14979.409353704375</v>
      </c>
      <c r="N4" s="122">
        <f t="shared" si="3"/>
        <v>16417.137593977404</v>
      </c>
      <c r="O4" s="122">
        <f t="shared" si="3"/>
        <v>12506.511988772807</v>
      </c>
      <c r="P4" s="122">
        <f t="shared" si="3"/>
        <v>10485.636537313298</v>
      </c>
      <c r="Q4" s="122">
        <f t="shared" si="3"/>
        <v>10087.485518972755</v>
      </c>
      <c r="R4" s="122">
        <f t="shared" ref="R4:V4" si="4">SUM(R5:R6)</f>
        <v>14196.864262201381</v>
      </c>
      <c r="S4" s="122">
        <f t="shared" si="4"/>
        <v>14684.127057553138</v>
      </c>
      <c r="T4" s="122">
        <f t="shared" si="4"/>
        <v>11055.163700615149</v>
      </c>
      <c r="U4" s="122">
        <f t="shared" si="4"/>
        <v>9142.7140620204373</v>
      </c>
      <c r="V4" s="122">
        <f t="shared" si="4"/>
        <v>13641.840193254684</v>
      </c>
      <c r="W4" s="122">
        <f t="shared" ref="W4" si="5">SUM(W5:W6)</f>
        <v>13090.657228085836</v>
      </c>
      <c r="DA4" s="130" t="s">
        <v>2244</v>
      </c>
    </row>
    <row r="5" spans="1:105" ht="12" customHeight="1" x14ac:dyDescent="0.25">
      <c r="A5" s="97" t="s">
        <v>51</v>
      </c>
      <c r="B5" s="98">
        <v>9724.772585076802</v>
      </c>
      <c r="C5" s="98">
        <v>12980.996457718195</v>
      </c>
      <c r="D5" s="98">
        <v>22156.294567673431</v>
      </c>
      <c r="E5" s="98">
        <v>14333.375896620415</v>
      </c>
      <c r="F5" s="98">
        <v>18335.595273911735</v>
      </c>
      <c r="G5" s="98">
        <v>9349.6261121388106</v>
      </c>
      <c r="H5" s="98">
        <v>9193.8219666550503</v>
      </c>
      <c r="I5" s="98">
        <v>8154.4698382955521</v>
      </c>
      <c r="J5" s="98">
        <v>12530.290967411713</v>
      </c>
      <c r="K5" s="98">
        <v>10229.450980636972</v>
      </c>
      <c r="L5" s="98">
        <v>14176.449021715271</v>
      </c>
      <c r="M5" s="98">
        <v>14912.772126601021</v>
      </c>
      <c r="N5" s="98">
        <v>16344.494093401225</v>
      </c>
      <c r="O5" s="98">
        <v>12450.16013961717</v>
      </c>
      <c r="P5" s="98">
        <v>10437.982790867876</v>
      </c>
      <c r="Q5" s="98">
        <v>10043.168565757986</v>
      </c>
      <c r="R5" s="98">
        <v>14133.031516543871</v>
      </c>
      <c r="S5" s="98">
        <v>14615.327229467217</v>
      </c>
      <c r="T5" s="98">
        <v>10999.689405745452</v>
      </c>
      <c r="U5" s="98">
        <v>9095.7999609641065</v>
      </c>
      <c r="V5" s="98">
        <v>13569.298305918794</v>
      </c>
      <c r="W5" s="98">
        <v>13021.697534567902</v>
      </c>
      <c r="DA5" s="63" t="s">
        <v>2245</v>
      </c>
    </row>
    <row r="6" spans="1:105" ht="12" customHeight="1" x14ac:dyDescent="0.25">
      <c r="A6" s="97" t="s">
        <v>53</v>
      </c>
      <c r="B6" s="98">
        <v>50.346761607764265</v>
      </c>
      <c r="C6" s="98">
        <v>66.275872594449652</v>
      </c>
      <c r="D6" s="98">
        <v>111.00439833437873</v>
      </c>
      <c r="E6" s="98">
        <v>70.967107034322041</v>
      </c>
      <c r="F6" s="98">
        <v>89.722245603092631</v>
      </c>
      <c r="G6" s="98">
        <v>45.083544024242201</v>
      </c>
      <c r="H6" s="98">
        <v>43.605380932054452</v>
      </c>
      <c r="I6" s="98">
        <v>38.347256101158109</v>
      </c>
      <c r="J6" s="98">
        <v>58.715050207870128</v>
      </c>
      <c r="K6" s="98">
        <v>47.622926697655188</v>
      </c>
      <c r="L6" s="98">
        <v>63.561806429768794</v>
      </c>
      <c r="M6" s="98">
        <v>66.637227103354576</v>
      </c>
      <c r="N6" s="98">
        <v>72.643500576180827</v>
      </c>
      <c r="O6" s="98">
        <v>56.351849155636941</v>
      </c>
      <c r="P6" s="98">
        <v>47.653746445420886</v>
      </c>
      <c r="Q6" s="98">
        <v>44.316953214769214</v>
      </c>
      <c r="R6" s="98">
        <v>63.832745657510017</v>
      </c>
      <c r="S6" s="98">
        <v>68.799828085921362</v>
      </c>
      <c r="T6" s="98">
        <v>55.474294869696791</v>
      </c>
      <c r="U6" s="98">
        <v>46.914101056330637</v>
      </c>
      <c r="V6" s="98">
        <v>72.541887335889783</v>
      </c>
      <c r="W6" s="98">
        <v>68.959693517934369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0.55482023386797441</v>
      </c>
      <c r="C7" s="122">
        <f t="shared" si="6"/>
        <v>0.98581382002273332</v>
      </c>
      <c r="D7" s="122">
        <f t="shared" si="6"/>
        <v>1.5956343561609774</v>
      </c>
      <c r="E7" s="122">
        <f t="shared" si="6"/>
        <v>2.2842469279954001</v>
      </c>
      <c r="F7" s="122">
        <f t="shared" si="6"/>
        <v>2.5250207610328084</v>
      </c>
      <c r="G7" s="122">
        <f t="shared" si="6"/>
        <v>3.1919452406840816</v>
      </c>
      <c r="H7" s="122">
        <f t="shared" si="6"/>
        <v>4.1255435748406679</v>
      </c>
      <c r="I7" s="122">
        <f t="shared" si="6"/>
        <v>5.5369513356234181</v>
      </c>
      <c r="J7" s="122">
        <f t="shared" si="6"/>
        <v>4.5933965830062276</v>
      </c>
      <c r="K7" s="122">
        <f t="shared" si="6"/>
        <v>5.5994684378632016</v>
      </c>
      <c r="L7" s="122">
        <f t="shared" si="6"/>
        <v>7.221002915378274</v>
      </c>
      <c r="M7" s="122">
        <f t="shared" si="6"/>
        <v>6.6807706057032616</v>
      </c>
      <c r="N7" s="122">
        <f t="shared" si="6"/>
        <v>10.066256417760048</v>
      </c>
      <c r="O7" s="122">
        <f t="shared" si="6"/>
        <v>9.6774203908482512</v>
      </c>
      <c r="P7" s="122">
        <f t="shared" si="6"/>
        <v>6.7228710173712907</v>
      </c>
      <c r="Q7" s="122">
        <f t="shared" si="6"/>
        <v>7.6736181027707131</v>
      </c>
      <c r="R7" s="122">
        <f t="shared" si="6"/>
        <v>6.3501235038119885</v>
      </c>
      <c r="S7" s="122">
        <f t="shared" si="6"/>
        <v>8.5491520114765507</v>
      </c>
      <c r="T7" s="122">
        <f t="shared" si="6"/>
        <v>14.901503054756418</v>
      </c>
      <c r="U7" s="122">
        <f t="shared" si="6"/>
        <v>18.288649513090334</v>
      </c>
      <c r="V7" s="122">
        <f t="shared" si="6"/>
        <v>20.173948660169938</v>
      </c>
      <c r="W7" s="122">
        <f t="shared" si="6"/>
        <v>22.20528549732369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0.55482023386797441</v>
      </c>
      <c r="C8" s="98">
        <f>IF(RES_hhdet_fec!C8=0,0,RES_hhdet_fec!C8*1000*11630/RES_hhdet_num!C3)</f>
        <v>0.98581382002273332</v>
      </c>
      <c r="D8" s="98">
        <f>IF(RES_hhdet_fec!D8=0,0,RES_hhdet_fec!D8*1000*11630/RES_hhdet_num!D3)</f>
        <v>1.5956343561609774</v>
      </c>
      <c r="E8" s="98">
        <f>IF(RES_hhdet_fec!E8=0,0,RES_hhdet_fec!E8*1000*11630/RES_hhdet_num!E3)</f>
        <v>2.2842469279954001</v>
      </c>
      <c r="F8" s="98">
        <f>IF(RES_hhdet_fec!F8=0,0,RES_hhdet_fec!F8*1000*11630/RES_hhdet_num!F3)</f>
        <v>2.5250207610328084</v>
      </c>
      <c r="G8" s="98">
        <f>IF(RES_hhdet_fec!G8=0,0,RES_hhdet_fec!G8*1000*11630/RES_hhdet_num!G3)</f>
        <v>3.1919452406840816</v>
      </c>
      <c r="H8" s="98">
        <f>IF(RES_hhdet_fec!H8=0,0,RES_hhdet_fec!H8*1000*11630/RES_hhdet_num!H3)</f>
        <v>4.1255435748406679</v>
      </c>
      <c r="I8" s="98">
        <f>IF(RES_hhdet_fec!I8=0,0,RES_hhdet_fec!I8*1000*11630/RES_hhdet_num!I3)</f>
        <v>5.5369513356234181</v>
      </c>
      <c r="J8" s="98">
        <f>IF(RES_hhdet_fec!J8=0,0,RES_hhdet_fec!J8*1000*11630/RES_hhdet_num!J3)</f>
        <v>4.5933965830062276</v>
      </c>
      <c r="K8" s="98">
        <f>IF(RES_hhdet_fec!K8=0,0,RES_hhdet_fec!K8*1000*11630/RES_hhdet_num!K3)</f>
        <v>5.5994684378632016</v>
      </c>
      <c r="L8" s="98">
        <f>IF(RES_hhdet_fec!L8=0,0,RES_hhdet_fec!L8*1000*11630/RES_hhdet_num!L3)</f>
        <v>7.221002915378274</v>
      </c>
      <c r="M8" s="98">
        <f>IF(RES_hhdet_fec!M8=0,0,RES_hhdet_fec!M8*1000*11630/RES_hhdet_num!M3)</f>
        <v>6.6807706057032616</v>
      </c>
      <c r="N8" s="98">
        <f>IF(RES_hhdet_fec!N8=0,0,RES_hhdet_fec!N8*1000*11630/RES_hhdet_num!N3)</f>
        <v>10.066256417760048</v>
      </c>
      <c r="O8" s="98">
        <f>IF(RES_hhdet_fec!O8=0,0,RES_hhdet_fec!O8*1000*11630/RES_hhdet_num!O3)</f>
        <v>9.6774203908482512</v>
      </c>
      <c r="P8" s="98">
        <f>IF(RES_hhdet_fec!P8=0,0,RES_hhdet_fec!P8*1000*11630/RES_hhdet_num!P3)</f>
        <v>6.7228710173712907</v>
      </c>
      <c r="Q8" s="98">
        <f>IF(RES_hhdet_fec!Q8=0,0,RES_hhdet_fec!Q8*1000*11630/RES_hhdet_num!Q3)</f>
        <v>7.6736181027707131</v>
      </c>
      <c r="R8" s="98">
        <f>IF(RES_hhdet_fec!R8=0,0,RES_hhdet_fec!R8*1000*11630/RES_hhdet_num!R3)</f>
        <v>6.3501235038119885</v>
      </c>
      <c r="S8" s="98">
        <f>IF(RES_hhdet_fec!S8=0,0,RES_hhdet_fec!S8*1000*11630/RES_hhdet_num!S3)</f>
        <v>8.5491520114765507</v>
      </c>
      <c r="T8" s="98">
        <f>IF(RES_hhdet_fec!T8=0,0,RES_hhdet_fec!T8*1000*11630/RES_hhdet_num!T3)</f>
        <v>14.901503054756418</v>
      </c>
      <c r="U8" s="98">
        <f>IF(RES_hhdet_fec!U8=0,0,RES_hhdet_fec!U8*1000*11630/RES_hhdet_num!U3)</f>
        <v>18.288649513090334</v>
      </c>
      <c r="V8" s="98">
        <f>IF(RES_hhdet_fec!V8=0,0,RES_hhdet_fec!V8*1000*11630/RES_hhdet_num!V3)</f>
        <v>20.173948660169938</v>
      </c>
      <c r="W8" s="98">
        <f>IF(RES_hhdet_fec!W8=0,0,RES_hhdet_fec!W8*1000*11630/RES_hhdet_num!W3)</f>
        <v>22.20528549732369</v>
      </c>
      <c r="DA8" s="63" t="s">
        <v>2248</v>
      </c>
    </row>
    <row r="9" spans="1:105" ht="12" customHeight="1" x14ac:dyDescent="0.25">
      <c r="A9" s="121" t="s">
        <v>55</v>
      </c>
      <c r="B9" s="122">
        <v>1019.9546415769487</v>
      </c>
      <c r="C9" s="122">
        <v>893.98411482988422</v>
      </c>
      <c r="D9" s="122">
        <v>1347.2269092224676</v>
      </c>
      <c r="E9" s="122">
        <v>976.11725462386835</v>
      </c>
      <c r="F9" s="122">
        <v>1262.1296653067038</v>
      </c>
      <c r="G9" s="122">
        <v>908.34250734985176</v>
      </c>
      <c r="H9" s="122">
        <v>960.9692862501613</v>
      </c>
      <c r="I9" s="122">
        <v>1013.090818989874</v>
      </c>
      <c r="J9" s="122">
        <v>1366.8856919672164</v>
      </c>
      <c r="K9" s="122">
        <v>1044.1680957963504</v>
      </c>
      <c r="L9" s="122">
        <v>648.74713216425084</v>
      </c>
      <c r="M9" s="122">
        <v>831.37598598903617</v>
      </c>
      <c r="N9" s="122">
        <v>959.5408823196999</v>
      </c>
      <c r="O9" s="122">
        <v>863.75787994403777</v>
      </c>
      <c r="P9" s="122">
        <v>1120.0747998885745</v>
      </c>
      <c r="Q9" s="122">
        <v>998.44175637380442</v>
      </c>
      <c r="R9" s="122">
        <v>1309.7203376428899</v>
      </c>
      <c r="S9" s="122">
        <v>1534.0099033406041</v>
      </c>
      <c r="T9" s="122">
        <v>1547.5862489496578</v>
      </c>
      <c r="U9" s="122">
        <v>1562.3471870995902</v>
      </c>
      <c r="V9" s="122">
        <v>2247.8032930218669</v>
      </c>
      <c r="W9" s="122">
        <v>1805.6704563426495</v>
      </c>
      <c r="DA9" s="130" t="s">
        <v>2249</v>
      </c>
    </row>
    <row r="10" spans="1:105" ht="12" customHeight="1" x14ac:dyDescent="0.25">
      <c r="A10" s="97" t="s">
        <v>143</v>
      </c>
      <c r="B10" s="98">
        <v>879.06907338834822</v>
      </c>
      <c r="C10" s="98">
        <v>823.43855975197198</v>
      </c>
      <c r="D10" s="98">
        <v>1391.2870093946985</v>
      </c>
      <c r="E10" s="98">
        <v>937.95060651164169</v>
      </c>
      <c r="F10" s="98">
        <v>1281.9627749543727</v>
      </c>
      <c r="G10" s="98">
        <v>858.38045126632994</v>
      </c>
      <c r="H10" s="98">
        <v>927.02072625914127</v>
      </c>
      <c r="I10" s="98">
        <v>969.57723623967661</v>
      </c>
      <c r="J10" s="98">
        <v>1408.6561624047429</v>
      </c>
      <c r="K10" s="98">
        <v>1058.6054577648645</v>
      </c>
      <c r="L10" s="98">
        <v>628.66102605811625</v>
      </c>
      <c r="M10" s="98">
        <v>824.25347547263084</v>
      </c>
      <c r="N10" s="98">
        <v>955.24841400316848</v>
      </c>
      <c r="O10" s="98">
        <v>832.51747187712908</v>
      </c>
      <c r="P10" s="98">
        <v>1111.9203183278184</v>
      </c>
      <c r="Q10" s="98">
        <v>978.64844163783084</v>
      </c>
      <c r="R10" s="98">
        <v>1305.2898321803893</v>
      </c>
      <c r="S10" s="98">
        <v>1543.57900851508</v>
      </c>
      <c r="T10" s="98">
        <v>1546.1085855309716</v>
      </c>
      <c r="U10" s="98">
        <v>1520.5570400536496</v>
      </c>
      <c r="V10" s="98">
        <v>2318.6833528903753</v>
      </c>
      <c r="W10" s="98">
        <v>1753.7800379158766</v>
      </c>
      <c r="DA10" s="63" t="s">
        <v>2250</v>
      </c>
    </row>
    <row r="11" spans="1:105" ht="12" customHeight="1" x14ac:dyDescent="0.25">
      <c r="A11" s="97" t="s">
        <v>124</v>
      </c>
      <c r="B11" s="98">
        <v>1354.3355226703138</v>
      </c>
      <c r="C11" s="98">
        <v>1325.9881614946862</v>
      </c>
      <c r="D11" s="98">
        <v>1320.2239648121854</v>
      </c>
      <c r="E11" s="98">
        <v>1293.869429431418</v>
      </c>
      <c r="F11" s="98">
        <v>1268.8600722912099</v>
      </c>
      <c r="G11" s="98">
        <v>1253.3377124091592</v>
      </c>
      <c r="H11" s="98">
        <v>1247.8569215727723</v>
      </c>
      <c r="I11" s="98">
        <v>1253.163773614767</v>
      </c>
      <c r="J11" s="98">
        <v>1207.9279162615239</v>
      </c>
      <c r="K11" s="98">
        <v>1205.9200827344939</v>
      </c>
      <c r="L11" s="98">
        <v>1168.50296718092</v>
      </c>
      <c r="M11" s="98">
        <v>1168.5004536855836</v>
      </c>
      <c r="N11" s="98">
        <v>1176.147139709527</v>
      </c>
      <c r="O11" s="98">
        <v>1209.9166705003463</v>
      </c>
      <c r="P11" s="98">
        <v>1309.0733079637625</v>
      </c>
      <c r="Q11" s="98">
        <v>1190.1412208699853</v>
      </c>
      <c r="R11" s="98">
        <v>1217.3832416726925</v>
      </c>
      <c r="S11" s="98">
        <v>1383.1758324562984</v>
      </c>
      <c r="T11" s="98">
        <v>1650.7942415254497</v>
      </c>
      <c r="U11" s="98">
        <v>1331.2219072033897</v>
      </c>
      <c r="V11" s="98">
        <v>1729.1632421167626</v>
      </c>
      <c r="W11" s="98">
        <v>1983.4860595241291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1362.6963272936016</v>
      </c>
      <c r="U12" s="98">
        <v>1119.4824765790222</v>
      </c>
      <c r="V12" s="98">
        <v>1501.9643160956757</v>
      </c>
      <c r="W12" s="98">
        <v>1769.0118387811256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477.85929697412189</v>
      </c>
      <c r="U13" s="101">
        <v>371.87251951744173</v>
      </c>
      <c r="V13" s="101">
        <v>505.34728142799435</v>
      </c>
      <c r="W13" s="101">
        <v>589.4478342882702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884.83703031947982</v>
      </c>
      <c r="U14" s="104">
        <v>747.6099570615803</v>
      </c>
      <c r="V14" s="104">
        <v>996.6170346676812</v>
      </c>
      <c r="W14" s="104">
        <v>1179.5640044928555</v>
      </c>
      <c r="DA14" s="132" t="s">
        <v>2254</v>
      </c>
    </row>
    <row r="15" spans="1:105" ht="12" customHeight="1" x14ac:dyDescent="0.25">
      <c r="A15" s="106" t="s">
        <v>122</v>
      </c>
      <c r="B15" s="101">
        <v>1358.6594783931373</v>
      </c>
      <c r="C15" s="101">
        <v>1096.872581419273</v>
      </c>
      <c r="D15" s="101">
        <v>1126.6803980540824</v>
      </c>
      <c r="E15" s="101">
        <v>1169.7187043489048</v>
      </c>
      <c r="F15" s="101">
        <v>1127.0862310775235</v>
      </c>
      <c r="G15" s="101">
        <v>1109.1038606761672</v>
      </c>
      <c r="H15" s="101">
        <v>1116.1891870006175</v>
      </c>
      <c r="I15" s="101">
        <v>1212.2586958919228</v>
      </c>
      <c r="J15" s="101">
        <v>1111.669179062362</v>
      </c>
      <c r="K15" s="101">
        <v>879.61528632155319</v>
      </c>
      <c r="L15" s="101">
        <v>818.59303681561255</v>
      </c>
      <c r="M15" s="101">
        <v>882.59971966574426</v>
      </c>
      <c r="N15" s="101">
        <v>990.09260418242422</v>
      </c>
      <c r="O15" s="101">
        <v>1213.8675317513087</v>
      </c>
      <c r="P15" s="101">
        <v>1200.8294335066951</v>
      </c>
      <c r="Q15" s="101">
        <v>1351.9952585782353</v>
      </c>
      <c r="R15" s="101">
        <v>1400.3068299148495</v>
      </c>
      <c r="S15" s="101">
        <v>1449.2545289261082</v>
      </c>
      <c r="T15" s="101">
        <v>1722.5150629716791</v>
      </c>
      <c r="U15" s="101">
        <v>2026.5332806235042</v>
      </c>
      <c r="V15" s="101">
        <v>1803.2163671859391</v>
      </c>
      <c r="W15" s="101">
        <v>2169.1913977925274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872.49484151898844</v>
      </c>
      <c r="P16" s="104">
        <v>877.52222940875811</v>
      </c>
      <c r="Q16" s="104">
        <v>1015.1223367861297</v>
      </c>
      <c r="R16" s="104">
        <v>1019.8754646430403</v>
      </c>
      <c r="S16" s="104">
        <v>1047.7817267972073</v>
      </c>
      <c r="T16" s="104">
        <v>1281.3884094485459</v>
      </c>
      <c r="U16" s="104">
        <v>1539.1489588893749</v>
      </c>
      <c r="V16" s="104">
        <v>1390.8706822463962</v>
      </c>
      <c r="W16" s="104">
        <v>1713.7093201767511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420.39899515017026</v>
      </c>
      <c r="P17" s="98">
        <v>384.14616933684169</v>
      </c>
      <c r="Q17" s="98">
        <v>449.76295477804814</v>
      </c>
      <c r="R17" s="98">
        <v>443.24155206615961</v>
      </c>
      <c r="S17" s="98">
        <v>410.48030772462647</v>
      </c>
      <c r="T17" s="98">
        <v>519.65915941047285</v>
      </c>
      <c r="U17" s="98">
        <v>590.65279558239752</v>
      </c>
      <c r="V17" s="98">
        <v>536.00698701808028</v>
      </c>
      <c r="W17" s="98">
        <v>654.23830306672949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452.0958463688184</v>
      </c>
      <c r="P18" s="98">
        <v>493.3760600719163</v>
      </c>
      <c r="Q18" s="98">
        <v>565.35938200808164</v>
      </c>
      <c r="R18" s="98">
        <v>576.63391257688068</v>
      </c>
      <c r="S18" s="98">
        <v>637.30141907258076</v>
      </c>
      <c r="T18" s="98">
        <v>761.72925003807302</v>
      </c>
      <c r="U18" s="98">
        <v>948.49616330697688</v>
      </c>
      <c r="V18" s="98">
        <v>854.86369522831592</v>
      </c>
      <c r="W18" s="98">
        <v>1059.4710171100219</v>
      </c>
      <c r="DA18" s="63" t="s">
        <v>2258</v>
      </c>
    </row>
    <row r="19" spans="1:105" ht="12" customHeight="1" x14ac:dyDescent="0.25">
      <c r="A19" s="121" t="s">
        <v>54</v>
      </c>
      <c r="B19" s="122">
        <v>315.4450509064651</v>
      </c>
      <c r="C19" s="122">
        <v>330.88056778970827</v>
      </c>
      <c r="D19" s="122">
        <v>429.46636894221166</v>
      </c>
      <c r="E19" s="122">
        <v>355.72205118118217</v>
      </c>
      <c r="F19" s="122">
        <v>434.16040423997589</v>
      </c>
      <c r="G19" s="122">
        <v>304.05118969282398</v>
      </c>
      <c r="H19" s="122">
        <v>301.35570948399436</v>
      </c>
      <c r="I19" s="122">
        <v>316.81822291491551</v>
      </c>
      <c r="J19" s="122">
        <v>368.3547750007653</v>
      </c>
      <c r="K19" s="122">
        <v>298.74787180234199</v>
      </c>
      <c r="L19" s="122">
        <v>285.4931971523078</v>
      </c>
      <c r="M19" s="122">
        <v>336.89547572936266</v>
      </c>
      <c r="N19" s="122">
        <v>346.74364210117733</v>
      </c>
      <c r="O19" s="122">
        <v>273.1932753106766</v>
      </c>
      <c r="P19" s="122">
        <v>295.20827228156838</v>
      </c>
      <c r="Q19" s="122">
        <v>299.0898430091263</v>
      </c>
      <c r="R19" s="122">
        <v>410.65416144992668</v>
      </c>
      <c r="S19" s="122">
        <v>430.91285967793533</v>
      </c>
      <c r="T19" s="122">
        <v>476.13941801218118</v>
      </c>
      <c r="U19" s="122">
        <v>401.56846733762723</v>
      </c>
      <c r="V19" s="122">
        <v>592.43371939477572</v>
      </c>
      <c r="W19" s="122">
        <v>603.1503340145091</v>
      </c>
      <c r="DA19" s="130" t="s">
        <v>2259</v>
      </c>
    </row>
    <row r="20" spans="1:105" ht="12" customHeight="1" x14ac:dyDescent="0.25">
      <c r="A20" s="97" t="s">
        <v>51</v>
      </c>
      <c r="B20" s="98">
        <v>396.71149661662145</v>
      </c>
      <c r="C20" s="98">
        <v>380.70318678870262</v>
      </c>
      <c r="D20" s="98">
        <v>648.06910022733734</v>
      </c>
      <c r="E20" s="98">
        <v>431.15446518334363</v>
      </c>
      <c r="F20" s="98">
        <v>588.69021516110297</v>
      </c>
      <c r="G20" s="98">
        <v>303.97572931556937</v>
      </c>
      <c r="H20" s="98">
        <v>330.82230254038745</v>
      </c>
      <c r="I20" s="98">
        <v>328.84524935956472</v>
      </c>
      <c r="J20" s="98">
        <v>459.35003819759356</v>
      </c>
      <c r="K20" s="98">
        <v>336.35813639451663</v>
      </c>
      <c r="L20" s="98">
        <v>312.44810324847987</v>
      </c>
      <c r="M20" s="98">
        <v>357.33650446479533</v>
      </c>
      <c r="N20" s="98">
        <v>351.53857519854699</v>
      </c>
      <c r="O20" s="98">
        <v>275.94053173229383</v>
      </c>
      <c r="P20" s="98">
        <v>298.35644361011185</v>
      </c>
      <c r="Q20" s="98">
        <v>300.38886704242572</v>
      </c>
      <c r="R20" s="98">
        <v>433.06725387650238</v>
      </c>
      <c r="S20" s="98">
        <v>445.40512215890556</v>
      </c>
      <c r="T20" s="98">
        <v>488.01731969523729</v>
      </c>
      <c r="U20" s="98">
        <v>403.72869390622139</v>
      </c>
      <c r="V20" s="98">
        <v>596.36167223168889</v>
      </c>
      <c r="W20" s="98">
        <v>606.66768437919802</v>
      </c>
      <c r="DA20" s="63" t="s">
        <v>2260</v>
      </c>
    </row>
    <row r="21" spans="1:105" ht="12" customHeight="1" x14ac:dyDescent="0.25">
      <c r="A21" s="97" t="s">
        <v>50</v>
      </c>
      <c r="B21" s="98">
        <v>383.68057003422001</v>
      </c>
      <c r="C21" s="98">
        <v>394.81773667644256</v>
      </c>
      <c r="D21" s="98">
        <v>354.01280472453715</v>
      </c>
      <c r="E21" s="98">
        <v>343.99882754985714</v>
      </c>
      <c r="F21" s="98">
        <v>369.43026929628769</v>
      </c>
      <c r="G21" s="98">
        <v>389.05658474171622</v>
      </c>
      <c r="H21" s="98">
        <v>355.28713465192516</v>
      </c>
      <c r="I21" s="98">
        <v>360.69773785817034</v>
      </c>
      <c r="J21" s="98">
        <v>343.60183445469329</v>
      </c>
      <c r="K21" s="98">
        <v>320.60848283613564</v>
      </c>
      <c r="L21" s="98">
        <v>280.69580568004278</v>
      </c>
      <c r="M21" s="98">
        <v>303.62317117290866</v>
      </c>
      <c r="N21" s="98">
        <v>310.95882227684893</v>
      </c>
      <c r="O21" s="98">
        <v>313.00626859213997</v>
      </c>
      <c r="P21" s="98">
        <v>347.80038206048795</v>
      </c>
      <c r="Q21" s="98">
        <v>377.78022701705129</v>
      </c>
      <c r="R21" s="98">
        <v>430.77115336541817</v>
      </c>
      <c r="S21" s="98">
        <v>484.89235502991204</v>
      </c>
      <c r="T21" s="98">
        <v>280.98292657905245</v>
      </c>
      <c r="U21" s="98">
        <v>572.35427705686698</v>
      </c>
      <c r="V21" s="98">
        <v>356.83807941519069</v>
      </c>
      <c r="W21" s="98">
        <v>720.74668745595</v>
      </c>
      <c r="DA21" s="63" t="s">
        <v>2261</v>
      </c>
    </row>
    <row r="22" spans="1:105" ht="12" customHeight="1" x14ac:dyDescent="0.25">
      <c r="A22" s="109" t="s">
        <v>120</v>
      </c>
      <c r="B22" s="33">
        <v>261.34523207913628</v>
      </c>
      <c r="C22" s="33">
        <v>292.65398691660681</v>
      </c>
      <c r="D22" s="33">
        <v>263.3380558360484</v>
      </c>
      <c r="E22" s="33">
        <v>292.22259934716277</v>
      </c>
      <c r="F22" s="33">
        <v>307.32964157914711</v>
      </c>
      <c r="G22" s="33">
        <v>298.81605657349382</v>
      </c>
      <c r="H22" s="33">
        <v>266.62071193091907</v>
      </c>
      <c r="I22" s="33">
        <v>300.47480690430427</v>
      </c>
      <c r="J22" s="33">
        <v>252.90615487675362</v>
      </c>
      <c r="K22" s="33">
        <v>234.87612262486945</v>
      </c>
      <c r="L22" s="33">
        <v>209.88981364146213</v>
      </c>
      <c r="M22" s="33">
        <v>236.20092948553489</v>
      </c>
      <c r="N22" s="33">
        <v>242.76159766361866</v>
      </c>
      <c r="O22" s="33">
        <v>236.14222848882522</v>
      </c>
      <c r="P22" s="33">
        <v>274.53193346720457</v>
      </c>
      <c r="Q22" s="33">
        <v>290.29714204788621</v>
      </c>
      <c r="R22" s="33">
        <v>296.92998255681624</v>
      </c>
      <c r="S22" s="33">
        <v>356.15284959825283</v>
      </c>
      <c r="T22" s="33">
        <v>341.90103229195114</v>
      </c>
      <c r="U22" s="33">
        <v>350.69896976415521</v>
      </c>
      <c r="V22" s="33">
        <v>374.544662364918</v>
      </c>
      <c r="W22" s="33">
        <v>432.15137712535267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16573.622697153827</v>
      </c>
      <c r="C24" s="117">
        <f t="shared" si="7"/>
        <v>14943.420085686746</v>
      </c>
      <c r="D24" s="117">
        <f t="shared" si="7"/>
        <v>27591.779650548386</v>
      </c>
      <c r="E24" s="117">
        <f t="shared" si="7"/>
        <v>11068.704682272915</v>
      </c>
      <c r="F24" s="117">
        <f t="shared" si="7"/>
        <v>3633.4034318572071</v>
      </c>
      <c r="G24" s="117">
        <f t="shared" si="7"/>
        <v>6967.6297417096494</v>
      </c>
      <c r="H24" s="117">
        <f t="shared" si="7"/>
        <v>17367.777819067487</v>
      </c>
      <c r="I24" s="117">
        <f t="shared" si="7"/>
        <v>11664.990591766622</v>
      </c>
      <c r="J24" s="117">
        <f t="shared" si="7"/>
        <v>18928.76920780454</v>
      </c>
      <c r="K24" s="117">
        <f t="shared" si="7"/>
        <v>19368.179920835908</v>
      </c>
      <c r="L24" s="117">
        <f t="shared" si="7"/>
        <v>14083.93721577056</v>
      </c>
      <c r="M24" s="117">
        <f t="shared" si="7"/>
        <v>6699.221133380589</v>
      </c>
      <c r="N24" s="117">
        <f t="shared" si="7"/>
        <v>21274.203916374776</v>
      </c>
      <c r="O24" s="117">
        <f t="shared" si="7"/>
        <v>15767.481591839454</v>
      </c>
      <c r="P24" s="117">
        <f t="shared" si="7"/>
        <v>2838.4200117837072</v>
      </c>
      <c r="Q24" s="117">
        <f t="shared" si="7"/>
        <v>2988.3838381303931</v>
      </c>
      <c r="R24" s="117">
        <f t="shared" ref="R24:V24" si="8">R25+R28+R30+R39</f>
        <v>16600.797734840955</v>
      </c>
      <c r="S24" s="117">
        <f t="shared" si="8"/>
        <v>16891.80100104852</v>
      </c>
      <c r="T24" s="117">
        <f t="shared" si="8"/>
        <v>15746.407230115117</v>
      </c>
      <c r="U24" s="117">
        <f t="shared" si="8"/>
        <v>13827.905135289076</v>
      </c>
      <c r="V24" s="117">
        <f t="shared" si="8"/>
        <v>14346.941562280774</v>
      </c>
      <c r="W24" s="117">
        <f t="shared" ref="W24" si="9">W25+W28+W30+W39</f>
        <v>17058.598043665515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14946.775907443129</v>
      </c>
      <c r="C25" s="122">
        <f t="shared" si="10"/>
        <v>13514.156575777817</v>
      </c>
      <c r="D25" s="122">
        <f t="shared" si="10"/>
        <v>26172.523920937401</v>
      </c>
      <c r="E25" s="122">
        <f t="shared" si="10"/>
        <v>9598.2528315784875</v>
      </c>
      <c r="F25" s="122">
        <f t="shared" si="10"/>
        <v>2182.8993252774271</v>
      </c>
      <c r="G25" s="122">
        <f t="shared" si="10"/>
        <v>5525.9491241628566</v>
      </c>
      <c r="H25" s="122">
        <f t="shared" si="10"/>
        <v>15952.175702129269</v>
      </c>
      <c r="I25" s="122">
        <f t="shared" si="10"/>
        <v>10129.179230900738</v>
      </c>
      <c r="J25" s="122">
        <f t="shared" si="10"/>
        <v>17534.569046840708</v>
      </c>
      <c r="K25" s="122">
        <f t="shared" si="10"/>
        <v>18201.495025050412</v>
      </c>
      <c r="L25" s="122">
        <f t="shared" si="10"/>
        <v>13017.76478610228</v>
      </c>
      <c r="M25" s="122">
        <f t="shared" si="10"/>
        <v>5552.1275445911842</v>
      </c>
      <c r="N25" s="122">
        <f t="shared" si="10"/>
        <v>20020.217797814657</v>
      </c>
      <c r="O25" s="122">
        <f t="shared" si="10"/>
        <v>14328.31015796557</v>
      </c>
      <c r="P25" s="122">
        <f t="shared" si="10"/>
        <v>1357.5908887684914</v>
      </c>
      <c r="Q25" s="122">
        <f t="shared" si="10"/>
        <v>1328.261429266508</v>
      </c>
      <c r="R25" s="122">
        <f t="shared" ref="R25:V25" si="11">SUM(R26:R27)</f>
        <v>14907.92113599754</v>
      </c>
      <c r="S25" s="122">
        <f t="shared" si="11"/>
        <v>15100.230594975539</v>
      </c>
      <c r="T25" s="122">
        <f t="shared" si="11"/>
        <v>13689.365049277831</v>
      </c>
      <c r="U25" s="122">
        <f t="shared" si="11"/>
        <v>11440.517967163356</v>
      </c>
      <c r="V25" s="122">
        <f t="shared" si="11"/>
        <v>12152.312836377227</v>
      </c>
      <c r="W25" s="122">
        <f t="shared" ref="W25" si="12">SUM(W26:W27)</f>
        <v>14443.486533241774</v>
      </c>
      <c r="DA25" s="130" t="s">
        <v>2264</v>
      </c>
    </row>
    <row r="26" spans="1:105" ht="12" customHeight="1" x14ac:dyDescent="0.25">
      <c r="A26" s="97" t="s">
        <v>74</v>
      </c>
      <c r="B26" s="98">
        <v>14771.217760833217</v>
      </c>
      <c r="C26" s="98">
        <v>13355.171905624014</v>
      </c>
      <c r="D26" s="98">
        <v>25869.534756290923</v>
      </c>
      <c r="E26" s="98">
        <v>9488.4209276390811</v>
      </c>
      <c r="F26" s="98">
        <v>2158.0029772693238</v>
      </c>
      <c r="G26" s="98">
        <v>5463.2677272786214</v>
      </c>
      <c r="H26" s="98">
        <v>15768.857226641139</v>
      </c>
      <c r="I26" s="98">
        <v>10013.442124076275</v>
      </c>
      <c r="J26" s="98">
        <v>17334.77231667607</v>
      </c>
      <c r="K26" s="98">
        <v>17994.302462492393</v>
      </c>
      <c r="L26" s="98">
        <v>12874.242915906127</v>
      </c>
      <c r="M26" s="98">
        <v>5490.9780567362741</v>
      </c>
      <c r="N26" s="98">
        <v>19802.133152404105</v>
      </c>
      <c r="O26" s="98">
        <v>14167.610014479473</v>
      </c>
      <c r="P26" s="98">
        <v>1342.2329598546082</v>
      </c>
      <c r="Q26" s="98">
        <v>1313.7233153746201</v>
      </c>
      <c r="R26" s="98">
        <v>14744.519504751321</v>
      </c>
      <c r="S26" s="98">
        <v>14931.610643522106</v>
      </c>
      <c r="T26" s="98">
        <v>13528.869075260827</v>
      </c>
      <c r="U26" s="98">
        <v>11304.635971588024</v>
      </c>
      <c r="V26" s="98">
        <v>12003.468013468022</v>
      </c>
      <c r="W26" s="98">
        <v>14262.481714685491</v>
      </c>
      <c r="DA26" s="63" t="s">
        <v>2265</v>
      </c>
    </row>
    <row r="27" spans="1:105" ht="12" customHeight="1" x14ac:dyDescent="0.25">
      <c r="A27" s="97" t="s">
        <v>53</v>
      </c>
      <c r="B27" s="98">
        <v>175.55814660991157</v>
      </c>
      <c r="C27" s="98">
        <v>158.98467015380214</v>
      </c>
      <c r="D27" s="98">
        <v>302.98916464647971</v>
      </c>
      <c r="E27" s="98">
        <v>109.83190393940673</v>
      </c>
      <c r="F27" s="98">
        <v>24.896348008103264</v>
      </c>
      <c r="G27" s="98">
        <v>62.681396884235568</v>
      </c>
      <c r="H27" s="98">
        <v>183.31847548812863</v>
      </c>
      <c r="I27" s="98">
        <v>115.73710682446337</v>
      </c>
      <c r="J27" s="98">
        <v>199.79673016463951</v>
      </c>
      <c r="K27" s="98">
        <v>207.19256255802057</v>
      </c>
      <c r="L27" s="98">
        <v>143.52187019615334</v>
      </c>
      <c r="M27" s="98">
        <v>61.149487854909715</v>
      </c>
      <c r="N27" s="98">
        <v>218.08464541055093</v>
      </c>
      <c r="O27" s="98">
        <v>160.70014348609692</v>
      </c>
      <c r="P27" s="98">
        <v>15.357928913883232</v>
      </c>
      <c r="Q27" s="98">
        <v>14.538113891887791</v>
      </c>
      <c r="R27" s="98">
        <v>163.40163124621816</v>
      </c>
      <c r="S27" s="98">
        <v>168.61995145343207</v>
      </c>
      <c r="T27" s="98">
        <v>160.49597401700336</v>
      </c>
      <c r="U27" s="98">
        <v>135.88199557533241</v>
      </c>
      <c r="V27" s="98">
        <v>148.84482290920516</v>
      </c>
      <c r="W27" s="98">
        <v>181.00481855628257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0.5651736009604148</v>
      </c>
      <c r="C28" s="122">
        <f t="shared" si="13"/>
        <v>1.1026687703704658</v>
      </c>
      <c r="D28" s="122">
        <f t="shared" si="13"/>
        <v>1.6781800422192696</v>
      </c>
      <c r="E28" s="122">
        <f t="shared" si="13"/>
        <v>2.421894956145052</v>
      </c>
      <c r="F28" s="122">
        <f t="shared" si="13"/>
        <v>2.6031385771250379</v>
      </c>
      <c r="G28" s="122">
        <f t="shared" si="13"/>
        <v>3.3649912480225952</v>
      </c>
      <c r="H28" s="122">
        <f t="shared" si="13"/>
        <v>4.5170250268396721</v>
      </c>
      <c r="I28" s="122">
        <f t="shared" si="13"/>
        <v>7.0551315179011143</v>
      </c>
      <c r="J28" s="122">
        <f t="shared" si="13"/>
        <v>6.3148516652343698</v>
      </c>
      <c r="K28" s="122">
        <f t="shared" si="13"/>
        <v>7.23068384708486</v>
      </c>
      <c r="L28" s="122">
        <f t="shared" si="13"/>
        <v>9.0106963446955142</v>
      </c>
      <c r="M28" s="122">
        <f t="shared" si="13"/>
        <v>12.129320783757532</v>
      </c>
      <c r="N28" s="122">
        <f t="shared" si="13"/>
        <v>19.759968173262752</v>
      </c>
      <c r="O28" s="122">
        <f t="shared" si="13"/>
        <v>14.477526108723662</v>
      </c>
      <c r="P28" s="122">
        <f t="shared" si="13"/>
        <v>7.8490655980672903</v>
      </c>
      <c r="Q28" s="122">
        <f t="shared" si="13"/>
        <v>8.662201265250923</v>
      </c>
      <c r="R28" s="122">
        <f t="shared" si="13"/>
        <v>6.1592531548696527</v>
      </c>
      <c r="S28" s="122">
        <f t="shared" si="13"/>
        <v>5.3668319793479009</v>
      </c>
      <c r="T28" s="122">
        <f t="shared" si="13"/>
        <v>6.4659702695763794</v>
      </c>
      <c r="U28" s="122">
        <f t="shared" si="13"/>
        <v>7.9353409934437211</v>
      </c>
      <c r="V28" s="122">
        <f t="shared" si="13"/>
        <v>10.995298226709139</v>
      </c>
      <c r="W28" s="122">
        <f t="shared" si="13"/>
        <v>12.118023251958533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0.5651736009604148</v>
      </c>
      <c r="C29" s="98">
        <f>IF(RES_hhdet_fec!C29=0,0,RES_hhdet_fec!C29*1000*11630/RES_hhdet_num!C24)</f>
        <v>1.1026687703704658</v>
      </c>
      <c r="D29" s="98">
        <f>IF(RES_hhdet_fec!D29=0,0,RES_hhdet_fec!D29*1000*11630/RES_hhdet_num!D24)</f>
        <v>1.6781800422192696</v>
      </c>
      <c r="E29" s="98">
        <f>IF(RES_hhdet_fec!E29=0,0,RES_hhdet_fec!E29*1000*11630/RES_hhdet_num!E24)</f>
        <v>2.421894956145052</v>
      </c>
      <c r="F29" s="98">
        <f>IF(RES_hhdet_fec!F29=0,0,RES_hhdet_fec!F29*1000*11630/RES_hhdet_num!F24)</f>
        <v>2.6031385771250379</v>
      </c>
      <c r="G29" s="98">
        <f>IF(RES_hhdet_fec!G29=0,0,RES_hhdet_fec!G29*1000*11630/RES_hhdet_num!G24)</f>
        <v>3.3649912480225952</v>
      </c>
      <c r="H29" s="98">
        <f>IF(RES_hhdet_fec!H29=0,0,RES_hhdet_fec!H29*1000*11630/RES_hhdet_num!H24)</f>
        <v>4.5170250268396721</v>
      </c>
      <c r="I29" s="98">
        <f>IF(RES_hhdet_fec!I29=0,0,RES_hhdet_fec!I29*1000*11630/RES_hhdet_num!I24)</f>
        <v>7.0551315179011143</v>
      </c>
      <c r="J29" s="98">
        <f>IF(RES_hhdet_fec!J29=0,0,RES_hhdet_fec!J29*1000*11630/RES_hhdet_num!J24)</f>
        <v>6.3148516652343698</v>
      </c>
      <c r="K29" s="98">
        <f>IF(RES_hhdet_fec!K29=0,0,RES_hhdet_fec!K29*1000*11630/RES_hhdet_num!K24)</f>
        <v>7.23068384708486</v>
      </c>
      <c r="L29" s="98">
        <f>IF(RES_hhdet_fec!L29=0,0,RES_hhdet_fec!L29*1000*11630/RES_hhdet_num!L24)</f>
        <v>9.0106963446955142</v>
      </c>
      <c r="M29" s="98">
        <f>IF(RES_hhdet_fec!M29=0,0,RES_hhdet_fec!M29*1000*11630/RES_hhdet_num!M24)</f>
        <v>12.129320783757532</v>
      </c>
      <c r="N29" s="98">
        <f>IF(RES_hhdet_fec!N29=0,0,RES_hhdet_fec!N29*1000*11630/RES_hhdet_num!N24)</f>
        <v>19.759968173262752</v>
      </c>
      <c r="O29" s="98">
        <f>IF(RES_hhdet_fec!O29=0,0,RES_hhdet_fec!O29*1000*11630/RES_hhdet_num!O24)</f>
        <v>14.477526108723662</v>
      </c>
      <c r="P29" s="98">
        <f>IF(RES_hhdet_fec!P29=0,0,RES_hhdet_fec!P29*1000*11630/RES_hhdet_num!P24)</f>
        <v>7.8490655980672903</v>
      </c>
      <c r="Q29" s="98">
        <f>IF(RES_hhdet_fec!Q29=0,0,RES_hhdet_fec!Q29*1000*11630/RES_hhdet_num!Q24)</f>
        <v>8.662201265250923</v>
      </c>
      <c r="R29" s="98">
        <f>IF(RES_hhdet_fec!R29=0,0,RES_hhdet_fec!R29*1000*11630/RES_hhdet_num!R24)</f>
        <v>6.1592531548696527</v>
      </c>
      <c r="S29" s="98">
        <f>IF(RES_hhdet_fec!S29=0,0,RES_hhdet_fec!S29*1000*11630/RES_hhdet_num!S24)</f>
        <v>5.3668319793479009</v>
      </c>
      <c r="T29" s="98">
        <f>IF(RES_hhdet_fec!T29=0,0,RES_hhdet_fec!T29*1000*11630/RES_hhdet_num!T24)</f>
        <v>6.4659702695763794</v>
      </c>
      <c r="U29" s="98">
        <f>IF(RES_hhdet_fec!U29=0,0,RES_hhdet_fec!U29*1000*11630/RES_hhdet_num!U24)</f>
        <v>7.9353409934437211</v>
      </c>
      <c r="V29" s="98">
        <f>IF(RES_hhdet_fec!V29=0,0,RES_hhdet_fec!V29*1000*11630/RES_hhdet_num!V24)</f>
        <v>10.995298226709139</v>
      </c>
      <c r="W29" s="98">
        <f>IF(RES_hhdet_fec!W29=0,0,RES_hhdet_fec!W29*1000*11630/RES_hhdet_num!W24)</f>
        <v>12.118023251958533</v>
      </c>
      <c r="DA29" s="63" t="s">
        <v>2268</v>
      </c>
    </row>
    <row r="30" spans="1:105" ht="12" customHeight="1" x14ac:dyDescent="0.25">
      <c r="A30" s="121" t="s">
        <v>55</v>
      </c>
      <c r="B30" s="122">
        <v>1358.1215316091661</v>
      </c>
      <c r="C30" s="122">
        <v>1129.958220232751</v>
      </c>
      <c r="D30" s="122">
        <v>1149.3194499320441</v>
      </c>
      <c r="E30" s="122">
        <v>1173.3001213900134</v>
      </c>
      <c r="F30" s="122">
        <v>1137.3389900294837</v>
      </c>
      <c r="G30" s="122">
        <v>1134.4444966276005</v>
      </c>
      <c r="H30" s="122">
        <v>1138.9200624538555</v>
      </c>
      <c r="I30" s="122">
        <v>1224.2933629619715</v>
      </c>
      <c r="J30" s="122">
        <v>1128.6925573309704</v>
      </c>
      <c r="K30" s="122">
        <v>918.75253497581878</v>
      </c>
      <c r="L30" s="122">
        <v>842.23598855995567</v>
      </c>
      <c r="M30" s="122">
        <v>893.1915743041917</v>
      </c>
      <c r="N30" s="122">
        <v>983.91671809020511</v>
      </c>
      <c r="O30" s="122">
        <v>1181.7373277691349</v>
      </c>
      <c r="P30" s="122">
        <v>1193.4465938821684</v>
      </c>
      <c r="Q30" s="122">
        <v>1356.4547173922433</v>
      </c>
      <c r="R30" s="122">
        <v>1385.1262521178417</v>
      </c>
      <c r="S30" s="122">
        <v>1427.1013884428569</v>
      </c>
      <c r="T30" s="122">
        <v>1704.6011785383873</v>
      </c>
      <c r="U30" s="122">
        <v>2015.7095859712974</v>
      </c>
      <c r="V30" s="122">
        <v>1800.9505008060896</v>
      </c>
      <c r="W30" s="122">
        <v>2158.7185272683378</v>
      </c>
      <c r="DA30" s="130" t="s">
        <v>2269</v>
      </c>
    </row>
    <row r="31" spans="1:105" ht="12" customHeight="1" x14ac:dyDescent="0.25">
      <c r="A31" s="97" t="s">
        <v>141</v>
      </c>
      <c r="B31" s="98">
        <v>1354.3355226703138</v>
      </c>
      <c r="C31" s="98">
        <v>1302.0597984506089</v>
      </c>
      <c r="D31" s="98">
        <v>1290.0510546528346</v>
      </c>
      <c r="E31" s="98">
        <v>1258.3646797526294</v>
      </c>
      <c r="F31" s="98">
        <v>1242.708661593997</v>
      </c>
      <c r="G31" s="98">
        <v>1252.1694418415068</v>
      </c>
      <c r="H31" s="98">
        <v>1254.9345714909343</v>
      </c>
      <c r="I31" s="98">
        <v>1269.585991031206</v>
      </c>
      <c r="J31" s="98">
        <v>1220.0862407593702</v>
      </c>
      <c r="K31" s="98">
        <v>1212.1000171757546</v>
      </c>
      <c r="L31" s="98">
        <v>1173.347477655165</v>
      </c>
      <c r="M31" s="98">
        <v>1173.053119980902</v>
      </c>
      <c r="N31" s="98">
        <v>1174.6064114316575</v>
      </c>
      <c r="O31" s="98">
        <v>1190.8287734219741</v>
      </c>
      <c r="P31" s="98">
        <v>1285.4714743098216</v>
      </c>
      <c r="Q31" s="98">
        <v>1298.470438728526</v>
      </c>
      <c r="R31" s="98">
        <v>1262.5268957829232</v>
      </c>
      <c r="S31" s="98">
        <v>1434.9216845442388</v>
      </c>
      <c r="T31" s="98">
        <v>1808.07986019346</v>
      </c>
      <c r="U31" s="98">
        <v>1444.7730950855421</v>
      </c>
      <c r="V31" s="98">
        <v>1836.6103189650962</v>
      </c>
      <c r="W31" s="98">
        <v>2051.0341498450325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1358.6594783931371</v>
      </c>
      <c r="C35" s="101">
        <v>1090.214833453037</v>
      </c>
      <c r="D35" s="101">
        <v>1114.3362513628858</v>
      </c>
      <c r="E35" s="101">
        <v>1150.9020013385368</v>
      </c>
      <c r="F35" s="101">
        <v>1109.7925558081517</v>
      </c>
      <c r="G35" s="101">
        <v>1104.7233725637475</v>
      </c>
      <c r="H35" s="101">
        <v>1113.5643462988353</v>
      </c>
      <c r="I35" s="101">
        <v>1215.2000476192406</v>
      </c>
      <c r="J35" s="101">
        <v>1112.9453884119641</v>
      </c>
      <c r="K35" s="101">
        <v>880.10449548461486</v>
      </c>
      <c r="L35" s="101">
        <v>819.43597886070461</v>
      </c>
      <c r="M35" s="101">
        <v>883.88179061376593</v>
      </c>
      <c r="N35" s="101">
        <v>989.29513285248447</v>
      </c>
      <c r="O35" s="101">
        <v>1208.1662605484005</v>
      </c>
      <c r="P35" s="101">
        <v>1210.2920276405919</v>
      </c>
      <c r="Q35" s="101">
        <v>1380.2375739066936</v>
      </c>
      <c r="R35" s="101">
        <v>1413.494820030417</v>
      </c>
      <c r="S35" s="101">
        <v>1467.3078375441874</v>
      </c>
      <c r="T35" s="101">
        <v>1772.4932732344914</v>
      </c>
      <c r="U35" s="101">
        <v>2118.2299498630832</v>
      </c>
      <c r="V35" s="101">
        <v>1879.3123592566512</v>
      </c>
      <c r="W35" s="101">
        <v>2237.7109668234666</v>
      </c>
      <c r="DA35" s="131" t="s">
        <v>2274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593.01819020457253</v>
      </c>
      <c r="M36" s="104">
        <v>624.78061414473677</v>
      </c>
      <c r="N36" s="104">
        <v>707.22715475395023</v>
      </c>
      <c r="O36" s="104">
        <v>892.84778146909809</v>
      </c>
      <c r="P36" s="104">
        <v>896.13236462338341</v>
      </c>
      <c r="Q36" s="104">
        <v>1036.2327689497627</v>
      </c>
      <c r="R36" s="104">
        <v>1075.3569964321359</v>
      </c>
      <c r="S36" s="104">
        <v>1090.6006902957145</v>
      </c>
      <c r="T36" s="104">
        <v>1306.5959017243629</v>
      </c>
      <c r="U36" s="104">
        <v>1568.4607303440794</v>
      </c>
      <c r="V36" s="104">
        <v>1412.6971566621139</v>
      </c>
      <c r="W36" s="104">
        <v>1738.0346429924091</v>
      </c>
      <c r="DA36" s="132" t="s">
        <v>2275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287.61397076879791</v>
      </c>
      <c r="M37" s="98">
        <v>273.56378057436086</v>
      </c>
      <c r="N37" s="98">
        <v>322.76547816427575</v>
      </c>
      <c r="O37" s="98">
        <v>439.6637597479816</v>
      </c>
      <c r="P37" s="98">
        <v>401.63320256505403</v>
      </c>
      <c r="Q37" s="98">
        <v>469.6005355256346</v>
      </c>
      <c r="R37" s="98">
        <v>486.48115049782587</v>
      </c>
      <c r="S37" s="98">
        <v>442.28772096281284</v>
      </c>
      <c r="T37" s="98">
        <v>531.78677203051132</v>
      </c>
      <c r="U37" s="98">
        <v>603.99085212758212</v>
      </c>
      <c r="V37" s="98">
        <v>545.72261143161415</v>
      </c>
      <c r="W37" s="98">
        <v>665.12759673180608</v>
      </c>
      <c r="DA37" s="63" t="s">
        <v>2276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305.40421943577456</v>
      </c>
      <c r="M38" s="98">
        <v>351.21683357037585</v>
      </c>
      <c r="N38" s="98">
        <v>384.46167658967454</v>
      </c>
      <c r="O38" s="98">
        <v>453.18402172111638</v>
      </c>
      <c r="P38" s="98">
        <v>494.49916205832938</v>
      </c>
      <c r="Q38" s="98">
        <v>566.63223342412812</v>
      </c>
      <c r="R38" s="98">
        <v>588.87584593431029</v>
      </c>
      <c r="S38" s="98">
        <v>648.31296933290162</v>
      </c>
      <c r="T38" s="98">
        <v>774.80912969385133</v>
      </c>
      <c r="U38" s="98">
        <v>964.46987821649714</v>
      </c>
      <c r="V38" s="98">
        <v>866.97454523049942</v>
      </c>
      <c r="W38" s="98">
        <v>1072.9070462606032</v>
      </c>
      <c r="DA38" s="63" t="s">
        <v>2277</v>
      </c>
    </row>
    <row r="39" spans="1:105" ht="12" customHeight="1" x14ac:dyDescent="0.25">
      <c r="A39" s="121" t="s">
        <v>54</v>
      </c>
      <c r="B39" s="122">
        <v>268.16008450057353</v>
      </c>
      <c r="C39" s="122">
        <v>298.2026209058082</v>
      </c>
      <c r="D39" s="122">
        <v>268.2580996367227</v>
      </c>
      <c r="E39" s="122">
        <v>294.72983434826898</v>
      </c>
      <c r="F39" s="122">
        <v>310.56197797317083</v>
      </c>
      <c r="G39" s="122">
        <v>303.87112967117019</v>
      </c>
      <c r="H39" s="122">
        <v>272.16502945752211</v>
      </c>
      <c r="I39" s="122">
        <v>304.46286638601129</v>
      </c>
      <c r="J39" s="122">
        <v>259.19275196762953</v>
      </c>
      <c r="K39" s="122">
        <v>240.70167696259566</v>
      </c>
      <c r="L39" s="122">
        <v>214.92574476362881</v>
      </c>
      <c r="M39" s="122">
        <v>241.77269370145504</v>
      </c>
      <c r="N39" s="122">
        <v>250.30943229664888</v>
      </c>
      <c r="O39" s="122">
        <v>242.95657999602579</v>
      </c>
      <c r="P39" s="122">
        <v>279.53346353497994</v>
      </c>
      <c r="Q39" s="122">
        <v>295.00549020639113</v>
      </c>
      <c r="R39" s="122">
        <v>301.59109357070213</v>
      </c>
      <c r="S39" s="122">
        <v>359.10218565077565</v>
      </c>
      <c r="T39" s="122">
        <v>345.97503202932199</v>
      </c>
      <c r="U39" s="122">
        <v>363.74224116097963</v>
      </c>
      <c r="V39" s="122">
        <v>382.68292687074853</v>
      </c>
      <c r="W39" s="122">
        <v>444.27495990344579</v>
      </c>
      <c r="DA39" s="130" t="s">
        <v>2278</v>
      </c>
    </row>
    <row r="40" spans="1:105" ht="12" customHeight="1" x14ac:dyDescent="0.25">
      <c r="A40" s="97" t="s">
        <v>50</v>
      </c>
      <c r="B40" s="98">
        <v>383.68057003422001</v>
      </c>
      <c r="C40" s="98">
        <v>394.22367076400957</v>
      </c>
      <c r="D40" s="98">
        <v>353.45713277410721</v>
      </c>
      <c r="E40" s="98">
        <v>343.52500692202977</v>
      </c>
      <c r="F40" s="98">
        <v>369.03964286270065</v>
      </c>
      <c r="G40" s="98">
        <v>388.61651112062191</v>
      </c>
      <c r="H40" s="98">
        <v>354.9353397693539</v>
      </c>
      <c r="I40" s="98">
        <v>360.58485137538946</v>
      </c>
      <c r="J40" s="98">
        <v>343.43997795751665</v>
      </c>
      <c r="K40" s="98">
        <v>320.46878744050946</v>
      </c>
      <c r="L40" s="98">
        <v>280.699346657261</v>
      </c>
      <c r="M40" s="98">
        <v>303.87478205954477</v>
      </c>
      <c r="N40" s="98">
        <v>311.70508017587036</v>
      </c>
      <c r="O40" s="98">
        <v>313.56310754172125</v>
      </c>
      <c r="P40" s="98">
        <v>348.15549707452936</v>
      </c>
      <c r="Q40" s="98">
        <v>378.02029623162747</v>
      </c>
      <c r="R40" s="98">
        <v>430.88861768122297</v>
      </c>
      <c r="S40" s="98">
        <v>484.84945134923606</v>
      </c>
      <c r="T40" s="98">
        <v>281.2499181017759</v>
      </c>
      <c r="U40" s="98">
        <v>575.36443674815075</v>
      </c>
      <c r="V40" s="98">
        <v>359.92067176104132</v>
      </c>
      <c r="W40" s="98">
        <v>724.70263452500342</v>
      </c>
      <c r="DA40" s="63" t="s">
        <v>2279</v>
      </c>
    </row>
    <row r="41" spans="1:105" ht="12" customHeight="1" x14ac:dyDescent="0.25">
      <c r="A41" s="109" t="s">
        <v>120</v>
      </c>
      <c r="B41" s="33">
        <v>261.34523207913622</v>
      </c>
      <c r="C41" s="33">
        <v>292.02964866416045</v>
      </c>
      <c r="D41" s="33">
        <v>262.70032194452472</v>
      </c>
      <c r="E41" s="33">
        <v>291.65554906518042</v>
      </c>
      <c r="F41" s="33">
        <v>306.83989594516567</v>
      </c>
      <c r="G41" s="33">
        <v>298.24803609551878</v>
      </c>
      <c r="H41" s="33">
        <v>266.07681111687248</v>
      </c>
      <c r="I41" s="33">
        <v>300.22209480377722</v>
      </c>
      <c r="J41" s="33">
        <v>252.58752481197962</v>
      </c>
      <c r="K41" s="33">
        <v>234.52738142854176</v>
      </c>
      <c r="L41" s="33">
        <v>209.90624885003808</v>
      </c>
      <c r="M41" s="33">
        <v>236.91298588014067</v>
      </c>
      <c r="N41" s="33">
        <v>245.47101063204568</v>
      </c>
      <c r="O41" s="33">
        <v>238.24314289472497</v>
      </c>
      <c r="P41" s="33">
        <v>276.20840428804001</v>
      </c>
      <c r="Q41" s="33">
        <v>291.58473466589521</v>
      </c>
      <c r="R41" s="33">
        <v>297.4645768437706</v>
      </c>
      <c r="S41" s="33">
        <v>356.01504181689967</v>
      </c>
      <c r="T41" s="33">
        <v>347.2813092006852</v>
      </c>
      <c r="U41" s="33">
        <v>358.86102847444351</v>
      </c>
      <c r="V41" s="33">
        <v>383.19784618373546</v>
      </c>
      <c r="W41" s="33">
        <v>436.43717552890968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2282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2283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0</v>
      </c>
      <c r="C48" s="98">
        <f>IF(RES_hhdet_fec!C48=0,0,RES_hhdet_fec!C48*1000*11630/RES_hhdet_num!C43)</f>
        <v>0</v>
      </c>
      <c r="D48" s="98">
        <f>IF(RES_hhdet_fec!D48=0,0,RES_hhdet_fec!D48*1000*11630/RES_hhdet_num!D43)</f>
        <v>0</v>
      </c>
      <c r="E48" s="98">
        <f>IF(RES_hhdet_fec!E48=0,0,RES_hhdet_fec!E48*1000*11630/RES_hhdet_num!E43)</f>
        <v>0</v>
      </c>
      <c r="F48" s="98">
        <f>IF(RES_hhdet_fec!F48=0,0,RES_hhdet_fec!F48*1000*11630/RES_hhdet_num!F43)</f>
        <v>0</v>
      </c>
      <c r="G48" s="98">
        <f>IF(RES_hhdet_fec!G48=0,0,RES_hhdet_fec!G48*1000*11630/RES_hhdet_num!G43)</f>
        <v>0</v>
      </c>
      <c r="H48" s="98">
        <f>IF(RES_hhdet_fec!H48=0,0,RES_hhdet_fec!H48*1000*11630/RES_hhdet_num!H43)</f>
        <v>0</v>
      </c>
      <c r="I48" s="98">
        <f>IF(RES_hhdet_fec!I48=0,0,RES_hhdet_fec!I48*1000*11630/RES_hhdet_num!I43)</f>
        <v>0</v>
      </c>
      <c r="J48" s="98">
        <f>IF(RES_hhdet_fec!J48=0,0,RES_hhdet_fec!J48*1000*11630/RES_hhdet_num!J43)</f>
        <v>0</v>
      </c>
      <c r="K48" s="98">
        <f>IF(RES_hhdet_fec!K48=0,0,RES_hhdet_fec!K48*1000*11630/RES_hhdet_num!K43)</f>
        <v>0</v>
      </c>
      <c r="L48" s="98">
        <f>IF(RES_hhdet_fec!L48=0,0,RES_hhdet_fec!L48*1000*11630/RES_hhdet_num!L43)</f>
        <v>0</v>
      </c>
      <c r="M48" s="98">
        <f>IF(RES_hhdet_fec!M48=0,0,RES_hhdet_fec!M48*1000*11630/RES_hhdet_num!M43)</f>
        <v>0</v>
      </c>
      <c r="N48" s="98">
        <f>IF(RES_hhdet_fec!N48=0,0,RES_hhdet_fec!N48*1000*11630/RES_hhdet_num!N43)</f>
        <v>0</v>
      </c>
      <c r="O48" s="98">
        <f>IF(RES_hhdet_fec!O48=0,0,RES_hhdet_fec!O48*1000*11630/RES_hhdet_num!O43)</f>
        <v>0</v>
      </c>
      <c r="P48" s="98">
        <f>IF(RES_hhdet_fec!P48=0,0,RES_hhdet_fec!P48*1000*11630/RES_hhdet_num!P43)</f>
        <v>0</v>
      </c>
      <c r="Q48" s="98">
        <f>IF(RES_hhdet_fec!Q48=0,0,RES_hhdet_fec!Q48*1000*11630/RES_hhdet_num!Q43)</f>
        <v>0</v>
      </c>
      <c r="R48" s="98">
        <f>IF(RES_hhdet_fec!R48=0,0,RES_hhdet_fec!R48*1000*11630/RES_hhdet_num!R43)</f>
        <v>0</v>
      </c>
      <c r="S48" s="98">
        <f>IF(RES_hhdet_fec!S48=0,0,RES_hhdet_fec!S48*1000*11630/RES_hhdet_num!S43)</f>
        <v>0</v>
      </c>
      <c r="T48" s="98">
        <f>IF(RES_hhdet_fec!T48=0,0,RES_hhdet_fec!T48*1000*11630/RES_hhdet_num!T43)</f>
        <v>0</v>
      </c>
      <c r="U48" s="98">
        <f>IF(RES_hhdet_fec!U48=0,0,RES_hhdet_fec!U48*1000*11630/RES_hhdet_num!U43)</f>
        <v>0</v>
      </c>
      <c r="V48" s="98">
        <f>IF(RES_hhdet_fec!V48=0,0,RES_hhdet_fec!V48*1000*11630/RES_hhdet_num!V43)</f>
        <v>0</v>
      </c>
      <c r="W48" s="98">
        <f>IF(RES_hhdet_fec!W48=0,0,RES_hhdet_fec!W48*1000*11630/RES_hhdet_num!W43)</f>
        <v>0</v>
      </c>
      <c r="DA48" s="63" t="s">
        <v>2286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2287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2288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2289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2290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2291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2292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2293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2294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2295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2296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2297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20407.724285738055</v>
      </c>
      <c r="C62" s="117">
        <f t="shared" si="21"/>
        <v>20175.229572583579</v>
      </c>
      <c r="D62" s="117">
        <f t="shared" si="21"/>
        <v>19329.312606993019</v>
      </c>
      <c r="E62" s="117">
        <f t="shared" si="21"/>
        <v>19162.371189676076</v>
      </c>
      <c r="F62" s="117">
        <f t="shared" si="21"/>
        <v>17281.48145387843</v>
      </c>
      <c r="G62" s="117">
        <f t="shared" si="21"/>
        <v>16285.285829907902</v>
      </c>
      <c r="H62" s="117">
        <f t="shared" si="21"/>
        <v>14451.284805326932</v>
      </c>
      <c r="I62" s="117">
        <f t="shared" si="21"/>
        <v>12106.517943235949</v>
      </c>
      <c r="J62" s="117">
        <f t="shared" si="21"/>
        <v>13042.540545837168</v>
      </c>
      <c r="K62" s="117">
        <f t="shared" si="21"/>
        <v>13568.860846429909</v>
      </c>
      <c r="L62" s="117">
        <f t="shared" si="21"/>
        <v>16875.750130437224</v>
      </c>
      <c r="M62" s="117">
        <f t="shared" si="21"/>
        <v>15200.62092801666</v>
      </c>
      <c r="N62" s="117">
        <f t="shared" si="21"/>
        <v>14879.554121860689</v>
      </c>
      <c r="O62" s="117">
        <f t="shared" si="21"/>
        <v>15902.734445406204</v>
      </c>
      <c r="P62" s="117">
        <f t="shared" si="21"/>
        <v>14283.696313872713</v>
      </c>
      <c r="Q62" s="117">
        <f t="shared" si="21"/>
        <v>14488.087816658259</v>
      </c>
      <c r="R62" s="117">
        <f t="shared" ref="R62:V62" si="22">R63+R66+R68+R77</f>
        <v>14781.891310688236</v>
      </c>
      <c r="S62" s="117">
        <f t="shared" si="22"/>
        <v>15614.926886904417</v>
      </c>
      <c r="T62" s="117">
        <f t="shared" si="22"/>
        <v>15073.65641524401</v>
      </c>
      <c r="U62" s="117">
        <f t="shared" si="22"/>
        <v>14879.109642351472</v>
      </c>
      <c r="V62" s="117">
        <f t="shared" si="22"/>
        <v>15339.344585017987</v>
      </c>
      <c r="W62" s="117">
        <f t="shared" ref="W62" si="23">W63+W66+W68+W77</f>
        <v>16736.542490588075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18235.67495796191</v>
      </c>
      <c r="C63" s="122">
        <f t="shared" si="24"/>
        <v>18612.950125322648</v>
      </c>
      <c r="D63" s="122">
        <f t="shared" si="24"/>
        <v>17767.970045164704</v>
      </c>
      <c r="E63" s="122">
        <f t="shared" si="24"/>
        <v>17465.939278719601</v>
      </c>
      <c r="F63" s="122">
        <f t="shared" si="24"/>
        <v>15625.377187085116</v>
      </c>
      <c r="G63" s="122">
        <f t="shared" si="24"/>
        <v>14644.773742140835</v>
      </c>
      <c r="H63" s="122">
        <f t="shared" si="24"/>
        <v>12823.185650413339</v>
      </c>
      <c r="I63" s="122">
        <f t="shared" si="24"/>
        <v>10469.48188175703</v>
      </c>
      <c r="J63" s="122">
        <f t="shared" si="24"/>
        <v>11385.596158332753</v>
      </c>
      <c r="K63" s="122">
        <f t="shared" si="24"/>
        <v>11906.850088894576</v>
      </c>
      <c r="L63" s="122">
        <f t="shared" si="24"/>
        <v>15805.598482632598</v>
      </c>
      <c r="M63" s="122">
        <f t="shared" si="24"/>
        <v>13969.809386512972</v>
      </c>
      <c r="N63" s="122">
        <f t="shared" si="24"/>
        <v>13619.404167435961</v>
      </c>
      <c r="O63" s="122">
        <f t="shared" si="24"/>
        <v>14492.897345454909</v>
      </c>
      <c r="P63" s="122">
        <f t="shared" si="24"/>
        <v>12289.124204274993</v>
      </c>
      <c r="Q63" s="122">
        <f t="shared" si="24"/>
        <v>12723.904923215678</v>
      </c>
      <c r="R63" s="122">
        <f t="shared" ref="R63:V63" si="25">SUM(R64:R65)</f>
        <v>13090.421910991467</v>
      </c>
      <c r="S63" s="122">
        <f t="shared" si="25"/>
        <v>13632.948740892518</v>
      </c>
      <c r="T63" s="122">
        <f t="shared" si="25"/>
        <v>12576.147623144536</v>
      </c>
      <c r="U63" s="122">
        <f t="shared" si="25"/>
        <v>12314.360185022835</v>
      </c>
      <c r="V63" s="122">
        <f t="shared" si="25"/>
        <v>12630.163287204001</v>
      </c>
      <c r="W63" s="122">
        <f t="shared" ref="W63" si="26">SUM(W64:W65)</f>
        <v>14168.669727057872</v>
      </c>
      <c r="DA63" s="130" t="s">
        <v>2300</v>
      </c>
    </row>
    <row r="64" spans="1:105" ht="12" customHeight="1" x14ac:dyDescent="0.25">
      <c r="A64" s="97" t="s">
        <v>217</v>
      </c>
      <c r="B64" s="98">
        <v>18041.188892249167</v>
      </c>
      <c r="C64" s="98">
        <v>18415.11448483252</v>
      </c>
      <c r="D64" s="98">
        <v>17580.643122481015</v>
      </c>
      <c r="E64" s="98">
        <v>17281.913520011658</v>
      </c>
      <c r="F64" s="98">
        <v>15460.547944471318</v>
      </c>
      <c r="G64" s="98">
        <v>14490.242683719684</v>
      </c>
      <c r="H64" s="98">
        <v>12688.095502244747</v>
      </c>
      <c r="I64" s="98">
        <v>10358.639198441459</v>
      </c>
      <c r="J64" s="98">
        <v>11264.715459067445</v>
      </c>
      <c r="K64" s="98">
        <v>11779.717272158543</v>
      </c>
      <c r="L64" s="98">
        <v>15641.908199112522</v>
      </c>
      <c r="M64" s="98">
        <v>13823.575112222634</v>
      </c>
      <c r="N64" s="98">
        <v>13475.641650501822</v>
      </c>
      <c r="O64" s="98">
        <v>14334.380821538616</v>
      </c>
      <c r="P64" s="98">
        <v>12152.390383171341</v>
      </c>
      <c r="Q64" s="98">
        <v>12585.397812975647</v>
      </c>
      <c r="R64" s="98">
        <v>12946.959114773752</v>
      </c>
      <c r="S64" s="98">
        <v>13479.033344509107</v>
      </c>
      <c r="T64" s="98">
        <v>12426.003212096277</v>
      </c>
      <c r="U64" s="98">
        <v>12165.591400676189</v>
      </c>
      <c r="V64" s="98">
        <v>12475.103385109302</v>
      </c>
      <c r="W64" s="98">
        <v>13996.880117802255</v>
      </c>
      <c r="DA64" s="63" t="s">
        <v>2301</v>
      </c>
    </row>
    <row r="65" spans="1:105" ht="12" customHeight="1" x14ac:dyDescent="0.25">
      <c r="A65" s="97" t="s">
        <v>53</v>
      </c>
      <c r="B65" s="98">
        <v>194.48606571274308</v>
      </c>
      <c r="C65" s="98">
        <v>197.83564049012793</v>
      </c>
      <c r="D65" s="98">
        <v>187.32692268368902</v>
      </c>
      <c r="E65" s="98">
        <v>184.0257587079426</v>
      </c>
      <c r="F65" s="98">
        <v>164.82924261379767</v>
      </c>
      <c r="G65" s="98">
        <v>154.53105842115022</v>
      </c>
      <c r="H65" s="98">
        <v>135.09014816859289</v>
      </c>
      <c r="I65" s="98">
        <v>110.84268331557095</v>
      </c>
      <c r="J65" s="98">
        <v>120.88069926530815</v>
      </c>
      <c r="K65" s="98">
        <v>127.13281673603365</v>
      </c>
      <c r="L65" s="98">
        <v>163.6902835200757</v>
      </c>
      <c r="M65" s="98">
        <v>146.23427429033774</v>
      </c>
      <c r="N65" s="98">
        <v>143.76251693413923</v>
      </c>
      <c r="O65" s="98">
        <v>158.5165239162929</v>
      </c>
      <c r="P65" s="98">
        <v>136.73382110365174</v>
      </c>
      <c r="Q65" s="98">
        <v>138.5071102400305</v>
      </c>
      <c r="R65" s="98">
        <v>143.46279621771507</v>
      </c>
      <c r="S65" s="98">
        <v>153.91539638341058</v>
      </c>
      <c r="T65" s="98">
        <v>150.1444110482592</v>
      </c>
      <c r="U65" s="98">
        <v>148.7687843466463</v>
      </c>
      <c r="V65" s="98">
        <v>155.05990209469925</v>
      </c>
      <c r="W65" s="98">
        <v>171.78960925561731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0.55486517614445863</v>
      </c>
      <c r="C66" s="122">
        <f t="shared" si="27"/>
        <v>1.0133889788595372</v>
      </c>
      <c r="D66" s="122">
        <f t="shared" si="27"/>
        <v>1.67999565685756</v>
      </c>
      <c r="E66" s="122">
        <f t="shared" si="27"/>
        <v>2.5279478082685944</v>
      </c>
      <c r="F66" s="122">
        <f t="shared" si="27"/>
        <v>2.8682003569797097</v>
      </c>
      <c r="G66" s="122">
        <f t="shared" si="27"/>
        <v>3.8282526794008538</v>
      </c>
      <c r="H66" s="122">
        <f t="shared" si="27"/>
        <v>5.1267168644856298</v>
      </c>
      <c r="I66" s="122">
        <f t="shared" si="27"/>
        <v>7.2160170450490577</v>
      </c>
      <c r="J66" s="122">
        <f t="shared" si="27"/>
        <v>6.0617957709922052</v>
      </c>
      <c r="K66" s="122">
        <f t="shared" si="27"/>
        <v>7.2579237850382254</v>
      </c>
      <c r="L66" s="122">
        <f t="shared" si="27"/>
        <v>9.5013809535284253</v>
      </c>
      <c r="M66" s="122">
        <f t="shared" si="27"/>
        <v>8.1918946009000599</v>
      </c>
      <c r="N66" s="122">
        <f t="shared" si="27"/>
        <v>12.314026578982023</v>
      </c>
      <c r="O66" s="122">
        <f t="shared" si="27"/>
        <v>10.672232952114793</v>
      </c>
      <c r="P66" s="122">
        <f t="shared" si="27"/>
        <v>7.8567249736668128</v>
      </c>
      <c r="Q66" s="122">
        <f t="shared" si="27"/>
        <v>12.77087477459218</v>
      </c>
      <c r="R66" s="122">
        <f t="shared" si="27"/>
        <v>13.517677496115054</v>
      </c>
      <c r="S66" s="122">
        <f t="shared" si="27"/>
        <v>14.56702606578056</v>
      </c>
      <c r="T66" s="122">
        <f t="shared" si="27"/>
        <v>17.538224381409712</v>
      </c>
      <c r="U66" s="122">
        <f t="shared" si="27"/>
        <v>18.807980075276792</v>
      </c>
      <c r="V66" s="122">
        <f t="shared" si="27"/>
        <v>21.256305738703023</v>
      </c>
      <c r="W66" s="122">
        <f t="shared" si="27"/>
        <v>21.287327452168118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0.55486517614445863</v>
      </c>
      <c r="C67" s="98">
        <f>IF(RES_hhdet_fec!C67=0,0,RES_hhdet_fec!C67*1000*11630/RES_hhdet_num!C62)</f>
        <v>1.0133889788595372</v>
      </c>
      <c r="D67" s="98">
        <f>IF(RES_hhdet_fec!D67=0,0,RES_hhdet_fec!D67*1000*11630/RES_hhdet_num!D62)</f>
        <v>1.67999565685756</v>
      </c>
      <c r="E67" s="98">
        <f>IF(RES_hhdet_fec!E67=0,0,RES_hhdet_fec!E67*1000*11630/RES_hhdet_num!E62)</f>
        <v>2.5279478082685944</v>
      </c>
      <c r="F67" s="98">
        <f>IF(RES_hhdet_fec!F67=0,0,RES_hhdet_fec!F67*1000*11630/RES_hhdet_num!F62)</f>
        <v>2.8682003569797097</v>
      </c>
      <c r="G67" s="98">
        <f>IF(RES_hhdet_fec!G67=0,0,RES_hhdet_fec!G67*1000*11630/RES_hhdet_num!G62)</f>
        <v>3.8282526794008538</v>
      </c>
      <c r="H67" s="98">
        <f>IF(RES_hhdet_fec!H67=0,0,RES_hhdet_fec!H67*1000*11630/RES_hhdet_num!H62)</f>
        <v>5.1267168644856298</v>
      </c>
      <c r="I67" s="98">
        <f>IF(RES_hhdet_fec!I67=0,0,RES_hhdet_fec!I67*1000*11630/RES_hhdet_num!I62)</f>
        <v>7.2160170450490577</v>
      </c>
      <c r="J67" s="98">
        <f>IF(RES_hhdet_fec!J67=0,0,RES_hhdet_fec!J67*1000*11630/RES_hhdet_num!J62)</f>
        <v>6.0617957709922052</v>
      </c>
      <c r="K67" s="98">
        <f>IF(RES_hhdet_fec!K67=0,0,RES_hhdet_fec!K67*1000*11630/RES_hhdet_num!K62)</f>
        <v>7.2579237850382254</v>
      </c>
      <c r="L67" s="98">
        <f>IF(RES_hhdet_fec!L67=0,0,RES_hhdet_fec!L67*1000*11630/RES_hhdet_num!L62)</f>
        <v>9.5013809535284253</v>
      </c>
      <c r="M67" s="98">
        <f>IF(RES_hhdet_fec!M67=0,0,RES_hhdet_fec!M67*1000*11630/RES_hhdet_num!M62)</f>
        <v>8.1918946009000599</v>
      </c>
      <c r="N67" s="98">
        <f>IF(RES_hhdet_fec!N67=0,0,RES_hhdet_fec!N67*1000*11630/RES_hhdet_num!N62)</f>
        <v>12.314026578982023</v>
      </c>
      <c r="O67" s="98">
        <f>IF(RES_hhdet_fec!O67=0,0,RES_hhdet_fec!O67*1000*11630/RES_hhdet_num!O62)</f>
        <v>10.672232952114793</v>
      </c>
      <c r="P67" s="98">
        <f>IF(RES_hhdet_fec!P67=0,0,RES_hhdet_fec!P67*1000*11630/RES_hhdet_num!P62)</f>
        <v>7.8567249736668128</v>
      </c>
      <c r="Q67" s="98">
        <f>IF(RES_hhdet_fec!Q67=0,0,RES_hhdet_fec!Q67*1000*11630/RES_hhdet_num!Q62)</f>
        <v>12.77087477459218</v>
      </c>
      <c r="R67" s="98">
        <f>IF(RES_hhdet_fec!R67=0,0,RES_hhdet_fec!R67*1000*11630/RES_hhdet_num!R62)</f>
        <v>13.517677496115054</v>
      </c>
      <c r="S67" s="98">
        <f>IF(RES_hhdet_fec!S67=0,0,RES_hhdet_fec!S67*1000*11630/RES_hhdet_num!S62)</f>
        <v>14.56702606578056</v>
      </c>
      <c r="T67" s="98">
        <f>IF(RES_hhdet_fec!T67=0,0,RES_hhdet_fec!T67*1000*11630/RES_hhdet_num!T62)</f>
        <v>17.538224381409712</v>
      </c>
      <c r="U67" s="98">
        <f>IF(RES_hhdet_fec!U67=0,0,RES_hhdet_fec!U67*1000*11630/RES_hhdet_num!U62)</f>
        <v>18.807980075276792</v>
      </c>
      <c r="V67" s="98">
        <f>IF(RES_hhdet_fec!V67=0,0,RES_hhdet_fec!V67*1000*11630/RES_hhdet_num!V62)</f>
        <v>21.256305738703023</v>
      </c>
      <c r="W67" s="98">
        <f>IF(RES_hhdet_fec!W67=0,0,RES_hhdet_fec!W67*1000*11630/RES_hhdet_num!W62)</f>
        <v>21.287327452168118</v>
      </c>
      <c r="DA67" s="63" t="s">
        <v>2304</v>
      </c>
    </row>
    <row r="68" spans="1:105" ht="12" customHeight="1" x14ac:dyDescent="0.25">
      <c r="A68" s="121" t="s">
        <v>55</v>
      </c>
      <c r="B68" s="122">
        <v>1669.1118074987944</v>
      </c>
      <c r="C68" s="122">
        <v>1233.9910266020145</v>
      </c>
      <c r="D68" s="122">
        <v>1246.7031072418481</v>
      </c>
      <c r="E68" s="122">
        <v>1303.8332337747154</v>
      </c>
      <c r="F68" s="122">
        <v>1255.201954335472</v>
      </c>
      <c r="G68" s="122">
        <v>1257.5017017725966</v>
      </c>
      <c r="H68" s="122">
        <v>1276.1879494997293</v>
      </c>
      <c r="I68" s="122">
        <v>1267.7694940287597</v>
      </c>
      <c r="J68" s="122">
        <v>1294.7337770368488</v>
      </c>
      <c r="K68" s="122">
        <v>1289.244488962694</v>
      </c>
      <c r="L68" s="122">
        <v>823.26909862688535</v>
      </c>
      <c r="M68" s="122">
        <v>933.27480469068428</v>
      </c>
      <c r="N68" s="122">
        <v>963.62179373560389</v>
      </c>
      <c r="O68" s="122">
        <v>1102.0975338031647</v>
      </c>
      <c r="P68" s="122">
        <v>1586.6699007906818</v>
      </c>
      <c r="Q68" s="122">
        <v>1384.3586408756764</v>
      </c>
      <c r="R68" s="122">
        <v>1311.4467024250171</v>
      </c>
      <c r="S68" s="122">
        <v>1498.0780735716828</v>
      </c>
      <c r="T68" s="122">
        <v>1995.0216923408302</v>
      </c>
      <c r="U68" s="122">
        <v>2051.3209498292927</v>
      </c>
      <c r="V68" s="122">
        <v>2181.2552329228065</v>
      </c>
      <c r="W68" s="122">
        <v>1948.5412511566078</v>
      </c>
      <c r="DA68" s="130" t="s">
        <v>2305</v>
      </c>
    </row>
    <row r="69" spans="1:105" ht="12" customHeight="1" x14ac:dyDescent="0.25">
      <c r="A69" s="97" t="s">
        <v>134</v>
      </c>
      <c r="B69" s="98">
        <v>1832.0322216523782</v>
      </c>
      <c r="C69" s="98">
        <v>1296.28127239387</v>
      </c>
      <c r="D69" s="98">
        <v>1302.9509215272258</v>
      </c>
      <c r="E69" s="98">
        <v>1364.4890794243634</v>
      </c>
      <c r="F69" s="98">
        <v>1308.8451032899077</v>
      </c>
      <c r="G69" s="98">
        <v>1309.1335689026839</v>
      </c>
      <c r="H69" s="98">
        <v>1327.6131020582111</v>
      </c>
      <c r="I69" s="98">
        <v>1283.2931000359545</v>
      </c>
      <c r="J69" s="98">
        <v>1341.7134571408649</v>
      </c>
      <c r="K69" s="98">
        <v>1381.814711842633</v>
      </c>
      <c r="L69" s="98">
        <v>824.60580801927847</v>
      </c>
      <c r="M69" s="98">
        <v>940.28630945327563</v>
      </c>
      <c r="N69" s="98">
        <v>962.8551411005518</v>
      </c>
      <c r="O69" s="98">
        <v>1095.0395664327864</v>
      </c>
      <c r="P69" s="98">
        <v>1598.4953014495661</v>
      </c>
      <c r="Q69" s="98">
        <v>1385.8200991618489</v>
      </c>
      <c r="R69" s="98">
        <v>1309.6406909917075</v>
      </c>
      <c r="S69" s="98">
        <v>1500.8960552844142</v>
      </c>
      <c r="T69" s="98">
        <v>2028.4158344416699</v>
      </c>
      <c r="U69" s="98">
        <v>2074.1440740038479</v>
      </c>
      <c r="V69" s="98">
        <v>2258.464949757355</v>
      </c>
      <c r="W69" s="98">
        <v>1917.6589730089283</v>
      </c>
      <c r="DA69" s="63" t="s">
        <v>2306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550.34180874519609</v>
      </c>
      <c r="M70" s="98">
        <v>622.40587221682517</v>
      </c>
      <c r="N70" s="98">
        <v>658.20119681207746</v>
      </c>
      <c r="O70" s="98">
        <v>784.01967840118368</v>
      </c>
      <c r="P70" s="98">
        <v>1126.2262919535569</v>
      </c>
      <c r="Q70" s="98">
        <v>993.57333192277838</v>
      </c>
      <c r="R70" s="98">
        <v>960.48113498787927</v>
      </c>
      <c r="S70" s="98">
        <v>1096.9770764993718</v>
      </c>
      <c r="T70" s="98">
        <v>1488.288614258656</v>
      </c>
      <c r="U70" s="98">
        <v>1526.4971859329219</v>
      </c>
      <c r="V70" s="98">
        <v>1661.1313648541409</v>
      </c>
      <c r="W70" s="98">
        <v>1430.1233033186027</v>
      </c>
      <c r="DA70" s="63" t="s">
        <v>2307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268.66916068188493</v>
      </c>
      <c r="M71" s="101">
        <v>276.05352546876753</v>
      </c>
      <c r="N71" s="101">
        <v>304.92378274348425</v>
      </c>
      <c r="O71" s="101">
        <v>390.64859651829033</v>
      </c>
      <c r="P71" s="101">
        <v>507.8209063211853</v>
      </c>
      <c r="Q71" s="101">
        <v>450.86283623411595</v>
      </c>
      <c r="R71" s="101">
        <v>436.31573693350128</v>
      </c>
      <c r="S71" s="101">
        <v>450.39514979047186</v>
      </c>
      <c r="T71" s="101">
        <v>617.50706993028291</v>
      </c>
      <c r="U71" s="101">
        <v>584.55425978304584</v>
      </c>
      <c r="V71" s="101">
        <v>628.32210479692617</v>
      </c>
      <c r="W71" s="101">
        <v>533.06307848792915</v>
      </c>
      <c r="DA71" s="131" t="s">
        <v>2308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281.67264806331116</v>
      </c>
      <c r="M72" s="104">
        <v>346.35234674805764</v>
      </c>
      <c r="N72" s="104">
        <v>353.27741406859326</v>
      </c>
      <c r="O72" s="104">
        <v>393.37108188289324</v>
      </c>
      <c r="P72" s="104">
        <v>618.40538563237158</v>
      </c>
      <c r="Q72" s="104">
        <v>542.7104956886626</v>
      </c>
      <c r="R72" s="104">
        <v>524.1653980543781</v>
      </c>
      <c r="S72" s="104">
        <v>646.58192670889991</v>
      </c>
      <c r="T72" s="104">
        <v>870.781544328373</v>
      </c>
      <c r="U72" s="104">
        <v>941.9429261498758</v>
      </c>
      <c r="V72" s="104">
        <v>1032.8092600572147</v>
      </c>
      <c r="W72" s="104">
        <v>897.06022483067375</v>
      </c>
      <c r="DA72" s="132" t="s">
        <v>2309</v>
      </c>
    </row>
    <row r="73" spans="1:105" ht="12" customHeight="1" x14ac:dyDescent="0.25">
      <c r="A73" s="106" t="s">
        <v>122</v>
      </c>
      <c r="B73" s="101">
        <v>1358.6594783931373</v>
      </c>
      <c r="C73" s="101">
        <v>1094.0762962538829</v>
      </c>
      <c r="D73" s="101">
        <v>1116.4963911280634</v>
      </c>
      <c r="E73" s="101">
        <v>1151.7682381315319</v>
      </c>
      <c r="F73" s="101">
        <v>1111.0071774899739</v>
      </c>
      <c r="G73" s="101">
        <v>1105.5491209166555</v>
      </c>
      <c r="H73" s="101">
        <v>1115.5453706522021</v>
      </c>
      <c r="I73" s="101">
        <v>1215.2401675200451</v>
      </c>
      <c r="J73" s="101">
        <v>1114.3353025436204</v>
      </c>
      <c r="K73" s="101">
        <v>882.37451493027049</v>
      </c>
      <c r="L73" s="101">
        <v>817.11523754468976</v>
      </c>
      <c r="M73" s="101">
        <v>878.20351071106404</v>
      </c>
      <c r="N73" s="101">
        <v>984.32826449786717</v>
      </c>
      <c r="O73" s="101">
        <v>1217.9360992146517</v>
      </c>
      <c r="P73" s="101">
        <v>1236.9693753100389</v>
      </c>
      <c r="Q73" s="101">
        <v>1370.0883313372847</v>
      </c>
      <c r="R73" s="101">
        <v>1413.7476037090466</v>
      </c>
      <c r="S73" s="101">
        <v>1465.5594348117718</v>
      </c>
      <c r="T73" s="101">
        <v>1701.9446556813737</v>
      </c>
      <c r="U73" s="101">
        <v>1970.1047205279881</v>
      </c>
      <c r="V73" s="101">
        <v>1776.4471376825361</v>
      </c>
      <c r="W73" s="101">
        <v>2174.9760570890094</v>
      </c>
      <c r="DA73" s="131" t="s">
        <v>2310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617.29554226897426</v>
      </c>
      <c r="N74" s="104">
        <v>698.61593623108865</v>
      </c>
      <c r="O74" s="104">
        <v>882.17165727185557</v>
      </c>
      <c r="P74" s="104">
        <v>885.90204407716521</v>
      </c>
      <c r="Q74" s="104">
        <v>1015.2410519823462</v>
      </c>
      <c r="R74" s="104">
        <v>1059.8028572140481</v>
      </c>
      <c r="S74" s="104">
        <v>1058.3476338768901</v>
      </c>
      <c r="T74" s="104">
        <v>1279.7129962770689</v>
      </c>
      <c r="U74" s="104">
        <v>1536.0172108259178</v>
      </c>
      <c r="V74" s="104">
        <v>1388.8216188650097</v>
      </c>
      <c r="W74" s="104">
        <v>1712.4622448504567</v>
      </c>
      <c r="DA74" s="132" t="s">
        <v>2311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268.94865130686264</v>
      </c>
      <c r="N75" s="98">
        <v>317.32146528832556</v>
      </c>
      <c r="O75" s="98">
        <v>432.66883278438161</v>
      </c>
      <c r="P75" s="98">
        <v>395.3610982163039</v>
      </c>
      <c r="Q75" s="98">
        <v>454.9890748131993</v>
      </c>
      <c r="R75" s="98">
        <v>477.08155184230463</v>
      </c>
      <c r="S75" s="98">
        <v>419.84324490618496</v>
      </c>
      <c r="T75" s="98">
        <v>518.69113810336273</v>
      </c>
      <c r="U75" s="98">
        <v>588.55637746079765</v>
      </c>
      <c r="V75" s="98">
        <v>534.66936956146935</v>
      </c>
      <c r="W75" s="98">
        <v>653.59091100063563</v>
      </c>
      <c r="DA75" s="63" t="s">
        <v>2312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348.34689096211162</v>
      </c>
      <c r="N76" s="98">
        <v>381.2944709427631</v>
      </c>
      <c r="O76" s="98">
        <v>449.50282448747419</v>
      </c>
      <c r="P76" s="98">
        <v>490.54094586086137</v>
      </c>
      <c r="Q76" s="98">
        <v>560.25197716914681</v>
      </c>
      <c r="R76" s="98">
        <v>582.72130537174371</v>
      </c>
      <c r="S76" s="98">
        <v>638.50438897070501</v>
      </c>
      <c r="T76" s="98">
        <v>761.02185817370594</v>
      </c>
      <c r="U76" s="98">
        <v>947.46083336512027</v>
      </c>
      <c r="V76" s="98">
        <v>854.15224930354043</v>
      </c>
      <c r="W76" s="98">
        <v>1058.8713338498208</v>
      </c>
      <c r="DA76" s="63" t="s">
        <v>2313</v>
      </c>
    </row>
    <row r="77" spans="1:105" ht="12" customHeight="1" x14ac:dyDescent="0.25">
      <c r="A77" s="121" t="s">
        <v>54</v>
      </c>
      <c r="B77" s="122">
        <v>502.38265510120738</v>
      </c>
      <c r="C77" s="122">
        <v>327.27503168005575</v>
      </c>
      <c r="D77" s="122">
        <v>312.95945892961015</v>
      </c>
      <c r="E77" s="122">
        <v>390.07072937348835</v>
      </c>
      <c r="F77" s="122">
        <v>398.03411210086551</v>
      </c>
      <c r="G77" s="122">
        <v>379.18213331506951</v>
      </c>
      <c r="H77" s="122">
        <v>346.7844885493771</v>
      </c>
      <c r="I77" s="122">
        <v>362.05055040510803</v>
      </c>
      <c r="J77" s="122">
        <v>356.14881469657303</v>
      </c>
      <c r="K77" s="122">
        <v>365.50834478759992</v>
      </c>
      <c r="L77" s="122">
        <v>237.38116822421276</v>
      </c>
      <c r="M77" s="122">
        <v>289.34484221210448</v>
      </c>
      <c r="N77" s="122">
        <v>284.21413411014208</v>
      </c>
      <c r="O77" s="122">
        <v>297.06733319601648</v>
      </c>
      <c r="P77" s="122">
        <v>400.04548383337413</v>
      </c>
      <c r="Q77" s="122">
        <v>367.05337779231189</v>
      </c>
      <c r="R77" s="122">
        <v>366.50501977563749</v>
      </c>
      <c r="S77" s="122">
        <v>469.33304637443422</v>
      </c>
      <c r="T77" s="122">
        <v>484.9488753772348</v>
      </c>
      <c r="U77" s="122">
        <v>494.6205274240674</v>
      </c>
      <c r="V77" s="122">
        <v>506.6697591524773</v>
      </c>
      <c r="W77" s="122">
        <v>598.04418492142815</v>
      </c>
      <c r="DA77" s="130" t="s">
        <v>2314</v>
      </c>
    </row>
    <row r="78" spans="1:105" ht="12" customHeight="1" x14ac:dyDescent="0.25">
      <c r="A78" s="97" t="s">
        <v>192</v>
      </c>
      <c r="B78" s="98">
        <v>505.60222365326734</v>
      </c>
      <c r="C78" s="98">
        <v>328.08961784472558</v>
      </c>
      <c r="D78" s="98">
        <v>314.77734589847773</v>
      </c>
      <c r="E78" s="98">
        <v>393.19196573847148</v>
      </c>
      <c r="F78" s="98">
        <v>400.81748829420616</v>
      </c>
      <c r="G78" s="98">
        <v>380.92782206585269</v>
      </c>
      <c r="H78" s="98">
        <v>348.66243005400173</v>
      </c>
      <c r="I78" s="98">
        <v>363.57353015238203</v>
      </c>
      <c r="J78" s="98">
        <v>359.45917817628117</v>
      </c>
      <c r="K78" s="98">
        <v>369.53448903439772</v>
      </c>
      <c r="L78" s="98">
        <v>238.17160828107325</v>
      </c>
      <c r="M78" s="98">
        <v>294.4816109663272</v>
      </c>
      <c r="N78" s="98">
        <v>287.7848544111614</v>
      </c>
      <c r="O78" s="98">
        <v>300.35865830739351</v>
      </c>
      <c r="P78" s="98">
        <v>403.63184979985169</v>
      </c>
      <c r="Q78" s="98">
        <v>369.82673955052087</v>
      </c>
      <c r="R78" s="98">
        <v>368.70333659276281</v>
      </c>
      <c r="S78" s="98">
        <v>472.57695989435058</v>
      </c>
      <c r="T78" s="98">
        <v>486.73135476108513</v>
      </c>
      <c r="U78" s="98">
        <v>498.91878317574458</v>
      </c>
      <c r="V78" s="98">
        <v>511.48246607173087</v>
      </c>
      <c r="W78" s="98">
        <v>604.59663793745881</v>
      </c>
      <c r="DA78" s="63" t="s">
        <v>2315</v>
      </c>
    </row>
    <row r="79" spans="1:105" ht="12" customHeight="1" x14ac:dyDescent="0.25">
      <c r="A79" s="109" t="s">
        <v>120</v>
      </c>
      <c r="B79" s="33">
        <v>261.34523207913622</v>
      </c>
      <c r="C79" s="33">
        <v>290.54516784075952</v>
      </c>
      <c r="D79" s="33">
        <v>260.65033157028751</v>
      </c>
      <c r="E79" s="33">
        <v>288.49646446886737</v>
      </c>
      <c r="F79" s="33">
        <v>304.73029448315424</v>
      </c>
      <c r="G79" s="33">
        <v>297.00259352020066</v>
      </c>
      <c r="H79" s="33">
        <v>266.23917514947141</v>
      </c>
      <c r="I79" s="33">
        <v>300.61380877255124</v>
      </c>
      <c r="J79" s="33">
        <v>252.50466453016634</v>
      </c>
      <c r="K79" s="33">
        <v>234.49000138876053</v>
      </c>
      <c r="L79" s="33">
        <v>209.68555989170449</v>
      </c>
      <c r="M79" s="33">
        <v>235.1357965659389</v>
      </c>
      <c r="N79" s="33">
        <v>243.24905294714139</v>
      </c>
      <c r="O79" s="33">
        <v>235.21977800478865</v>
      </c>
      <c r="P79" s="33">
        <v>272.47422075041231</v>
      </c>
      <c r="Q79" s="33">
        <v>288.34359166184379</v>
      </c>
      <c r="R79" s="33">
        <v>291.02637539033373</v>
      </c>
      <c r="S79" s="33">
        <v>349.27858052426302</v>
      </c>
      <c r="T79" s="33">
        <v>336.41764927615492</v>
      </c>
      <c r="U79" s="33">
        <v>345.89614551668586</v>
      </c>
      <c r="V79" s="33">
        <v>372.71743272615629</v>
      </c>
      <c r="W79" s="33">
        <v>432.37041524304522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2313.0435597301125</v>
      </c>
      <c r="C81" s="117">
        <f t="shared" si="28"/>
        <v>27265.740264244225</v>
      </c>
      <c r="D81" s="117">
        <f t="shared" si="28"/>
        <v>19114.153345395287</v>
      </c>
      <c r="E81" s="117">
        <f t="shared" si="28"/>
        <v>16021.439478313539</v>
      </c>
      <c r="F81" s="117">
        <f t="shared" si="28"/>
        <v>17660.400561217652</v>
      </c>
      <c r="G81" s="117">
        <f t="shared" si="28"/>
        <v>16467.28979897192</v>
      </c>
      <c r="H81" s="117">
        <f t="shared" si="28"/>
        <v>11112.493736900695</v>
      </c>
      <c r="I81" s="117">
        <f t="shared" si="28"/>
        <v>13645.149428591652</v>
      </c>
      <c r="J81" s="117">
        <f t="shared" si="28"/>
        <v>5860.7456557456726</v>
      </c>
      <c r="K81" s="117">
        <f t="shared" si="28"/>
        <v>3376.8265479102583</v>
      </c>
      <c r="L81" s="117">
        <f t="shared" si="28"/>
        <v>22301.204049029326</v>
      </c>
      <c r="M81" s="117">
        <f t="shared" si="28"/>
        <v>18374.278626217369</v>
      </c>
      <c r="N81" s="117">
        <f t="shared" si="28"/>
        <v>18580.129306535884</v>
      </c>
      <c r="O81" s="117">
        <f t="shared" si="28"/>
        <v>17578.202677188208</v>
      </c>
      <c r="P81" s="117">
        <f t="shared" si="28"/>
        <v>10635.916122882805</v>
      </c>
      <c r="Q81" s="117">
        <f t="shared" si="28"/>
        <v>15182.69032936811</v>
      </c>
      <c r="R81" s="117">
        <f t="shared" ref="R81:V81" si="29">R82+R85+R87+R100</f>
        <v>16744.736692441682</v>
      </c>
      <c r="S81" s="117">
        <f t="shared" si="29"/>
        <v>16634.571182496675</v>
      </c>
      <c r="T81" s="117">
        <f t="shared" si="29"/>
        <v>14237.67708216473</v>
      </c>
      <c r="U81" s="117">
        <f t="shared" si="29"/>
        <v>15778.371482605031</v>
      </c>
      <c r="V81" s="117">
        <f t="shared" si="29"/>
        <v>16046.868282826188</v>
      </c>
      <c r="W81" s="117">
        <f t="shared" ref="W81" si="30">W82+W85+W87+W100</f>
        <v>18620.099233286684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694.59359830003791</v>
      </c>
      <c r="C82" s="122">
        <f t="shared" si="31"/>
        <v>25816.693760309106</v>
      </c>
      <c r="D82" s="122">
        <f t="shared" si="31"/>
        <v>17697.842404949177</v>
      </c>
      <c r="E82" s="122">
        <f t="shared" si="31"/>
        <v>14567.251173898312</v>
      </c>
      <c r="F82" s="122">
        <f t="shared" si="31"/>
        <v>16217.347436780561</v>
      </c>
      <c r="G82" s="122">
        <f t="shared" si="31"/>
        <v>15030.016480227489</v>
      </c>
      <c r="H82" s="122">
        <f t="shared" si="31"/>
        <v>9696.6250520455251</v>
      </c>
      <c r="I82" s="122">
        <f t="shared" si="31"/>
        <v>12101.124813116909</v>
      </c>
      <c r="J82" s="122">
        <f t="shared" si="31"/>
        <v>4493.5393997111833</v>
      </c>
      <c r="K82" s="122">
        <f t="shared" si="31"/>
        <v>2250.5556128702397</v>
      </c>
      <c r="L82" s="122">
        <f t="shared" si="31"/>
        <v>21313.419166896125</v>
      </c>
      <c r="M82" s="122">
        <f t="shared" si="31"/>
        <v>17312.237899803655</v>
      </c>
      <c r="N82" s="122">
        <f t="shared" si="31"/>
        <v>17397.188545554869</v>
      </c>
      <c r="O82" s="122">
        <f t="shared" si="31"/>
        <v>16195.519186076202</v>
      </c>
      <c r="P82" s="122">
        <f t="shared" si="31"/>
        <v>9193.35923824567</v>
      </c>
      <c r="Q82" s="122">
        <f t="shared" si="31"/>
        <v>13540.290712936976</v>
      </c>
      <c r="R82" s="122">
        <f t="shared" ref="R82:V82" si="32">SUM(R83:R84)</f>
        <v>15085.259212808769</v>
      </c>
      <c r="S82" s="122">
        <f t="shared" si="32"/>
        <v>14886.718434104308</v>
      </c>
      <c r="T82" s="122">
        <f t="shared" si="32"/>
        <v>12189.671648445792</v>
      </c>
      <c r="U82" s="122">
        <f t="shared" si="32"/>
        <v>13222.438863557227</v>
      </c>
      <c r="V82" s="122">
        <f t="shared" si="32"/>
        <v>13821.503690864245</v>
      </c>
      <c r="W82" s="122">
        <f t="shared" ref="W82" si="33">SUM(W83:W84)</f>
        <v>16072.294936325508</v>
      </c>
      <c r="DA82" s="130" t="s">
        <v>2318</v>
      </c>
    </row>
    <row r="83" spans="1:105" ht="12" customHeight="1" x14ac:dyDescent="0.25">
      <c r="A83" s="97" t="s">
        <v>204</v>
      </c>
      <c r="B83" s="98">
        <v>691.93050860006565</v>
      </c>
      <c r="C83" s="98">
        <v>25705.97590721523</v>
      </c>
      <c r="D83" s="98">
        <v>17620.570609229228</v>
      </c>
      <c r="E83" s="98">
        <v>14502.738498994629</v>
      </c>
      <c r="F83" s="98">
        <v>16145.235134907631</v>
      </c>
      <c r="G83" s="98">
        <v>14963.094249984586</v>
      </c>
      <c r="H83" s="98">
        <v>9653.8480614919681</v>
      </c>
      <c r="I83" s="98">
        <v>12047.678676682612</v>
      </c>
      <c r="J83" s="98">
        <v>4472.9396347401616</v>
      </c>
      <c r="K83" s="98">
        <v>2240.0701892419811</v>
      </c>
      <c r="L83" s="98">
        <v>21216.340636632354</v>
      </c>
      <c r="M83" s="98">
        <v>17233.927332885531</v>
      </c>
      <c r="N83" s="98">
        <v>17319.652359059739</v>
      </c>
      <c r="O83" s="98">
        <v>16123.083048464063</v>
      </c>
      <c r="P83" s="98">
        <v>9151.9174464368771</v>
      </c>
      <c r="Q83" s="98">
        <v>13481.228671114151</v>
      </c>
      <c r="R83" s="98">
        <v>15019.86895623603</v>
      </c>
      <c r="S83" s="98">
        <v>14821.684616938704</v>
      </c>
      <c r="T83" s="98">
        <v>12134.542218191176</v>
      </c>
      <c r="U83" s="98">
        <v>13163.240294860529</v>
      </c>
      <c r="V83" s="98">
        <v>13759.386952732995</v>
      </c>
      <c r="W83" s="98">
        <v>16001.179637550873</v>
      </c>
      <c r="DA83" s="63" t="s">
        <v>2319</v>
      </c>
    </row>
    <row r="84" spans="1:105" ht="12" customHeight="1" x14ac:dyDescent="0.25">
      <c r="A84" s="97" t="s">
        <v>53</v>
      </c>
      <c r="B84" s="98">
        <v>2.663089699972264</v>
      </c>
      <c r="C84" s="98">
        <v>110.71785309387613</v>
      </c>
      <c r="D84" s="98">
        <v>77.271795719948514</v>
      </c>
      <c r="E84" s="98">
        <v>64.512674903682139</v>
      </c>
      <c r="F84" s="98">
        <v>72.1123018729308</v>
      </c>
      <c r="G84" s="98">
        <v>66.922230242903026</v>
      </c>
      <c r="H84" s="98">
        <v>42.776990553557802</v>
      </c>
      <c r="I84" s="98">
        <v>53.446136434296996</v>
      </c>
      <c r="J84" s="98">
        <v>20.599764971021521</v>
      </c>
      <c r="K84" s="98">
        <v>10.485423628258546</v>
      </c>
      <c r="L84" s="98">
        <v>97.078530263771853</v>
      </c>
      <c r="M84" s="98">
        <v>78.310566918122959</v>
      </c>
      <c r="N84" s="98">
        <v>77.536186495128987</v>
      </c>
      <c r="O84" s="98">
        <v>72.436137612139333</v>
      </c>
      <c r="P84" s="98">
        <v>41.441791808793134</v>
      </c>
      <c r="Q84" s="98">
        <v>59.062041822824568</v>
      </c>
      <c r="R84" s="98">
        <v>65.390256572738792</v>
      </c>
      <c r="S84" s="98">
        <v>65.033817165604475</v>
      </c>
      <c r="T84" s="98">
        <v>55.129430254615379</v>
      </c>
      <c r="U84" s="98">
        <v>59.1985686966975</v>
      </c>
      <c r="V84" s="98">
        <v>62.116738131250237</v>
      </c>
      <c r="W84" s="98">
        <v>71.115298774635292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0.56440772845358589</v>
      </c>
      <c r="C85" s="122">
        <f t="shared" si="34"/>
        <v>1.6563182769256486</v>
      </c>
      <c r="D85" s="122">
        <f t="shared" si="34"/>
        <v>2.7480772094330335</v>
      </c>
      <c r="E85" s="122">
        <f t="shared" si="34"/>
        <v>4.7593712997552737</v>
      </c>
      <c r="F85" s="122">
        <f t="shared" si="34"/>
        <v>5.1069645706117432</v>
      </c>
      <c r="G85" s="122">
        <f t="shared" si="34"/>
        <v>6.4301344933637594</v>
      </c>
      <c r="H85" s="122">
        <f t="shared" si="34"/>
        <v>8.1462445632255509</v>
      </c>
      <c r="I85" s="122">
        <f t="shared" si="34"/>
        <v>10.331414783708249</v>
      </c>
      <c r="J85" s="122">
        <f t="shared" si="34"/>
        <v>6.2103586229885597</v>
      </c>
      <c r="K85" s="122">
        <f t="shared" si="34"/>
        <v>8.4183007308489461</v>
      </c>
      <c r="L85" s="122">
        <f t="shared" si="34"/>
        <v>8.9613231640852593</v>
      </c>
      <c r="M85" s="122">
        <f t="shared" si="34"/>
        <v>10.237202873694121</v>
      </c>
      <c r="N85" s="122">
        <f t="shared" si="34"/>
        <v>18.928574183722979</v>
      </c>
      <c r="O85" s="122">
        <f t="shared" si="34"/>
        <v>18.690874318891826</v>
      </c>
      <c r="P85" s="122">
        <f t="shared" si="34"/>
        <v>14.206822118352601</v>
      </c>
      <c r="Q85" s="122">
        <f t="shared" si="34"/>
        <v>19.767942905169956</v>
      </c>
      <c r="R85" s="122">
        <f t="shared" si="34"/>
        <v>17.089520707809342</v>
      </c>
      <c r="S85" s="122">
        <f t="shared" si="34"/>
        <v>14.91926636230864</v>
      </c>
      <c r="T85" s="122">
        <f t="shared" si="34"/>
        <v>13.415185891075845</v>
      </c>
      <c r="U85" s="122">
        <f t="shared" si="34"/>
        <v>10.267542410091849</v>
      </c>
      <c r="V85" s="122">
        <f t="shared" si="34"/>
        <v>8.148979434544346</v>
      </c>
      <c r="W85" s="122">
        <f t="shared" si="34"/>
        <v>7.3953987046647374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0.56440772845358589</v>
      </c>
      <c r="C86" s="98">
        <f>IF(RES_hhdet_fec!C86=0,0,RES_hhdet_fec!C86*1000*11630/RES_hhdet_num!C81)</f>
        <v>1.6563182769256486</v>
      </c>
      <c r="D86" s="98">
        <f>IF(RES_hhdet_fec!D86=0,0,RES_hhdet_fec!D86*1000*11630/RES_hhdet_num!D81)</f>
        <v>2.7480772094330335</v>
      </c>
      <c r="E86" s="98">
        <f>IF(RES_hhdet_fec!E86=0,0,RES_hhdet_fec!E86*1000*11630/RES_hhdet_num!E81)</f>
        <v>4.7593712997552737</v>
      </c>
      <c r="F86" s="98">
        <f>IF(RES_hhdet_fec!F86=0,0,RES_hhdet_fec!F86*1000*11630/RES_hhdet_num!F81)</f>
        <v>5.1069645706117432</v>
      </c>
      <c r="G86" s="98">
        <f>IF(RES_hhdet_fec!G86=0,0,RES_hhdet_fec!G86*1000*11630/RES_hhdet_num!G81)</f>
        <v>6.4301344933637594</v>
      </c>
      <c r="H86" s="98">
        <f>IF(RES_hhdet_fec!H86=0,0,RES_hhdet_fec!H86*1000*11630/RES_hhdet_num!H81)</f>
        <v>8.1462445632255509</v>
      </c>
      <c r="I86" s="98">
        <f>IF(RES_hhdet_fec!I86=0,0,RES_hhdet_fec!I86*1000*11630/RES_hhdet_num!I81)</f>
        <v>10.331414783708249</v>
      </c>
      <c r="J86" s="98">
        <f>IF(RES_hhdet_fec!J86=0,0,RES_hhdet_fec!J86*1000*11630/RES_hhdet_num!J81)</f>
        <v>6.2103586229885597</v>
      </c>
      <c r="K86" s="98">
        <f>IF(RES_hhdet_fec!K86=0,0,RES_hhdet_fec!K86*1000*11630/RES_hhdet_num!K81)</f>
        <v>8.4183007308489461</v>
      </c>
      <c r="L86" s="98">
        <f>IF(RES_hhdet_fec!L86=0,0,RES_hhdet_fec!L86*1000*11630/RES_hhdet_num!L81)</f>
        <v>8.9613231640852593</v>
      </c>
      <c r="M86" s="98">
        <f>IF(RES_hhdet_fec!M86=0,0,RES_hhdet_fec!M86*1000*11630/RES_hhdet_num!M81)</f>
        <v>10.237202873694121</v>
      </c>
      <c r="N86" s="98">
        <f>IF(RES_hhdet_fec!N86=0,0,RES_hhdet_fec!N86*1000*11630/RES_hhdet_num!N81)</f>
        <v>18.928574183722979</v>
      </c>
      <c r="O86" s="98">
        <f>IF(RES_hhdet_fec!O86=0,0,RES_hhdet_fec!O86*1000*11630/RES_hhdet_num!O81)</f>
        <v>18.690874318891826</v>
      </c>
      <c r="P86" s="98">
        <f>IF(RES_hhdet_fec!P86=0,0,RES_hhdet_fec!P86*1000*11630/RES_hhdet_num!P81)</f>
        <v>14.206822118352601</v>
      </c>
      <c r="Q86" s="98">
        <f>IF(RES_hhdet_fec!Q86=0,0,RES_hhdet_fec!Q86*1000*11630/RES_hhdet_num!Q81)</f>
        <v>19.767942905169956</v>
      </c>
      <c r="R86" s="98">
        <f>IF(RES_hhdet_fec!R86=0,0,RES_hhdet_fec!R86*1000*11630/RES_hhdet_num!R81)</f>
        <v>17.089520707809342</v>
      </c>
      <c r="S86" s="98">
        <f>IF(RES_hhdet_fec!S86=0,0,RES_hhdet_fec!S86*1000*11630/RES_hhdet_num!S81)</f>
        <v>14.91926636230864</v>
      </c>
      <c r="T86" s="98">
        <f>IF(RES_hhdet_fec!T86=0,0,RES_hhdet_fec!T86*1000*11630/RES_hhdet_num!T81)</f>
        <v>13.415185891075845</v>
      </c>
      <c r="U86" s="98">
        <f>IF(RES_hhdet_fec!U86=0,0,RES_hhdet_fec!U86*1000*11630/RES_hhdet_num!U81)</f>
        <v>10.267542410091849</v>
      </c>
      <c r="V86" s="98">
        <f>IF(RES_hhdet_fec!V86=0,0,RES_hhdet_fec!V86*1000*11630/RES_hhdet_num!V81)</f>
        <v>8.148979434544346</v>
      </c>
      <c r="W86" s="98">
        <f>IF(RES_hhdet_fec!W86=0,0,RES_hhdet_fec!W86*1000*11630/RES_hhdet_num!W81)</f>
        <v>7.3953987046647374</v>
      </c>
      <c r="DA86" s="63" t="s">
        <v>2322</v>
      </c>
    </row>
    <row r="87" spans="1:105" ht="12" customHeight="1" x14ac:dyDescent="0.25">
      <c r="A87" s="121" t="s">
        <v>55</v>
      </c>
      <c r="B87" s="122">
        <v>1357.7550572730488</v>
      </c>
      <c r="C87" s="122">
        <v>1145.4348309036836</v>
      </c>
      <c r="D87" s="122">
        <v>1144.3245442938803</v>
      </c>
      <c r="E87" s="122">
        <v>1155.9039233340329</v>
      </c>
      <c r="F87" s="122">
        <v>1126.498416105449</v>
      </c>
      <c r="G87" s="122">
        <v>1125.3391681841442</v>
      </c>
      <c r="H87" s="122">
        <v>1135.2172784152076</v>
      </c>
      <c r="I87" s="122">
        <v>1225.4050313865246</v>
      </c>
      <c r="J87" s="122">
        <v>1109.4102464783632</v>
      </c>
      <c r="K87" s="122">
        <v>888.62780477188471</v>
      </c>
      <c r="L87" s="122">
        <v>757.06275840731303</v>
      </c>
      <c r="M87" s="122">
        <v>807.51040838505617</v>
      </c>
      <c r="N87" s="122">
        <v>909.21213040197017</v>
      </c>
      <c r="O87" s="122">
        <v>1116.6081485184227</v>
      </c>
      <c r="P87" s="122">
        <v>1149.5158432795085</v>
      </c>
      <c r="Q87" s="122">
        <v>1321.3246972358011</v>
      </c>
      <c r="R87" s="122">
        <v>1329.7424293241886</v>
      </c>
      <c r="S87" s="122">
        <v>1368.2493839961592</v>
      </c>
      <c r="T87" s="122">
        <v>1680.1680425609372</v>
      </c>
      <c r="U87" s="122">
        <v>2171.6908837567039</v>
      </c>
      <c r="V87" s="122">
        <v>1822.7513296083846</v>
      </c>
      <c r="W87" s="122">
        <v>2082.3333842092079</v>
      </c>
      <c r="DA87" s="130" t="s">
        <v>2323</v>
      </c>
    </row>
    <row r="88" spans="1:105" ht="12" customHeight="1" x14ac:dyDescent="0.25">
      <c r="A88" s="97" t="s">
        <v>132</v>
      </c>
      <c r="B88" s="98">
        <v>991.21421411602194</v>
      </c>
      <c r="C88" s="98">
        <v>1609.2242339442153</v>
      </c>
      <c r="D88" s="98">
        <v>1172.4748302772307</v>
      </c>
      <c r="E88" s="98">
        <v>1038.7499688138037</v>
      </c>
      <c r="F88" s="98">
        <v>1253.8896040418551</v>
      </c>
      <c r="G88" s="98">
        <v>1253.9650763812872</v>
      </c>
      <c r="H88" s="98">
        <v>938.0157345002159</v>
      </c>
      <c r="I88" s="98">
        <v>1394.6208731769946</v>
      </c>
      <c r="J88" s="98">
        <v>778.35978849961134</v>
      </c>
      <c r="K88" s="98">
        <v>759.20156435773026</v>
      </c>
      <c r="L88" s="98">
        <v>994.58895968451452</v>
      </c>
      <c r="M88" s="98">
        <v>874.8283572460283</v>
      </c>
      <c r="N88" s="98">
        <v>1003.890717893934</v>
      </c>
      <c r="O88" s="98">
        <v>1020.0548970834404</v>
      </c>
      <c r="P88" s="98">
        <v>881.87823367730789</v>
      </c>
      <c r="Q88" s="98">
        <v>1256.3013513651151</v>
      </c>
      <c r="R88" s="98">
        <v>921.04439387321531</v>
      </c>
      <c r="S88" s="98">
        <v>922.5592682254163</v>
      </c>
      <c r="T88" s="98">
        <v>1640.8724629904318</v>
      </c>
      <c r="U88" s="98">
        <v>2359.07526402952</v>
      </c>
      <c r="V88" s="98">
        <v>1847.0970161448581</v>
      </c>
      <c r="W88" s="98">
        <v>2039.9411251697422</v>
      </c>
      <c r="DA88" s="63" t="s">
        <v>2324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754.53692147708864</v>
      </c>
      <c r="M89" s="98">
        <v>653.60235248909032</v>
      </c>
      <c r="N89" s="98">
        <v>757.92470755587397</v>
      </c>
      <c r="O89" s="98">
        <v>787.43328282295693</v>
      </c>
      <c r="P89" s="98">
        <v>672.5935742916248</v>
      </c>
      <c r="Q89" s="98">
        <v>966.33305644755342</v>
      </c>
      <c r="R89" s="98">
        <v>730.88718322087857</v>
      </c>
      <c r="S89" s="98">
        <v>697.47469730145167</v>
      </c>
      <c r="T89" s="98">
        <v>1312.4938498746062</v>
      </c>
      <c r="U89" s="98">
        <v>1885.8514371467338</v>
      </c>
      <c r="V89" s="98">
        <v>1486.6483907566565</v>
      </c>
      <c r="W89" s="98">
        <v>1652.2226721174372</v>
      </c>
      <c r="DA89" s="63" t="s">
        <v>2325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352.63127662948403</v>
      </c>
      <c r="M90" s="101">
        <v>275.27766620715556</v>
      </c>
      <c r="N90" s="101">
        <v>334.02224650522112</v>
      </c>
      <c r="O90" s="101">
        <v>374.76562972499687</v>
      </c>
      <c r="P90" s="101">
        <v>292.16675596867452</v>
      </c>
      <c r="Q90" s="101">
        <v>423.10502171634823</v>
      </c>
      <c r="R90" s="101">
        <v>321.84325710482608</v>
      </c>
      <c r="S90" s="101">
        <v>224.50353704992904</v>
      </c>
      <c r="T90" s="101">
        <v>521.6882197278868</v>
      </c>
      <c r="U90" s="101">
        <v>701.43165313331428</v>
      </c>
      <c r="V90" s="101">
        <v>557.92228420305753</v>
      </c>
      <c r="W90" s="101">
        <v>612.98747322140855</v>
      </c>
      <c r="DA90" s="131" t="s">
        <v>2326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401.90564484760449</v>
      </c>
      <c r="M91" s="104">
        <v>378.32468628193482</v>
      </c>
      <c r="N91" s="104">
        <v>423.90246105065296</v>
      </c>
      <c r="O91" s="104">
        <v>412.66765309795989</v>
      </c>
      <c r="P91" s="104">
        <v>380.42681832295023</v>
      </c>
      <c r="Q91" s="104">
        <v>543.22803473120541</v>
      </c>
      <c r="R91" s="104">
        <v>409.04392611605243</v>
      </c>
      <c r="S91" s="104">
        <v>472.97116025152269</v>
      </c>
      <c r="T91" s="104">
        <v>790.80563014671964</v>
      </c>
      <c r="U91" s="104">
        <v>1184.4197840134195</v>
      </c>
      <c r="V91" s="104">
        <v>928.72610655359915</v>
      </c>
      <c r="W91" s="104">
        <v>1039.2351988960288</v>
      </c>
      <c r="DA91" s="132" t="s">
        <v>2327</v>
      </c>
    </row>
    <row r="92" spans="1:105" ht="12" customHeight="1" x14ac:dyDescent="0.25">
      <c r="A92" s="106" t="s">
        <v>124</v>
      </c>
      <c r="B92" s="101">
        <v>1354.3355226703136</v>
      </c>
      <c r="C92" s="101">
        <v>1284.7742120210207</v>
      </c>
      <c r="D92" s="101">
        <v>1273.7419582283324</v>
      </c>
      <c r="E92" s="101">
        <v>1242.5549525429196</v>
      </c>
      <c r="F92" s="101">
        <v>1230.0425441128261</v>
      </c>
      <c r="G92" s="101">
        <v>1241.9140064301223</v>
      </c>
      <c r="H92" s="101">
        <v>1255.2220543474273</v>
      </c>
      <c r="I92" s="101">
        <v>1267.295031018172</v>
      </c>
      <c r="J92" s="101">
        <v>1198.3780130505991</v>
      </c>
      <c r="K92" s="101">
        <v>1181.3819187082781</v>
      </c>
      <c r="L92" s="101">
        <v>1135.2994628501428</v>
      </c>
      <c r="M92" s="101">
        <v>1126.559026916299</v>
      </c>
      <c r="N92" s="101">
        <v>1118.1523013667427</v>
      </c>
      <c r="O92" s="101">
        <v>1153.7806043856901</v>
      </c>
      <c r="P92" s="101">
        <v>1286.7332928421265</v>
      </c>
      <c r="Q92" s="101">
        <v>1314.8068118341387</v>
      </c>
      <c r="R92" s="101">
        <v>1294.3086652172121</v>
      </c>
      <c r="S92" s="101">
        <v>1457.1666871789914</v>
      </c>
      <c r="T92" s="101">
        <v>1810.4466630201437</v>
      </c>
      <c r="U92" s="101">
        <v>1424.9284491380943</v>
      </c>
      <c r="V92" s="101">
        <v>1879.7966268157722</v>
      </c>
      <c r="W92" s="101">
        <v>2218.4776471140749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794.96737152496019</v>
      </c>
      <c r="M93" s="104">
        <v>777.20740024160273</v>
      </c>
      <c r="N93" s="104">
        <v>790.32950386358618</v>
      </c>
      <c r="O93" s="104">
        <v>845.11890167752222</v>
      </c>
      <c r="P93" s="104">
        <v>930.24186473122313</v>
      </c>
      <c r="Q93" s="104">
        <v>1000.6454502623551</v>
      </c>
      <c r="R93" s="104">
        <v>1068.3457205103484</v>
      </c>
      <c r="S93" s="104">
        <v>1240.0255270593125</v>
      </c>
      <c r="T93" s="104">
        <v>1486.349704339133</v>
      </c>
      <c r="U93" s="104">
        <v>1220.2506611426866</v>
      </c>
      <c r="V93" s="104">
        <v>1637.4139065557652</v>
      </c>
      <c r="W93" s="104">
        <v>1928.3176662199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397.26241422237655</v>
      </c>
      <c r="M94" s="98">
        <v>353.52647459924952</v>
      </c>
      <c r="N94" s="98">
        <v>374.54050413699906</v>
      </c>
      <c r="O94" s="98">
        <v>429.90861237247418</v>
      </c>
      <c r="P94" s="98">
        <v>434.10865030668731</v>
      </c>
      <c r="Q94" s="98">
        <v>469.30978000948301</v>
      </c>
      <c r="R94" s="98">
        <v>500.44847306525588</v>
      </c>
      <c r="S94" s="98">
        <v>521.55410620497025</v>
      </c>
      <c r="T94" s="98">
        <v>533.44688776883424</v>
      </c>
      <c r="U94" s="98">
        <v>415.1310635567213</v>
      </c>
      <c r="V94" s="98">
        <v>564.13244699266272</v>
      </c>
      <c r="W94" s="98">
        <v>658.01610368205422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397.70495730258375</v>
      </c>
      <c r="M95" s="98">
        <v>423.68092564235309</v>
      </c>
      <c r="N95" s="98">
        <v>415.78899972658718</v>
      </c>
      <c r="O95" s="98">
        <v>415.21028930504792</v>
      </c>
      <c r="P95" s="98">
        <v>496.13321442453565</v>
      </c>
      <c r="Q95" s="98">
        <v>531.33567025287221</v>
      </c>
      <c r="R95" s="98">
        <v>567.89724744509249</v>
      </c>
      <c r="S95" s="98">
        <v>718.47142085434211</v>
      </c>
      <c r="T95" s="98">
        <v>952.90281657029891</v>
      </c>
      <c r="U95" s="98">
        <v>805.11959758596515</v>
      </c>
      <c r="V95" s="98">
        <v>1073.2814595631023</v>
      </c>
      <c r="W95" s="98">
        <v>1270.3015625378457</v>
      </c>
      <c r="DA95" s="63" t="s">
        <v>2331</v>
      </c>
    </row>
    <row r="96" spans="1:105" ht="12" customHeight="1" x14ac:dyDescent="0.25">
      <c r="A96" s="106" t="s">
        <v>122</v>
      </c>
      <c r="B96" s="101">
        <v>1358.6594783931375</v>
      </c>
      <c r="C96" s="101">
        <v>1076.1393712699457</v>
      </c>
      <c r="D96" s="101">
        <v>1095.3160141586709</v>
      </c>
      <c r="E96" s="101">
        <v>1129.789900881801</v>
      </c>
      <c r="F96" s="101">
        <v>1093.5516202113338</v>
      </c>
      <c r="G96" s="101">
        <v>1093.3002107337875</v>
      </c>
      <c r="H96" s="101">
        <v>1112.2896985490609</v>
      </c>
      <c r="I96" s="101">
        <v>1213.631707223255</v>
      </c>
      <c r="J96" s="101">
        <v>1103.2383407789309</v>
      </c>
      <c r="K96" s="101">
        <v>868.92074251796748</v>
      </c>
      <c r="L96" s="101">
        <v>808.6389041279599</v>
      </c>
      <c r="M96" s="101">
        <v>869.69671957139406</v>
      </c>
      <c r="N96" s="101">
        <v>971.25390303649328</v>
      </c>
      <c r="O96" s="101">
        <v>1200.0880220914696</v>
      </c>
      <c r="P96" s="101">
        <v>1221.781360753941</v>
      </c>
      <c r="Q96" s="101">
        <v>1389.8455365209213</v>
      </c>
      <c r="R96" s="101">
        <v>1421.9764059023767</v>
      </c>
      <c r="S96" s="101">
        <v>1466.9039022684749</v>
      </c>
      <c r="T96" s="101">
        <v>1752.011584307312</v>
      </c>
      <c r="U96" s="101">
        <v>2086.1694984091187</v>
      </c>
      <c r="V96" s="101">
        <v>1876.3978792519274</v>
      </c>
      <c r="W96" s="101">
        <v>2324.6531920163611</v>
      </c>
      <c r="DA96" s="131" t="s">
        <v>2332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591.41496482513037</v>
      </c>
      <c r="M97" s="104">
        <v>622.87700017565282</v>
      </c>
      <c r="N97" s="104">
        <v>705.00631147872321</v>
      </c>
      <c r="O97" s="104">
        <v>890.6837514285902</v>
      </c>
      <c r="P97" s="104">
        <v>894.09334991713251</v>
      </c>
      <c r="Q97" s="104">
        <v>1034.1719264369094</v>
      </c>
      <c r="R97" s="104">
        <v>1076.8724930155545</v>
      </c>
      <c r="S97" s="104">
        <v>1095.6057693838936</v>
      </c>
      <c r="T97" s="104">
        <v>1318.1311137175535</v>
      </c>
      <c r="U97" s="104">
        <v>1582.073058080259</v>
      </c>
      <c r="V97" s="104">
        <v>1434.1438377575</v>
      </c>
      <c r="W97" s="104">
        <v>1770.1804582454827</v>
      </c>
      <c r="DA97" s="132" t="s">
        <v>2333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286.8364060582457</v>
      </c>
      <c r="M98" s="98">
        <v>272.70285702886758</v>
      </c>
      <c r="N98" s="98">
        <v>321.71770934365293</v>
      </c>
      <c r="O98" s="98">
        <v>438.82485425144068</v>
      </c>
      <c r="P98" s="98">
        <v>400.97689595995053</v>
      </c>
      <c r="Q98" s="98">
        <v>469.13563711749521</v>
      </c>
      <c r="R98" s="98">
        <v>489.37436929639517</v>
      </c>
      <c r="S98" s="98">
        <v>447.48766406905156</v>
      </c>
      <c r="T98" s="98">
        <v>539.61144598884573</v>
      </c>
      <c r="U98" s="98">
        <v>612.68522311644062</v>
      </c>
      <c r="V98" s="98">
        <v>559.54921576736979</v>
      </c>
      <c r="W98" s="98">
        <v>685.71914416575623</v>
      </c>
      <c r="DA98" s="63" t="s">
        <v>2334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304.57855876688461</v>
      </c>
      <c r="M99" s="98">
        <v>350.17414314678518</v>
      </c>
      <c r="N99" s="98">
        <v>383.28860213507033</v>
      </c>
      <c r="O99" s="98">
        <v>451.85889717714952</v>
      </c>
      <c r="P99" s="98">
        <v>493.11645395718205</v>
      </c>
      <c r="Q99" s="98">
        <v>565.03628931941421</v>
      </c>
      <c r="R99" s="98">
        <v>587.49812371915891</v>
      </c>
      <c r="S99" s="98">
        <v>648.11810531484207</v>
      </c>
      <c r="T99" s="98">
        <v>778.51966772870753</v>
      </c>
      <c r="U99" s="98">
        <v>969.38783496381825</v>
      </c>
      <c r="V99" s="98">
        <v>874.59462199013012</v>
      </c>
      <c r="W99" s="98">
        <v>1084.4613140797269</v>
      </c>
      <c r="DA99" s="63" t="s">
        <v>2335</v>
      </c>
    </row>
    <row r="100" spans="1:105" ht="12" customHeight="1" x14ac:dyDescent="0.25">
      <c r="A100" s="121" t="s">
        <v>54</v>
      </c>
      <c r="B100" s="122">
        <v>260.13049642857243</v>
      </c>
      <c r="C100" s="122">
        <v>301.95535475451038</v>
      </c>
      <c r="D100" s="122">
        <v>269.23831894279868</v>
      </c>
      <c r="E100" s="122">
        <v>293.52500978143951</v>
      </c>
      <c r="F100" s="122">
        <v>311.44774376103106</v>
      </c>
      <c r="G100" s="122">
        <v>305.50401606692378</v>
      </c>
      <c r="H100" s="122">
        <v>272.50516187673503</v>
      </c>
      <c r="I100" s="122">
        <v>308.28816930451103</v>
      </c>
      <c r="J100" s="122">
        <v>251.58565093313754</v>
      </c>
      <c r="K100" s="122">
        <v>229.22482953728533</v>
      </c>
      <c r="L100" s="122">
        <v>221.76080056180152</v>
      </c>
      <c r="M100" s="122">
        <v>244.29311515496374</v>
      </c>
      <c r="N100" s="122">
        <v>254.80005639532123</v>
      </c>
      <c r="O100" s="122">
        <v>247.38446827469051</v>
      </c>
      <c r="P100" s="122">
        <v>278.83421923927324</v>
      </c>
      <c r="Q100" s="122">
        <v>301.30697629016345</v>
      </c>
      <c r="R100" s="122">
        <v>312.64552960091532</v>
      </c>
      <c r="S100" s="122">
        <v>364.68409803389733</v>
      </c>
      <c r="T100" s="122">
        <v>354.42220526692444</v>
      </c>
      <c r="U100" s="122">
        <v>373.97419288100764</v>
      </c>
      <c r="V100" s="122">
        <v>394.46428291901208</v>
      </c>
      <c r="W100" s="122">
        <v>458.07551404730441</v>
      </c>
      <c r="DA100" s="130" t="s">
        <v>2336</v>
      </c>
    </row>
    <row r="101" spans="1:105" ht="12" customHeight="1" x14ac:dyDescent="0.25">
      <c r="A101" s="97" t="s">
        <v>207</v>
      </c>
      <c r="B101" s="98">
        <v>16.886919466193181</v>
      </c>
      <c r="C101" s="98">
        <v>451.62116239619337</v>
      </c>
      <c r="D101" s="98">
        <v>352.333037830129</v>
      </c>
      <c r="E101" s="98">
        <v>338.00731030171465</v>
      </c>
      <c r="F101" s="98">
        <v>412.01992364043122</v>
      </c>
      <c r="G101" s="98">
        <v>404.40197399922477</v>
      </c>
      <c r="H101" s="98">
        <v>296.55190238725339</v>
      </c>
      <c r="I101" s="98">
        <v>431.97445053568498</v>
      </c>
      <c r="J101" s="98">
        <v>101.00163961055765</v>
      </c>
      <c r="K101" s="98">
        <v>46.152170179307447</v>
      </c>
      <c r="L101" s="98">
        <v>370.483016899902</v>
      </c>
      <c r="M101" s="98">
        <v>320.2144674961761</v>
      </c>
      <c r="N101" s="98">
        <v>372.4589289389076</v>
      </c>
      <c r="O101" s="98">
        <v>341.10134574842476</v>
      </c>
      <c r="P101" s="98">
        <v>243.60536745355952</v>
      </c>
      <c r="Q101" s="98">
        <v>381.47133716249249</v>
      </c>
      <c r="R101" s="98">
        <v>459.97198352463982</v>
      </c>
      <c r="S101" s="98">
        <v>442.09342737401636</v>
      </c>
      <c r="T101" s="98">
        <v>492.04417265332665</v>
      </c>
      <c r="U101" s="98">
        <v>527.5423870291371</v>
      </c>
      <c r="V101" s="98">
        <v>541.95947889697084</v>
      </c>
      <c r="W101" s="98">
        <v>594.1918438187472</v>
      </c>
      <c r="DA101" s="63" t="s">
        <v>2337</v>
      </c>
    </row>
    <row r="102" spans="1:105" ht="12" customHeight="1" x14ac:dyDescent="0.25">
      <c r="A102" s="97" t="s">
        <v>50</v>
      </c>
      <c r="B102" s="98">
        <v>383.68057003422001</v>
      </c>
      <c r="C102" s="98">
        <v>392.49621140749099</v>
      </c>
      <c r="D102" s="98">
        <v>351.84236951453607</v>
      </c>
      <c r="E102" s="98">
        <v>342.01485541261013</v>
      </c>
      <c r="F102" s="98">
        <v>367.80507566982237</v>
      </c>
      <c r="G102" s="98">
        <v>387.7721885724045</v>
      </c>
      <c r="H102" s="98">
        <v>354.90939178711551</v>
      </c>
      <c r="I102" s="98">
        <v>360.56060174012691</v>
      </c>
      <c r="J102" s="98">
        <v>342.99455465403258</v>
      </c>
      <c r="K102" s="98">
        <v>319.99837932694709</v>
      </c>
      <c r="L102" s="98">
        <v>280.21124483481134</v>
      </c>
      <c r="M102" s="98">
        <v>303.34572760804548</v>
      </c>
      <c r="N102" s="98">
        <v>311.19824868489178</v>
      </c>
      <c r="O102" s="98">
        <v>313.21864109477309</v>
      </c>
      <c r="P102" s="98">
        <v>348.00610282819457</v>
      </c>
      <c r="Q102" s="98">
        <v>377.94364953157668</v>
      </c>
      <c r="R102" s="98">
        <v>430.85145652271393</v>
      </c>
      <c r="S102" s="98">
        <v>484.78932862259012</v>
      </c>
      <c r="T102" s="98">
        <v>281.09396031567155</v>
      </c>
      <c r="U102" s="98">
        <v>575.45599724888484</v>
      </c>
      <c r="V102" s="98">
        <v>360.30044654867373</v>
      </c>
      <c r="W102" s="98">
        <v>727.24047029073233</v>
      </c>
      <c r="DA102" s="63" t="s">
        <v>2338</v>
      </c>
    </row>
    <row r="103" spans="1:105" ht="12" customHeight="1" x14ac:dyDescent="0.25">
      <c r="A103" s="109" t="s">
        <v>120</v>
      </c>
      <c r="B103" s="33">
        <v>261.34523207913622</v>
      </c>
      <c r="C103" s="33">
        <v>289.86546648812504</v>
      </c>
      <c r="D103" s="33">
        <v>260.45529892634181</v>
      </c>
      <c r="E103" s="33">
        <v>289.13388969542274</v>
      </c>
      <c r="F103" s="33">
        <v>304.80371516463839</v>
      </c>
      <c r="G103" s="33">
        <v>296.92503550179168</v>
      </c>
      <c r="H103" s="33">
        <v>266.03116700136366</v>
      </c>
      <c r="I103" s="33">
        <v>300.21017367792837</v>
      </c>
      <c r="J103" s="33">
        <v>251.7630787182062</v>
      </c>
      <c r="K103" s="33">
        <v>233.47723269483984</v>
      </c>
      <c r="L103" s="33">
        <v>208.74552027973346</v>
      </c>
      <c r="M103" s="33">
        <v>235.54445708969808</v>
      </c>
      <c r="N103" s="33">
        <v>244.04859376576292</v>
      </c>
      <c r="O103" s="33">
        <v>237.87480735080572</v>
      </c>
      <c r="P103" s="33">
        <v>277.52989158153821</v>
      </c>
      <c r="Q103" s="33">
        <v>292.85486235266063</v>
      </c>
      <c r="R103" s="33">
        <v>298.22399378021481</v>
      </c>
      <c r="S103" s="33">
        <v>355.67169177986761</v>
      </c>
      <c r="T103" s="33">
        <v>345.53471983925789</v>
      </c>
      <c r="U103" s="33">
        <v>357.48385308523348</v>
      </c>
      <c r="V103" s="33">
        <v>383.47621033364123</v>
      </c>
      <c r="W103" s="33">
        <v>441.51019453170204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7893.51821207994</v>
      </c>
      <c r="C124" s="117">
        <f t="shared" si="42"/>
        <v>16386.321893569439</v>
      </c>
      <c r="D124" s="117">
        <f t="shared" si="42"/>
        <v>14583.205296858754</v>
      </c>
      <c r="E124" s="117">
        <f t="shared" si="42"/>
        <v>12714.07684739909</v>
      </c>
      <c r="F124" s="117">
        <f t="shared" si="42"/>
        <v>11889.434058473262</v>
      </c>
      <c r="G124" s="117">
        <f t="shared" si="42"/>
        <v>11837.628454032198</v>
      </c>
      <c r="H124" s="117">
        <f t="shared" si="42"/>
        <v>10436.403690038971</v>
      </c>
      <c r="I124" s="117">
        <f t="shared" si="42"/>
        <v>9469.1190949277698</v>
      </c>
      <c r="J124" s="117">
        <f t="shared" si="42"/>
        <v>9319.6327600326113</v>
      </c>
      <c r="K124" s="117">
        <f t="shared" si="42"/>
        <v>10297.979930742142</v>
      </c>
      <c r="L124" s="117">
        <f t="shared" si="42"/>
        <v>12545.389641563928</v>
      </c>
      <c r="M124" s="117">
        <f t="shared" si="42"/>
        <v>12404.062440073527</v>
      </c>
      <c r="N124" s="117">
        <f t="shared" si="42"/>
        <v>13236.947150223206</v>
      </c>
      <c r="O124" s="117">
        <f t="shared" si="42"/>
        <v>13423.114065134849</v>
      </c>
      <c r="P124" s="117">
        <f t="shared" si="42"/>
        <v>11408.969832520608</v>
      </c>
      <c r="Q124" s="117">
        <f t="shared" si="42"/>
        <v>12400.638930250689</v>
      </c>
      <c r="R124" s="117">
        <f t="shared" ref="R124:V124" si="43">R125+R128+R130+R139</f>
        <v>12754.225903135606</v>
      </c>
      <c r="S124" s="117">
        <f t="shared" si="43"/>
        <v>13376.645483983995</v>
      </c>
      <c r="T124" s="117">
        <f t="shared" si="43"/>
        <v>12811.160376176209</v>
      </c>
      <c r="U124" s="117">
        <f t="shared" si="43"/>
        <v>13083.761852523785</v>
      </c>
      <c r="V124" s="117">
        <f t="shared" si="43"/>
        <v>14022.361831183038</v>
      </c>
      <c r="W124" s="117">
        <f t="shared" ref="W124" si="44">W125+W128+W130+W139</f>
        <v>14993.454844031286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6968.1850310328537</v>
      </c>
      <c r="C125" s="122">
        <f t="shared" si="45"/>
        <v>15091.142657523464</v>
      </c>
      <c r="D125" s="122">
        <f t="shared" si="45"/>
        <v>13393.651172536453</v>
      </c>
      <c r="E125" s="122">
        <f t="shared" si="45"/>
        <v>11565.745248587389</v>
      </c>
      <c r="F125" s="122">
        <f t="shared" si="45"/>
        <v>10733.870153027543</v>
      </c>
      <c r="G125" s="122">
        <f t="shared" si="45"/>
        <v>10641.704151689182</v>
      </c>
      <c r="H125" s="122">
        <f t="shared" si="45"/>
        <v>9270.6923442766656</v>
      </c>
      <c r="I125" s="122">
        <f t="shared" si="45"/>
        <v>8212.6610246723994</v>
      </c>
      <c r="J125" s="122">
        <f t="shared" si="45"/>
        <v>8159.6057498069549</v>
      </c>
      <c r="K125" s="122">
        <f t="shared" si="45"/>
        <v>9087.2807893283843</v>
      </c>
      <c r="L125" s="122">
        <f t="shared" si="45"/>
        <v>11789.681359143253</v>
      </c>
      <c r="M125" s="122">
        <f t="shared" si="45"/>
        <v>11499.406559658848</v>
      </c>
      <c r="N125" s="122">
        <f t="shared" si="45"/>
        <v>12232.46313062744</v>
      </c>
      <c r="O125" s="122">
        <f t="shared" si="45"/>
        <v>12333.674022354351</v>
      </c>
      <c r="P125" s="122">
        <f t="shared" si="45"/>
        <v>9942.1798131286287</v>
      </c>
      <c r="Q125" s="122">
        <f t="shared" si="45"/>
        <v>10993.415862645958</v>
      </c>
      <c r="R125" s="122">
        <f t="shared" ref="R125:V125" si="46">SUM(R126:R127)</f>
        <v>11380.308473301928</v>
      </c>
      <c r="S125" s="122">
        <f t="shared" si="46"/>
        <v>11809.475393172976</v>
      </c>
      <c r="T125" s="122">
        <f t="shared" si="46"/>
        <v>10855.166119295915</v>
      </c>
      <c r="U125" s="122">
        <f t="shared" si="46"/>
        <v>10873.974343339674</v>
      </c>
      <c r="V125" s="122">
        <f t="shared" si="46"/>
        <v>11746.637047583434</v>
      </c>
      <c r="W125" s="122">
        <f t="shared" ref="W125" si="47">SUM(W126:W127)</f>
        <v>12847.355150477419</v>
      </c>
      <c r="DA125" s="130" t="s">
        <v>2359</v>
      </c>
    </row>
    <row r="126" spans="1:105" ht="12" customHeight="1" x14ac:dyDescent="0.25">
      <c r="A126" s="97" t="s">
        <v>203</v>
      </c>
      <c r="B126" s="98">
        <v>6945.4904542039885</v>
      </c>
      <c r="C126" s="98">
        <v>15042.735282104868</v>
      </c>
      <c r="D126" s="98">
        <v>13351.548168121799</v>
      </c>
      <c r="E126" s="98">
        <v>11529.892345432529</v>
      </c>
      <c r="F126" s="98">
        <v>10701.107113627253</v>
      </c>
      <c r="G126" s="98">
        <v>10609.681523920261</v>
      </c>
      <c r="H126" s="98">
        <v>9243.3191695511432</v>
      </c>
      <c r="I126" s="98">
        <v>8188.7698782064472</v>
      </c>
      <c r="J126" s="98">
        <v>8136.1599490936751</v>
      </c>
      <c r="K126" s="98">
        <v>9061.4248304260691</v>
      </c>
      <c r="L126" s="98">
        <v>11757.506387082032</v>
      </c>
      <c r="M126" s="98">
        <v>11468.25440956286</v>
      </c>
      <c r="N126" s="98">
        <v>12199.703692924322</v>
      </c>
      <c r="O126" s="98">
        <v>12300.27851683086</v>
      </c>
      <c r="P126" s="98">
        <v>9914.9934606460902</v>
      </c>
      <c r="Q126" s="98">
        <v>10964.326987971774</v>
      </c>
      <c r="R126" s="98">
        <v>11350.408198408342</v>
      </c>
      <c r="S126" s="98">
        <v>11778.145568432614</v>
      </c>
      <c r="T126" s="98">
        <v>10825.235642326654</v>
      </c>
      <c r="U126" s="98">
        <v>10844.195885576446</v>
      </c>
      <c r="V126" s="98">
        <v>11714.436611310961</v>
      </c>
      <c r="W126" s="98">
        <v>12813.012953032037</v>
      </c>
      <c r="DA126" s="63" t="s">
        <v>2360</v>
      </c>
    </row>
    <row r="127" spans="1:105" ht="12" customHeight="1" x14ac:dyDescent="0.25">
      <c r="A127" s="97" t="s">
        <v>53</v>
      </c>
      <c r="B127" s="98">
        <v>22.694576828865255</v>
      </c>
      <c r="C127" s="98">
        <v>48.407375418596423</v>
      </c>
      <c r="D127" s="98">
        <v>42.10300441465413</v>
      </c>
      <c r="E127" s="98">
        <v>35.852903154860996</v>
      </c>
      <c r="F127" s="98">
        <v>32.763039400289607</v>
      </c>
      <c r="G127" s="98">
        <v>32.022627768921417</v>
      </c>
      <c r="H127" s="98">
        <v>27.373174725522635</v>
      </c>
      <c r="I127" s="98">
        <v>23.891146465951966</v>
      </c>
      <c r="J127" s="98">
        <v>23.445800713280203</v>
      </c>
      <c r="K127" s="98">
        <v>25.855958902314534</v>
      </c>
      <c r="L127" s="98">
        <v>32.174972061221219</v>
      </c>
      <c r="M127" s="98">
        <v>31.152150095988738</v>
      </c>
      <c r="N127" s="98">
        <v>32.759437703118991</v>
      </c>
      <c r="O127" s="98">
        <v>33.395505523491195</v>
      </c>
      <c r="P127" s="98">
        <v>27.186352482539061</v>
      </c>
      <c r="Q127" s="98">
        <v>29.088874674184279</v>
      </c>
      <c r="R127" s="98">
        <v>29.900274893585983</v>
      </c>
      <c r="S127" s="98">
        <v>31.329824740361541</v>
      </c>
      <c r="T127" s="98">
        <v>29.93047696926121</v>
      </c>
      <c r="U127" s="98">
        <v>29.778457763228531</v>
      </c>
      <c r="V127" s="98">
        <v>32.200436272472778</v>
      </c>
      <c r="W127" s="98">
        <v>34.342197445381281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0.55480728265201495</v>
      </c>
      <c r="C128" s="122">
        <f t="shared" si="48"/>
        <v>1.008818647732725</v>
      </c>
      <c r="D128" s="122">
        <f t="shared" si="48"/>
        <v>1.6819544347841073</v>
      </c>
      <c r="E128" s="122">
        <f t="shared" si="48"/>
        <v>2.5143822941070022</v>
      </c>
      <c r="F128" s="122">
        <f t="shared" si="48"/>
        <v>2.7706016946763619</v>
      </c>
      <c r="G128" s="122">
        <f t="shared" si="48"/>
        <v>3.6145893583199165</v>
      </c>
      <c r="H128" s="122">
        <f t="shared" si="48"/>
        <v>4.7809650954561604</v>
      </c>
      <c r="I128" s="122">
        <f t="shared" si="48"/>
        <v>6.6681928567675506</v>
      </c>
      <c r="J128" s="122">
        <f t="shared" si="48"/>
        <v>5.4926292746409562</v>
      </c>
      <c r="K128" s="122">
        <f t="shared" si="48"/>
        <v>6.1841939953676475</v>
      </c>
      <c r="L128" s="122">
        <f t="shared" si="48"/>
        <v>7.5277017663718286</v>
      </c>
      <c r="M128" s="122">
        <f t="shared" si="48"/>
        <v>6.3287238425590058</v>
      </c>
      <c r="N128" s="122">
        <f t="shared" si="48"/>
        <v>9.611971293294145</v>
      </c>
      <c r="O128" s="122">
        <f t="shared" si="48"/>
        <v>8.843125434848119</v>
      </c>
      <c r="P128" s="122">
        <f t="shared" si="48"/>
        <v>7.6172123912112468</v>
      </c>
      <c r="Q128" s="122">
        <f t="shared" si="48"/>
        <v>13.883694689386855</v>
      </c>
      <c r="R128" s="122">
        <f t="shared" si="48"/>
        <v>15.350422691028905</v>
      </c>
      <c r="S128" s="122">
        <f t="shared" si="48"/>
        <v>16.67264547075634</v>
      </c>
      <c r="T128" s="122">
        <f t="shared" si="48"/>
        <v>19.013757678651213</v>
      </c>
      <c r="U128" s="122">
        <f t="shared" si="48"/>
        <v>19.67416210573089</v>
      </c>
      <c r="V128" s="122">
        <f t="shared" si="48"/>
        <v>20.396017395708739</v>
      </c>
      <c r="W128" s="122">
        <f t="shared" si="48"/>
        <v>18.516747940296796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0.55480728265201495</v>
      </c>
      <c r="C129" s="98">
        <f>IF(RES_hhdet_fec!C129=0,0,RES_hhdet_fec!C129*1000*11630/RES_hhdet_num!C124)</f>
        <v>1.008818647732725</v>
      </c>
      <c r="D129" s="98">
        <f>IF(RES_hhdet_fec!D129=0,0,RES_hhdet_fec!D129*1000*11630/RES_hhdet_num!D124)</f>
        <v>1.6819544347841073</v>
      </c>
      <c r="E129" s="98">
        <f>IF(RES_hhdet_fec!E129=0,0,RES_hhdet_fec!E129*1000*11630/RES_hhdet_num!E124)</f>
        <v>2.5143822941070022</v>
      </c>
      <c r="F129" s="98">
        <f>IF(RES_hhdet_fec!F129=0,0,RES_hhdet_fec!F129*1000*11630/RES_hhdet_num!F124)</f>
        <v>2.7706016946763619</v>
      </c>
      <c r="G129" s="98">
        <f>IF(RES_hhdet_fec!G129=0,0,RES_hhdet_fec!G129*1000*11630/RES_hhdet_num!G124)</f>
        <v>3.6145893583199165</v>
      </c>
      <c r="H129" s="98">
        <f>IF(RES_hhdet_fec!H129=0,0,RES_hhdet_fec!H129*1000*11630/RES_hhdet_num!H124)</f>
        <v>4.7809650954561604</v>
      </c>
      <c r="I129" s="98">
        <f>IF(RES_hhdet_fec!I129=0,0,RES_hhdet_fec!I129*1000*11630/RES_hhdet_num!I124)</f>
        <v>6.6681928567675506</v>
      </c>
      <c r="J129" s="98">
        <f>IF(RES_hhdet_fec!J129=0,0,RES_hhdet_fec!J129*1000*11630/RES_hhdet_num!J124)</f>
        <v>5.4926292746409562</v>
      </c>
      <c r="K129" s="98">
        <f>IF(RES_hhdet_fec!K129=0,0,RES_hhdet_fec!K129*1000*11630/RES_hhdet_num!K124)</f>
        <v>6.1841939953676475</v>
      </c>
      <c r="L129" s="98">
        <f>IF(RES_hhdet_fec!L129=0,0,RES_hhdet_fec!L129*1000*11630/RES_hhdet_num!L124)</f>
        <v>7.5277017663718286</v>
      </c>
      <c r="M129" s="98">
        <f>IF(RES_hhdet_fec!M129=0,0,RES_hhdet_fec!M129*1000*11630/RES_hhdet_num!M124)</f>
        <v>6.3287238425590058</v>
      </c>
      <c r="N129" s="98">
        <f>IF(RES_hhdet_fec!N129=0,0,RES_hhdet_fec!N129*1000*11630/RES_hhdet_num!N124)</f>
        <v>9.611971293294145</v>
      </c>
      <c r="O129" s="98">
        <f>IF(RES_hhdet_fec!O129=0,0,RES_hhdet_fec!O129*1000*11630/RES_hhdet_num!O124)</f>
        <v>8.843125434848119</v>
      </c>
      <c r="P129" s="98">
        <f>IF(RES_hhdet_fec!P129=0,0,RES_hhdet_fec!P129*1000*11630/RES_hhdet_num!P124)</f>
        <v>7.6172123912112468</v>
      </c>
      <c r="Q129" s="98">
        <f>IF(RES_hhdet_fec!Q129=0,0,RES_hhdet_fec!Q129*1000*11630/RES_hhdet_num!Q124)</f>
        <v>13.883694689386855</v>
      </c>
      <c r="R129" s="98">
        <f>IF(RES_hhdet_fec!R129=0,0,RES_hhdet_fec!R129*1000*11630/RES_hhdet_num!R124)</f>
        <v>15.350422691028905</v>
      </c>
      <c r="S129" s="98">
        <f>IF(RES_hhdet_fec!S129=0,0,RES_hhdet_fec!S129*1000*11630/RES_hhdet_num!S124)</f>
        <v>16.67264547075634</v>
      </c>
      <c r="T129" s="98">
        <f>IF(RES_hhdet_fec!T129=0,0,RES_hhdet_fec!T129*1000*11630/RES_hhdet_num!T124)</f>
        <v>19.013757678651213</v>
      </c>
      <c r="U129" s="98">
        <f>IF(RES_hhdet_fec!U129=0,0,RES_hhdet_fec!U129*1000*11630/RES_hhdet_num!U124)</f>
        <v>19.67416210573089</v>
      </c>
      <c r="V129" s="98">
        <f>IF(RES_hhdet_fec!V129=0,0,RES_hhdet_fec!V129*1000*11630/RES_hhdet_num!V124)</f>
        <v>20.396017395708739</v>
      </c>
      <c r="W129" s="98">
        <f>IF(RES_hhdet_fec!W129=0,0,RES_hhdet_fec!W129*1000*11630/RES_hhdet_num!W124)</f>
        <v>18.516747940296796</v>
      </c>
      <c r="DA129" s="63" t="s">
        <v>2363</v>
      </c>
    </row>
    <row r="130" spans="1:105" ht="12" customHeight="1" x14ac:dyDescent="0.25">
      <c r="A130" s="121" t="s">
        <v>55</v>
      </c>
      <c r="B130" s="122">
        <v>656.62304362905479</v>
      </c>
      <c r="C130" s="122">
        <v>995.75961446635449</v>
      </c>
      <c r="D130" s="122">
        <v>919.60396529901584</v>
      </c>
      <c r="E130" s="122">
        <v>851.32358006538777</v>
      </c>
      <c r="F130" s="122">
        <v>842.33864061831582</v>
      </c>
      <c r="G130" s="122">
        <v>888.63335096980984</v>
      </c>
      <c r="H130" s="122">
        <v>888.85665212972231</v>
      </c>
      <c r="I130" s="122">
        <v>945.34732685670087</v>
      </c>
      <c r="J130" s="122">
        <v>895.51661593884626</v>
      </c>
      <c r="K130" s="122">
        <v>963.95558929996787</v>
      </c>
      <c r="L130" s="122">
        <v>533.35924584882332</v>
      </c>
      <c r="M130" s="122">
        <v>657.33522801632353</v>
      </c>
      <c r="N130" s="122">
        <v>746.47855619317852</v>
      </c>
      <c r="O130" s="122">
        <v>839.47186266368908</v>
      </c>
      <c r="P130" s="122">
        <v>1179.701988470418</v>
      </c>
      <c r="Q130" s="122">
        <v>1097.9793674356501</v>
      </c>
      <c r="R130" s="122">
        <v>1055.1639500642812</v>
      </c>
      <c r="S130" s="122">
        <v>1188.5188462859583</v>
      </c>
      <c r="T130" s="122">
        <v>1589.6341335076445</v>
      </c>
      <c r="U130" s="122">
        <v>1825.7678859927805</v>
      </c>
      <c r="V130" s="122">
        <v>1873.8444852182672</v>
      </c>
      <c r="W130" s="122">
        <v>1682.3358263317866</v>
      </c>
      <c r="DA130" s="130" t="s">
        <v>2364</v>
      </c>
    </row>
    <row r="131" spans="1:105" ht="12" customHeight="1" x14ac:dyDescent="0.25">
      <c r="A131" s="97" t="s">
        <v>128</v>
      </c>
      <c r="B131" s="98">
        <v>642.44753213507761</v>
      </c>
      <c r="C131" s="98">
        <v>993.53921709167548</v>
      </c>
      <c r="D131" s="98">
        <v>914.9477395681123</v>
      </c>
      <c r="E131" s="98">
        <v>843.82170983000481</v>
      </c>
      <c r="F131" s="98">
        <v>835.38803331464089</v>
      </c>
      <c r="G131" s="98">
        <v>882.4640231377449</v>
      </c>
      <c r="H131" s="98">
        <v>881.97326380495531</v>
      </c>
      <c r="I131" s="98">
        <v>936.8136993607684</v>
      </c>
      <c r="J131" s="98">
        <v>888.64432267411462</v>
      </c>
      <c r="K131" s="98">
        <v>966.54223028072943</v>
      </c>
      <c r="L131" s="98">
        <v>524.54616615714474</v>
      </c>
      <c r="M131" s="98">
        <v>649.77756809107848</v>
      </c>
      <c r="N131" s="98">
        <v>737.37060706094974</v>
      </c>
      <c r="O131" s="98">
        <v>820.70600211701606</v>
      </c>
      <c r="P131" s="98">
        <v>1179.8190751823747</v>
      </c>
      <c r="Q131" s="98">
        <v>1086.5561913231024</v>
      </c>
      <c r="R131" s="98">
        <v>1040.5386804974014</v>
      </c>
      <c r="S131" s="98">
        <v>1180.1470463895103</v>
      </c>
      <c r="T131" s="98">
        <v>1587.6245954119765</v>
      </c>
      <c r="U131" s="98">
        <v>1818.1778742323947</v>
      </c>
      <c r="V131" s="98">
        <v>1890.2313889634672</v>
      </c>
      <c r="W131" s="98">
        <v>1609.3720939450441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433.15847440495372</v>
      </c>
      <c r="M132" s="98">
        <v>533.43470685664897</v>
      </c>
      <c r="N132" s="98">
        <v>613.49326455871665</v>
      </c>
      <c r="O132" s="98">
        <v>694.98334636880634</v>
      </c>
      <c r="P132" s="98">
        <v>987.05801882652293</v>
      </c>
      <c r="Q132" s="98">
        <v>912.75918611621546</v>
      </c>
      <c r="R132" s="98">
        <v>877.78484288885943</v>
      </c>
      <c r="S132" s="98">
        <v>992.81088983489394</v>
      </c>
      <c r="T132" s="98">
        <v>1342.750194274859</v>
      </c>
      <c r="U132" s="98">
        <v>1533.4176275544874</v>
      </c>
      <c r="V132" s="98">
        <v>1593.5796804456925</v>
      </c>
      <c r="W132" s="98">
        <v>1360.947524204573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180.49043662632599</v>
      </c>
      <c r="M133" s="101">
        <v>199.56954316433752</v>
      </c>
      <c r="N133" s="101">
        <v>241.23251415432193</v>
      </c>
      <c r="O133" s="101">
        <v>297.37589816435195</v>
      </c>
      <c r="P133" s="101">
        <v>382.71566812681289</v>
      </c>
      <c r="Q133" s="101">
        <v>357.23568225578168</v>
      </c>
      <c r="R133" s="101">
        <v>344.16587777741739</v>
      </c>
      <c r="S133" s="101">
        <v>355.63620977945027</v>
      </c>
      <c r="T133" s="101">
        <v>503.69318185903455</v>
      </c>
      <c r="U133" s="101">
        <v>539.27076039959854</v>
      </c>
      <c r="V133" s="101">
        <v>569.86007815878736</v>
      </c>
      <c r="W133" s="101">
        <v>484.779178559201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252.66803777862771</v>
      </c>
      <c r="M134" s="104">
        <v>333.86516369231151</v>
      </c>
      <c r="N134" s="104">
        <v>372.26075040439468</v>
      </c>
      <c r="O134" s="104">
        <v>397.60744820445444</v>
      </c>
      <c r="P134" s="104">
        <v>604.3423506997101</v>
      </c>
      <c r="Q134" s="104">
        <v>555.52350386043372</v>
      </c>
      <c r="R134" s="104">
        <v>533.61896511144221</v>
      </c>
      <c r="S134" s="104">
        <v>637.17468005544356</v>
      </c>
      <c r="T134" s="104">
        <v>839.05701241582437</v>
      </c>
      <c r="U134" s="104">
        <v>994.14686715488892</v>
      </c>
      <c r="V134" s="104">
        <v>1023.719602286905</v>
      </c>
      <c r="W134" s="104">
        <v>876.1683456453718</v>
      </c>
      <c r="DA134" s="132" t="s">
        <v>2368</v>
      </c>
    </row>
    <row r="135" spans="1:105" ht="12" customHeight="1" x14ac:dyDescent="0.25">
      <c r="A135" s="106" t="s">
        <v>122</v>
      </c>
      <c r="B135" s="101">
        <v>1358.6594783931373</v>
      </c>
      <c r="C135" s="101">
        <v>1083.9476689965804</v>
      </c>
      <c r="D135" s="101">
        <v>1107.9599578265656</v>
      </c>
      <c r="E135" s="101">
        <v>1142.8292745025683</v>
      </c>
      <c r="F135" s="101">
        <v>1104.6824139526964</v>
      </c>
      <c r="G135" s="101">
        <v>1100.0022727358851</v>
      </c>
      <c r="H135" s="101">
        <v>1114.5263993673166</v>
      </c>
      <c r="I135" s="101">
        <v>1215.7950258929943</v>
      </c>
      <c r="J135" s="101">
        <v>1113.6684987281956</v>
      </c>
      <c r="K135" s="101">
        <v>879.53448187852212</v>
      </c>
      <c r="L135" s="101">
        <v>818.44820784774618</v>
      </c>
      <c r="M135" s="101">
        <v>875.09516501690644</v>
      </c>
      <c r="N135" s="101">
        <v>970.7694915894557</v>
      </c>
      <c r="O135" s="101">
        <v>1182.2447617719306</v>
      </c>
      <c r="P135" s="101">
        <v>1206.5343994407174</v>
      </c>
      <c r="Q135" s="101">
        <v>1390.6010274707119</v>
      </c>
      <c r="R135" s="101">
        <v>1449.374301198289</v>
      </c>
      <c r="S135" s="101">
        <v>1519.2465395584168</v>
      </c>
      <c r="T135" s="101">
        <v>1798.0557928919741</v>
      </c>
      <c r="U135" s="101">
        <v>2064.1910523899851</v>
      </c>
      <c r="V135" s="101">
        <v>1790.8122177273126</v>
      </c>
      <c r="W135" s="101">
        <v>2152.9483994097764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594.02911626589741</v>
      </c>
      <c r="M136" s="104">
        <v>624.75479481367256</v>
      </c>
      <c r="N136" s="104">
        <v>706.81398043314448</v>
      </c>
      <c r="O136" s="104">
        <v>891.34767028006434</v>
      </c>
      <c r="P136" s="104">
        <v>894.76500879189757</v>
      </c>
      <c r="Q136" s="104">
        <v>1034.0944262599733</v>
      </c>
      <c r="R136" s="104">
        <v>1064.3075162228979</v>
      </c>
      <c r="S136" s="104">
        <v>1101.8677252023774</v>
      </c>
      <c r="T136" s="104">
        <v>1278.979375592555</v>
      </c>
      <c r="U136" s="104">
        <v>1535.7150510144409</v>
      </c>
      <c r="V136" s="104">
        <v>1385.0270489930763</v>
      </c>
      <c r="W136" s="104">
        <v>1706.7111267896726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288.10427016172378</v>
      </c>
      <c r="M137" s="98">
        <v>273.39805389660512</v>
      </c>
      <c r="N137" s="98">
        <v>322.31116206275851</v>
      </c>
      <c r="O137" s="98">
        <v>438.32210078781378</v>
      </c>
      <c r="P137" s="98">
        <v>400.42028570239262</v>
      </c>
      <c r="Q137" s="98">
        <v>467.95851964457768</v>
      </c>
      <c r="R137" s="98">
        <v>479.54210908023543</v>
      </c>
      <c r="S137" s="98">
        <v>455.83374638366348</v>
      </c>
      <c r="T137" s="98">
        <v>518.25918721011078</v>
      </c>
      <c r="U137" s="98">
        <v>588.55307978563405</v>
      </c>
      <c r="V137" s="98">
        <v>531.3266051510634</v>
      </c>
      <c r="W137" s="98">
        <v>647.96988938461482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305.92484610417364</v>
      </c>
      <c r="M138" s="98">
        <v>351.35674091706744</v>
      </c>
      <c r="N138" s="98">
        <v>384.50281837038602</v>
      </c>
      <c r="O138" s="98">
        <v>453.02556949225038</v>
      </c>
      <c r="P138" s="98">
        <v>494.3447230895049</v>
      </c>
      <c r="Q138" s="98">
        <v>566.1359066153957</v>
      </c>
      <c r="R138" s="98">
        <v>584.76540714266253</v>
      </c>
      <c r="S138" s="98">
        <v>646.03397881871422</v>
      </c>
      <c r="T138" s="98">
        <v>760.72018838244423</v>
      </c>
      <c r="U138" s="98">
        <v>947.16197122880715</v>
      </c>
      <c r="V138" s="98">
        <v>853.70044384201321</v>
      </c>
      <c r="W138" s="98">
        <v>1058.741237405058</v>
      </c>
      <c r="DA138" s="63" t="s">
        <v>2372</v>
      </c>
    </row>
    <row r="139" spans="1:105" ht="12" customHeight="1" x14ac:dyDescent="0.25">
      <c r="A139" s="121" t="s">
        <v>54</v>
      </c>
      <c r="B139" s="122">
        <v>268.15533013537936</v>
      </c>
      <c r="C139" s="122">
        <v>298.41080293188594</v>
      </c>
      <c r="D139" s="122">
        <v>268.26820458850108</v>
      </c>
      <c r="E139" s="122">
        <v>294.49363645220683</v>
      </c>
      <c r="F139" s="122">
        <v>310.45466313272703</v>
      </c>
      <c r="G139" s="122">
        <v>303.676362014885</v>
      </c>
      <c r="H139" s="122">
        <v>272.07372853712758</v>
      </c>
      <c r="I139" s="122">
        <v>304.44255054190205</v>
      </c>
      <c r="J139" s="122">
        <v>259.01776501216949</v>
      </c>
      <c r="K139" s="122">
        <v>240.55935811842252</v>
      </c>
      <c r="L139" s="122">
        <v>214.82133480547924</v>
      </c>
      <c r="M139" s="122">
        <v>240.99192855579705</v>
      </c>
      <c r="N139" s="122">
        <v>248.39349210929376</v>
      </c>
      <c r="O139" s="122">
        <v>241.1250546819588</v>
      </c>
      <c r="P139" s="122">
        <v>279.47081853034888</v>
      </c>
      <c r="Q139" s="122">
        <v>295.36000547969559</v>
      </c>
      <c r="R139" s="122">
        <v>303.40305707836819</v>
      </c>
      <c r="S139" s="122">
        <v>361.97859905430454</v>
      </c>
      <c r="T139" s="122">
        <v>347.34636569399879</v>
      </c>
      <c r="U139" s="122">
        <v>364.34546108559937</v>
      </c>
      <c r="V139" s="122">
        <v>381.48428098562681</v>
      </c>
      <c r="W139" s="122">
        <v>445.24711928178465</v>
      </c>
      <c r="DA139" s="130" t="s">
        <v>2373</v>
      </c>
    </row>
    <row r="140" spans="1:105" ht="12" customHeight="1" x14ac:dyDescent="0.25">
      <c r="A140" s="97" t="s">
        <v>50</v>
      </c>
      <c r="B140" s="98">
        <v>383.68057003422001</v>
      </c>
      <c r="C140" s="98">
        <v>394.55148835284223</v>
      </c>
      <c r="D140" s="98">
        <v>353.58220133032995</v>
      </c>
      <c r="E140" s="98">
        <v>343.53942799296442</v>
      </c>
      <c r="F140" s="98">
        <v>369.12782097246827</v>
      </c>
      <c r="G140" s="98">
        <v>388.63024462735052</v>
      </c>
      <c r="H140" s="98">
        <v>355.1282852734027</v>
      </c>
      <c r="I140" s="98">
        <v>360.68841089451604</v>
      </c>
      <c r="J140" s="98">
        <v>343.55246412580601</v>
      </c>
      <c r="K140" s="98">
        <v>320.55256961640447</v>
      </c>
      <c r="L140" s="98">
        <v>280.73156847384826</v>
      </c>
      <c r="M140" s="98">
        <v>303.78964795173806</v>
      </c>
      <c r="N140" s="98">
        <v>311.47807332012383</v>
      </c>
      <c r="O140" s="98">
        <v>313.29170147019886</v>
      </c>
      <c r="P140" s="98">
        <v>347.99988823275623</v>
      </c>
      <c r="Q140" s="98">
        <v>377.88816333186793</v>
      </c>
      <c r="R140" s="98">
        <v>430.86870484915698</v>
      </c>
      <c r="S140" s="98">
        <v>484.96465113887928</v>
      </c>
      <c r="T140" s="98">
        <v>281.30581094307809</v>
      </c>
      <c r="U140" s="98">
        <v>575.04256204851333</v>
      </c>
      <c r="V140" s="98">
        <v>359.47597850754556</v>
      </c>
      <c r="W140" s="98">
        <v>725.15489752070255</v>
      </c>
      <c r="DA140" s="63" t="s">
        <v>2374</v>
      </c>
    </row>
    <row r="141" spans="1:105" ht="12" customHeight="1" x14ac:dyDescent="0.25">
      <c r="A141" s="109" t="s">
        <v>120</v>
      </c>
      <c r="B141" s="33">
        <v>261.34523207913622</v>
      </c>
      <c r="C141" s="33">
        <v>292.37910748604054</v>
      </c>
      <c r="D141" s="33">
        <v>262.81310200252682</v>
      </c>
      <c r="E141" s="33">
        <v>291.53257370810815</v>
      </c>
      <c r="F141" s="33">
        <v>306.87555142281531</v>
      </c>
      <c r="G141" s="33">
        <v>298.23073002715375</v>
      </c>
      <c r="H141" s="33">
        <v>266.38750420542561</v>
      </c>
      <c r="I141" s="33">
        <v>300.45733140477489</v>
      </c>
      <c r="J141" s="33">
        <v>252.82395096813937</v>
      </c>
      <c r="K141" s="33">
        <v>234.71678282535976</v>
      </c>
      <c r="L141" s="33">
        <v>209.9971938709096</v>
      </c>
      <c r="M141" s="33">
        <v>236.52446583078614</v>
      </c>
      <c r="N141" s="33">
        <v>244.39975521652786</v>
      </c>
      <c r="O141" s="33">
        <v>237.25221775111891</v>
      </c>
      <c r="P141" s="33">
        <v>276.3132331609832</v>
      </c>
      <c r="Q141" s="33">
        <v>291.91347754355883</v>
      </c>
      <c r="R141" s="33">
        <v>298.62026870946187</v>
      </c>
      <c r="S141" s="33">
        <v>357.98967823017279</v>
      </c>
      <c r="T141" s="33">
        <v>349.05594695302818</v>
      </c>
      <c r="U141" s="33">
        <v>358.88775318664108</v>
      </c>
      <c r="V141" s="33">
        <v>382.02713304856746</v>
      </c>
      <c r="W141" s="33">
        <v>437.35560319379596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6954.4765415714719</v>
      </c>
      <c r="C143" s="117">
        <f t="shared" si="49"/>
        <v>8142.1790620470192</v>
      </c>
      <c r="D143" s="117">
        <f t="shared" si="49"/>
        <v>7927.5304530591902</v>
      </c>
      <c r="E143" s="117">
        <f t="shared" si="49"/>
        <v>7535.8417427727545</v>
      </c>
      <c r="F143" s="117">
        <f t="shared" si="49"/>
        <v>6629.5120149100576</v>
      </c>
      <c r="G143" s="117">
        <f t="shared" si="49"/>
        <v>6199.5904591061781</v>
      </c>
      <c r="H143" s="117">
        <f t="shared" si="49"/>
        <v>5565.8014934632693</v>
      </c>
      <c r="I143" s="117">
        <f t="shared" si="49"/>
        <v>5038.4675245125345</v>
      </c>
      <c r="J143" s="117">
        <f t="shared" si="49"/>
        <v>5042.1241863349715</v>
      </c>
      <c r="K143" s="117">
        <f t="shared" si="49"/>
        <v>4953.6572996037576</v>
      </c>
      <c r="L143" s="117">
        <f t="shared" si="49"/>
        <v>5635.9974062614119</v>
      </c>
      <c r="M143" s="117">
        <f t="shared" si="49"/>
        <v>5064.7528345874425</v>
      </c>
      <c r="N143" s="117">
        <f t="shared" si="49"/>
        <v>4636.4077144995035</v>
      </c>
      <c r="O143" s="117">
        <f t="shared" si="49"/>
        <v>4668.4413548905995</v>
      </c>
      <c r="P143" s="117">
        <f t="shared" si="49"/>
        <v>4168.3696783103896</v>
      </c>
      <c r="Q143" s="117">
        <f t="shared" si="49"/>
        <v>4787.8631522923915</v>
      </c>
      <c r="R143" s="117">
        <f t="shared" ref="R143:V143" si="50">R144+R146+R148+R157</f>
        <v>4443.1300745415265</v>
      </c>
      <c r="S143" s="117">
        <f t="shared" si="50"/>
        <v>4635.8590221985887</v>
      </c>
      <c r="T143" s="117">
        <f t="shared" si="50"/>
        <v>4637.8914486220101</v>
      </c>
      <c r="U143" s="117">
        <f t="shared" si="50"/>
        <v>4796.6952703297229</v>
      </c>
      <c r="V143" s="117">
        <f t="shared" si="50"/>
        <v>4852.3939238043777</v>
      </c>
      <c r="W143" s="117">
        <f t="shared" ref="W143" si="51">W144+W146+W148+W157</f>
        <v>5800.4018791045755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5322.6557191336624</v>
      </c>
      <c r="C144" s="122">
        <f t="shared" si="52"/>
        <v>6706.1226919920546</v>
      </c>
      <c r="D144" s="122">
        <f t="shared" si="52"/>
        <v>6504.6751048364358</v>
      </c>
      <c r="E144" s="122">
        <f t="shared" si="52"/>
        <v>6066.1820375271873</v>
      </c>
      <c r="F144" s="122">
        <f t="shared" si="52"/>
        <v>5180.0833143477776</v>
      </c>
      <c r="G144" s="122">
        <f t="shared" si="52"/>
        <v>4757.728747197476</v>
      </c>
      <c r="H144" s="122">
        <f t="shared" si="52"/>
        <v>4139.0443005865682</v>
      </c>
      <c r="I144" s="122">
        <f t="shared" si="52"/>
        <v>3487.1426097434346</v>
      </c>
      <c r="J144" s="122">
        <f t="shared" si="52"/>
        <v>3635.434023726822</v>
      </c>
      <c r="K144" s="122">
        <f t="shared" si="52"/>
        <v>3770.0670596857772</v>
      </c>
      <c r="L144" s="122">
        <f t="shared" si="52"/>
        <v>4553.3548126101769</v>
      </c>
      <c r="M144" s="122">
        <f t="shared" si="52"/>
        <v>3919.9226551847951</v>
      </c>
      <c r="N144" s="122">
        <f t="shared" si="52"/>
        <v>3393.2076714843197</v>
      </c>
      <c r="O144" s="122">
        <f t="shared" si="52"/>
        <v>3236.2546460494123</v>
      </c>
      <c r="P144" s="122">
        <f t="shared" si="52"/>
        <v>2687.041811181447</v>
      </c>
      <c r="Q144" s="122">
        <f t="shared" si="52"/>
        <v>3107.8253971113973</v>
      </c>
      <c r="R144" s="122">
        <f t="shared" si="52"/>
        <v>2705.8613824458325</v>
      </c>
      <c r="S144" s="122">
        <f t="shared" si="52"/>
        <v>2798.7938075953266</v>
      </c>
      <c r="T144" s="122">
        <f t="shared" si="52"/>
        <v>2569.5064583999765</v>
      </c>
      <c r="U144" s="122">
        <f t="shared" si="52"/>
        <v>2416.9274387465334</v>
      </c>
      <c r="V144" s="122">
        <f t="shared" si="52"/>
        <v>2657.1645030959153</v>
      </c>
      <c r="W144" s="122">
        <f t="shared" si="52"/>
        <v>3163.3841768654243</v>
      </c>
      <c r="DA144" s="130" t="s">
        <v>2377</v>
      </c>
    </row>
    <row r="145" spans="1:105" ht="12" customHeight="1" x14ac:dyDescent="0.25">
      <c r="A145" s="97" t="s">
        <v>53</v>
      </c>
      <c r="B145" s="98">
        <v>5322.6557191336624</v>
      </c>
      <c r="C145" s="98">
        <v>6706.1226919920546</v>
      </c>
      <c r="D145" s="98">
        <v>6504.6751048364358</v>
      </c>
      <c r="E145" s="98">
        <v>6066.1820375271873</v>
      </c>
      <c r="F145" s="98">
        <v>5180.0833143477776</v>
      </c>
      <c r="G145" s="98">
        <v>4757.728747197476</v>
      </c>
      <c r="H145" s="98">
        <v>4139.0443005865682</v>
      </c>
      <c r="I145" s="98">
        <v>3487.1426097434346</v>
      </c>
      <c r="J145" s="98">
        <v>3635.434023726822</v>
      </c>
      <c r="K145" s="98">
        <v>3770.0670596857772</v>
      </c>
      <c r="L145" s="98">
        <v>4553.3548126101769</v>
      </c>
      <c r="M145" s="98">
        <v>3919.9226551847951</v>
      </c>
      <c r="N145" s="98">
        <v>3393.2076714843197</v>
      </c>
      <c r="O145" s="98">
        <v>3236.2546460494123</v>
      </c>
      <c r="P145" s="98">
        <v>2687.041811181447</v>
      </c>
      <c r="Q145" s="98">
        <v>3107.8253971113973</v>
      </c>
      <c r="R145" s="98">
        <v>2705.8613824458325</v>
      </c>
      <c r="S145" s="98">
        <v>2798.7938075953266</v>
      </c>
      <c r="T145" s="98">
        <v>2569.5064583999765</v>
      </c>
      <c r="U145" s="98">
        <v>2416.9274387465334</v>
      </c>
      <c r="V145" s="98">
        <v>2657.1645030959153</v>
      </c>
      <c r="W145" s="98">
        <v>3163.3841768654243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5.5565663454056562</v>
      </c>
      <c r="C146" s="122">
        <f t="shared" si="53"/>
        <v>8.306443399110611</v>
      </c>
      <c r="D146" s="122">
        <f t="shared" si="53"/>
        <v>10.956772744358108</v>
      </c>
      <c r="E146" s="122">
        <f t="shared" si="53"/>
        <v>11.987385056258807</v>
      </c>
      <c r="F146" s="122">
        <f t="shared" si="53"/>
        <v>11.682108589162597</v>
      </c>
      <c r="G146" s="122">
        <f t="shared" si="53"/>
        <v>13.590453267328906</v>
      </c>
      <c r="H146" s="122">
        <f t="shared" si="53"/>
        <v>17.222086838271139</v>
      </c>
      <c r="I146" s="122">
        <f t="shared" si="53"/>
        <v>23.425120413997544</v>
      </c>
      <c r="J146" s="122">
        <f t="shared" si="53"/>
        <v>20.011360024877519</v>
      </c>
      <c r="K146" s="122">
        <f t="shared" si="53"/>
        <v>23.271138185895211</v>
      </c>
      <c r="L146" s="122">
        <f t="shared" si="53"/>
        <v>28.744830368970106</v>
      </c>
      <c r="M146" s="122">
        <f t="shared" si="53"/>
        <v>23.712744682788674</v>
      </c>
      <c r="N146" s="122">
        <f t="shared" si="53"/>
        <v>32.319180806917956</v>
      </c>
      <c r="O146" s="122">
        <f t="shared" si="53"/>
        <v>29.745923289508625</v>
      </c>
      <c r="P146" s="122">
        <f t="shared" si="53"/>
        <v>29.798420524111734</v>
      </c>
      <c r="Q146" s="122">
        <f t="shared" si="53"/>
        <v>60.822845225102739</v>
      </c>
      <c r="R146" s="122">
        <f t="shared" si="53"/>
        <v>74.154276637547568</v>
      </c>
      <c r="S146" s="122">
        <f t="shared" si="53"/>
        <v>76.804966512121894</v>
      </c>
      <c r="T146" s="122">
        <f t="shared" si="53"/>
        <v>77.346468946210834</v>
      </c>
      <c r="U146" s="122">
        <f t="shared" si="53"/>
        <v>72.496874497847685</v>
      </c>
      <c r="V146" s="122">
        <f t="shared" si="53"/>
        <v>69.748259167432252</v>
      </c>
      <c r="W146" s="122">
        <f t="shared" si="53"/>
        <v>63.215901020866696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5.5565663454056562</v>
      </c>
      <c r="C147" s="98">
        <f>IF(RES_hhdet_fec!C147=0,0,RES_hhdet_fec!C147*1000*11630/RES_hhdet_num!C143)</f>
        <v>8.306443399110611</v>
      </c>
      <c r="D147" s="98">
        <f>IF(RES_hhdet_fec!D147=0,0,RES_hhdet_fec!D147*1000*11630/RES_hhdet_num!D143)</f>
        <v>10.956772744358108</v>
      </c>
      <c r="E147" s="98">
        <f>IF(RES_hhdet_fec!E147=0,0,RES_hhdet_fec!E147*1000*11630/RES_hhdet_num!E143)</f>
        <v>11.987385056258807</v>
      </c>
      <c r="F147" s="98">
        <f>IF(RES_hhdet_fec!F147=0,0,RES_hhdet_fec!F147*1000*11630/RES_hhdet_num!F143)</f>
        <v>11.682108589162597</v>
      </c>
      <c r="G147" s="98">
        <f>IF(RES_hhdet_fec!G147=0,0,RES_hhdet_fec!G147*1000*11630/RES_hhdet_num!G143)</f>
        <v>13.590453267328906</v>
      </c>
      <c r="H147" s="98">
        <f>IF(RES_hhdet_fec!H147=0,0,RES_hhdet_fec!H147*1000*11630/RES_hhdet_num!H143)</f>
        <v>17.222086838271139</v>
      </c>
      <c r="I147" s="98">
        <f>IF(RES_hhdet_fec!I147=0,0,RES_hhdet_fec!I147*1000*11630/RES_hhdet_num!I143)</f>
        <v>23.425120413997544</v>
      </c>
      <c r="J147" s="98">
        <f>IF(RES_hhdet_fec!J147=0,0,RES_hhdet_fec!J147*1000*11630/RES_hhdet_num!J143)</f>
        <v>20.011360024877519</v>
      </c>
      <c r="K147" s="98">
        <f>IF(RES_hhdet_fec!K147=0,0,RES_hhdet_fec!K147*1000*11630/RES_hhdet_num!K143)</f>
        <v>23.271138185895211</v>
      </c>
      <c r="L147" s="98">
        <f>IF(RES_hhdet_fec!L147=0,0,RES_hhdet_fec!L147*1000*11630/RES_hhdet_num!L143)</f>
        <v>28.744830368970106</v>
      </c>
      <c r="M147" s="98">
        <f>IF(RES_hhdet_fec!M147=0,0,RES_hhdet_fec!M147*1000*11630/RES_hhdet_num!M143)</f>
        <v>23.712744682788674</v>
      </c>
      <c r="N147" s="98">
        <f>IF(RES_hhdet_fec!N147=0,0,RES_hhdet_fec!N147*1000*11630/RES_hhdet_num!N143)</f>
        <v>32.319180806917956</v>
      </c>
      <c r="O147" s="98">
        <f>IF(RES_hhdet_fec!O147=0,0,RES_hhdet_fec!O147*1000*11630/RES_hhdet_num!O143)</f>
        <v>29.745923289508625</v>
      </c>
      <c r="P147" s="98">
        <f>IF(RES_hhdet_fec!P147=0,0,RES_hhdet_fec!P147*1000*11630/RES_hhdet_num!P143)</f>
        <v>29.798420524111734</v>
      </c>
      <c r="Q147" s="98">
        <f>IF(RES_hhdet_fec!Q147=0,0,RES_hhdet_fec!Q147*1000*11630/RES_hhdet_num!Q143)</f>
        <v>60.822845225102739</v>
      </c>
      <c r="R147" s="98">
        <f>IF(RES_hhdet_fec!R147=0,0,RES_hhdet_fec!R147*1000*11630/RES_hhdet_num!R143)</f>
        <v>74.154276637547568</v>
      </c>
      <c r="S147" s="98">
        <f>IF(RES_hhdet_fec!S147=0,0,RES_hhdet_fec!S147*1000*11630/RES_hhdet_num!S143)</f>
        <v>76.804966512121894</v>
      </c>
      <c r="T147" s="98">
        <f>IF(RES_hhdet_fec!T147=0,0,RES_hhdet_fec!T147*1000*11630/RES_hhdet_num!T143)</f>
        <v>77.346468946210834</v>
      </c>
      <c r="U147" s="98">
        <f>IF(RES_hhdet_fec!U147=0,0,RES_hhdet_fec!U147*1000*11630/RES_hhdet_num!U143)</f>
        <v>72.496874497847685</v>
      </c>
      <c r="V147" s="98">
        <f>IF(RES_hhdet_fec!V147=0,0,RES_hhdet_fec!V147*1000*11630/RES_hhdet_num!V143)</f>
        <v>69.748259167432252</v>
      </c>
      <c r="W147" s="98">
        <f>IF(RES_hhdet_fec!W147=0,0,RES_hhdet_fec!W147*1000*11630/RES_hhdet_num!W143)</f>
        <v>63.215901020866696</v>
      </c>
      <c r="DA147" s="63" t="s">
        <v>2380</v>
      </c>
    </row>
    <row r="148" spans="1:105" ht="12" customHeight="1" x14ac:dyDescent="0.25">
      <c r="A148" s="121" t="s">
        <v>55</v>
      </c>
      <c r="B148" s="122">
        <v>1358.1209599007261</v>
      </c>
      <c r="C148" s="122">
        <v>1129.4874406483107</v>
      </c>
      <c r="D148" s="122">
        <v>1144.1560496484212</v>
      </c>
      <c r="E148" s="122">
        <v>1164.0953727915789</v>
      </c>
      <c r="F148" s="122">
        <v>1128.2985231462751</v>
      </c>
      <c r="G148" s="122">
        <v>1125.3241078442518</v>
      </c>
      <c r="H148" s="122">
        <v>1137.7795934359758</v>
      </c>
      <c r="I148" s="122">
        <v>1223.6445024041261</v>
      </c>
      <c r="J148" s="122">
        <v>1127.7831975458805</v>
      </c>
      <c r="K148" s="122">
        <v>919.80044677682201</v>
      </c>
      <c r="L148" s="122">
        <v>839.10961626410847</v>
      </c>
      <c r="M148" s="122">
        <v>880.57291806160924</v>
      </c>
      <c r="N148" s="122">
        <v>963.44769675053897</v>
      </c>
      <c r="O148" s="122">
        <v>1162.5472213011406</v>
      </c>
      <c r="P148" s="122">
        <v>1174.1970776416158</v>
      </c>
      <c r="Q148" s="122">
        <v>1326.5058032654974</v>
      </c>
      <c r="R148" s="122">
        <v>1362.8351012110397</v>
      </c>
      <c r="S148" s="122">
        <v>1402.0290214486406</v>
      </c>
      <c r="T148" s="122">
        <v>1646.7030820289704</v>
      </c>
      <c r="U148" s="122">
        <v>1946.5042427901631</v>
      </c>
      <c r="V148" s="122">
        <v>1746.9020871799291</v>
      </c>
      <c r="W148" s="122">
        <v>2130.3266701675343</v>
      </c>
      <c r="DA148" s="130" t="s">
        <v>2381</v>
      </c>
    </row>
    <row r="149" spans="1:105" ht="12" customHeight="1" x14ac:dyDescent="0.25">
      <c r="A149" s="97" t="s">
        <v>124</v>
      </c>
      <c r="B149" s="98">
        <v>1354.3355226703134</v>
      </c>
      <c r="C149" s="98">
        <v>1303.8319450362796</v>
      </c>
      <c r="D149" s="98">
        <v>1286.2965250295058</v>
      </c>
      <c r="E149" s="98">
        <v>1251.1507630111703</v>
      </c>
      <c r="F149" s="98">
        <v>1235.7375750304329</v>
      </c>
      <c r="G149" s="98">
        <v>1245.0404170622769</v>
      </c>
      <c r="H149" s="98">
        <v>1254.2677032540334</v>
      </c>
      <c r="I149" s="98">
        <v>1268.0916389536669</v>
      </c>
      <c r="J149" s="98">
        <v>1219.1224436710756</v>
      </c>
      <c r="K149" s="98">
        <v>1214.1291074606077</v>
      </c>
      <c r="L149" s="98">
        <v>1173.0576574434315</v>
      </c>
      <c r="M149" s="98">
        <v>1157.96949813375</v>
      </c>
      <c r="N149" s="98">
        <v>1122.6451283067274</v>
      </c>
      <c r="O149" s="98">
        <v>1089.2700072913083</v>
      </c>
      <c r="P149" s="98">
        <v>1187.956694527332</v>
      </c>
      <c r="Q149" s="98">
        <v>1175.9952788806097</v>
      </c>
      <c r="R149" s="98">
        <v>1186.3670952889015</v>
      </c>
      <c r="S149" s="98">
        <v>1391.5349777758547</v>
      </c>
      <c r="T149" s="98">
        <v>1744.9232126940576</v>
      </c>
      <c r="U149" s="98">
        <v>1376.7259487427161</v>
      </c>
      <c r="V149" s="98">
        <v>1760.8183197418637</v>
      </c>
      <c r="W149" s="98">
        <v>2022.0035210103795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1430.4161603478403</v>
      </c>
      <c r="U150" s="98">
        <v>1178.2064169655384</v>
      </c>
      <c r="V150" s="98">
        <v>1575.4045304863548</v>
      </c>
      <c r="W150" s="98">
        <v>1860.0923624687566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501.60673884091932</v>
      </c>
      <c r="U151" s="101">
        <v>391.37958650991413</v>
      </c>
      <c r="V151" s="101">
        <v>528.38313723657552</v>
      </c>
      <c r="W151" s="101">
        <v>617.73153211947783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928.80942150692101</v>
      </c>
      <c r="U152" s="104">
        <v>786.8268304556243</v>
      </c>
      <c r="V152" s="104">
        <v>1047.0213932497793</v>
      </c>
      <c r="W152" s="104">
        <v>1242.3608303492792</v>
      </c>
      <c r="DA152" s="132" t="s">
        <v>2385</v>
      </c>
    </row>
    <row r="153" spans="1:105" ht="12" customHeight="1" x14ac:dyDescent="0.25">
      <c r="A153" s="106" t="s">
        <v>122</v>
      </c>
      <c r="B153" s="101">
        <v>1358.6594783931373</v>
      </c>
      <c r="C153" s="101">
        <v>1090.9723104386892</v>
      </c>
      <c r="D153" s="101">
        <v>1109.77059641285</v>
      </c>
      <c r="E153" s="101">
        <v>1142.3456729165648</v>
      </c>
      <c r="F153" s="101">
        <v>1102.3771151448857</v>
      </c>
      <c r="G153" s="101">
        <v>1098.5980742594504</v>
      </c>
      <c r="H153" s="101">
        <v>1113.6218496040631</v>
      </c>
      <c r="I153" s="101">
        <v>1215.2388866960216</v>
      </c>
      <c r="J153" s="101">
        <v>1112.7262214381485</v>
      </c>
      <c r="K153" s="101">
        <v>880.13475941671049</v>
      </c>
      <c r="L153" s="101">
        <v>819.09762820943911</v>
      </c>
      <c r="M153" s="101">
        <v>876.83832461208374</v>
      </c>
      <c r="N153" s="101">
        <v>968.88580979787525</v>
      </c>
      <c r="O153" s="101">
        <v>1178.3714286905515</v>
      </c>
      <c r="P153" s="101">
        <v>1180.1170675786962</v>
      </c>
      <c r="Q153" s="101">
        <v>1337.7495491928646</v>
      </c>
      <c r="R153" s="101">
        <v>1378.5804944586719</v>
      </c>
      <c r="S153" s="101">
        <v>1438.6918889220647</v>
      </c>
      <c r="T153" s="101">
        <v>1734.7820939882517</v>
      </c>
      <c r="U153" s="101">
        <v>2055.9504948542631</v>
      </c>
      <c r="V153" s="101">
        <v>1825.0515663509959</v>
      </c>
      <c r="W153" s="101">
        <v>2211.4949896364287</v>
      </c>
      <c r="DA153" s="131" t="s">
        <v>2386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594.42108818340876</v>
      </c>
      <c r="M154" s="104">
        <v>625.23162166537054</v>
      </c>
      <c r="N154" s="104">
        <v>707.01570064165594</v>
      </c>
      <c r="O154" s="104">
        <v>890.00530533725248</v>
      </c>
      <c r="P154" s="104">
        <v>893.50655806551845</v>
      </c>
      <c r="Q154" s="104">
        <v>1024.310860261214</v>
      </c>
      <c r="R154" s="104">
        <v>1043.2602682046822</v>
      </c>
      <c r="S154" s="104">
        <v>1054.8511402133086</v>
      </c>
      <c r="T154" s="104">
        <v>1289.2183360644308</v>
      </c>
      <c r="U154" s="104">
        <v>1547.6163659325466</v>
      </c>
      <c r="V154" s="104">
        <v>1396.0123517484258</v>
      </c>
      <c r="W154" s="104">
        <v>1721.2241257741114</v>
      </c>
      <c r="DA154" s="132" t="s">
        <v>2387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288.294376639885</v>
      </c>
      <c r="M155" s="98">
        <v>273.5688069721599</v>
      </c>
      <c r="N155" s="98">
        <v>322.24336922380076</v>
      </c>
      <c r="O155" s="98">
        <v>436.91545295811909</v>
      </c>
      <c r="P155" s="98">
        <v>399.05773149545672</v>
      </c>
      <c r="Q155" s="98">
        <v>459.80684626039272</v>
      </c>
      <c r="R155" s="98">
        <v>460.72004440266295</v>
      </c>
      <c r="S155" s="98">
        <v>415.90131461426415</v>
      </c>
      <c r="T155" s="98">
        <v>524.262209729402</v>
      </c>
      <c r="U155" s="98">
        <v>595.23250580123158</v>
      </c>
      <c r="V155" s="98">
        <v>537.8714093199992</v>
      </c>
      <c r="W155" s="98">
        <v>657.3704820663686</v>
      </c>
      <c r="DA155" s="63" t="s">
        <v>2388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306.12671154352358</v>
      </c>
      <c r="M156" s="98">
        <v>351.66281469321052</v>
      </c>
      <c r="N156" s="98">
        <v>384.77233141785513</v>
      </c>
      <c r="O156" s="98">
        <v>453.08985237913345</v>
      </c>
      <c r="P156" s="98">
        <v>494.44882657006184</v>
      </c>
      <c r="Q156" s="98">
        <v>564.50401400082137</v>
      </c>
      <c r="R156" s="98">
        <v>582.54022380201934</v>
      </c>
      <c r="S156" s="98">
        <v>638.94982559904429</v>
      </c>
      <c r="T156" s="98">
        <v>764.95612633502867</v>
      </c>
      <c r="U156" s="98">
        <v>952.38386013131492</v>
      </c>
      <c r="V156" s="98">
        <v>858.14094242842634</v>
      </c>
      <c r="W156" s="98">
        <v>1063.853643707743</v>
      </c>
      <c r="DA156" s="63" t="s">
        <v>2389</v>
      </c>
    </row>
    <row r="157" spans="1:105" ht="12" customHeight="1" x14ac:dyDescent="0.25">
      <c r="A157" s="121" t="s">
        <v>54</v>
      </c>
      <c r="B157" s="122">
        <v>268.14329619167808</v>
      </c>
      <c r="C157" s="122">
        <v>298.26248600754388</v>
      </c>
      <c r="D157" s="122">
        <v>267.74252582997468</v>
      </c>
      <c r="E157" s="122">
        <v>293.57694739772921</v>
      </c>
      <c r="F157" s="122">
        <v>309.44806882684259</v>
      </c>
      <c r="G157" s="122">
        <v>302.94715079712211</v>
      </c>
      <c r="H157" s="122">
        <v>271.75551260245408</v>
      </c>
      <c r="I157" s="122">
        <v>304.25529195097619</v>
      </c>
      <c r="J157" s="122">
        <v>258.89560503739159</v>
      </c>
      <c r="K157" s="122">
        <v>240.51865495526263</v>
      </c>
      <c r="L157" s="122">
        <v>214.78814701815648</v>
      </c>
      <c r="M157" s="122">
        <v>240.54451665824908</v>
      </c>
      <c r="N157" s="122">
        <v>247.433165457727</v>
      </c>
      <c r="O157" s="122">
        <v>239.89356425053879</v>
      </c>
      <c r="P157" s="122">
        <v>277.33236896321563</v>
      </c>
      <c r="Q157" s="122">
        <v>292.70910669039449</v>
      </c>
      <c r="R157" s="122">
        <v>300.27931424710727</v>
      </c>
      <c r="S157" s="122">
        <v>358.23122664249991</v>
      </c>
      <c r="T157" s="122">
        <v>344.33543924685256</v>
      </c>
      <c r="U157" s="122">
        <v>360.76671429517836</v>
      </c>
      <c r="V157" s="122">
        <v>378.57907436110071</v>
      </c>
      <c r="W157" s="122">
        <v>443.47513105074978</v>
      </c>
      <c r="DA157" s="130" t="s">
        <v>2390</v>
      </c>
    </row>
    <row r="158" spans="1:105" ht="12" customHeight="1" x14ac:dyDescent="0.25">
      <c r="A158" s="97" t="s">
        <v>50</v>
      </c>
      <c r="B158" s="98">
        <v>383.68057003422001</v>
      </c>
      <c r="C158" s="98">
        <v>394.34282084700442</v>
      </c>
      <c r="D158" s="98">
        <v>353.11858696359235</v>
      </c>
      <c r="E158" s="98">
        <v>343.01211328772268</v>
      </c>
      <c r="F158" s="98">
        <v>368.5384843176771</v>
      </c>
      <c r="G158" s="98">
        <v>388.17055408248154</v>
      </c>
      <c r="H158" s="98">
        <v>354.94324796544737</v>
      </c>
      <c r="I158" s="98">
        <v>360.59347955191561</v>
      </c>
      <c r="J158" s="98">
        <v>343.43214856351159</v>
      </c>
      <c r="K158" s="98">
        <v>320.48448222685448</v>
      </c>
      <c r="L158" s="98">
        <v>280.67966288657107</v>
      </c>
      <c r="M158" s="98">
        <v>303.6960375075837</v>
      </c>
      <c r="N158" s="98">
        <v>311.34320287521018</v>
      </c>
      <c r="O158" s="98">
        <v>313.18215165607324</v>
      </c>
      <c r="P158" s="98">
        <v>347.89442932542391</v>
      </c>
      <c r="Q158" s="98">
        <v>377.81447631177605</v>
      </c>
      <c r="R158" s="98">
        <v>430.74682028458511</v>
      </c>
      <c r="S158" s="98">
        <v>484.7624672382575</v>
      </c>
      <c r="T158" s="98">
        <v>281.18305908936327</v>
      </c>
      <c r="U158" s="98">
        <v>573.95853404270292</v>
      </c>
      <c r="V158" s="98">
        <v>358.74978432674055</v>
      </c>
      <c r="W158" s="98">
        <v>724.11255208492889</v>
      </c>
      <c r="DA158" s="63" t="s">
        <v>2391</v>
      </c>
    </row>
    <row r="159" spans="1:105" ht="12" customHeight="1" x14ac:dyDescent="0.25">
      <c r="A159" s="109" t="s">
        <v>120</v>
      </c>
      <c r="B159" s="33">
        <v>261.34523207913622</v>
      </c>
      <c r="C159" s="33">
        <v>292.16214728757808</v>
      </c>
      <c r="D159" s="33">
        <v>262.19792665168802</v>
      </c>
      <c r="E159" s="33">
        <v>290.6540455584751</v>
      </c>
      <c r="F159" s="33">
        <v>305.91316097859391</v>
      </c>
      <c r="G159" s="33">
        <v>297.52992750338689</v>
      </c>
      <c r="H159" s="33">
        <v>266.09861244203552</v>
      </c>
      <c r="I159" s="33">
        <v>300.28192311497821</v>
      </c>
      <c r="J159" s="33">
        <v>252.6184435913851</v>
      </c>
      <c r="K159" s="33">
        <v>234.58423391922247</v>
      </c>
      <c r="L159" s="33">
        <v>209.87703270209732</v>
      </c>
      <c r="M159" s="33">
        <v>236.21679782258553</v>
      </c>
      <c r="N159" s="33">
        <v>243.76765504361725</v>
      </c>
      <c r="O159" s="33">
        <v>236.42038729430044</v>
      </c>
      <c r="P159" s="33">
        <v>274.77757823334872</v>
      </c>
      <c r="Q159" s="33">
        <v>289.75997364302179</v>
      </c>
      <c r="R159" s="33">
        <v>296.10175054839141</v>
      </c>
      <c r="S159" s="33">
        <v>354.77001036380602</v>
      </c>
      <c r="T159" s="33">
        <v>345.65367191531476</v>
      </c>
      <c r="U159" s="33">
        <v>355.64309473665463</v>
      </c>
      <c r="V159" s="33">
        <v>379.06841427327186</v>
      </c>
      <c r="W159" s="33">
        <v>434.95287802898213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14154.477089712827</v>
      </c>
      <c r="C161" s="117">
        <f t="shared" si="54"/>
        <v>15072.801839368756</v>
      </c>
      <c r="D161" s="117">
        <f t="shared" si="54"/>
        <v>15460.839170867892</v>
      </c>
      <c r="E161" s="117">
        <f t="shared" si="54"/>
        <v>15096.032096928284</v>
      </c>
      <c r="F161" s="117">
        <f t="shared" si="54"/>
        <v>13716.994432890202</v>
      </c>
      <c r="G161" s="117">
        <f t="shared" si="54"/>
        <v>12793.652608881972</v>
      </c>
      <c r="H161" s="117">
        <f t="shared" si="54"/>
        <v>11547.850654322396</v>
      </c>
      <c r="I161" s="117">
        <f t="shared" si="54"/>
        <v>10737.193897080495</v>
      </c>
      <c r="J161" s="117">
        <f t="shared" si="54"/>
        <v>11149.262925720763</v>
      </c>
      <c r="K161" s="117">
        <f t="shared" si="54"/>
        <v>10993.985125554284</v>
      </c>
      <c r="L161" s="117">
        <f t="shared" si="54"/>
        <v>12072.403429599222</v>
      </c>
      <c r="M161" s="117">
        <f t="shared" si="54"/>
        <v>13250.622420531618</v>
      </c>
      <c r="N161" s="117">
        <f t="shared" si="54"/>
        <v>14369.495756313292</v>
      </c>
      <c r="O161" s="117">
        <f t="shared" si="54"/>
        <v>14008.672335026606</v>
      </c>
      <c r="P161" s="117">
        <f t="shared" si="54"/>
        <v>13712.78641829452</v>
      </c>
      <c r="Q161" s="117">
        <f t="shared" si="54"/>
        <v>14279.881277880968</v>
      </c>
      <c r="R161" s="117">
        <f t="shared" ref="R161:V161" si="55">R162+R164+R166+R175</f>
        <v>14764.246237125028</v>
      </c>
      <c r="S161" s="117">
        <f t="shared" si="55"/>
        <v>9825.8040047302184</v>
      </c>
      <c r="T161" s="117">
        <f t="shared" si="55"/>
        <v>9989.0128127688095</v>
      </c>
      <c r="U161" s="117">
        <f t="shared" si="55"/>
        <v>13237.94849082494</v>
      </c>
      <c r="V161" s="117">
        <f t="shared" si="55"/>
        <v>16346.937048138985</v>
      </c>
      <c r="W161" s="117">
        <f t="shared" ref="W161" si="56">W162+W164+W166+W175</f>
        <v>14213.417291563837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12525.425209627929</v>
      </c>
      <c r="C162" s="122">
        <f t="shared" si="57"/>
        <v>13643.474498443791</v>
      </c>
      <c r="D162" s="122">
        <f t="shared" si="57"/>
        <v>14037.252676044895</v>
      </c>
      <c r="E162" s="122">
        <f t="shared" si="57"/>
        <v>13617.74889807107</v>
      </c>
      <c r="F162" s="122">
        <f t="shared" si="57"/>
        <v>12261.241533672399</v>
      </c>
      <c r="G162" s="122">
        <f t="shared" si="57"/>
        <v>11351.066282143134</v>
      </c>
      <c r="H162" s="122">
        <f t="shared" si="57"/>
        <v>10129.479059020035</v>
      </c>
      <c r="I162" s="122">
        <f t="shared" si="57"/>
        <v>9197.0858987374104</v>
      </c>
      <c r="J162" s="122">
        <f t="shared" si="57"/>
        <v>9749.1248802049067</v>
      </c>
      <c r="K162" s="122">
        <f t="shared" si="57"/>
        <v>9810.5815085162849</v>
      </c>
      <c r="L162" s="122">
        <f t="shared" si="57"/>
        <v>10970.219962004239</v>
      </c>
      <c r="M162" s="122">
        <f t="shared" si="57"/>
        <v>12080.181762307653</v>
      </c>
      <c r="N162" s="122">
        <f t="shared" si="57"/>
        <v>13102.502082808267</v>
      </c>
      <c r="O162" s="122">
        <f t="shared" si="57"/>
        <v>12553.959055654832</v>
      </c>
      <c r="P162" s="122">
        <f t="shared" si="57"/>
        <v>12199.011319246285</v>
      </c>
      <c r="Q162" s="122">
        <f t="shared" si="57"/>
        <v>12571.549153279917</v>
      </c>
      <c r="R162" s="122">
        <f t="shared" si="57"/>
        <v>12999.762314457652</v>
      </c>
      <c r="S162" s="122">
        <f t="shared" si="57"/>
        <v>7943.8825149724398</v>
      </c>
      <c r="T162" s="122">
        <f t="shared" si="57"/>
        <v>7843.4337684182992</v>
      </c>
      <c r="U162" s="122">
        <f t="shared" si="57"/>
        <v>10809.78311804861</v>
      </c>
      <c r="V162" s="122">
        <f t="shared" si="57"/>
        <v>14159.258637174731</v>
      </c>
      <c r="W162" s="122">
        <f t="shared" si="57"/>
        <v>11584.469443995675</v>
      </c>
      <c r="DA162" s="130" t="s">
        <v>2394</v>
      </c>
    </row>
    <row r="163" spans="1:105" ht="12" customHeight="1" x14ac:dyDescent="0.25">
      <c r="A163" s="97" t="s">
        <v>53</v>
      </c>
      <c r="B163" s="33">
        <v>12525.425209627929</v>
      </c>
      <c r="C163" s="33">
        <v>13643.474498443791</v>
      </c>
      <c r="D163" s="33">
        <v>14037.252676044895</v>
      </c>
      <c r="E163" s="33">
        <v>13617.74889807107</v>
      </c>
      <c r="F163" s="33">
        <v>12261.241533672399</v>
      </c>
      <c r="G163" s="33">
        <v>11351.066282143134</v>
      </c>
      <c r="H163" s="33">
        <v>10129.479059020035</v>
      </c>
      <c r="I163" s="33">
        <v>9197.0858987374104</v>
      </c>
      <c r="J163" s="33">
        <v>9749.1248802049067</v>
      </c>
      <c r="K163" s="33">
        <v>9810.5815085162849</v>
      </c>
      <c r="L163" s="33">
        <v>10970.219962004239</v>
      </c>
      <c r="M163" s="33">
        <v>12080.181762307653</v>
      </c>
      <c r="N163" s="33">
        <v>13102.502082808267</v>
      </c>
      <c r="O163" s="33">
        <v>12553.959055654832</v>
      </c>
      <c r="P163" s="33">
        <v>12199.011319246285</v>
      </c>
      <c r="Q163" s="33">
        <v>12571.549153279917</v>
      </c>
      <c r="R163" s="33">
        <v>12999.762314457652</v>
      </c>
      <c r="S163" s="33">
        <v>7943.8825149724398</v>
      </c>
      <c r="T163" s="33">
        <v>7843.4337684182992</v>
      </c>
      <c r="U163" s="33">
        <v>10809.78311804861</v>
      </c>
      <c r="V163" s="33">
        <v>14159.258637174731</v>
      </c>
      <c r="W163" s="33">
        <v>11584.469443995675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2.7750206136162601</v>
      </c>
      <c r="C164" s="122">
        <f t="shared" si="58"/>
        <v>4.6342057460896768</v>
      </c>
      <c r="D164" s="122">
        <f t="shared" si="58"/>
        <v>6.7546173071145699</v>
      </c>
      <c r="E164" s="122">
        <f t="shared" si="58"/>
        <v>7.320540477926432</v>
      </c>
      <c r="F164" s="122">
        <f t="shared" si="58"/>
        <v>6.277247333712511</v>
      </c>
      <c r="G164" s="122">
        <f t="shared" si="58"/>
        <v>6.4464634743048341</v>
      </c>
      <c r="H164" s="122">
        <f t="shared" si="58"/>
        <v>7.8469579435111605</v>
      </c>
      <c r="I164" s="122">
        <f t="shared" si="58"/>
        <v>12.140718548721894</v>
      </c>
      <c r="J164" s="122">
        <f t="shared" si="58"/>
        <v>11.99673079552789</v>
      </c>
      <c r="K164" s="122">
        <f t="shared" si="58"/>
        <v>15.712657616477504</v>
      </c>
      <c r="L164" s="122">
        <f t="shared" si="58"/>
        <v>22.591812232239484</v>
      </c>
      <c r="M164" s="122">
        <f t="shared" si="58"/>
        <v>22.268011767071613</v>
      </c>
      <c r="N164" s="122">
        <f t="shared" si="58"/>
        <v>37.104708051023309</v>
      </c>
      <c r="O164" s="122">
        <f t="shared" si="58"/>
        <v>38.40619922102141</v>
      </c>
      <c r="P164" s="122">
        <f t="shared" si="58"/>
        <v>32.046753176068812</v>
      </c>
      <c r="Q164" s="122">
        <f t="shared" si="58"/>
        <v>48.152500491904</v>
      </c>
      <c r="R164" s="122">
        <f t="shared" si="58"/>
        <v>46.460466903665122</v>
      </c>
      <c r="S164" s="122">
        <f t="shared" si="58"/>
        <v>45.396342941276572</v>
      </c>
      <c r="T164" s="122">
        <f t="shared" si="58"/>
        <v>46.239952993996098</v>
      </c>
      <c r="U164" s="122">
        <f t="shared" si="58"/>
        <v>40.913955622514315</v>
      </c>
      <c r="V164" s="122">
        <f t="shared" si="58"/>
        <v>38.857832482001704</v>
      </c>
      <c r="W164" s="122">
        <f t="shared" si="58"/>
        <v>38.390779107089806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2.7750206136162601</v>
      </c>
      <c r="C165" s="98">
        <f>IF(RES_hhdet_fec!C165=0,0,RES_hhdet_fec!C165*1000*11630/RES_hhdet_num!C161)</f>
        <v>4.6342057460896768</v>
      </c>
      <c r="D165" s="98">
        <f>IF(RES_hhdet_fec!D165=0,0,RES_hhdet_fec!D165*1000*11630/RES_hhdet_num!D161)</f>
        <v>6.7546173071145699</v>
      </c>
      <c r="E165" s="98">
        <f>IF(RES_hhdet_fec!E165=0,0,RES_hhdet_fec!E165*1000*11630/RES_hhdet_num!E161)</f>
        <v>7.320540477926432</v>
      </c>
      <c r="F165" s="98">
        <f>IF(RES_hhdet_fec!F165=0,0,RES_hhdet_fec!F165*1000*11630/RES_hhdet_num!F161)</f>
        <v>6.277247333712511</v>
      </c>
      <c r="G165" s="98">
        <f>IF(RES_hhdet_fec!G165=0,0,RES_hhdet_fec!G165*1000*11630/RES_hhdet_num!G161)</f>
        <v>6.4464634743048341</v>
      </c>
      <c r="H165" s="98">
        <f>IF(RES_hhdet_fec!H165=0,0,RES_hhdet_fec!H165*1000*11630/RES_hhdet_num!H161)</f>
        <v>7.8469579435111605</v>
      </c>
      <c r="I165" s="98">
        <f>IF(RES_hhdet_fec!I165=0,0,RES_hhdet_fec!I165*1000*11630/RES_hhdet_num!I161)</f>
        <v>12.140718548721894</v>
      </c>
      <c r="J165" s="98">
        <f>IF(RES_hhdet_fec!J165=0,0,RES_hhdet_fec!J165*1000*11630/RES_hhdet_num!J161)</f>
        <v>11.99673079552789</v>
      </c>
      <c r="K165" s="98">
        <f>IF(RES_hhdet_fec!K165=0,0,RES_hhdet_fec!K165*1000*11630/RES_hhdet_num!K161)</f>
        <v>15.712657616477504</v>
      </c>
      <c r="L165" s="98">
        <f>IF(RES_hhdet_fec!L165=0,0,RES_hhdet_fec!L165*1000*11630/RES_hhdet_num!L161)</f>
        <v>22.591812232239484</v>
      </c>
      <c r="M165" s="98">
        <f>IF(RES_hhdet_fec!M165=0,0,RES_hhdet_fec!M165*1000*11630/RES_hhdet_num!M161)</f>
        <v>22.268011767071613</v>
      </c>
      <c r="N165" s="98">
        <f>IF(RES_hhdet_fec!N165=0,0,RES_hhdet_fec!N165*1000*11630/RES_hhdet_num!N161)</f>
        <v>37.104708051023309</v>
      </c>
      <c r="O165" s="98">
        <f>IF(RES_hhdet_fec!O165=0,0,RES_hhdet_fec!O165*1000*11630/RES_hhdet_num!O161)</f>
        <v>38.40619922102141</v>
      </c>
      <c r="P165" s="98">
        <f>IF(RES_hhdet_fec!P165=0,0,RES_hhdet_fec!P165*1000*11630/RES_hhdet_num!P161)</f>
        <v>32.046753176068812</v>
      </c>
      <c r="Q165" s="98">
        <f>IF(RES_hhdet_fec!Q165=0,0,RES_hhdet_fec!Q165*1000*11630/RES_hhdet_num!Q161)</f>
        <v>48.152500491904</v>
      </c>
      <c r="R165" s="98">
        <f>IF(RES_hhdet_fec!R165=0,0,RES_hhdet_fec!R165*1000*11630/RES_hhdet_num!R161)</f>
        <v>46.460466903665122</v>
      </c>
      <c r="S165" s="98">
        <f>IF(RES_hhdet_fec!S165=0,0,RES_hhdet_fec!S165*1000*11630/RES_hhdet_num!S161)</f>
        <v>45.396342941276572</v>
      </c>
      <c r="T165" s="98">
        <f>IF(RES_hhdet_fec!T165=0,0,RES_hhdet_fec!T165*1000*11630/RES_hhdet_num!T161)</f>
        <v>46.239952993996098</v>
      </c>
      <c r="U165" s="98">
        <f>IF(RES_hhdet_fec!U165=0,0,RES_hhdet_fec!U165*1000*11630/RES_hhdet_num!U161)</f>
        <v>40.913955622514315</v>
      </c>
      <c r="V165" s="98">
        <f>IF(RES_hhdet_fec!V165=0,0,RES_hhdet_fec!V165*1000*11630/RES_hhdet_num!V161)</f>
        <v>38.857832482001704</v>
      </c>
      <c r="W165" s="98">
        <f>IF(RES_hhdet_fec!W165=0,0,RES_hhdet_fec!W165*1000*11630/RES_hhdet_num!W161)</f>
        <v>38.390779107089806</v>
      </c>
      <c r="DA165" s="63" t="s">
        <v>2397</v>
      </c>
    </row>
    <row r="166" spans="1:105" ht="12" customHeight="1" x14ac:dyDescent="0.25">
      <c r="A166" s="121" t="s">
        <v>55</v>
      </c>
      <c r="B166" s="122">
        <v>1358.1214356752196</v>
      </c>
      <c r="C166" s="122">
        <v>1125.8003681416565</v>
      </c>
      <c r="D166" s="122">
        <v>1147.8481716021606</v>
      </c>
      <c r="E166" s="122">
        <v>1175.3350478103914</v>
      </c>
      <c r="F166" s="122">
        <v>1138.0995647138686</v>
      </c>
      <c r="G166" s="122">
        <v>1131.9821311165367</v>
      </c>
      <c r="H166" s="122">
        <v>1138.4761772487414</v>
      </c>
      <c r="I166" s="122">
        <v>1223.7574214872061</v>
      </c>
      <c r="J166" s="122">
        <v>1129.2088367937899</v>
      </c>
      <c r="K166" s="122">
        <v>926.82622422491556</v>
      </c>
      <c r="L166" s="122">
        <v>864.19842919204598</v>
      </c>
      <c r="M166" s="122">
        <v>906.68511917539763</v>
      </c>
      <c r="N166" s="122">
        <v>981.62273677769906</v>
      </c>
      <c r="O166" s="122">
        <v>1175.7778416029246</v>
      </c>
      <c r="P166" s="122">
        <v>1202.7646002846857</v>
      </c>
      <c r="Q166" s="122">
        <v>1365.5326337966962</v>
      </c>
      <c r="R166" s="122">
        <v>1414.7533782245596</v>
      </c>
      <c r="S166" s="122">
        <v>1473.6163404467188</v>
      </c>
      <c r="T166" s="122">
        <v>1750.8554210474451</v>
      </c>
      <c r="U166" s="122">
        <v>2023.4507112443662</v>
      </c>
      <c r="V166" s="122">
        <v>1771.6895368340693</v>
      </c>
      <c r="W166" s="122">
        <v>2148.117585667123</v>
      </c>
      <c r="DA166" s="130" t="s">
        <v>2398</v>
      </c>
    </row>
    <row r="167" spans="1:105" ht="12" customHeight="1" x14ac:dyDescent="0.25">
      <c r="A167" s="97" t="s">
        <v>124</v>
      </c>
      <c r="B167" s="98">
        <v>1354.3355226703138</v>
      </c>
      <c r="C167" s="98">
        <v>1322.9383540038968</v>
      </c>
      <c r="D167" s="98">
        <v>1308.3267231246684</v>
      </c>
      <c r="E167" s="98">
        <v>1271.9462392334763</v>
      </c>
      <c r="F167" s="98">
        <v>1252.1864265784538</v>
      </c>
      <c r="G167" s="98">
        <v>1255.2125501555454</v>
      </c>
      <c r="H167" s="98">
        <v>1254.7050468297846</v>
      </c>
      <c r="I167" s="98">
        <v>1265.6566662233986</v>
      </c>
      <c r="J167" s="98">
        <v>1219.235341686187</v>
      </c>
      <c r="K167" s="98">
        <v>1218.9745767857703</v>
      </c>
      <c r="L167" s="98">
        <v>1180.5839330235749</v>
      </c>
      <c r="M167" s="98">
        <v>1171.5741923664957</v>
      </c>
      <c r="N167" s="98">
        <v>1145.0094259148755</v>
      </c>
      <c r="O167" s="98">
        <v>1121.7738202932344</v>
      </c>
      <c r="P167" s="98">
        <v>1226.8077926251713</v>
      </c>
      <c r="Q167" s="98">
        <v>1246.192556254641</v>
      </c>
      <c r="R167" s="98">
        <v>1292.6807701396065</v>
      </c>
      <c r="S167" s="98">
        <v>1531.4387811005786</v>
      </c>
      <c r="T167" s="98">
        <v>1933.837539222287</v>
      </c>
      <c r="U167" s="98">
        <v>1454.851364842795</v>
      </c>
      <c r="V167" s="98">
        <v>1774.507394258048</v>
      </c>
      <c r="W167" s="98">
        <v>2025.4018836280991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1451.2855307369628</v>
      </c>
      <c r="U168" s="98">
        <v>1192.2602913295045</v>
      </c>
      <c r="V168" s="98">
        <v>1589.5002437610801</v>
      </c>
      <c r="W168" s="98">
        <v>1872.1740616500083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508.92504040429469</v>
      </c>
      <c r="U169" s="101">
        <v>396.0480380292986</v>
      </c>
      <c r="V169" s="101">
        <v>531.15390452308031</v>
      </c>
      <c r="W169" s="101">
        <v>619.54922921555158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942.36049033266818</v>
      </c>
      <c r="U170" s="104">
        <v>796.21225330020604</v>
      </c>
      <c r="V170" s="104">
        <v>1058.3463392379999</v>
      </c>
      <c r="W170" s="104">
        <v>1252.6248324344567</v>
      </c>
      <c r="DA170" s="132" t="s">
        <v>2402</v>
      </c>
    </row>
    <row r="171" spans="1:105" ht="12" customHeight="1" x14ac:dyDescent="0.25">
      <c r="A171" s="106" t="s">
        <v>122</v>
      </c>
      <c r="B171" s="101">
        <v>1358.6594783931373</v>
      </c>
      <c r="C171" s="101">
        <v>1096.3225773111865</v>
      </c>
      <c r="D171" s="101">
        <v>1121.8864036325745</v>
      </c>
      <c r="E171" s="101">
        <v>1158.545028594745</v>
      </c>
      <c r="F171" s="101">
        <v>1117.602241382388</v>
      </c>
      <c r="G171" s="101">
        <v>1109.984605718915</v>
      </c>
      <c r="H171" s="101">
        <v>1117.9106569486719</v>
      </c>
      <c r="I171" s="101">
        <v>1216.5882189864317</v>
      </c>
      <c r="J171" s="101">
        <v>1114.7819884165742</v>
      </c>
      <c r="K171" s="101">
        <v>883.12527935812909</v>
      </c>
      <c r="L171" s="101">
        <v>822.35129476751433</v>
      </c>
      <c r="M171" s="101">
        <v>881.33783857430888</v>
      </c>
      <c r="N171" s="101">
        <v>973.44678039669179</v>
      </c>
      <c r="O171" s="101">
        <v>1185.0712779551154</v>
      </c>
      <c r="P171" s="101">
        <v>1206.7176546083708</v>
      </c>
      <c r="Q171" s="101">
        <v>1375.9665855974306</v>
      </c>
      <c r="R171" s="101">
        <v>1426.8317662692173</v>
      </c>
      <c r="S171" s="101">
        <v>1493.7665649605265</v>
      </c>
      <c r="T171" s="101">
        <v>1803.5892385099037</v>
      </c>
      <c r="U171" s="101">
        <v>2104.8336878201949</v>
      </c>
      <c r="V171" s="101">
        <v>1836.8526293779796</v>
      </c>
      <c r="W171" s="101">
        <v>2224.606767929522</v>
      </c>
      <c r="DA171" s="131" t="s">
        <v>2403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593.03168350371823</v>
      </c>
      <c r="M172" s="104">
        <v>621.76566056804688</v>
      </c>
      <c r="N172" s="104">
        <v>702.56744648500262</v>
      </c>
      <c r="O172" s="104">
        <v>884.18437081769719</v>
      </c>
      <c r="P172" s="104">
        <v>887.93584974993496</v>
      </c>
      <c r="Q172" s="104">
        <v>1023.2035229516672</v>
      </c>
      <c r="R172" s="104">
        <v>1059.5038646326896</v>
      </c>
      <c r="S172" s="104">
        <v>1069.6225302228227</v>
      </c>
      <c r="T172" s="104">
        <v>1307.7299164619428</v>
      </c>
      <c r="U172" s="104">
        <v>1567.5137482119069</v>
      </c>
      <c r="V172" s="104">
        <v>1403.6517875343964</v>
      </c>
      <c r="W172" s="104">
        <v>1730.7370195769695</v>
      </c>
      <c r="DA172" s="132" t="s">
        <v>2404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287.62051502226302</v>
      </c>
      <c r="M173" s="98">
        <v>271.60947776097055</v>
      </c>
      <c r="N173" s="98">
        <v>319.43809879328421</v>
      </c>
      <c r="O173" s="98">
        <v>432.74605831368723</v>
      </c>
      <c r="P173" s="98">
        <v>395.32798420721969</v>
      </c>
      <c r="Q173" s="98">
        <v>459.22568882967454</v>
      </c>
      <c r="R173" s="98">
        <v>473.14657031274226</v>
      </c>
      <c r="S173" s="98">
        <v>425.47494940798163</v>
      </c>
      <c r="T173" s="98">
        <v>533.46909441682919</v>
      </c>
      <c r="U173" s="98">
        <v>603.66843838191505</v>
      </c>
      <c r="V173" s="98">
        <v>538.93144990075746</v>
      </c>
      <c r="W173" s="98">
        <v>658.85791387901941</v>
      </c>
      <c r="DA173" s="63" t="s">
        <v>2405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305.41116848145526</v>
      </c>
      <c r="M174" s="33">
        <v>350.15618280707633</v>
      </c>
      <c r="N174" s="33">
        <v>383.12934769171824</v>
      </c>
      <c r="O174" s="33">
        <v>451.43831250401007</v>
      </c>
      <c r="P174" s="33">
        <v>492.60786554271522</v>
      </c>
      <c r="Q174" s="33">
        <v>563.9778341219926</v>
      </c>
      <c r="R174" s="33">
        <v>586.3572943199473</v>
      </c>
      <c r="S174" s="33">
        <v>644.14758081484081</v>
      </c>
      <c r="T174" s="33">
        <v>774.26082204511363</v>
      </c>
      <c r="U174" s="33">
        <v>963.84530982999183</v>
      </c>
      <c r="V174" s="33">
        <v>864.72033763363902</v>
      </c>
      <c r="W174" s="33">
        <v>1071.8791056979501</v>
      </c>
      <c r="DA174" s="60" t="s">
        <v>2406</v>
      </c>
    </row>
    <row r="175" spans="1:105" ht="12" customHeight="1" x14ac:dyDescent="0.25">
      <c r="A175" s="121" t="s">
        <v>54</v>
      </c>
      <c r="B175" s="122">
        <v>268.15542379606183</v>
      </c>
      <c r="C175" s="122">
        <v>298.89276703722027</v>
      </c>
      <c r="D175" s="122">
        <v>268.9837059137231</v>
      </c>
      <c r="E175" s="122">
        <v>295.62761056889832</v>
      </c>
      <c r="F175" s="122">
        <v>311.37608717022295</v>
      </c>
      <c r="G175" s="122">
        <v>304.15773214799566</v>
      </c>
      <c r="H175" s="122">
        <v>272.0484601101063</v>
      </c>
      <c r="I175" s="122">
        <v>304.20985830715739</v>
      </c>
      <c r="J175" s="122">
        <v>258.93247792653682</v>
      </c>
      <c r="K175" s="122">
        <v>240.86473519660734</v>
      </c>
      <c r="L175" s="122">
        <v>215.39322617069726</v>
      </c>
      <c r="M175" s="122">
        <v>241.48752728149492</v>
      </c>
      <c r="N175" s="122">
        <v>248.26622867630329</v>
      </c>
      <c r="O175" s="122">
        <v>240.52923854782821</v>
      </c>
      <c r="P175" s="122">
        <v>278.96374558747988</v>
      </c>
      <c r="Q175" s="122">
        <v>294.64699031245124</v>
      </c>
      <c r="R175" s="122">
        <v>303.27007753915149</v>
      </c>
      <c r="S175" s="122">
        <v>362.9088063697838</v>
      </c>
      <c r="T175" s="122">
        <v>348.48367030906894</v>
      </c>
      <c r="U175" s="122">
        <v>363.80070590944797</v>
      </c>
      <c r="V175" s="122">
        <v>377.13104164818378</v>
      </c>
      <c r="W175" s="122">
        <v>442.4394827939484</v>
      </c>
      <c r="DA175" s="130" t="s">
        <v>2407</v>
      </c>
    </row>
    <row r="176" spans="1:105" ht="12" customHeight="1" x14ac:dyDescent="0.25">
      <c r="A176" s="97" t="s">
        <v>50</v>
      </c>
      <c r="B176" s="98">
        <v>383.68057003422001</v>
      </c>
      <c r="C176" s="98">
        <v>395.34175460564342</v>
      </c>
      <c r="D176" s="98">
        <v>354.49047880621379</v>
      </c>
      <c r="E176" s="98">
        <v>344.4872924573811</v>
      </c>
      <c r="F176" s="98">
        <v>369.91901839798976</v>
      </c>
      <c r="G176" s="98">
        <v>389.09305989100341</v>
      </c>
      <c r="H176" s="98">
        <v>355.10232350276931</v>
      </c>
      <c r="I176" s="98">
        <v>360.53036810905286</v>
      </c>
      <c r="J176" s="98">
        <v>343.46138193036342</v>
      </c>
      <c r="K176" s="98">
        <v>320.61224207252064</v>
      </c>
      <c r="L176" s="98">
        <v>280.84915763623519</v>
      </c>
      <c r="M176" s="98">
        <v>303.91592853225325</v>
      </c>
      <c r="N176" s="98">
        <v>311.53565117688277</v>
      </c>
      <c r="O176" s="98">
        <v>313.27532585696702</v>
      </c>
      <c r="P176" s="98">
        <v>347.95699823895802</v>
      </c>
      <c r="Q176" s="98">
        <v>377.82793179419127</v>
      </c>
      <c r="R176" s="98">
        <v>430.85114097385843</v>
      </c>
      <c r="S176" s="98">
        <v>485.0399605672585</v>
      </c>
      <c r="T176" s="98">
        <v>281.37752351678574</v>
      </c>
      <c r="U176" s="98">
        <v>574.15685891907469</v>
      </c>
      <c r="V176" s="98">
        <v>358.37990477809785</v>
      </c>
      <c r="W176" s="98">
        <v>724.34328980995815</v>
      </c>
      <c r="DA176" s="63" t="s">
        <v>2408</v>
      </c>
    </row>
    <row r="177" spans="1:105" ht="12" customHeight="1" x14ac:dyDescent="0.25">
      <c r="A177" s="109" t="s">
        <v>120</v>
      </c>
      <c r="B177" s="33">
        <v>261.34523207913622</v>
      </c>
      <c r="C177" s="33">
        <v>293.16233525897348</v>
      </c>
      <c r="D177" s="33">
        <v>263.8305240210592</v>
      </c>
      <c r="E177" s="33">
        <v>292.80959292745763</v>
      </c>
      <c r="F177" s="33">
        <v>307.95467867372514</v>
      </c>
      <c r="G177" s="33">
        <v>298.87924527144969</v>
      </c>
      <c r="H177" s="33">
        <v>266.36246277219158</v>
      </c>
      <c r="I177" s="33">
        <v>300.17417764637111</v>
      </c>
      <c r="J177" s="33">
        <v>252.6625211501036</v>
      </c>
      <c r="K177" s="33">
        <v>234.85850918585234</v>
      </c>
      <c r="L177" s="33">
        <v>210.3197240618079</v>
      </c>
      <c r="M177" s="33">
        <v>236.82842758802207</v>
      </c>
      <c r="N177" s="33">
        <v>244.27758135011953</v>
      </c>
      <c r="O177" s="33">
        <v>236.83043880006176</v>
      </c>
      <c r="P177" s="33">
        <v>275.94076467680372</v>
      </c>
      <c r="Q177" s="33">
        <v>291.35111801573134</v>
      </c>
      <c r="R177" s="33">
        <v>298.55962912371774</v>
      </c>
      <c r="S177" s="33">
        <v>358.77047017089996</v>
      </c>
      <c r="T177" s="33">
        <v>350.39689437019172</v>
      </c>
      <c r="U177" s="33">
        <v>357.57254218854837</v>
      </c>
      <c r="V177" s="33">
        <v>377.66120561844662</v>
      </c>
      <c r="W177" s="33">
        <v>433.77046322806547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5963.7528907247051</v>
      </c>
      <c r="C3" s="117">
        <f t="shared" si="0"/>
        <v>7671.622736411412</v>
      </c>
      <c r="D3" s="117">
        <f t="shared" si="0"/>
        <v>12954.642984914533</v>
      </c>
      <c r="E3" s="117">
        <f t="shared" si="0"/>
        <v>8539.9413654007203</v>
      </c>
      <c r="F3" s="117">
        <f t="shared" si="0"/>
        <v>10982.761271832227</v>
      </c>
      <c r="G3" s="117">
        <f t="shared" si="0"/>
        <v>5835.0200593368681</v>
      </c>
      <c r="H3" s="117">
        <f t="shared" si="0"/>
        <v>5810.2662081741792</v>
      </c>
      <c r="I3" s="117">
        <f t="shared" si="0"/>
        <v>5334.0047082119318</v>
      </c>
      <c r="J3" s="117">
        <f t="shared" si="0"/>
        <v>8075.4145973735385</v>
      </c>
      <c r="K3" s="117">
        <f t="shared" si="0"/>
        <v>6594.1077784809841</v>
      </c>
      <c r="L3" s="117">
        <f t="shared" si="0"/>
        <v>8612.4637709236194</v>
      </c>
      <c r="M3" s="117">
        <f t="shared" si="0"/>
        <v>9250.1050707281811</v>
      </c>
      <c r="N3" s="117">
        <f t="shared" si="0"/>
        <v>10298.173149361975</v>
      </c>
      <c r="O3" s="117">
        <f t="shared" si="0"/>
        <v>8066.4807478760085</v>
      </c>
      <c r="P3" s="117">
        <f t="shared" si="0"/>
        <v>7077.3291449837943</v>
      </c>
      <c r="Q3" s="117">
        <f t="shared" si="0"/>
        <v>6783.7925719490513</v>
      </c>
      <c r="R3" s="117">
        <f t="shared" ref="R3:V3" si="1">R4+R7+R9+R19</f>
        <v>9762.2377695960095</v>
      </c>
      <c r="S3" s="117">
        <f t="shared" si="1"/>
        <v>10584.609795669954</v>
      </c>
      <c r="T3" s="117">
        <f t="shared" si="1"/>
        <v>8631.0485666405039</v>
      </c>
      <c r="U3" s="117">
        <f t="shared" si="1"/>
        <v>7583.5725323500155</v>
      </c>
      <c r="V3" s="117">
        <f t="shared" si="1"/>
        <v>11626.533157754793</v>
      </c>
      <c r="W3" s="117">
        <f t="shared" ref="W3" si="2">W4+W7+W9+W19</f>
        <v>11135.406206866983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5176.0354424374518</v>
      </c>
      <c r="C4" s="122">
        <f t="shared" si="3"/>
        <v>6936.8535906825591</v>
      </c>
      <c r="D4" s="122">
        <f t="shared" si="3"/>
        <v>11889.94314200669</v>
      </c>
      <c r="E4" s="122">
        <f t="shared" si="3"/>
        <v>7730.4668983266656</v>
      </c>
      <c r="F4" s="122">
        <f t="shared" si="3"/>
        <v>9948.847971414747</v>
      </c>
      <c r="G4" s="122">
        <f t="shared" si="3"/>
        <v>5087.401505931879</v>
      </c>
      <c r="H4" s="122">
        <f t="shared" si="3"/>
        <v>5029.5335206225727</v>
      </c>
      <c r="I4" s="122">
        <f t="shared" si="3"/>
        <v>4503.4275613120881</v>
      </c>
      <c r="J4" s="122">
        <f t="shared" si="3"/>
        <v>6995.7783422542116</v>
      </c>
      <c r="K4" s="122">
        <f t="shared" si="3"/>
        <v>5746.1953663414188</v>
      </c>
      <c r="L4" s="122">
        <f t="shared" si="3"/>
        <v>8014.4073766212441</v>
      </c>
      <c r="M4" s="122">
        <f t="shared" si="3"/>
        <v>8504.792375130557</v>
      </c>
      <c r="N4" s="122">
        <f t="shared" si="3"/>
        <v>9452.2468643292232</v>
      </c>
      <c r="O4" s="122">
        <f t="shared" si="3"/>
        <v>7315.9064981776492</v>
      </c>
      <c r="P4" s="122">
        <f t="shared" si="3"/>
        <v>6142.3545380886308</v>
      </c>
      <c r="Q4" s="122">
        <f t="shared" si="3"/>
        <v>5916.5662213291871</v>
      </c>
      <c r="R4" s="122">
        <f t="shared" ref="R4:V4" si="4">SUM(R5:R6)</f>
        <v>8610.40519014643</v>
      </c>
      <c r="S4" s="122">
        <f t="shared" si="4"/>
        <v>9237.315639905104</v>
      </c>
      <c r="T4" s="122">
        <f t="shared" si="4"/>
        <v>7204.5931829129922</v>
      </c>
      <c r="U4" s="122">
        <f t="shared" si="4"/>
        <v>6162.3002214384296</v>
      </c>
      <c r="V4" s="122">
        <f t="shared" si="4"/>
        <v>9558.2953592313879</v>
      </c>
      <c r="W4" s="122">
        <f t="shared" ref="W4" si="5">SUM(W5:W6)</f>
        <v>9363.8997435499823</v>
      </c>
      <c r="DA4" s="130" t="s">
        <v>2412</v>
      </c>
    </row>
    <row r="5" spans="1:105" ht="12" customHeight="1" x14ac:dyDescent="0.25">
      <c r="A5" s="97" t="s">
        <v>51</v>
      </c>
      <c r="B5" s="98">
        <v>5125.6886808296877</v>
      </c>
      <c r="C5" s="98">
        <v>6870.5777180881096</v>
      </c>
      <c r="D5" s="98">
        <v>11778.938743672312</v>
      </c>
      <c r="E5" s="98">
        <v>7659.4997912923436</v>
      </c>
      <c r="F5" s="98">
        <v>9859.1257258116548</v>
      </c>
      <c r="G5" s="98">
        <v>5042.3179619076363</v>
      </c>
      <c r="H5" s="98">
        <v>4985.928139690518</v>
      </c>
      <c r="I5" s="98">
        <v>4465.0803052109295</v>
      </c>
      <c r="J5" s="98">
        <v>6937.0632920463413</v>
      </c>
      <c r="K5" s="98">
        <v>5698.5724396437636</v>
      </c>
      <c r="L5" s="98">
        <v>7950.8455701914754</v>
      </c>
      <c r="M5" s="98">
        <v>8438.1551480272028</v>
      </c>
      <c r="N5" s="98">
        <v>9379.6033637530418</v>
      </c>
      <c r="O5" s="98">
        <v>7259.5546490220122</v>
      </c>
      <c r="P5" s="98">
        <v>6094.7007916432103</v>
      </c>
      <c r="Q5" s="98">
        <v>5872.2492681144176</v>
      </c>
      <c r="R5" s="98">
        <v>8546.5724444889202</v>
      </c>
      <c r="S5" s="98">
        <v>9168.515811819183</v>
      </c>
      <c r="T5" s="98">
        <v>7149.1188880432956</v>
      </c>
      <c r="U5" s="98">
        <v>6115.3861203820989</v>
      </c>
      <c r="V5" s="98">
        <v>9485.7534718954976</v>
      </c>
      <c r="W5" s="98">
        <v>9294.940050032048</v>
      </c>
      <c r="DA5" s="63" t="s">
        <v>2413</v>
      </c>
    </row>
    <row r="6" spans="1:105" ht="12" customHeight="1" x14ac:dyDescent="0.25">
      <c r="A6" s="97" t="s">
        <v>53</v>
      </c>
      <c r="B6" s="98">
        <v>50.346761607764265</v>
      </c>
      <c r="C6" s="98">
        <v>66.275872594449652</v>
      </c>
      <c r="D6" s="98">
        <v>111.00439833437873</v>
      </c>
      <c r="E6" s="98">
        <v>70.967107034322041</v>
      </c>
      <c r="F6" s="98">
        <v>89.722245603092631</v>
      </c>
      <c r="G6" s="98">
        <v>45.083544024242201</v>
      </c>
      <c r="H6" s="98">
        <v>43.605380932054452</v>
      </c>
      <c r="I6" s="98">
        <v>38.347256101158109</v>
      </c>
      <c r="J6" s="98">
        <v>58.715050207870128</v>
      </c>
      <c r="K6" s="98">
        <v>47.622926697655188</v>
      </c>
      <c r="L6" s="98">
        <v>63.561806429768794</v>
      </c>
      <c r="M6" s="98">
        <v>66.637227103354576</v>
      </c>
      <c r="N6" s="98">
        <v>72.643500576180827</v>
      </c>
      <c r="O6" s="98">
        <v>56.351849155636941</v>
      </c>
      <c r="P6" s="98">
        <v>47.653746445420886</v>
      </c>
      <c r="Q6" s="98">
        <v>44.316953214769214</v>
      </c>
      <c r="R6" s="98">
        <v>63.832745657510017</v>
      </c>
      <c r="S6" s="98">
        <v>68.799828085921362</v>
      </c>
      <c r="T6" s="98">
        <v>55.474294869696791</v>
      </c>
      <c r="U6" s="98">
        <v>46.914101056330637</v>
      </c>
      <c r="V6" s="98">
        <v>72.541887335889783</v>
      </c>
      <c r="W6" s="98">
        <v>68.959693517934369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0.93281310731269673</v>
      </c>
      <c r="C7" s="122">
        <f t="shared" si="6"/>
        <v>1.9222107578020826</v>
      </c>
      <c r="D7" s="122">
        <f t="shared" si="6"/>
        <v>3.3121531478035298</v>
      </c>
      <c r="E7" s="122">
        <f t="shared" si="6"/>
        <v>4.9518499248801335</v>
      </c>
      <c r="F7" s="122">
        <f t="shared" si="6"/>
        <v>5.6544573834619811</v>
      </c>
      <c r="G7" s="122">
        <f t="shared" si="6"/>
        <v>7.3332978698735829</v>
      </c>
      <c r="H7" s="122">
        <f t="shared" si="6"/>
        <v>9.7070798857383576</v>
      </c>
      <c r="I7" s="122">
        <f t="shared" si="6"/>
        <v>13.377830072494406</v>
      </c>
      <c r="J7" s="122">
        <f t="shared" si="6"/>
        <v>11.384065436936915</v>
      </c>
      <c r="K7" s="122">
        <f t="shared" si="6"/>
        <v>14.355595358827442</v>
      </c>
      <c r="L7" s="122">
        <f t="shared" si="6"/>
        <v>18.946503589805978</v>
      </c>
      <c r="M7" s="122">
        <f t="shared" si="6"/>
        <v>17.807238882651937</v>
      </c>
      <c r="N7" s="122">
        <f t="shared" si="6"/>
        <v>27.274783749391325</v>
      </c>
      <c r="O7" s="122">
        <f t="shared" si="6"/>
        <v>26.657676979639227</v>
      </c>
      <c r="P7" s="122">
        <f t="shared" si="6"/>
        <v>18.901315332670318</v>
      </c>
      <c r="Q7" s="122">
        <f t="shared" si="6"/>
        <v>22.298985168927604</v>
      </c>
      <c r="R7" s="122">
        <f t="shared" si="6"/>
        <v>20.404860029112427</v>
      </c>
      <c r="S7" s="122">
        <f t="shared" si="6"/>
        <v>29.862859261670955</v>
      </c>
      <c r="T7" s="122">
        <f t="shared" si="6"/>
        <v>53.714927455849931</v>
      </c>
      <c r="U7" s="122">
        <f t="shared" si="6"/>
        <v>66.6455405530142</v>
      </c>
      <c r="V7" s="122">
        <f t="shared" si="6"/>
        <v>74.252823235650254</v>
      </c>
      <c r="W7" s="122">
        <f t="shared" si="6"/>
        <v>82.429638256836128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0.93281310731269673</v>
      </c>
      <c r="C8" s="98">
        <f>IF(RES_hhdet_tes!C8=0,0,RES_hhdet_tes!C8*1000*11630/RES_hhdet_num!C3)</f>
        <v>1.9222107578020826</v>
      </c>
      <c r="D8" s="98">
        <f>IF(RES_hhdet_tes!D8=0,0,RES_hhdet_tes!D8*1000*11630/RES_hhdet_num!D3)</f>
        <v>3.3121531478035298</v>
      </c>
      <c r="E8" s="98">
        <f>IF(RES_hhdet_tes!E8=0,0,RES_hhdet_tes!E8*1000*11630/RES_hhdet_num!E3)</f>
        <v>4.9518499248801335</v>
      </c>
      <c r="F8" s="98">
        <f>IF(RES_hhdet_tes!F8=0,0,RES_hhdet_tes!F8*1000*11630/RES_hhdet_num!F3)</f>
        <v>5.6544573834619811</v>
      </c>
      <c r="G8" s="98">
        <f>IF(RES_hhdet_tes!G8=0,0,RES_hhdet_tes!G8*1000*11630/RES_hhdet_num!G3)</f>
        <v>7.3332978698735829</v>
      </c>
      <c r="H8" s="98">
        <f>IF(RES_hhdet_tes!H8=0,0,RES_hhdet_tes!H8*1000*11630/RES_hhdet_num!H3)</f>
        <v>9.7070798857383576</v>
      </c>
      <c r="I8" s="98">
        <f>IF(RES_hhdet_tes!I8=0,0,RES_hhdet_tes!I8*1000*11630/RES_hhdet_num!I3)</f>
        <v>13.377830072494406</v>
      </c>
      <c r="J8" s="98">
        <f>IF(RES_hhdet_tes!J8=0,0,RES_hhdet_tes!J8*1000*11630/RES_hhdet_num!J3)</f>
        <v>11.384065436936915</v>
      </c>
      <c r="K8" s="98">
        <f>IF(RES_hhdet_tes!K8=0,0,RES_hhdet_tes!K8*1000*11630/RES_hhdet_num!K3)</f>
        <v>14.355595358827442</v>
      </c>
      <c r="L8" s="98">
        <f>IF(RES_hhdet_tes!L8=0,0,RES_hhdet_tes!L8*1000*11630/RES_hhdet_num!L3)</f>
        <v>18.946503589805978</v>
      </c>
      <c r="M8" s="98">
        <f>IF(RES_hhdet_tes!M8=0,0,RES_hhdet_tes!M8*1000*11630/RES_hhdet_num!M3)</f>
        <v>17.807238882651937</v>
      </c>
      <c r="N8" s="98">
        <f>IF(RES_hhdet_tes!N8=0,0,RES_hhdet_tes!N8*1000*11630/RES_hhdet_num!N3)</f>
        <v>27.274783749391325</v>
      </c>
      <c r="O8" s="98">
        <f>IF(RES_hhdet_tes!O8=0,0,RES_hhdet_tes!O8*1000*11630/RES_hhdet_num!O3)</f>
        <v>26.657676979639227</v>
      </c>
      <c r="P8" s="98">
        <f>IF(RES_hhdet_tes!P8=0,0,RES_hhdet_tes!P8*1000*11630/RES_hhdet_num!P3)</f>
        <v>18.901315332670318</v>
      </c>
      <c r="Q8" s="98">
        <f>IF(RES_hhdet_tes!Q8=0,0,RES_hhdet_tes!Q8*1000*11630/RES_hhdet_num!Q3)</f>
        <v>22.298985168927604</v>
      </c>
      <c r="R8" s="98">
        <f>IF(RES_hhdet_tes!R8=0,0,RES_hhdet_tes!R8*1000*11630/RES_hhdet_num!R3)</f>
        <v>20.404860029112427</v>
      </c>
      <c r="S8" s="98">
        <f>IF(RES_hhdet_tes!S8=0,0,RES_hhdet_tes!S8*1000*11630/RES_hhdet_num!S3)</f>
        <v>29.862859261670955</v>
      </c>
      <c r="T8" s="98">
        <f>IF(RES_hhdet_tes!T8=0,0,RES_hhdet_tes!T8*1000*11630/RES_hhdet_num!T3)</f>
        <v>53.714927455849931</v>
      </c>
      <c r="U8" s="98">
        <f>IF(RES_hhdet_tes!U8=0,0,RES_hhdet_tes!U8*1000*11630/RES_hhdet_num!U3)</f>
        <v>66.6455405530142</v>
      </c>
      <c r="V8" s="98">
        <f>IF(RES_hhdet_tes!V8=0,0,RES_hhdet_tes!V8*1000*11630/RES_hhdet_num!V3)</f>
        <v>74.252823235650254</v>
      </c>
      <c r="W8" s="98">
        <f>IF(RES_hhdet_tes!W8=0,0,RES_hhdet_tes!W8*1000*11630/RES_hhdet_num!W3)</f>
        <v>82.429638256836128</v>
      </c>
      <c r="DA8" s="63" t="s">
        <v>2416</v>
      </c>
    </row>
    <row r="9" spans="1:105" ht="12" customHeight="1" x14ac:dyDescent="0.25">
      <c r="A9" s="121" t="s">
        <v>55</v>
      </c>
      <c r="B9" s="122">
        <v>580.07297408882778</v>
      </c>
      <c r="C9" s="122">
        <v>514.97385817998827</v>
      </c>
      <c r="D9" s="122">
        <v>790.16522194050276</v>
      </c>
      <c r="E9" s="122">
        <v>573.62252434470395</v>
      </c>
      <c r="F9" s="122">
        <v>749.85507237949946</v>
      </c>
      <c r="G9" s="122">
        <v>538.86847567866891</v>
      </c>
      <c r="H9" s="122">
        <v>574.16846915827705</v>
      </c>
      <c r="I9" s="122">
        <v>608.72163583142867</v>
      </c>
      <c r="J9" s="122">
        <v>835.02838852172192</v>
      </c>
      <c r="K9" s="122">
        <v>644.37161108685041</v>
      </c>
      <c r="L9" s="122">
        <v>403.09130284622353</v>
      </c>
      <c r="M9" s="122">
        <v>524.02077083785298</v>
      </c>
      <c r="N9" s="122">
        <v>614.30894656800194</v>
      </c>
      <c r="O9" s="122">
        <v>561.22336505123849</v>
      </c>
      <c r="P9" s="122">
        <v>736.22732859862299</v>
      </c>
      <c r="Q9" s="122">
        <v>660.59813683877735</v>
      </c>
      <c r="R9" s="122">
        <v>881.74348514839414</v>
      </c>
      <c r="S9" s="122">
        <v>1053.3786363090492</v>
      </c>
      <c r="T9" s="122">
        <v>1087.366597712027</v>
      </c>
      <c r="U9" s="122">
        <v>1115.0112413768998</v>
      </c>
      <c r="V9" s="122">
        <v>1642.7743986704106</v>
      </c>
      <c r="W9" s="122">
        <v>1330.302074451288</v>
      </c>
      <c r="DA9" s="130" t="s">
        <v>2417</v>
      </c>
    </row>
    <row r="10" spans="1:105" ht="12" customHeight="1" x14ac:dyDescent="0.25">
      <c r="A10" s="97" t="s">
        <v>143</v>
      </c>
      <c r="B10" s="98">
        <v>515.3596412390134</v>
      </c>
      <c r="C10" s="98">
        <v>486.6479600575924</v>
      </c>
      <c r="D10" s="98">
        <v>827.91191894931387</v>
      </c>
      <c r="E10" s="98">
        <v>561.33391228548464</v>
      </c>
      <c r="F10" s="98">
        <v>771.11276571240182</v>
      </c>
      <c r="G10" s="98">
        <v>518.61022826307772</v>
      </c>
      <c r="H10" s="98">
        <v>561.25830774535541</v>
      </c>
      <c r="I10" s="98">
        <v>590.64174372240507</v>
      </c>
      <c r="J10" s="98">
        <v>868.37684586452372</v>
      </c>
      <c r="K10" s="98">
        <v>658.28506281947864</v>
      </c>
      <c r="L10" s="98">
        <v>394.78259111850582</v>
      </c>
      <c r="M10" s="98">
        <v>524.04645236602164</v>
      </c>
      <c r="N10" s="98">
        <v>617.17920376081622</v>
      </c>
      <c r="O10" s="98">
        <v>548.32886523587365</v>
      </c>
      <c r="P10" s="98">
        <v>736.67156432622585</v>
      </c>
      <c r="Q10" s="98">
        <v>650.17543538177927</v>
      </c>
      <c r="R10" s="98">
        <v>881.86761933471905</v>
      </c>
      <c r="S10" s="98">
        <v>1062.0976185427471</v>
      </c>
      <c r="T10" s="98">
        <v>1082.2795462048302</v>
      </c>
      <c r="U10" s="98">
        <v>1084.3155139204641</v>
      </c>
      <c r="V10" s="98">
        <v>1694.4718708216092</v>
      </c>
      <c r="W10" s="98">
        <v>1294.2409314460356</v>
      </c>
      <c r="DA10" s="63" t="s">
        <v>2418</v>
      </c>
    </row>
    <row r="11" spans="1:105" ht="12" customHeight="1" x14ac:dyDescent="0.25">
      <c r="A11" s="97" t="s">
        <v>124</v>
      </c>
      <c r="B11" s="98">
        <v>663.43094895855927</v>
      </c>
      <c r="C11" s="98">
        <v>649.54479120044562</v>
      </c>
      <c r="D11" s="98">
        <v>646.72115820031922</v>
      </c>
      <c r="E11" s="98">
        <v>633.81120042076475</v>
      </c>
      <c r="F11" s="98">
        <v>629.44796977102453</v>
      </c>
      <c r="G11" s="98">
        <v>638.09893659200725</v>
      </c>
      <c r="H11" s="98">
        <v>647.32681556886041</v>
      </c>
      <c r="I11" s="98">
        <v>658.06813878166599</v>
      </c>
      <c r="J11" s="98">
        <v>635.94112466523632</v>
      </c>
      <c r="K11" s="98">
        <v>637.17884856650653</v>
      </c>
      <c r="L11" s="98">
        <v>619.18108041998903</v>
      </c>
      <c r="M11" s="98">
        <v>620.71811261878702</v>
      </c>
      <c r="N11" s="98">
        <v>624.95161439765582</v>
      </c>
      <c r="O11" s="98">
        <v>655.48729399233616</v>
      </c>
      <c r="P11" s="98">
        <v>738.74589131470293</v>
      </c>
      <c r="Q11" s="98">
        <v>795.68401260719077</v>
      </c>
      <c r="R11" s="98">
        <v>846.31601649038419</v>
      </c>
      <c r="S11" s="98">
        <v>1022.7511445100876</v>
      </c>
      <c r="T11" s="98">
        <v>1356.6155220612839</v>
      </c>
      <c r="U11" s="98">
        <v>1118.5717827091971</v>
      </c>
      <c r="V11" s="98">
        <v>1498.2272759846182</v>
      </c>
      <c r="W11" s="98">
        <v>1764.1148707912766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1296.3771754106222</v>
      </c>
      <c r="U12" s="98">
        <v>1067.8725774745183</v>
      </c>
      <c r="V12" s="98">
        <v>1431.8302759652627</v>
      </c>
      <c r="W12" s="98">
        <v>1687.20600033288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411.54014509114228</v>
      </c>
      <c r="U13" s="101">
        <v>320.26262041293802</v>
      </c>
      <c r="V13" s="101">
        <v>435.21324129758148</v>
      </c>
      <c r="W13" s="101">
        <v>507.64199584002478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884.83703031947982</v>
      </c>
      <c r="U14" s="104">
        <v>747.6099570615803</v>
      </c>
      <c r="V14" s="104">
        <v>996.6170346676812</v>
      </c>
      <c r="W14" s="104">
        <v>1179.5640044928555</v>
      </c>
      <c r="DA14" s="132" t="s">
        <v>2422</v>
      </c>
    </row>
    <row r="15" spans="1:105" ht="12" customHeight="1" x14ac:dyDescent="0.25">
      <c r="A15" s="106" t="s">
        <v>122</v>
      </c>
      <c r="B15" s="101">
        <v>745.63411959155542</v>
      </c>
      <c r="C15" s="101">
        <v>601.96512412216146</v>
      </c>
      <c r="D15" s="101">
        <v>618.32369333460952</v>
      </c>
      <c r="E15" s="101">
        <v>641.94317277974972</v>
      </c>
      <c r="F15" s="101">
        <v>623.85583556948302</v>
      </c>
      <c r="G15" s="101">
        <v>626.08402266550877</v>
      </c>
      <c r="H15" s="101">
        <v>638.34522089405505</v>
      </c>
      <c r="I15" s="101">
        <v>698.59582492676122</v>
      </c>
      <c r="J15" s="101">
        <v>641.1479221159708</v>
      </c>
      <c r="K15" s="101">
        <v>507.95681960103911</v>
      </c>
      <c r="L15" s="101">
        <v>473.2011246136521</v>
      </c>
      <c r="M15" s="101">
        <v>510.640376213455</v>
      </c>
      <c r="N15" s="101">
        <v>573.12267692197258</v>
      </c>
      <c r="O15" s="101">
        <v>711.1180297622351</v>
      </c>
      <c r="P15" s="101">
        <v>731.12509924762446</v>
      </c>
      <c r="Q15" s="101">
        <v>845.46538506153331</v>
      </c>
      <c r="R15" s="101">
        <v>880.45533850188178</v>
      </c>
      <c r="S15" s="101">
        <v>925.11940614388425</v>
      </c>
      <c r="T15" s="101">
        <v>1120.0633908543468</v>
      </c>
      <c r="U15" s="101">
        <v>1354.7014908733445</v>
      </c>
      <c r="V15" s="101">
        <v>1224.1084572048474</v>
      </c>
      <c r="W15" s="101">
        <v>1508.0808579624411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709.95967620103329</v>
      </c>
      <c r="P16" s="104">
        <v>729.00317522519674</v>
      </c>
      <c r="Q16" s="104">
        <v>841.23444206690147</v>
      </c>
      <c r="R16" s="104">
        <v>860.33531008934324</v>
      </c>
      <c r="S16" s="104">
        <v>911.55068525004651</v>
      </c>
      <c r="T16" s="104">
        <v>1114.0038088620915</v>
      </c>
      <c r="U16" s="104">
        <v>1348.9176608160517</v>
      </c>
      <c r="V16" s="104">
        <v>1220.41372720446</v>
      </c>
      <c r="W16" s="104">
        <v>1507.2772958247899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257.86382983221489</v>
      </c>
      <c r="P17" s="98">
        <v>235.62711515328041</v>
      </c>
      <c r="Q17" s="98">
        <v>275.87506005881988</v>
      </c>
      <c r="R17" s="98">
        <v>283.70139751246256</v>
      </c>
      <c r="S17" s="98">
        <v>274.24926617746576</v>
      </c>
      <c r="T17" s="98">
        <v>352.2745588240187</v>
      </c>
      <c r="U17" s="98">
        <v>400.4214975090747</v>
      </c>
      <c r="V17" s="98">
        <v>365.55003197614388</v>
      </c>
      <c r="W17" s="98">
        <v>447.80627871476804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452.0958463688184</v>
      </c>
      <c r="P18" s="98">
        <v>493.3760600719163</v>
      </c>
      <c r="Q18" s="98">
        <v>565.35938200808164</v>
      </c>
      <c r="R18" s="98">
        <v>576.63391257688068</v>
      </c>
      <c r="S18" s="98">
        <v>637.30141907258076</v>
      </c>
      <c r="T18" s="98">
        <v>761.72925003807302</v>
      </c>
      <c r="U18" s="98">
        <v>948.49616330697688</v>
      </c>
      <c r="V18" s="98">
        <v>854.86369522831592</v>
      </c>
      <c r="W18" s="98">
        <v>1059.4710171100219</v>
      </c>
      <c r="DA18" s="63" t="s">
        <v>2426</v>
      </c>
    </row>
    <row r="19" spans="1:105" ht="12" customHeight="1" x14ac:dyDescent="0.25">
      <c r="A19" s="121" t="s">
        <v>54</v>
      </c>
      <c r="B19" s="122">
        <v>206.71166109111283</v>
      </c>
      <c r="C19" s="122">
        <v>217.87307679106181</v>
      </c>
      <c r="D19" s="122">
        <v>271.22246781953788</v>
      </c>
      <c r="E19" s="122">
        <v>230.90009280447211</v>
      </c>
      <c r="F19" s="122">
        <v>278.4037706545181</v>
      </c>
      <c r="G19" s="122">
        <v>201.41677985644705</v>
      </c>
      <c r="H19" s="122">
        <v>196.85713850759095</v>
      </c>
      <c r="I19" s="122">
        <v>208.4776809959202</v>
      </c>
      <c r="J19" s="122">
        <v>233.22380116066776</v>
      </c>
      <c r="K19" s="122">
        <v>189.18520569388772</v>
      </c>
      <c r="L19" s="122">
        <v>176.01858786634781</v>
      </c>
      <c r="M19" s="122">
        <v>203.48468587711957</v>
      </c>
      <c r="N19" s="122">
        <v>204.34255471535815</v>
      </c>
      <c r="O19" s="122">
        <v>162.69320766748206</v>
      </c>
      <c r="P19" s="122">
        <v>179.84596296387031</v>
      </c>
      <c r="Q19" s="122">
        <v>184.32922861215948</v>
      </c>
      <c r="R19" s="122">
        <v>249.6842342720733</v>
      </c>
      <c r="S19" s="122">
        <v>264.05266019412937</v>
      </c>
      <c r="T19" s="122">
        <v>285.37385855963493</v>
      </c>
      <c r="U19" s="122">
        <v>239.61552898167204</v>
      </c>
      <c r="V19" s="122">
        <v>351.21057661734505</v>
      </c>
      <c r="W19" s="122">
        <v>358.77475060887559</v>
      </c>
      <c r="DA19" s="130" t="s">
        <v>2427</v>
      </c>
    </row>
    <row r="20" spans="1:105" ht="12" customHeight="1" x14ac:dyDescent="0.25">
      <c r="A20" s="97" t="s">
        <v>51</v>
      </c>
      <c r="B20" s="98">
        <v>227.90655838276783</v>
      </c>
      <c r="C20" s="98">
        <v>219.18954902334119</v>
      </c>
      <c r="D20" s="98">
        <v>373.91180830539878</v>
      </c>
      <c r="E20" s="98">
        <v>249.22694900756653</v>
      </c>
      <c r="F20" s="98">
        <v>340.84893672182091</v>
      </c>
      <c r="G20" s="98">
        <v>176.32992043506195</v>
      </c>
      <c r="H20" s="98">
        <v>192.29471657797842</v>
      </c>
      <c r="I20" s="98">
        <v>191.34958114402525</v>
      </c>
      <c r="J20" s="98">
        <v>267.46221951264431</v>
      </c>
      <c r="K20" s="98">
        <v>195.98413705448795</v>
      </c>
      <c r="L20" s="98">
        <v>182.184105670496</v>
      </c>
      <c r="M20" s="98">
        <v>208.47059210825896</v>
      </c>
      <c r="N20" s="98">
        <v>205.17834895521747</v>
      </c>
      <c r="O20" s="98">
        <v>161.10094309584815</v>
      </c>
      <c r="P20" s="98">
        <v>174.20160730681076</v>
      </c>
      <c r="Q20" s="98">
        <v>175.41271861380466</v>
      </c>
      <c r="R20" s="98">
        <v>253.13068983761411</v>
      </c>
      <c r="S20" s="98">
        <v>260.6962653770787</v>
      </c>
      <c r="T20" s="98">
        <v>286.33244981744838</v>
      </c>
      <c r="U20" s="98">
        <v>237.47699123110408</v>
      </c>
      <c r="V20" s="98">
        <v>351.93089465053043</v>
      </c>
      <c r="W20" s="98">
        <v>358.66534999579454</v>
      </c>
      <c r="DA20" s="63" t="s">
        <v>2428</v>
      </c>
    </row>
    <row r="21" spans="1:105" ht="12" customHeight="1" x14ac:dyDescent="0.25">
      <c r="A21" s="97" t="s">
        <v>50</v>
      </c>
      <c r="B21" s="98">
        <v>223.73784231464424</v>
      </c>
      <c r="C21" s="98">
        <v>230.60720792213513</v>
      </c>
      <c r="D21" s="98">
        <v>207.06223797133035</v>
      </c>
      <c r="E21" s="98">
        <v>201.47321767269545</v>
      </c>
      <c r="F21" s="98">
        <v>216.89922415291349</v>
      </c>
      <c r="G21" s="98">
        <v>228.90724606386954</v>
      </c>
      <c r="H21" s="98">
        <v>209.67446567029239</v>
      </c>
      <c r="I21" s="98">
        <v>213.20475245669445</v>
      </c>
      <c r="J21" s="98">
        <v>203.17108120770803</v>
      </c>
      <c r="K21" s="98">
        <v>189.69608922639662</v>
      </c>
      <c r="L21" s="98">
        <v>166.21245222994904</v>
      </c>
      <c r="M21" s="98">
        <v>179.96694251673597</v>
      </c>
      <c r="N21" s="98">
        <v>184.65071890993727</v>
      </c>
      <c r="O21" s="98">
        <v>185.86651472264279</v>
      </c>
      <c r="P21" s="98">
        <v>206.52763640660774</v>
      </c>
      <c r="Q21" s="98">
        <v>224.32999327014534</v>
      </c>
      <c r="R21" s="98">
        <v>255.86504231273031</v>
      </c>
      <c r="S21" s="98">
        <v>288.11272817747619</v>
      </c>
      <c r="T21" s="98">
        <v>167.16121362204152</v>
      </c>
      <c r="U21" s="98">
        <v>342.97771160346872</v>
      </c>
      <c r="V21" s="98">
        <v>215.34098026079459</v>
      </c>
      <c r="W21" s="98">
        <v>437.07481604452772</v>
      </c>
      <c r="DA21" s="63" t="s">
        <v>2429</v>
      </c>
    </row>
    <row r="22" spans="1:105" ht="12" customHeight="1" x14ac:dyDescent="0.25">
      <c r="A22" s="109" t="s">
        <v>120</v>
      </c>
      <c r="B22" s="33">
        <v>192.6474318327721</v>
      </c>
      <c r="C22" s="33">
        <v>216.18267427025333</v>
      </c>
      <c r="D22" s="33">
        <v>194.98091159052424</v>
      </c>
      <c r="E22" s="33">
        <v>217.06518532576538</v>
      </c>
      <c r="F22" s="33">
        <v>229.2982000272778</v>
      </c>
      <c r="G22" s="33">
        <v>223.78950893371049</v>
      </c>
      <c r="H22" s="33">
        <v>200.820197192743</v>
      </c>
      <c r="I22" s="33">
        <v>227.06776855967388</v>
      </c>
      <c r="J22" s="33">
        <v>191.25655176831847</v>
      </c>
      <c r="K22" s="33">
        <v>177.88619944941556</v>
      </c>
      <c r="L22" s="33">
        <v>159.42816821690363</v>
      </c>
      <c r="M22" s="33">
        <v>180.06380687606836</v>
      </c>
      <c r="N22" s="33">
        <v>186.79533484624412</v>
      </c>
      <c r="O22" s="33">
        <v>182.25094182471557</v>
      </c>
      <c r="P22" s="33">
        <v>213.01276230162415</v>
      </c>
      <c r="Q22" s="33">
        <v>225.86828112951642</v>
      </c>
      <c r="R22" s="33">
        <v>232.09998520078332</v>
      </c>
      <c r="S22" s="33">
        <v>280.38573314484546</v>
      </c>
      <c r="T22" s="33">
        <v>276.23703269942831</v>
      </c>
      <c r="U22" s="33">
        <v>288.05274199661284</v>
      </c>
      <c r="V22" s="33">
        <v>311.79941805701492</v>
      </c>
      <c r="W22" s="33">
        <v>362.87290719883327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8255.5642848855641</v>
      </c>
      <c r="C24" s="117">
        <f t="shared" si="7"/>
        <v>7581.6050896763327</v>
      </c>
      <c r="D24" s="117">
        <f t="shared" si="7"/>
        <v>13986.444591377918</v>
      </c>
      <c r="E24" s="117">
        <f t="shared" si="7"/>
        <v>5712.9891935760797</v>
      </c>
      <c r="F24" s="117">
        <f t="shared" si="7"/>
        <v>1978.6667944036406</v>
      </c>
      <c r="G24" s="117">
        <f t="shared" si="7"/>
        <v>3727.3798571263114</v>
      </c>
      <c r="H24" s="117">
        <f t="shared" si="7"/>
        <v>9419.9616274527507</v>
      </c>
      <c r="I24" s="117">
        <f t="shared" si="7"/>
        <v>6442.251510953527</v>
      </c>
      <c r="J24" s="117">
        <f t="shared" si="7"/>
        <v>10490.895273227736</v>
      </c>
      <c r="K24" s="117">
        <f t="shared" si="7"/>
        <v>10845.450492952717</v>
      </c>
      <c r="L24" s="117">
        <f t="shared" si="7"/>
        <v>7997.5196532949585</v>
      </c>
      <c r="M24" s="117">
        <f t="shared" si="7"/>
        <v>3893.5114974748835</v>
      </c>
      <c r="N24" s="117">
        <f t="shared" si="7"/>
        <v>12300.566593361471</v>
      </c>
      <c r="O24" s="117">
        <f t="shared" si="7"/>
        <v>9371.6385842904674</v>
      </c>
      <c r="P24" s="117">
        <f t="shared" si="7"/>
        <v>1768.2634519872497</v>
      </c>
      <c r="Q24" s="117">
        <f t="shared" si="7"/>
        <v>1880.676763625602</v>
      </c>
      <c r="R24" s="117">
        <f t="shared" ref="R24:V24" si="8">R25+R28+R30+R39</f>
        <v>10047.485175669346</v>
      </c>
      <c r="S24" s="117">
        <f t="shared" si="8"/>
        <v>10388.463975041172</v>
      </c>
      <c r="T24" s="117">
        <f t="shared" si="8"/>
        <v>9872.8235181762811</v>
      </c>
      <c r="U24" s="117">
        <f t="shared" si="8"/>
        <v>8901.820570609576</v>
      </c>
      <c r="V24" s="117">
        <f t="shared" si="8"/>
        <v>9538.4897065075111</v>
      </c>
      <c r="W24" s="117">
        <f t="shared" ref="W24" si="9">W25+W28+W30+W39</f>
        <v>11889.641347754234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7324.8275428531897</v>
      </c>
      <c r="C25" s="122">
        <f t="shared" si="10"/>
        <v>6751.5287711440487</v>
      </c>
      <c r="D25" s="122">
        <f t="shared" si="10"/>
        <v>13163.347362766715</v>
      </c>
      <c r="E25" s="122">
        <f t="shared" si="10"/>
        <v>4851.5071980683733</v>
      </c>
      <c r="F25" s="122">
        <f t="shared" si="10"/>
        <v>1119.1900695954284</v>
      </c>
      <c r="G25" s="122">
        <f t="shared" si="10"/>
        <v>2866.8933569456858</v>
      </c>
      <c r="H25" s="122">
        <f t="shared" si="10"/>
        <v>8567.7217387976252</v>
      </c>
      <c r="I25" s="122">
        <f t="shared" si="10"/>
        <v>5506.2190218879787</v>
      </c>
      <c r="J25" s="122">
        <f t="shared" si="10"/>
        <v>9642.0270121050598</v>
      </c>
      <c r="K25" s="122">
        <f t="shared" si="10"/>
        <v>10124.280054372635</v>
      </c>
      <c r="L25" s="122">
        <f t="shared" si="10"/>
        <v>7324.6911287227367</v>
      </c>
      <c r="M25" s="122">
        <f t="shared" si="10"/>
        <v>3158.4504301155057</v>
      </c>
      <c r="N25" s="122">
        <f t="shared" si="10"/>
        <v>11481.569788341068</v>
      </c>
      <c r="O25" s="122">
        <f t="shared" si="10"/>
        <v>8441.6101134213295</v>
      </c>
      <c r="P25" s="122">
        <f t="shared" si="10"/>
        <v>801.04206492740059</v>
      </c>
      <c r="Q25" s="122">
        <f t="shared" si="10"/>
        <v>785.09134436939303</v>
      </c>
      <c r="R25" s="122">
        <f t="shared" ref="R25:V25" si="11">SUM(R26:R27)</f>
        <v>8914.5456693636752</v>
      </c>
      <c r="S25" s="122">
        <f t="shared" si="11"/>
        <v>9156.9836383989405</v>
      </c>
      <c r="T25" s="122">
        <f t="shared" si="11"/>
        <v>8433.9119912552324</v>
      </c>
      <c r="U25" s="122">
        <f t="shared" si="11"/>
        <v>7220.9233885965714</v>
      </c>
      <c r="V25" s="122">
        <f t="shared" si="11"/>
        <v>7934.1691233213833</v>
      </c>
      <c r="W25" s="122">
        <f t="shared" ref="W25" si="12">SUM(W26:W27)</f>
        <v>9939.9167360521024</v>
      </c>
      <c r="DA25" s="130" t="s">
        <v>2432</v>
      </c>
    </row>
    <row r="26" spans="1:105" ht="12" customHeight="1" x14ac:dyDescent="0.25">
      <c r="A26" s="97" t="s">
        <v>74</v>
      </c>
      <c r="B26" s="98">
        <v>7149.2693962432777</v>
      </c>
      <c r="C26" s="98">
        <v>6592.544100990247</v>
      </c>
      <c r="D26" s="98">
        <v>12860.358198120235</v>
      </c>
      <c r="E26" s="98">
        <v>4741.6752941289669</v>
      </c>
      <c r="F26" s="98">
        <v>1094.2937215873251</v>
      </c>
      <c r="G26" s="98">
        <v>2804.2119600614501</v>
      </c>
      <c r="H26" s="98">
        <v>8384.4032633094957</v>
      </c>
      <c r="I26" s="98">
        <v>5390.4819150635149</v>
      </c>
      <c r="J26" s="98">
        <v>9442.2302819404194</v>
      </c>
      <c r="K26" s="98">
        <v>9917.0874918146146</v>
      </c>
      <c r="L26" s="98">
        <v>7181.1692585265837</v>
      </c>
      <c r="M26" s="98">
        <v>3097.300942260596</v>
      </c>
      <c r="N26" s="98">
        <v>11263.485142930518</v>
      </c>
      <c r="O26" s="98">
        <v>8280.9099699352319</v>
      </c>
      <c r="P26" s="98">
        <v>785.68413601351733</v>
      </c>
      <c r="Q26" s="98">
        <v>770.55323047750528</v>
      </c>
      <c r="R26" s="98">
        <v>8751.1440381174561</v>
      </c>
      <c r="S26" s="98">
        <v>8988.3636869455077</v>
      </c>
      <c r="T26" s="98">
        <v>8273.416017238229</v>
      </c>
      <c r="U26" s="98">
        <v>7085.0413930212389</v>
      </c>
      <c r="V26" s="98">
        <v>7785.3243004121778</v>
      </c>
      <c r="W26" s="98">
        <v>9758.9119174958196</v>
      </c>
      <c r="DA26" s="63" t="s">
        <v>2433</v>
      </c>
    </row>
    <row r="27" spans="1:105" ht="12" customHeight="1" x14ac:dyDescent="0.25">
      <c r="A27" s="97" t="s">
        <v>53</v>
      </c>
      <c r="B27" s="98">
        <v>175.55814660991157</v>
      </c>
      <c r="C27" s="98">
        <v>158.98467015380214</v>
      </c>
      <c r="D27" s="98">
        <v>302.98916464647971</v>
      </c>
      <c r="E27" s="98">
        <v>109.83190393940673</v>
      </c>
      <c r="F27" s="98">
        <v>24.896348008103264</v>
      </c>
      <c r="G27" s="98">
        <v>62.681396884235568</v>
      </c>
      <c r="H27" s="98">
        <v>183.31847548812863</v>
      </c>
      <c r="I27" s="98">
        <v>115.73710682446337</v>
      </c>
      <c r="J27" s="98">
        <v>199.79673016463951</v>
      </c>
      <c r="K27" s="98">
        <v>207.19256255802057</v>
      </c>
      <c r="L27" s="98">
        <v>143.52187019615334</v>
      </c>
      <c r="M27" s="98">
        <v>61.149487854909715</v>
      </c>
      <c r="N27" s="98">
        <v>218.08464541055093</v>
      </c>
      <c r="O27" s="98">
        <v>160.70014348609692</v>
      </c>
      <c r="P27" s="98">
        <v>15.357928913883232</v>
      </c>
      <c r="Q27" s="98">
        <v>14.538113891887791</v>
      </c>
      <c r="R27" s="98">
        <v>163.40163124621816</v>
      </c>
      <c r="S27" s="98">
        <v>168.61995145343207</v>
      </c>
      <c r="T27" s="98">
        <v>160.49597401700336</v>
      </c>
      <c r="U27" s="98">
        <v>135.88199557533241</v>
      </c>
      <c r="V27" s="98">
        <v>148.84482290920516</v>
      </c>
      <c r="W27" s="98">
        <v>181.00481855628257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0.95022010860628436</v>
      </c>
      <c r="C28" s="122">
        <f t="shared" si="13"/>
        <v>2.1936930509544093</v>
      </c>
      <c r="D28" s="122">
        <f t="shared" si="13"/>
        <v>3.511501278375071</v>
      </c>
      <c r="E28" s="122">
        <f t="shared" si="13"/>
        <v>5.2548294135783653</v>
      </c>
      <c r="F28" s="122">
        <f t="shared" si="13"/>
        <v>5.8300108736885141</v>
      </c>
      <c r="G28" s="122">
        <f t="shared" si="13"/>
        <v>7.7636154399235897</v>
      </c>
      <c r="H28" s="122">
        <f t="shared" si="13"/>
        <v>10.894942619322896</v>
      </c>
      <c r="I28" s="122">
        <f t="shared" si="13"/>
        <v>17.538284011465514</v>
      </c>
      <c r="J28" s="122">
        <f t="shared" si="13"/>
        <v>16.014038733614143</v>
      </c>
      <c r="K28" s="122">
        <f t="shared" si="13"/>
        <v>18.736592538357471</v>
      </c>
      <c r="L28" s="122">
        <f t="shared" si="13"/>
        <v>23.677853013850612</v>
      </c>
      <c r="M28" s="122">
        <f t="shared" si="13"/>
        <v>32.212976145471266</v>
      </c>
      <c r="N28" s="122">
        <f t="shared" si="13"/>
        <v>53.008123347994271</v>
      </c>
      <c r="O28" s="122">
        <f t="shared" si="13"/>
        <v>39.375972420620279</v>
      </c>
      <c r="P28" s="122">
        <f t="shared" si="13"/>
        <v>22.053626800171582</v>
      </c>
      <c r="Q28" s="122">
        <f t="shared" si="13"/>
        <v>25.657237848742447</v>
      </c>
      <c r="R28" s="122">
        <f t="shared" si="13"/>
        <v>19.302937209167514</v>
      </c>
      <c r="S28" s="122">
        <f t="shared" si="13"/>
        <v>17.849853990647386</v>
      </c>
      <c r="T28" s="122">
        <f t="shared" si="13"/>
        <v>22.55484831612187</v>
      </c>
      <c r="U28" s="122">
        <f t="shared" si="13"/>
        <v>28.349447649503166</v>
      </c>
      <c r="V28" s="122">
        <f t="shared" si="13"/>
        <v>40.036321515658798</v>
      </c>
      <c r="W28" s="122">
        <f t="shared" si="13"/>
        <v>44.809668694891528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0.95022010860628436</v>
      </c>
      <c r="C29" s="98">
        <f>IF(RES_hhdet_tes!C29=0,0,RES_hhdet_tes!C29*1000*11630/RES_hhdet_num!C24)</f>
        <v>2.1936930509544093</v>
      </c>
      <c r="D29" s="98">
        <f>IF(RES_hhdet_tes!D29=0,0,RES_hhdet_tes!D29*1000*11630/RES_hhdet_num!D24)</f>
        <v>3.511501278375071</v>
      </c>
      <c r="E29" s="98">
        <f>IF(RES_hhdet_tes!E29=0,0,RES_hhdet_tes!E29*1000*11630/RES_hhdet_num!E24)</f>
        <v>5.2548294135783653</v>
      </c>
      <c r="F29" s="98">
        <f>IF(RES_hhdet_tes!F29=0,0,RES_hhdet_tes!F29*1000*11630/RES_hhdet_num!F24)</f>
        <v>5.8300108736885141</v>
      </c>
      <c r="G29" s="98">
        <f>IF(RES_hhdet_tes!G29=0,0,RES_hhdet_tes!G29*1000*11630/RES_hhdet_num!G24)</f>
        <v>7.7636154399235897</v>
      </c>
      <c r="H29" s="98">
        <f>IF(RES_hhdet_tes!H29=0,0,RES_hhdet_tes!H29*1000*11630/RES_hhdet_num!H24)</f>
        <v>10.894942619322896</v>
      </c>
      <c r="I29" s="98">
        <f>IF(RES_hhdet_tes!I29=0,0,RES_hhdet_tes!I29*1000*11630/RES_hhdet_num!I24)</f>
        <v>17.538284011465514</v>
      </c>
      <c r="J29" s="98">
        <f>IF(RES_hhdet_tes!J29=0,0,RES_hhdet_tes!J29*1000*11630/RES_hhdet_num!J24)</f>
        <v>16.014038733614143</v>
      </c>
      <c r="K29" s="98">
        <f>IF(RES_hhdet_tes!K29=0,0,RES_hhdet_tes!K29*1000*11630/RES_hhdet_num!K24)</f>
        <v>18.736592538357471</v>
      </c>
      <c r="L29" s="98">
        <f>IF(RES_hhdet_tes!L29=0,0,RES_hhdet_tes!L29*1000*11630/RES_hhdet_num!L24)</f>
        <v>23.677853013850612</v>
      </c>
      <c r="M29" s="98">
        <f>IF(RES_hhdet_tes!M29=0,0,RES_hhdet_tes!M29*1000*11630/RES_hhdet_num!M24)</f>
        <v>32.212976145471266</v>
      </c>
      <c r="N29" s="98">
        <f>IF(RES_hhdet_tes!N29=0,0,RES_hhdet_tes!N29*1000*11630/RES_hhdet_num!N24)</f>
        <v>53.008123347994271</v>
      </c>
      <c r="O29" s="98">
        <f>IF(RES_hhdet_tes!O29=0,0,RES_hhdet_tes!O29*1000*11630/RES_hhdet_num!O24)</f>
        <v>39.375972420620279</v>
      </c>
      <c r="P29" s="98">
        <f>IF(RES_hhdet_tes!P29=0,0,RES_hhdet_tes!P29*1000*11630/RES_hhdet_num!P24)</f>
        <v>22.053626800171582</v>
      </c>
      <c r="Q29" s="98">
        <f>IF(RES_hhdet_tes!Q29=0,0,RES_hhdet_tes!Q29*1000*11630/RES_hhdet_num!Q24)</f>
        <v>25.657237848742447</v>
      </c>
      <c r="R29" s="98">
        <f>IF(RES_hhdet_tes!R29=0,0,RES_hhdet_tes!R29*1000*11630/RES_hhdet_num!R24)</f>
        <v>19.302937209167514</v>
      </c>
      <c r="S29" s="98">
        <f>IF(RES_hhdet_tes!S29=0,0,RES_hhdet_tes!S29*1000*11630/RES_hhdet_num!S24)</f>
        <v>17.849853990647386</v>
      </c>
      <c r="T29" s="98">
        <f>IF(RES_hhdet_tes!T29=0,0,RES_hhdet_tes!T29*1000*11630/RES_hhdet_num!T24)</f>
        <v>22.55484831612187</v>
      </c>
      <c r="U29" s="98">
        <f>IF(RES_hhdet_tes!U29=0,0,RES_hhdet_tes!U29*1000*11630/RES_hhdet_num!U24)</f>
        <v>28.349447649503166</v>
      </c>
      <c r="V29" s="98">
        <f>IF(RES_hhdet_tes!V29=0,0,RES_hhdet_tes!V29*1000*11630/RES_hhdet_num!V24)</f>
        <v>40.036321515658798</v>
      </c>
      <c r="W29" s="98">
        <f>IF(RES_hhdet_tes!W29=0,0,RES_hhdet_tes!W29*1000*11630/RES_hhdet_num!W24)</f>
        <v>44.809668694891528</v>
      </c>
      <c r="DA29" s="63" t="s">
        <v>2436</v>
      </c>
    </row>
    <row r="30" spans="1:105" ht="12" customHeight="1" x14ac:dyDescent="0.25">
      <c r="A30" s="121" t="s">
        <v>55</v>
      </c>
      <c r="B30" s="122">
        <v>735.40715749737717</v>
      </c>
      <c r="C30" s="122">
        <v>610.82864539492175</v>
      </c>
      <c r="D30" s="122">
        <v>623.86497786525911</v>
      </c>
      <c r="E30" s="122">
        <v>640.08611143543976</v>
      </c>
      <c r="F30" s="122">
        <v>625.09047842566792</v>
      </c>
      <c r="G30" s="122">
        <v>628.61492941547635</v>
      </c>
      <c r="H30" s="122">
        <v>639.91809104042079</v>
      </c>
      <c r="I30" s="122">
        <v>692.40037950285705</v>
      </c>
      <c r="J30" s="122">
        <v>640.73145104521132</v>
      </c>
      <c r="K30" s="122">
        <v>523.69918770512811</v>
      </c>
      <c r="L30" s="122">
        <v>489.2414721825707</v>
      </c>
      <c r="M30" s="122">
        <v>522.79131420429223</v>
      </c>
      <c r="N30" s="122">
        <v>579.35001176129481</v>
      </c>
      <c r="O30" s="122">
        <v>708.17529821383675</v>
      </c>
      <c r="P30" s="122">
        <v>732.45471024648157</v>
      </c>
      <c r="Q30" s="122">
        <v>844.12077923358515</v>
      </c>
      <c r="R30" s="122">
        <v>880.80158212936999</v>
      </c>
      <c r="S30" s="122">
        <v>933.05959442933477</v>
      </c>
      <c r="T30" s="122">
        <v>1142.2774567593563</v>
      </c>
      <c r="U30" s="122">
        <v>1363.2566725612539</v>
      </c>
      <c r="V30" s="122">
        <v>1254.6186211768259</v>
      </c>
      <c r="W30" s="122">
        <v>1540.0245254076212</v>
      </c>
      <c r="DA30" s="130" t="s">
        <v>2437</v>
      </c>
    </row>
    <row r="31" spans="1:105" ht="12" customHeight="1" x14ac:dyDescent="0.25">
      <c r="A31" s="97" t="s">
        <v>141</v>
      </c>
      <c r="B31" s="98">
        <v>663.43094895855938</v>
      </c>
      <c r="C31" s="98">
        <v>649.40476415922706</v>
      </c>
      <c r="D31" s="98">
        <v>646.53517005560468</v>
      </c>
      <c r="E31" s="98">
        <v>633.59211673212826</v>
      </c>
      <c r="F31" s="98">
        <v>629.58494698544234</v>
      </c>
      <c r="G31" s="98">
        <v>638.34500773658306</v>
      </c>
      <c r="H31" s="98">
        <v>647.67295989943773</v>
      </c>
      <c r="I31" s="98">
        <v>659.01035343311094</v>
      </c>
      <c r="J31" s="98">
        <v>636.64923342339523</v>
      </c>
      <c r="K31" s="98">
        <v>638.20677909752453</v>
      </c>
      <c r="L31" s="98">
        <v>620.66533376437553</v>
      </c>
      <c r="M31" s="98">
        <v>622.53636042562562</v>
      </c>
      <c r="N31" s="98">
        <v>626.58448024468419</v>
      </c>
      <c r="O31" s="98">
        <v>656.64097467901377</v>
      </c>
      <c r="P31" s="98">
        <v>740.3831352750725</v>
      </c>
      <c r="Q31" s="98">
        <v>795.91708432397184</v>
      </c>
      <c r="R31" s="98">
        <v>849.17390290903074</v>
      </c>
      <c r="S31" s="98">
        <v>1030.4442413742945</v>
      </c>
      <c r="T31" s="98">
        <v>1379.7804728335443</v>
      </c>
      <c r="U31" s="98">
        <v>1136.0673933709511</v>
      </c>
      <c r="V31" s="98">
        <v>1516.6492484651312</v>
      </c>
      <c r="W31" s="98">
        <v>1780.8856357628633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745.63411959155508</v>
      </c>
      <c r="C35" s="101">
        <v>601.92026916510463</v>
      </c>
      <c r="D35" s="101">
        <v>618.22959953947884</v>
      </c>
      <c r="E35" s="101">
        <v>641.7960277128908</v>
      </c>
      <c r="F35" s="101">
        <v>623.91550482364937</v>
      </c>
      <c r="G35" s="101">
        <v>626.158450337001</v>
      </c>
      <c r="H35" s="101">
        <v>638.22321463883384</v>
      </c>
      <c r="I35" s="101">
        <v>699.10403193587717</v>
      </c>
      <c r="J35" s="101">
        <v>641.43481880590832</v>
      </c>
      <c r="K35" s="101">
        <v>508.61300431269757</v>
      </c>
      <c r="L35" s="101">
        <v>474.23070016837465</v>
      </c>
      <c r="M35" s="101">
        <v>512.06962112925908</v>
      </c>
      <c r="N35" s="101">
        <v>574.64916511191143</v>
      </c>
      <c r="O35" s="101">
        <v>712.36475047396675</v>
      </c>
      <c r="P35" s="101">
        <v>732.19055456245451</v>
      </c>
      <c r="Q35" s="101">
        <v>846.11984401261668</v>
      </c>
      <c r="R35" s="101">
        <v>882.20913881819672</v>
      </c>
      <c r="S35" s="101">
        <v>930.07605697786482</v>
      </c>
      <c r="T35" s="101">
        <v>1132.2063011070522</v>
      </c>
      <c r="U35" s="101">
        <v>1373.9518891511416</v>
      </c>
      <c r="V35" s="101">
        <v>1241.3701671068188</v>
      </c>
      <c r="W35" s="101">
        <v>1526.0460049547585</v>
      </c>
      <c r="DA35" s="131" t="s">
        <v>2442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474.25575355946938</v>
      </c>
      <c r="M36" s="104">
        <v>511.81982482002689</v>
      </c>
      <c r="N36" s="104">
        <v>573.96327323977175</v>
      </c>
      <c r="O36" s="104">
        <v>711.66851875504585</v>
      </c>
      <c r="P36" s="104">
        <v>730.66264957033923</v>
      </c>
      <c r="Q36" s="104">
        <v>843.1283992291734</v>
      </c>
      <c r="R36" s="104">
        <v>878.60022184954596</v>
      </c>
      <c r="S36" s="104">
        <v>927.30082464259272</v>
      </c>
      <c r="T36" s="104">
        <v>1133.1326998102422</v>
      </c>
      <c r="U36" s="104">
        <v>1371.6349125919232</v>
      </c>
      <c r="V36" s="104">
        <v>1237.703322812835</v>
      </c>
      <c r="W36" s="104">
        <v>1526.3923271542485</v>
      </c>
      <c r="DA36" s="132" t="s">
        <v>2443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168.85153412369479</v>
      </c>
      <c r="M37" s="98">
        <v>160.60299124965113</v>
      </c>
      <c r="N37" s="98">
        <v>189.50159665009727</v>
      </c>
      <c r="O37" s="98">
        <v>258.48449703392959</v>
      </c>
      <c r="P37" s="98">
        <v>236.16348751200985</v>
      </c>
      <c r="Q37" s="98">
        <v>276.49616580504539</v>
      </c>
      <c r="R37" s="98">
        <v>289.72437591523573</v>
      </c>
      <c r="S37" s="98">
        <v>278.98785530969121</v>
      </c>
      <c r="T37" s="98">
        <v>358.32357011639073</v>
      </c>
      <c r="U37" s="98">
        <v>407.16503437542576</v>
      </c>
      <c r="V37" s="98">
        <v>370.72877758233551</v>
      </c>
      <c r="W37" s="98">
        <v>453.48528089364521</v>
      </c>
      <c r="DA37" s="63" t="s">
        <v>2444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305.40421943577456</v>
      </c>
      <c r="M38" s="98">
        <v>351.21683357037585</v>
      </c>
      <c r="N38" s="98">
        <v>384.46167658967454</v>
      </c>
      <c r="O38" s="98">
        <v>453.18402172111638</v>
      </c>
      <c r="P38" s="98">
        <v>494.49916205832938</v>
      </c>
      <c r="Q38" s="98">
        <v>566.63223342412812</v>
      </c>
      <c r="R38" s="98">
        <v>588.87584593431029</v>
      </c>
      <c r="S38" s="98">
        <v>648.31296933290162</v>
      </c>
      <c r="T38" s="98">
        <v>774.80912969385133</v>
      </c>
      <c r="U38" s="98">
        <v>964.46987821649714</v>
      </c>
      <c r="V38" s="98">
        <v>866.97454523049942</v>
      </c>
      <c r="W38" s="98">
        <v>1072.9070462606032</v>
      </c>
      <c r="DA38" s="63" t="s">
        <v>2445</v>
      </c>
    </row>
    <row r="39" spans="1:105" ht="12" customHeight="1" x14ac:dyDescent="0.25">
      <c r="A39" s="121" t="s">
        <v>54</v>
      </c>
      <c r="B39" s="122">
        <v>194.37936442639162</v>
      </c>
      <c r="C39" s="122">
        <v>217.05398008640751</v>
      </c>
      <c r="D39" s="122">
        <v>195.72074946756783</v>
      </c>
      <c r="E39" s="122">
        <v>216.14105465868732</v>
      </c>
      <c r="F39" s="122">
        <v>228.55623550885574</v>
      </c>
      <c r="G39" s="122">
        <v>224.10795532522562</v>
      </c>
      <c r="H39" s="122">
        <v>201.42685499538194</v>
      </c>
      <c r="I39" s="122">
        <v>226.09382555122608</v>
      </c>
      <c r="J39" s="122">
        <v>192.12277134385116</v>
      </c>
      <c r="K39" s="122">
        <v>178.73465833659642</v>
      </c>
      <c r="L39" s="122">
        <v>159.90919937580063</v>
      </c>
      <c r="M39" s="122">
        <v>180.05677700961434</v>
      </c>
      <c r="N39" s="122">
        <v>186.63866991111419</v>
      </c>
      <c r="O39" s="122">
        <v>182.47720023467917</v>
      </c>
      <c r="P39" s="122">
        <v>212.71305001319595</v>
      </c>
      <c r="Q39" s="122">
        <v>225.80740217388151</v>
      </c>
      <c r="R39" s="122">
        <v>232.83498696713232</v>
      </c>
      <c r="S39" s="122">
        <v>280.57088822225035</v>
      </c>
      <c r="T39" s="122">
        <v>274.07922184557043</v>
      </c>
      <c r="U39" s="122">
        <v>289.29106180224636</v>
      </c>
      <c r="V39" s="122">
        <v>309.66564049364365</v>
      </c>
      <c r="W39" s="122">
        <v>364.89041759961782</v>
      </c>
      <c r="DA39" s="130" t="s">
        <v>2446</v>
      </c>
    </row>
    <row r="40" spans="1:105" ht="12" customHeight="1" x14ac:dyDescent="0.25">
      <c r="A40" s="97" t="s">
        <v>50</v>
      </c>
      <c r="B40" s="98">
        <v>223.73784231464424</v>
      </c>
      <c r="C40" s="98">
        <v>230.60720792213516</v>
      </c>
      <c r="D40" s="98">
        <v>207.06223797133035</v>
      </c>
      <c r="E40" s="98">
        <v>201.47321767269551</v>
      </c>
      <c r="F40" s="98">
        <v>216.89922415291355</v>
      </c>
      <c r="G40" s="98">
        <v>228.90724606386948</v>
      </c>
      <c r="H40" s="98">
        <v>209.67446567029251</v>
      </c>
      <c r="I40" s="98">
        <v>213.20475245669448</v>
      </c>
      <c r="J40" s="98">
        <v>203.17108120770794</v>
      </c>
      <c r="K40" s="98">
        <v>189.69608922639665</v>
      </c>
      <c r="L40" s="98">
        <v>166.21245222994912</v>
      </c>
      <c r="M40" s="98">
        <v>179.96694251673588</v>
      </c>
      <c r="N40" s="98">
        <v>184.65071890993747</v>
      </c>
      <c r="O40" s="98">
        <v>185.8665147226429</v>
      </c>
      <c r="P40" s="98">
        <v>206.5276364066078</v>
      </c>
      <c r="Q40" s="98">
        <v>224.32999327014551</v>
      </c>
      <c r="R40" s="98">
        <v>255.86504231273028</v>
      </c>
      <c r="S40" s="98">
        <v>288.1127281774763</v>
      </c>
      <c r="T40" s="98">
        <v>167.16121362204152</v>
      </c>
      <c r="U40" s="98">
        <v>342.97771160346866</v>
      </c>
      <c r="V40" s="98">
        <v>215.34098026079448</v>
      </c>
      <c r="W40" s="98">
        <v>437.07481604452801</v>
      </c>
      <c r="DA40" s="63" t="s">
        <v>2447</v>
      </c>
    </row>
    <row r="41" spans="1:105" ht="12" customHeight="1" x14ac:dyDescent="0.25">
      <c r="A41" s="109" t="s">
        <v>120</v>
      </c>
      <c r="B41" s="33">
        <v>192.64743183277213</v>
      </c>
      <c r="C41" s="33">
        <v>216.18267427025336</v>
      </c>
      <c r="D41" s="33">
        <v>194.98091159052416</v>
      </c>
      <c r="E41" s="33">
        <v>217.06518532576536</v>
      </c>
      <c r="F41" s="33">
        <v>229.29820002727774</v>
      </c>
      <c r="G41" s="33">
        <v>223.78950893371049</v>
      </c>
      <c r="H41" s="33">
        <v>200.82019719274291</v>
      </c>
      <c r="I41" s="33">
        <v>227.06776855967408</v>
      </c>
      <c r="J41" s="33">
        <v>191.2565517683183</v>
      </c>
      <c r="K41" s="33">
        <v>177.88619944941547</v>
      </c>
      <c r="L41" s="33">
        <v>159.42816821690357</v>
      </c>
      <c r="M41" s="33">
        <v>180.06380687606821</v>
      </c>
      <c r="N41" s="33">
        <v>186.7953348462442</v>
      </c>
      <c r="O41" s="33">
        <v>182.25094182471554</v>
      </c>
      <c r="P41" s="33">
        <v>213.01276230162412</v>
      </c>
      <c r="Q41" s="33">
        <v>225.86828112951622</v>
      </c>
      <c r="R41" s="33">
        <v>232.09998520078344</v>
      </c>
      <c r="S41" s="33">
        <v>280.38573314484546</v>
      </c>
      <c r="T41" s="33">
        <v>276.23703269942791</v>
      </c>
      <c r="U41" s="33">
        <v>288.05274199661233</v>
      </c>
      <c r="V41" s="33">
        <v>311.79941805701463</v>
      </c>
      <c r="W41" s="33">
        <v>362.87290719883333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2450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2451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0</v>
      </c>
      <c r="C48" s="98">
        <f>IF(RES_hhdet_tes!C48=0,0,RES_hhdet_tes!C48*1000*11630/RES_hhdet_num!C43)</f>
        <v>0</v>
      </c>
      <c r="D48" s="98">
        <f>IF(RES_hhdet_tes!D48=0,0,RES_hhdet_tes!D48*1000*11630/RES_hhdet_num!D43)</f>
        <v>0</v>
      </c>
      <c r="E48" s="98">
        <f>IF(RES_hhdet_tes!E48=0,0,RES_hhdet_tes!E48*1000*11630/RES_hhdet_num!E43)</f>
        <v>0</v>
      </c>
      <c r="F48" s="98">
        <f>IF(RES_hhdet_tes!F48=0,0,RES_hhdet_tes!F48*1000*11630/RES_hhdet_num!F43)</f>
        <v>0</v>
      </c>
      <c r="G48" s="98">
        <f>IF(RES_hhdet_tes!G48=0,0,RES_hhdet_tes!G48*1000*11630/RES_hhdet_num!G43)</f>
        <v>0</v>
      </c>
      <c r="H48" s="98">
        <f>IF(RES_hhdet_tes!H48=0,0,RES_hhdet_tes!H48*1000*11630/RES_hhdet_num!H43)</f>
        <v>0</v>
      </c>
      <c r="I48" s="98">
        <f>IF(RES_hhdet_tes!I48=0,0,RES_hhdet_tes!I48*1000*11630/RES_hhdet_num!I43)</f>
        <v>0</v>
      </c>
      <c r="J48" s="98">
        <f>IF(RES_hhdet_tes!J48=0,0,RES_hhdet_tes!J48*1000*11630/RES_hhdet_num!J43)</f>
        <v>0</v>
      </c>
      <c r="K48" s="98">
        <f>IF(RES_hhdet_tes!K48=0,0,RES_hhdet_tes!K48*1000*11630/RES_hhdet_num!K43)</f>
        <v>0</v>
      </c>
      <c r="L48" s="98">
        <f>IF(RES_hhdet_tes!L48=0,0,RES_hhdet_tes!L48*1000*11630/RES_hhdet_num!L43)</f>
        <v>0</v>
      </c>
      <c r="M48" s="98">
        <f>IF(RES_hhdet_tes!M48=0,0,RES_hhdet_tes!M48*1000*11630/RES_hhdet_num!M43)</f>
        <v>0</v>
      </c>
      <c r="N48" s="98">
        <f>IF(RES_hhdet_tes!N48=0,0,RES_hhdet_tes!N48*1000*11630/RES_hhdet_num!N43)</f>
        <v>0</v>
      </c>
      <c r="O48" s="98">
        <f>IF(RES_hhdet_tes!O48=0,0,RES_hhdet_tes!O48*1000*11630/RES_hhdet_num!O43)</f>
        <v>0</v>
      </c>
      <c r="P48" s="98">
        <f>IF(RES_hhdet_tes!P48=0,0,RES_hhdet_tes!P48*1000*11630/RES_hhdet_num!P43)</f>
        <v>0</v>
      </c>
      <c r="Q48" s="98">
        <f>IF(RES_hhdet_tes!Q48=0,0,RES_hhdet_tes!Q48*1000*11630/RES_hhdet_num!Q43)</f>
        <v>0</v>
      </c>
      <c r="R48" s="98">
        <f>IF(RES_hhdet_tes!R48=0,0,RES_hhdet_tes!R48*1000*11630/RES_hhdet_num!R43)</f>
        <v>0</v>
      </c>
      <c r="S48" s="98">
        <f>IF(RES_hhdet_tes!S48=0,0,RES_hhdet_tes!S48*1000*11630/RES_hhdet_num!S43)</f>
        <v>0</v>
      </c>
      <c r="T48" s="98">
        <f>IF(RES_hhdet_tes!T48=0,0,RES_hhdet_tes!T48*1000*11630/RES_hhdet_num!T43)</f>
        <v>0</v>
      </c>
      <c r="U48" s="98">
        <f>IF(RES_hhdet_tes!U48=0,0,RES_hhdet_tes!U48*1000*11630/RES_hhdet_num!U43)</f>
        <v>0</v>
      </c>
      <c r="V48" s="98">
        <f>IF(RES_hhdet_tes!V48=0,0,RES_hhdet_tes!V48*1000*11630/RES_hhdet_num!V43)</f>
        <v>0</v>
      </c>
      <c r="W48" s="98">
        <f>IF(RES_hhdet_tes!W48=0,0,RES_hhdet_tes!W48*1000*11630/RES_hhdet_num!W43)</f>
        <v>0</v>
      </c>
      <c r="DA48" s="63" t="s">
        <v>2454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2455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2456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2457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2458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2459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2460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2461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2462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2463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2464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2465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9211.920769825696</v>
      </c>
      <c r="C62" s="117">
        <f t="shared" si="21"/>
        <v>9194.7613900860724</v>
      </c>
      <c r="D62" s="117">
        <f t="shared" si="21"/>
        <v>8937.0191185830863</v>
      </c>
      <c r="E62" s="117">
        <f t="shared" si="21"/>
        <v>9007.3707019905396</v>
      </c>
      <c r="F62" s="117">
        <f t="shared" si="21"/>
        <v>8276.6347645509704</v>
      </c>
      <c r="G62" s="117">
        <f t="shared" si="21"/>
        <v>7933.2926973558779</v>
      </c>
      <c r="H62" s="117">
        <f t="shared" si="21"/>
        <v>7180.8653976052747</v>
      </c>
      <c r="I62" s="117">
        <f t="shared" si="21"/>
        <v>6161.0821713422019</v>
      </c>
      <c r="J62" s="117">
        <f t="shared" si="21"/>
        <v>6734.9211918297106</v>
      </c>
      <c r="K62" s="117">
        <f t="shared" si="21"/>
        <v>7125.3763680085176</v>
      </c>
      <c r="L62" s="117">
        <f t="shared" si="21"/>
        <v>8958.8356135121812</v>
      </c>
      <c r="M62" s="117">
        <f t="shared" si="21"/>
        <v>8254.5747618484584</v>
      </c>
      <c r="N62" s="117">
        <f t="shared" si="21"/>
        <v>8305.5842091132363</v>
      </c>
      <c r="O62" s="117">
        <f t="shared" si="21"/>
        <v>9158.2016716669077</v>
      </c>
      <c r="P62" s="117">
        <f t="shared" si="21"/>
        <v>8304.6595070728181</v>
      </c>
      <c r="Q62" s="117">
        <f t="shared" si="21"/>
        <v>8547.8144984624687</v>
      </c>
      <c r="R62" s="117">
        <f t="shared" ref="R62:V62" si="22">R63+R66+R68+R77</f>
        <v>8873.2392716429895</v>
      </c>
      <c r="S62" s="117">
        <f t="shared" si="22"/>
        <v>9611.8095740020271</v>
      </c>
      <c r="T62" s="117">
        <f t="shared" si="22"/>
        <v>9509.1566078788474</v>
      </c>
      <c r="U62" s="117">
        <f t="shared" si="22"/>
        <v>9611.5187833524342</v>
      </c>
      <c r="V62" s="117">
        <f t="shared" si="22"/>
        <v>10108.900327861038</v>
      </c>
      <c r="W62" s="117">
        <f t="shared" ref="W62" si="23">W63+W66+W68+W77</f>
        <v>11210.638152480349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8114.558727936741</v>
      </c>
      <c r="C63" s="122">
        <f t="shared" si="24"/>
        <v>8401.3950366073495</v>
      </c>
      <c r="D63" s="122">
        <f t="shared" si="24"/>
        <v>8138.4077102580031</v>
      </c>
      <c r="E63" s="122">
        <f t="shared" si="24"/>
        <v>8128.8064849911689</v>
      </c>
      <c r="F63" s="122">
        <f t="shared" si="24"/>
        <v>7409.7313972416759</v>
      </c>
      <c r="G63" s="122">
        <f t="shared" si="24"/>
        <v>7067.8715990900691</v>
      </c>
      <c r="H63" s="122">
        <f t="shared" si="24"/>
        <v>6313.6833103131366</v>
      </c>
      <c r="I63" s="122">
        <f t="shared" si="24"/>
        <v>5273.3657169689805</v>
      </c>
      <c r="J63" s="122">
        <f t="shared" si="24"/>
        <v>5833.6038162276554</v>
      </c>
      <c r="K63" s="122">
        <f t="shared" si="24"/>
        <v>6212.2318718675097</v>
      </c>
      <c r="L63" s="122">
        <f t="shared" si="24"/>
        <v>8353.9934779204232</v>
      </c>
      <c r="M63" s="122">
        <f t="shared" si="24"/>
        <v>7553.1901039930262</v>
      </c>
      <c r="N63" s="122">
        <f t="shared" si="24"/>
        <v>7568.7096999403248</v>
      </c>
      <c r="O63" s="122">
        <f t="shared" si="24"/>
        <v>8326.9041483584042</v>
      </c>
      <c r="P63" s="122">
        <f t="shared" si="24"/>
        <v>7131.791208075625</v>
      </c>
      <c r="Q63" s="122">
        <f t="shared" si="24"/>
        <v>7479.7001998823225</v>
      </c>
      <c r="R63" s="122">
        <f t="shared" ref="R63:V63" si="25">SUM(R64:R65)</f>
        <v>7826.7618198397531</v>
      </c>
      <c r="S63" s="122">
        <f t="shared" si="25"/>
        <v>8358.4460452760541</v>
      </c>
      <c r="T63" s="122">
        <f t="shared" si="25"/>
        <v>7889.9471249397884</v>
      </c>
      <c r="U63" s="122">
        <f t="shared" si="25"/>
        <v>7905.7419626003193</v>
      </c>
      <c r="V63" s="122">
        <f t="shared" si="25"/>
        <v>8265.4637455241518</v>
      </c>
      <c r="W63" s="122">
        <f t="shared" ref="W63" si="26">SUM(W64:W65)</f>
        <v>9433.8616272185118</v>
      </c>
      <c r="DA63" s="130" t="s">
        <v>2468</v>
      </c>
    </row>
    <row r="64" spans="1:105" ht="12" customHeight="1" x14ac:dyDescent="0.25">
      <c r="A64" s="97" t="s">
        <v>217</v>
      </c>
      <c r="B64" s="98">
        <v>7920.0726622239981</v>
      </c>
      <c r="C64" s="98">
        <v>8203.5593961172217</v>
      </c>
      <c r="D64" s="98">
        <v>7951.0807875743139</v>
      </c>
      <c r="E64" s="98">
        <v>7944.7807262832266</v>
      </c>
      <c r="F64" s="98">
        <v>7244.9021546278782</v>
      </c>
      <c r="G64" s="98">
        <v>6913.3405406689189</v>
      </c>
      <c r="H64" s="98">
        <v>6178.5931621445434</v>
      </c>
      <c r="I64" s="98">
        <v>5162.5230336534096</v>
      </c>
      <c r="J64" s="98">
        <v>5712.7231169623474</v>
      </c>
      <c r="K64" s="98">
        <v>6085.0990551314762</v>
      </c>
      <c r="L64" s="98">
        <v>8190.3031944003469</v>
      </c>
      <c r="M64" s="98">
        <v>7406.9558297026888</v>
      </c>
      <c r="N64" s="98">
        <v>7424.9471830061857</v>
      </c>
      <c r="O64" s="98">
        <v>8168.3876244421108</v>
      </c>
      <c r="P64" s="98">
        <v>6995.0573869719738</v>
      </c>
      <c r="Q64" s="98">
        <v>7341.1930896422919</v>
      </c>
      <c r="R64" s="98">
        <v>7683.2990236220385</v>
      </c>
      <c r="S64" s="98">
        <v>8204.5306488926435</v>
      </c>
      <c r="T64" s="98">
        <v>7739.8027138915295</v>
      </c>
      <c r="U64" s="98">
        <v>7756.9731782536728</v>
      </c>
      <c r="V64" s="98">
        <v>8110.4038434294534</v>
      </c>
      <c r="W64" s="98">
        <v>9262.0720179628952</v>
      </c>
      <c r="DA64" s="63" t="s">
        <v>2469</v>
      </c>
    </row>
    <row r="65" spans="1:105" ht="12" customHeight="1" x14ac:dyDescent="0.25">
      <c r="A65" s="97" t="s">
        <v>53</v>
      </c>
      <c r="B65" s="98">
        <v>194.48606571274308</v>
      </c>
      <c r="C65" s="98">
        <v>197.83564049012793</v>
      </c>
      <c r="D65" s="98">
        <v>187.32692268368902</v>
      </c>
      <c r="E65" s="98">
        <v>184.0257587079426</v>
      </c>
      <c r="F65" s="98">
        <v>164.82924261379767</v>
      </c>
      <c r="G65" s="98">
        <v>154.53105842115022</v>
      </c>
      <c r="H65" s="98">
        <v>135.09014816859289</v>
      </c>
      <c r="I65" s="98">
        <v>110.84268331557095</v>
      </c>
      <c r="J65" s="98">
        <v>120.88069926530815</v>
      </c>
      <c r="K65" s="98">
        <v>127.13281673603365</v>
      </c>
      <c r="L65" s="98">
        <v>163.6902835200757</v>
      </c>
      <c r="M65" s="98">
        <v>146.23427429033774</v>
      </c>
      <c r="N65" s="98">
        <v>143.76251693413923</v>
      </c>
      <c r="O65" s="98">
        <v>158.5165239162929</v>
      </c>
      <c r="P65" s="98">
        <v>136.73382110365174</v>
      </c>
      <c r="Q65" s="98">
        <v>138.5071102400305</v>
      </c>
      <c r="R65" s="98">
        <v>143.46279621771507</v>
      </c>
      <c r="S65" s="98">
        <v>153.91539638341058</v>
      </c>
      <c r="T65" s="98">
        <v>150.1444110482592</v>
      </c>
      <c r="U65" s="98">
        <v>148.7687843466463</v>
      </c>
      <c r="V65" s="98">
        <v>155.05990209469925</v>
      </c>
      <c r="W65" s="98">
        <v>171.78960925561731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0.93288866826382644</v>
      </c>
      <c r="C66" s="122">
        <f t="shared" si="27"/>
        <v>1.9877175800104769</v>
      </c>
      <c r="D66" s="122">
        <f t="shared" si="27"/>
        <v>3.5131592701753149</v>
      </c>
      <c r="E66" s="122">
        <f t="shared" si="27"/>
        <v>5.5329305878121202</v>
      </c>
      <c r="F66" s="122">
        <f t="shared" si="27"/>
        <v>6.4893371439355354</v>
      </c>
      <c r="G66" s="122">
        <f t="shared" si="27"/>
        <v>8.9288359471615593</v>
      </c>
      <c r="H66" s="122">
        <f t="shared" si="27"/>
        <v>12.262510920337004</v>
      </c>
      <c r="I66" s="122">
        <f t="shared" si="27"/>
        <v>17.739519549579512</v>
      </c>
      <c r="J66" s="122">
        <f t="shared" si="27"/>
        <v>15.192021337249104</v>
      </c>
      <c r="K66" s="122">
        <f t="shared" si="27"/>
        <v>18.714986821608999</v>
      </c>
      <c r="L66" s="122">
        <f t="shared" si="27"/>
        <v>24.94329228440931</v>
      </c>
      <c r="M66" s="122">
        <f t="shared" si="27"/>
        <v>21.885888406897148</v>
      </c>
      <c r="N66" s="122">
        <f t="shared" si="27"/>
        <v>33.766114712119204</v>
      </c>
      <c r="O66" s="122">
        <f t="shared" si="27"/>
        <v>30.309632888997612</v>
      </c>
      <c r="P66" s="122">
        <f t="shared" si="27"/>
        <v>23.361113246685207</v>
      </c>
      <c r="Q66" s="122">
        <f t="shared" si="27"/>
        <v>40.32149154488485</v>
      </c>
      <c r="R66" s="122">
        <f t="shared" si="27"/>
        <v>44.487436130425401</v>
      </c>
      <c r="S66" s="122">
        <f t="shared" si="27"/>
        <v>49.604673844894009</v>
      </c>
      <c r="T66" s="122">
        <f t="shared" si="27"/>
        <v>61.185388100525557</v>
      </c>
      <c r="U66" s="122">
        <f t="shared" si="27"/>
        <v>66.796011275217609</v>
      </c>
      <c r="V66" s="122">
        <f t="shared" si="27"/>
        <v>76.764140180794854</v>
      </c>
      <c r="W66" s="122">
        <f t="shared" si="27"/>
        <v>77.865372377821402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0.93288866826382644</v>
      </c>
      <c r="C67" s="98">
        <f>IF(RES_hhdet_tes!C67=0,0,RES_hhdet_tes!C67*1000*11630/RES_hhdet_num!C62)</f>
        <v>1.9877175800104769</v>
      </c>
      <c r="D67" s="98">
        <f>IF(RES_hhdet_tes!D67=0,0,RES_hhdet_tes!D67*1000*11630/RES_hhdet_num!D62)</f>
        <v>3.5131592701753149</v>
      </c>
      <c r="E67" s="98">
        <f>IF(RES_hhdet_tes!E67=0,0,RES_hhdet_tes!E67*1000*11630/RES_hhdet_num!E62)</f>
        <v>5.5329305878121202</v>
      </c>
      <c r="F67" s="98">
        <f>IF(RES_hhdet_tes!F67=0,0,RES_hhdet_tes!F67*1000*11630/RES_hhdet_num!F62)</f>
        <v>6.4893371439355354</v>
      </c>
      <c r="G67" s="98">
        <f>IF(RES_hhdet_tes!G67=0,0,RES_hhdet_tes!G67*1000*11630/RES_hhdet_num!G62)</f>
        <v>8.9288359471615593</v>
      </c>
      <c r="H67" s="98">
        <f>IF(RES_hhdet_tes!H67=0,0,RES_hhdet_tes!H67*1000*11630/RES_hhdet_num!H62)</f>
        <v>12.262510920337004</v>
      </c>
      <c r="I67" s="98">
        <f>IF(RES_hhdet_tes!I67=0,0,RES_hhdet_tes!I67*1000*11630/RES_hhdet_num!I62)</f>
        <v>17.739519549579512</v>
      </c>
      <c r="J67" s="98">
        <f>IF(RES_hhdet_tes!J67=0,0,RES_hhdet_tes!J67*1000*11630/RES_hhdet_num!J62)</f>
        <v>15.192021337249104</v>
      </c>
      <c r="K67" s="98">
        <f>IF(RES_hhdet_tes!K67=0,0,RES_hhdet_tes!K67*1000*11630/RES_hhdet_num!K62)</f>
        <v>18.714986821608999</v>
      </c>
      <c r="L67" s="98">
        <f>IF(RES_hhdet_tes!L67=0,0,RES_hhdet_tes!L67*1000*11630/RES_hhdet_num!L62)</f>
        <v>24.94329228440931</v>
      </c>
      <c r="M67" s="98">
        <f>IF(RES_hhdet_tes!M67=0,0,RES_hhdet_tes!M67*1000*11630/RES_hhdet_num!M62)</f>
        <v>21.885888406897148</v>
      </c>
      <c r="N67" s="98">
        <f>IF(RES_hhdet_tes!N67=0,0,RES_hhdet_tes!N67*1000*11630/RES_hhdet_num!N62)</f>
        <v>33.766114712119204</v>
      </c>
      <c r="O67" s="98">
        <f>IF(RES_hhdet_tes!O67=0,0,RES_hhdet_tes!O67*1000*11630/RES_hhdet_num!O62)</f>
        <v>30.309632888997612</v>
      </c>
      <c r="P67" s="98">
        <f>IF(RES_hhdet_tes!P67=0,0,RES_hhdet_tes!P67*1000*11630/RES_hhdet_num!P62)</f>
        <v>23.361113246685207</v>
      </c>
      <c r="Q67" s="98">
        <f>IF(RES_hhdet_tes!Q67=0,0,RES_hhdet_tes!Q67*1000*11630/RES_hhdet_num!Q62)</f>
        <v>40.32149154488485</v>
      </c>
      <c r="R67" s="98">
        <f>IF(RES_hhdet_tes!R67=0,0,RES_hhdet_tes!R67*1000*11630/RES_hhdet_num!R62)</f>
        <v>44.487436130425401</v>
      </c>
      <c r="S67" s="98">
        <f>IF(RES_hhdet_tes!S67=0,0,RES_hhdet_tes!S67*1000*11630/RES_hhdet_num!S62)</f>
        <v>49.604673844894009</v>
      </c>
      <c r="T67" s="98">
        <f>IF(RES_hhdet_tes!T67=0,0,RES_hhdet_tes!T67*1000*11630/RES_hhdet_num!T62)</f>
        <v>61.185388100525557</v>
      </c>
      <c r="U67" s="98">
        <f>IF(RES_hhdet_tes!U67=0,0,RES_hhdet_tes!U67*1000*11630/RES_hhdet_num!U62)</f>
        <v>66.796011275217609</v>
      </c>
      <c r="V67" s="98">
        <f>IF(RES_hhdet_tes!V67=0,0,RES_hhdet_tes!V67*1000*11630/RES_hhdet_num!V62)</f>
        <v>76.764140180794854</v>
      </c>
      <c r="W67" s="98">
        <f>IF(RES_hhdet_tes!W67=0,0,RES_hhdet_tes!W67*1000*11630/RES_hhdet_num!W62)</f>
        <v>77.865372377821402</v>
      </c>
      <c r="DA67" s="63" t="s">
        <v>2472</v>
      </c>
    </row>
    <row r="68" spans="1:105" ht="12" customHeight="1" x14ac:dyDescent="0.25">
      <c r="A68" s="121" t="s">
        <v>55</v>
      </c>
      <c r="B68" s="122">
        <v>805.42949336088088</v>
      </c>
      <c r="C68" s="122">
        <v>600.78447949992687</v>
      </c>
      <c r="D68" s="122">
        <v>612.01951543131429</v>
      </c>
      <c r="E68" s="122">
        <v>644.69694195118825</v>
      </c>
      <c r="F68" s="122">
        <v>626.85351243038997</v>
      </c>
      <c r="G68" s="122">
        <v>633.81005684710362</v>
      </c>
      <c r="H68" s="122">
        <v>650.64004033852427</v>
      </c>
      <c r="I68" s="122">
        <v>656.22382800646949</v>
      </c>
      <c r="J68" s="122">
        <v>675.59568544120543</v>
      </c>
      <c r="K68" s="122">
        <v>678.32420608766506</v>
      </c>
      <c r="L68" s="122">
        <v>439.21797402785427</v>
      </c>
      <c r="M68" s="122">
        <v>505.48264334830992</v>
      </c>
      <c r="N68" s="122">
        <v>532.04798138251147</v>
      </c>
      <c r="O68" s="122">
        <v>623.45447241730335</v>
      </c>
      <c r="P68" s="122">
        <v>911.84274719928897</v>
      </c>
      <c r="Q68" s="122">
        <v>809.07211792710177</v>
      </c>
      <c r="R68" s="122">
        <v>783.64279536172353</v>
      </c>
      <c r="S68" s="122">
        <v>923.96283476161841</v>
      </c>
      <c r="T68" s="122">
        <v>1269.3413005932794</v>
      </c>
      <c r="U68" s="122">
        <v>1342.1534237585488</v>
      </c>
      <c r="V68" s="122">
        <v>1460.5731201785018</v>
      </c>
      <c r="W68" s="122">
        <v>1335.5082022311751</v>
      </c>
      <c r="DA68" s="130" t="s">
        <v>2473</v>
      </c>
    </row>
    <row r="69" spans="1:105" ht="12" customHeight="1" x14ac:dyDescent="0.25">
      <c r="A69" s="97" t="s">
        <v>134</v>
      </c>
      <c r="B69" s="98">
        <v>836.80914861111228</v>
      </c>
      <c r="C69" s="98">
        <v>600.27098437003076</v>
      </c>
      <c r="D69" s="98">
        <v>609.37714811031708</v>
      </c>
      <c r="E69" s="98">
        <v>645.96355526856291</v>
      </c>
      <c r="F69" s="98">
        <v>628.09926284928736</v>
      </c>
      <c r="G69" s="98">
        <v>636.63552590305062</v>
      </c>
      <c r="H69" s="98">
        <v>654.79073384426374</v>
      </c>
      <c r="I69" s="98">
        <v>643.81362273233515</v>
      </c>
      <c r="J69" s="98">
        <v>684.68022035010381</v>
      </c>
      <c r="K69" s="98">
        <v>717.07250411463167</v>
      </c>
      <c r="L69" s="98">
        <v>436.18898085591343</v>
      </c>
      <c r="M69" s="98">
        <v>504.98379518106441</v>
      </c>
      <c r="N69" s="98">
        <v>528.3447270327058</v>
      </c>
      <c r="O69" s="98">
        <v>617.35867087938129</v>
      </c>
      <c r="P69" s="98">
        <v>917.3526668215361</v>
      </c>
      <c r="Q69" s="98">
        <v>808.23631148868753</v>
      </c>
      <c r="R69" s="98">
        <v>781.41125638014239</v>
      </c>
      <c r="S69" s="98">
        <v>924.18226725340321</v>
      </c>
      <c r="T69" s="98">
        <v>1279.8788891818638</v>
      </c>
      <c r="U69" s="98">
        <v>1341.6823598845738</v>
      </c>
      <c r="V69" s="98">
        <v>1497.7242799522874</v>
      </c>
      <c r="W69" s="98">
        <v>1299.2855327982736</v>
      </c>
      <c r="DA69" s="63" t="s">
        <v>2474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436.2530369012814</v>
      </c>
      <c r="M70" s="98">
        <v>505.18137349140062</v>
      </c>
      <c r="N70" s="98">
        <v>528.71711389421841</v>
      </c>
      <c r="O70" s="98">
        <v>618.13305975762523</v>
      </c>
      <c r="P70" s="98">
        <v>917.85204048023036</v>
      </c>
      <c r="Q70" s="98">
        <v>809.05322477131949</v>
      </c>
      <c r="R70" s="98">
        <v>782.61613244280716</v>
      </c>
      <c r="S70" s="98">
        <v>924.97951891539401</v>
      </c>
      <c r="T70" s="98">
        <v>1278.760805860511</v>
      </c>
      <c r="U70" s="98">
        <v>1340.1395697655107</v>
      </c>
      <c r="V70" s="98">
        <v>1493.0978762003108</v>
      </c>
      <c r="W70" s="98">
        <v>1295.3203219152344</v>
      </c>
      <c r="DA70" s="63" t="s">
        <v>2475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154.58038883797025</v>
      </c>
      <c r="M71" s="101">
        <v>158.82902674334292</v>
      </c>
      <c r="N71" s="101">
        <v>175.43969982562518</v>
      </c>
      <c r="O71" s="101">
        <v>224.761977874732</v>
      </c>
      <c r="P71" s="101">
        <v>299.44665484785867</v>
      </c>
      <c r="Q71" s="101">
        <v>266.34272908265689</v>
      </c>
      <c r="R71" s="101">
        <v>258.45073438842917</v>
      </c>
      <c r="S71" s="101">
        <v>278.3975922064941</v>
      </c>
      <c r="T71" s="101">
        <v>407.97926153213785</v>
      </c>
      <c r="U71" s="101">
        <v>398.19664361563485</v>
      </c>
      <c r="V71" s="101">
        <v>460.28861614309619</v>
      </c>
      <c r="W71" s="101">
        <v>398.26009708456058</v>
      </c>
      <c r="DA71" s="131" t="s">
        <v>2476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281.67264806331116</v>
      </c>
      <c r="M72" s="104">
        <v>346.35234674805764</v>
      </c>
      <c r="N72" s="104">
        <v>353.27741406859326</v>
      </c>
      <c r="O72" s="104">
        <v>393.37108188289324</v>
      </c>
      <c r="P72" s="104">
        <v>618.40538563237158</v>
      </c>
      <c r="Q72" s="104">
        <v>542.7104956886626</v>
      </c>
      <c r="R72" s="104">
        <v>524.1653980543781</v>
      </c>
      <c r="S72" s="104">
        <v>646.58192670889991</v>
      </c>
      <c r="T72" s="104">
        <v>870.781544328373</v>
      </c>
      <c r="U72" s="104">
        <v>941.9429261498758</v>
      </c>
      <c r="V72" s="104">
        <v>1032.8092600572147</v>
      </c>
      <c r="W72" s="104">
        <v>897.06022483067375</v>
      </c>
      <c r="DA72" s="132" t="s">
        <v>2477</v>
      </c>
    </row>
    <row r="73" spans="1:105" ht="12" customHeight="1" x14ac:dyDescent="0.25">
      <c r="A73" s="106" t="s">
        <v>122</v>
      </c>
      <c r="B73" s="101">
        <v>745.63411959155519</v>
      </c>
      <c r="C73" s="101">
        <v>601.93787890815167</v>
      </c>
      <c r="D73" s="101">
        <v>618.13626816214662</v>
      </c>
      <c r="E73" s="101">
        <v>641.52152585525778</v>
      </c>
      <c r="F73" s="101">
        <v>623.50488903375299</v>
      </c>
      <c r="G73" s="101">
        <v>625.4947016402499</v>
      </c>
      <c r="H73" s="101">
        <v>637.67404849223067</v>
      </c>
      <c r="I73" s="101">
        <v>698.2179191076624</v>
      </c>
      <c r="J73" s="101">
        <v>640.7117476319803</v>
      </c>
      <c r="K73" s="101">
        <v>508.01545537330151</v>
      </c>
      <c r="L73" s="101">
        <v>472.82000060534472</v>
      </c>
      <c r="M73" s="101">
        <v>510.18013901388161</v>
      </c>
      <c r="N73" s="101">
        <v>572.46258991069203</v>
      </c>
      <c r="O73" s="101">
        <v>710.04814674425438</v>
      </c>
      <c r="P73" s="101">
        <v>728.14462106525423</v>
      </c>
      <c r="Q73" s="101">
        <v>834.90389330914422</v>
      </c>
      <c r="R73" s="101">
        <v>869.78272404249788</v>
      </c>
      <c r="S73" s="101">
        <v>916.4528675989983</v>
      </c>
      <c r="T73" s="101">
        <v>1109.7134270722668</v>
      </c>
      <c r="U73" s="101">
        <v>1345.5390641539102</v>
      </c>
      <c r="V73" s="101">
        <v>1219.640590039475</v>
      </c>
      <c r="W73" s="101">
        <v>1508.5048558055955</v>
      </c>
      <c r="DA73" s="131" t="s">
        <v>2478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507.63752664236563</v>
      </c>
      <c r="N74" s="104">
        <v>569.23494833558391</v>
      </c>
      <c r="O74" s="104">
        <v>705.8876614058355</v>
      </c>
      <c r="P74" s="104">
        <v>724.81406385711819</v>
      </c>
      <c r="Q74" s="104">
        <v>833.63480722077861</v>
      </c>
      <c r="R74" s="104">
        <v>869.41767387956827</v>
      </c>
      <c r="S74" s="104">
        <v>913.27132795089938</v>
      </c>
      <c r="T74" s="104">
        <v>1112.9692716807722</v>
      </c>
      <c r="U74" s="104">
        <v>1347.445251229836</v>
      </c>
      <c r="V74" s="104">
        <v>1219.3980584170185</v>
      </c>
      <c r="W74" s="104">
        <v>1506.4241446312324</v>
      </c>
      <c r="DA74" s="132" t="s">
        <v>2479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159.29063568025407</v>
      </c>
      <c r="N75" s="98">
        <v>187.94047739282084</v>
      </c>
      <c r="O75" s="98">
        <v>256.38483691836126</v>
      </c>
      <c r="P75" s="98">
        <v>234.27311799625673</v>
      </c>
      <c r="Q75" s="98">
        <v>273.38283005163174</v>
      </c>
      <c r="R75" s="98">
        <v>286.69636850782456</v>
      </c>
      <c r="S75" s="98">
        <v>274.76693898019425</v>
      </c>
      <c r="T75" s="98">
        <v>351.94741350706607</v>
      </c>
      <c r="U75" s="98">
        <v>399.98441786471557</v>
      </c>
      <c r="V75" s="98">
        <v>365.2458091134784</v>
      </c>
      <c r="W75" s="98">
        <v>447.55281078141144</v>
      </c>
      <c r="DA75" s="63" t="s">
        <v>2480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348.34689096211162</v>
      </c>
      <c r="N76" s="98">
        <v>381.2944709427631</v>
      </c>
      <c r="O76" s="98">
        <v>449.50282448747419</v>
      </c>
      <c r="P76" s="98">
        <v>490.54094586086137</v>
      </c>
      <c r="Q76" s="98">
        <v>560.25197716914681</v>
      </c>
      <c r="R76" s="98">
        <v>582.72130537174371</v>
      </c>
      <c r="S76" s="98">
        <v>638.50438897070501</v>
      </c>
      <c r="T76" s="98">
        <v>761.02185817370594</v>
      </c>
      <c r="U76" s="98">
        <v>947.46083336512027</v>
      </c>
      <c r="V76" s="98">
        <v>854.15224930354043</v>
      </c>
      <c r="W76" s="98">
        <v>1058.8713338498208</v>
      </c>
      <c r="DA76" s="63" t="s">
        <v>2481</v>
      </c>
    </row>
    <row r="77" spans="1:105" ht="12" customHeight="1" x14ac:dyDescent="0.25">
      <c r="A77" s="121" t="s">
        <v>54</v>
      </c>
      <c r="B77" s="122">
        <v>290.99965985980919</v>
      </c>
      <c r="C77" s="122">
        <v>190.594156398786</v>
      </c>
      <c r="D77" s="122">
        <v>183.07873362359268</v>
      </c>
      <c r="E77" s="122">
        <v>228.33434446037012</v>
      </c>
      <c r="F77" s="122">
        <v>233.56051773496839</v>
      </c>
      <c r="G77" s="122">
        <v>222.68220547154402</v>
      </c>
      <c r="H77" s="122">
        <v>204.27953603327677</v>
      </c>
      <c r="I77" s="122">
        <v>213.75310681717303</v>
      </c>
      <c r="J77" s="122">
        <v>210.52966882360087</v>
      </c>
      <c r="K77" s="122">
        <v>216.10530323173407</v>
      </c>
      <c r="L77" s="122">
        <v>140.68086927949517</v>
      </c>
      <c r="M77" s="122">
        <v>174.01612610022451</v>
      </c>
      <c r="N77" s="122">
        <v>171.06041307828215</v>
      </c>
      <c r="O77" s="122">
        <v>177.53341800220454</v>
      </c>
      <c r="P77" s="122">
        <v>237.66443855121832</v>
      </c>
      <c r="Q77" s="122">
        <v>218.72068910815869</v>
      </c>
      <c r="R77" s="122">
        <v>218.34722031108714</v>
      </c>
      <c r="S77" s="122">
        <v>279.79602011946224</v>
      </c>
      <c r="T77" s="122">
        <v>288.68279424525508</v>
      </c>
      <c r="U77" s="122">
        <v>296.82738571834915</v>
      </c>
      <c r="V77" s="122">
        <v>306.09932197758974</v>
      </c>
      <c r="W77" s="122">
        <v>363.402950652843</v>
      </c>
      <c r="DA77" s="130" t="s">
        <v>2482</v>
      </c>
    </row>
    <row r="78" spans="1:105" ht="12" customHeight="1" x14ac:dyDescent="0.25">
      <c r="A78" s="97" t="s">
        <v>192</v>
      </c>
      <c r="B78" s="98">
        <v>292.3133635013881</v>
      </c>
      <c r="C78" s="98">
        <v>190.02666034914898</v>
      </c>
      <c r="D78" s="98">
        <v>182.66509999367946</v>
      </c>
      <c r="E78" s="98">
        <v>228.68063010001256</v>
      </c>
      <c r="F78" s="98">
        <v>233.6876683054268</v>
      </c>
      <c r="G78" s="98">
        <v>222.6586837141524</v>
      </c>
      <c r="H78" s="98">
        <v>204.3601917004159</v>
      </c>
      <c r="I78" s="98">
        <v>213.42304438813161</v>
      </c>
      <c r="J78" s="98">
        <v>211.1452464778873</v>
      </c>
      <c r="K78" s="98">
        <v>217.27976186721332</v>
      </c>
      <c r="L78" s="98">
        <v>140.1458163620739</v>
      </c>
      <c r="M78" s="98">
        <v>173.44305684075738</v>
      </c>
      <c r="N78" s="98">
        <v>169.68887900592793</v>
      </c>
      <c r="O78" s="98">
        <v>177.28236677515861</v>
      </c>
      <c r="P78" s="98">
        <v>238.35746243905638</v>
      </c>
      <c r="Q78" s="98">
        <v>218.46884166516787</v>
      </c>
      <c r="R78" s="98">
        <v>217.94667079691388</v>
      </c>
      <c r="S78" s="98">
        <v>279.78008586793425</v>
      </c>
      <c r="T78" s="98">
        <v>288.83215215439037</v>
      </c>
      <c r="U78" s="98">
        <v>297.08098006758877</v>
      </c>
      <c r="V78" s="98">
        <v>305.89452604329188</v>
      </c>
      <c r="W78" s="98">
        <v>363.42391404877219</v>
      </c>
      <c r="DA78" s="63" t="s">
        <v>2483</v>
      </c>
    </row>
    <row r="79" spans="1:105" ht="12" customHeight="1" x14ac:dyDescent="0.25">
      <c r="A79" s="109" t="s">
        <v>120</v>
      </c>
      <c r="B79" s="33">
        <v>192.6474318327721</v>
      </c>
      <c r="C79" s="33">
        <v>216.18267427025336</v>
      </c>
      <c r="D79" s="33">
        <v>194.98091159052422</v>
      </c>
      <c r="E79" s="33">
        <v>217.06518532576538</v>
      </c>
      <c r="F79" s="33">
        <v>229.29820002727772</v>
      </c>
      <c r="G79" s="33">
        <v>223.78950893371047</v>
      </c>
      <c r="H79" s="33">
        <v>200.82019719274305</v>
      </c>
      <c r="I79" s="33">
        <v>227.06776855967394</v>
      </c>
      <c r="J79" s="33">
        <v>191.25655176831842</v>
      </c>
      <c r="K79" s="33">
        <v>177.88619944941547</v>
      </c>
      <c r="L79" s="33">
        <v>159.42816821690377</v>
      </c>
      <c r="M79" s="33">
        <v>180.06380687606841</v>
      </c>
      <c r="N79" s="33">
        <v>186.79533484624406</v>
      </c>
      <c r="O79" s="33">
        <v>182.25094182471545</v>
      </c>
      <c r="P79" s="33">
        <v>213.01276230162404</v>
      </c>
      <c r="Q79" s="33">
        <v>225.86828112951625</v>
      </c>
      <c r="R79" s="33">
        <v>232.09998520078307</v>
      </c>
      <c r="S79" s="33">
        <v>280.38573314484518</v>
      </c>
      <c r="T79" s="33">
        <v>276.23703269942826</v>
      </c>
      <c r="U79" s="33">
        <v>288.05274199661261</v>
      </c>
      <c r="V79" s="33">
        <v>311.79941805701503</v>
      </c>
      <c r="W79" s="33">
        <v>362.87290719883373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1198.2881712643104</v>
      </c>
      <c r="C81" s="117">
        <f t="shared" si="28"/>
        <v>12429.862221262667</v>
      </c>
      <c r="D81" s="117">
        <f t="shared" si="28"/>
        <v>9104.1758181645528</v>
      </c>
      <c r="E81" s="117">
        <f t="shared" si="28"/>
        <v>7891.3453945895299</v>
      </c>
      <c r="F81" s="117">
        <f t="shared" si="28"/>
        <v>8862.0857109749904</v>
      </c>
      <c r="G81" s="117">
        <f t="shared" si="28"/>
        <v>8419.9832810524404</v>
      </c>
      <c r="H81" s="117">
        <f t="shared" si="28"/>
        <v>5791.4896994148794</v>
      </c>
      <c r="I81" s="117">
        <f t="shared" si="28"/>
        <v>7222.2927878701475</v>
      </c>
      <c r="J81" s="117">
        <f t="shared" si="28"/>
        <v>3292.9757035653543</v>
      </c>
      <c r="K81" s="117">
        <f t="shared" si="28"/>
        <v>1972.8095422164001</v>
      </c>
      <c r="L81" s="117">
        <f t="shared" si="28"/>
        <v>12912.879711596324</v>
      </c>
      <c r="M81" s="117">
        <f t="shared" si="28"/>
        <v>10719.989255184886</v>
      </c>
      <c r="N81" s="117">
        <f t="shared" si="28"/>
        <v>10908.552435347014</v>
      </c>
      <c r="O81" s="117">
        <f t="shared" si="28"/>
        <v>10347.531439092372</v>
      </c>
      <c r="P81" s="117">
        <f t="shared" si="28"/>
        <v>6317.0915510909135</v>
      </c>
      <c r="Q81" s="117">
        <f t="shared" si="28"/>
        <v>9009.4108708291351</v>
      </c>
      <c r="R81" s="117">
        <f t="shared" ref="R81:V81" si="29">R82+R85+R87+R100</f>
        <v>9968.5609717915413</v>
      </c>
      <c r="S81" s="117">
        <f t="shared" si="29"/>
        <v>9969.6546741180591</v>
      </c>
      <c r="T81" s="117">
        <f t="shared" si="29"/>
        <v>8624.6210317957448</v>
      </c>
      <c r="U81" s="117">
        <f t="shared" si="29"/>
        <v>9631.5729265358132</v>
      </c>
      <c r="V81" s="117">
        <f t="shared" si="29"/>
        <v>9833.5058410385609</v>
      </c>
      <c r="W81" s="117">
        <f t="shared" ref="W81" si="30">W82+W85+W87+W100</f>
        <v>11549.300083139686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273.78616286853327</v>
      </c>
      <c r="C82" s="122">
        <f t="shared" si="31"/>
        <v>11588.433418094875</v>
      </c>
      <c r="D82" s="122">
        <f t="shared" si="31"/>
        <v>8276.764446966954</v>
      </c>
      <c r="E82" s="122">
        <f t="shared" si="31"/>
        <v>7027.3837937937924</v>
      </c>
      <c r="F82" s="122">
        <f t="shared" si="31"/>
        <v>7996.1699953018788</v>
      </c>
      <c r="G82" s="122">
        <f t="shared" si="31"/>
        <v>7551.7633381926089</v>
      </c>
      <c r="H82" s="122">
        <f t="shared" si="31"/>
        <v>4933.9852858003123</v>
      </c>
      <c r="I82" s="122">
        <f t="shared" si="31"/>
        <v>6276.6108539533816</v>
      </c>
      <c r="J82" s="122">
        <f t="shared" si="31"/>
        <v>2454.4199337239556</v>
      </c>
      <c r="K82" s="122">
        <f t="shared" si="31"/>
        <v>1265.1740840991336</v>
      </c>
      <c r="L82" s="122">
        <f t="shared" si="31"/>
        <v>12240.477934137789</v>
      </c>
      <c r="M82" s="122">
        <f t="shared" si="31"/>
        <v>9994.6402539291121</v>
      </c>
      <c r="N82" s="122">
        <f t="shared" si="31"/>
        <v>10088.874708096559</v>
      </c>
      <c r="O82" s="122">
        <f t="shared" si="31"/>
        <v>9404.0571480790695</v>
      </c>
      <c r="P82" s="122">
        <f t="shared" si="31"/>
        <v>5341.6614006373675</v>
      </c>
      <c r="Q82" s="122">
        <f t="shared" si="31"/>
        <v>7885.1197174628542</v>
      </c>
      <c r="R82" s="122">
        <f t="shared" ref="R82:V82" si="32">SUM(R83:R84)</f>
        <v>8820.4979870339394</v>
      </c>
      <c r="S82" s="122">
        <f t="shared" si="32"/>
        <v>8731.6772896049861</v>
      </c>
      <c r="T82" s="122">
        <f t="shared" si="32"/>
        <v>7159.8047045613621</v>
      </c>
      <c r="U82" s="122">
        <f t="shared" si="32"/>
        <v>7775.8998845672404</v>
      </c>
      <c r="V82" s="122">
        <f t="shared" si="32"/>
        <v>8184.6523658997075</v>
      </c>
      <c r="W82" s="122">
        <f t="shared" ref="W82" si="33">SUM(W83:W84)</f>
        <v>9656.6050976589922</v>
      </c>
      <c r="DA82" s="130" t="s">
        <v>2486</v>
      </c>
    </row>
    <row r="83" spans="1:105" ht="12" customHeight="1" x14ac:dyDescent="0.25">
      <c r="A83" s="97" t="s">
        <v>204</v>
      </c>
      <c r="B83" s="98">
        <v>271.12307316856101</v>
      </c>
      <c r="C83" s="98">
        <v>11477.715565000999</v>
      </c>
      <c r="D83" s="98">
        <v>8199.4926512470047</v>
      </c>
      <c r="E83" s="98">
        <v>6962.8711188901107</v>
      </c>
      <c r="F83" s="98">
        <v>7924.0576934289484</v>
      </c>
      <c r="G83" s="98">
        <v>7484.8411079497055</v>
      </c>
      <c r="H83" s="98">
        <v>4891.2082952467545</v>
      </c>
      <c r="I83" s="98">
        <v>6223.1647175190847</v>
      </c>
      <c r="J83" s="98">
        <v>2433.820168752934</v>
      </c>
      <c r="K83" s="98">
        <v>1254.688660470875</v>
      </c>
      <c r="L83" s="98">
        <v>12143.399403874017</v>
      </c>
      <c r="M83" s="98">
        <v>9916.3296870109898</v>
      </c>
      <c r="N83" s="98">
        <v>10011.33852160143</v>
      </c>
      <c r="O83" s="98">
        <v>9331.6210104669299</v>
      </c>
      <c r="P83" s="98">
        <v>5300.2196088285746</v>
      </c>
      <c r="Q83" s="98">
        <v>7826.0576756400296</v>
      </c>
      <c r="R83" s="98">
        <v>8755.1077304612008</v>
      </c>
      <c r="S83" s="98">
        <v>8666.6434724393821</v>
      </c>
      <c r="T83" s="98">
        <v>7104.6752743067464</v>
      </c>
      <c r="U83" s="98">
        <v>7716.7013158705431</v>
      </c>
      <c r="V83" s="98">
        <v>8122.5356277684577</v>
      </c>
      <c r="W83" s="98">
        <v>9585.4897988843568</v>
      </c>
      <c r="DA83" s="63" t="s">
        <v>2487</v>
      </c>
    </row>
    <row r="84" spans="1:105" ht="12" customHeight="1" x14ac:dyDescent="0.25">
      <c r="A84" s="97" t="s">
        <v>53</v>
      </c>
      <c r="B84" s="98">
        <v>2.663089699972264</v>
      </c>
      <c r="C84" s="98">
        <v>110.71785309387613</v>
      </c>
      <c r="D84" s="98">
        <v>77.271795719948514</v>
      </c>
      <c r="E84" s="98">
        <v>64.512674903682139</v>
      </c>
      <c r="F84" s="98">
        <v>72.1123018729308</v>
      </c>
      <c r="G84" s="98">
        <v>66.922230242903026</v>
      </c>
      <c r="H84" s="98">
        <v>42.776990553557802</v>
      </c>
      <c r="I84" s="98">
        <v>53.446136434296996</v>
      </c>
      <c r="J84" s="98">
        <v>20.599764971021521</v>
      </c>
      <c r="K84" s="98">
        <v>10.485423628258546</v>
      </c>
      <c r="L84" s="98">
        <v>97.078530263771853</v>
      </c>
      <c r="M84" s="98">
        <v>78.310566918122959</v>
      </c>
      <c r="N84" s="98">
        <v>77.536186495128987</v>
      </c>
      <c r="O84" s="98">
        <v>72.436137612139333</v>
      </c>
      <c r="P84" s="98">
        <v>41.441791808793134</v>
      </c>
      <c r="Q84" s="98">
        <v>59.062041822824568</v>
      </c>
      <c r="R84" s="98">
        <v>65.390256572738792</v>
      </c>
      <c r="S84" s="98">
        <v>65.033817165604475</v>
      </c>
      <c r="T84" s="98">
        <v>55.129430254615379</v>
      </c>
      <c r="U84" s="98">
        <v>59.1985686966975</v>
      </c>
      <c r="V84" s="98">
        <v>62.116738131250237</v>
      </c>
      <c r="W84" s="98">
        <v>71.115298774635292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0.94893245565260642</v>
      </c>
      <c r="C85" s="122">
        <f t="shared" si="34"/>
        <v>3.530130472088056</v>
      </c>
      <c r="D85" s="122">
        <f t="shared" si="34"/>
        <v>6.0684833814645325</v>
      </c>
      <c r="E85" s="122">
        <f t="shared" si="34"/>
        <v>10.862700704331415</v>
      </c>
      <c r="F85" s="122">
        <f t="shared" si="34"/>
        <v>11.884857543350504</v>
      </c>
      <c r="G85" s="122">
        <f t="shared" si="34"/>
        <v>15.294985276773012</v>
      </c>
      <c r="H85" s="122">
        <f t="shared" si="34"/>
        <v>19.688068548092065</v>
      </c>
      <c r="I85" s="122">
        <f t="shared" si="34"/>
        <v>25.594621526997461</v>
      </c>
      <c r="J85" s="122">
        <f t="shared" si="34"/>
        <v>16.120460536116276</v>
      </c>
      <c r="K85" s="122">
        <f t="shared" si="34"/>
        <v>22.885933225876549</v>
      </c>
      <c r="L85" s="122">
        <f t="shared" si="34"/>
        <v>24.969336737726842</v>
      </c>
      <c r="M85" s="122">
        <f t="shared" si="34"/>
        <v>29.08419090367078</v>
      </c>
      <c r="N85" s="122">
        <f t="shared" si="34"/>
        <v>54.971660319691424</v>
      </c>
      <c r="O85" s="122">
        <f t="shared" si="34"/>
        <v>54.978234140888553</v>
      </c>
      <c r="P85" s="122">
        <f t="shared" si="34"/>
        <v>42.220318187294758</v>
      </c>
      <c r="Q85" s="122">
        <f t="shared" si="34"/>
        <v>59.515191691776593</v>
      </c>
      <c r="R85" s="122">
        <f t="shared" si="34"/>
        <v>52.502356256323608</v>
      </c>
      <c r="S85" s="122">
        <f t="shared" si="34"/>
        <v>47.318381548553255</v>
      </c>
      <c r="T85" s="122">
        <f t="shared" si="34"/>
        <v>44.121960579657788</v>
      </c>
      <c r="U85" s="122">
        <f t="shared" si="34"/>
        <v>34.956766764167121</v>
      </c>
      <c r="V85" s="122">
        <f t="shared" si="34"/>
        <v>28.836214291445462</v>
      </c>
      <c r="W85" s="122">
        <f t="shared" si="34"/>
        <v>26.870715954611608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0.94893245565260642</v>
      </c>
      <c r="C86" s="98">
        <f>IF(RES_hhdet_tes!C86=0,0,RES_hhdet_tes!C86*1000*11630/RES_hhdet_num!C81)</f>
        <v>3.530130472088056</v>
      </c>
      <c r="D86" s="98">
        <f>IF(RES_hhdet_tes!D86=0,0,RES_hhdet_tes!D86*1000*11630/RES_hhdet_num!D81)</f>
        <v>6.0684833814645325</v>
      </c>
      <c r="E86" s="98">
        <f>IF(RES_hhdet_tes!E86=0,0,RES_hhdet_tes!E86*1000*11630/RES_hhdet_num!E81)</f>
        <v>10.862700704331415</v>
      </c>
      <c r="F86" s="98">
        <f>IF(RES_hhdet_tes!F86=0,0,RES_hhdet_tes!F86*1000*11630/RES_hhdet_num!F81)</f>
        <v>11.884857543350504</v>
      </c>
      <c r="G86" s="98">
        <f>IF(RES_hhdet_tes!G86=0,0,RES_hhdet_tes!G86*1000*11630/RES_hhdet_num!G81)</f>
        <v>15.294985276773012</v>
      </c>
      <c r="H86" s="98">
        <f>IF(RES_hhdet_tes!H86=0,0,RES_hhdet_tes!H86*1000*11630/RES_hhdet_num!H81)</f>
        <v>19.688068548092065</v>
      </c>
      <c r="I86" s="98">
        <f>IF(RES_hhdet_tes!I86=0,0,RES_hhdet_tes!I86*1000*11630/RES_hhdet_num!I81)</f>
        <v>25.594621526997461</v>
      </c>
      <c r="J86" s="98">
        <f>IF(RES_hhdet_tes!J86=0,0,RES_hhdet_tes!J86*1000*11630/RES_hhdet_num!J81)</f>
        <v>16.120460536116276</v>
      </c>
      <c r="K86" s="98">
        <f>IF(RES_hhdet_tes!K86=0,0,RES_hhdet_tes!K86*1000*11630/RES_hhdet_num!K81)</f>
        <v>22.885933225876549</v>
      </c>
      <c r="L86" s="98">
        <f>IF(RES_hhdet_tes!L86=0,0,RES_hhdet_tes!L86*1000*11630/RES_hhdet_num!L81)</f>
        <v>24.969336737726842</v>
      </c>
      <c r="M86" s="98">
        <f>IF(RES_hhdet_tes!M86=0,0,RES_hhdet_tes!M86*1000*11630/RES_hhdet_num!M81)</f>
        <v>29.08419090367078</v>
      </c>
      <c r="N86" s="98">
        <f>IF(RES_hhdet_tes!N86=0,0,RES_hhdet_tes!N86*1000*11630/RES_hhdet_num!N81)</f>
        <v>54.971660319691424</v>
      </c>
      <c r="O86" s="98">
        <f>IF(RES_hhdet_tes!O86=0,0,RES_hhdet_tes!O86*1000*11630/RES_hhdet_num!O81)</f>
        <v>54.978234140888553</v>
      </c>
      <c r="P86" s="98">
        <f>IF(RES_hhdet_tes!P86=0,0,RES_hhdet_tes!P86*1000*11630/RES_hhdet_num!P81)</f>
        <v>42.220318187294758</v>
      </c>
      <c r="Q86" s="98">
        <f>IF(RES_hhdet_tes!Q86=0,0,RES_hhdet_tes!Q86*1000*11630/RES_hhdet_num!Q81)</f>
        <v>59.515191691776593</v>
      </c>
      <c r="R86" s="98">
        <f>IF(RES_hhdet_tes!R86=0,0,RES_hhdet_tes!R86*1000*11630/RES_hhdet_num!R81)</f>
        <v>52.502356256323608</v>
      </c>
      <c r="S86" s="98">
        <f>IF(RES_hhdet_tes!S86=0,0,RES_hhdet_tes!S86*1000*11630/RES_hhdet_num!S81)</f>
        <v>47.318381548553255</v>
      </c>
      <c r="T86" s="98">
        <f>IF(RES_hhdet_tes!T86=0,0,RES_hhdet_tes!T86*1000*11630/RES_hhdet_num!T81)</f>
        <v>44.121960579657788</v>
      </c>
      <c r="U86" s="98">
        <f>IF(RES_hhdet_tes!U86=0,0,RES_hhdet_tes!U86*1000*11630/RES_hhdet_num!U81)</f>
        <v>34.956766764167121</v>
      </c>
      <c r="V86" s="98">
        <f>IF(RES_hhdet_tes!V86=0,0,RES_hhdet_tes!V86*1000*11630/RES_hhdet_num!V81)</f>
        <v>28.836214291445462</v>
      </c>
      <c r="W86" s="98">
        <f>IF(RES_hhdet_tes!W86=0,0,RES_hhdet_tes!W86*1000*11630/RES_hhdet_num!W81)</f>
        <v>26.870715954611608</v>
      </c>
      <c r="DA86" s="63" t="s">
        <v>2490</v>
      </c>
    </row>
    <row r="87" spans="1:105" ht="12" customHeight="1" x14ac:dyDescent="0.25">
      <c r="A87" s="121" t="s">
        <v>55</v>
      </c>
      <c r="B87" s="122">
        <v>735.07793108111264</v>
      </c>
      <c r="C87" s="122">
        <v>619.37337295067255</v>
      </c>
      <c r="D87" s="122">
        <v>625.35814066807882</v>
      </c>
      <c r="E87" s="122">
        <v>637.57800844215512</v>
      </c>
      <c r="F87" s="122">
        <v>625.21824844344496</v>
      </c>
      <c r="G87" s="122">
        <v>628.56869679862609</v>
      </c>
      <c r="H87" s="122">
        <v>637.37246205240615</v>
      </c>
      <c r="I87" s="122">
        <v>693.24554587113244</v>
      </c>
      <c r="J87" s="122">
        <v>636.69111891550108</v>
      </c>
      <c r="K87" s="122">
        <v>514.13906482439154</v>
      </c>
      <c r="L87" s="122">
        <v>484.55059670265251</v>
      </c>
      <c r="M87" s="122">
        <v>515.89777067273678</v>
      </c>
      <c r="N87" s="122">
        <v>576.37820486749331</v>
      </c>
      <c r="O87" s="122">
        <v>705.22413244357233</v>
      </c>
      <c r="P87" s="122">
        <v>724.53440440066674</v>
      </c>
      <c r="Q87" s="122">
        <v>839.26658495016329</v>
      </c>
      <c r="R87" s="122">
        <v>860.5766332448087</v>
      </c>
      <c r="S87" s="122">
        <v>911.57254062146058</v>
      </c>
      <c r="T87" s="122">
        <v>1146.0078356959782</v>
      </c>
      <c r="U87" s="122">
        <v>1530.2539877373342</v>
      </c>
      <c r="V87" s="122">
        <v>1309.8230313080171</v>
      </c>
      <c r="W87" s="122">
        <v>1502.398803703946</v>
      </c>
      <c r="DA87" s="130" t="s">
        <v>2491</v>
      </c>
    </row>
    <row r="88" spans="1:105" ht="12" customHeight="1" x14ac:dyDescent="0.25">
      <c r="A88" s="97" t="s">
        <v>132</v>
      </c>
      <c r="B88" s="98">
        <v>407.90607019131681</v>
      </c>
      <c r="C88" s="98">
        <v>833.3476598258145</v>
      </c>
      <c r="D88" s="98">
        <v>613.37798997368532</v>
      </c>
      <c r="E88" s="98">
        <v>549.78729811882818</v>
      </c>
      <c r="F88" s="98">
        <v>671.04166990665999</v>
      </c>
      <c r="G88" s="98">
        <v>680.01726404019428</v>
      </c>
      <c r="H88" s="98">
        <v>513.30860532258509</v>
      </c>
      <c r="I88" s="98">
        <v>775.81467343229849</v>
      </c>
      <c r="J88" s="98">
        <v>447.92029767231429</v>
      </c>
      <c r="K88" s="98">
        <v>441.53801182941942</v>
      </c>
      <c r="L88" s="98">
        <v>624.66962115247793</v>
      </c>
      <c r="M88" s="98">
        <v>552.11211607043424</v>
      </c>
      <c r="N88" s="98">
        <v>634.78520628884041</v>
      </c>
      <c r="O88" s="98">
        <v>649.15999281426355</v>
      </c>
      <c r="P88" s="98">
        <v>564.7796826127443</v>
      </c>
      <c r="Q88" s="98">
        <v>810.1306981314217</v>
      </c>
      <c r="R88" s="98">
        <v>611.87472902089064</v>
      </c>
      <c r="S88" s="98">
        <v>614.4782064736562</v>
      </c>
      <c r="T88" s="98">
        <v>1159.1128842885732</v>
      </c>
      <c r="U88" s="98">
        <v>1687.996942347648</v>
      </c>
      <c r="V88" s="98">
        <v>1334.2160241141162</v>
      </c>
      <c r="W88" s="98">
        <v>1482.8698142763849</v>
      </c>
      <c r="DA88" s="63" t="s">
        <v>2492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624.72192639159402</v>
      </c>
      <c r="M89" s="98">
        <v>552.26372697806994</v>
      </c>
      <c r="N89" s="98">
        <v>634.96029922835794</v>
      </c>
      <c r="O89" s="98">
        <v>649.46991540424551</v>
      </c>
      <c r="P89" s="98">
        <v>565.03752778112289</v>
      </c>
      <c r="Q89" s="98">
        <v>810.57439306481888</v>
      </c>
      <c r="R89" s="98">
        <v>612.40625538400479</v>
      </c>
      <c r="S89" s="98">
        <v>614.82767336932682</v>
      </c>
      <c r="T89" s="98">
        <v>1159.2130125290346</v>
      </c>
      <c r="U89" s="98">
        <v>1688.108533992106</v>
      </c>
      <c r="V89" s="98">
        <v>1333.8597592704311</v>
      </c>
      <c r="W89" s="98">
        <v>1484.3896215421175</v>
      </c>
      <c r="DA89" s="63" t="s">
        <v>2493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222.81628154398942</v>
      </c>
      <c r="M90" s="101">
        <v>173.93904069613512</v>
      </c>
      <c r="N90" s="101">
        <v>211.05783817770507</v>
      </c>
      <c r="O90" s="101">
        <v>236.80226230628548</v>
      </c>
      <c r="P90" s="101">
        <v>184.61070945817275</v>
      </c>
      <c r="Q90" s="101">
        <v>267.34635833361347</v>
      </c>
      <c r="R90" s="101">
        <v>203.3623292679523</v>
      </c>
      <c r="S90" s="101">
        <v>141.85651311780424</v>
      </c>
      <c r="T90" s="101">
        <v>368.40738238231506</v>
      </c>
      <c r="U90" s="101">
        <v>503.68874997868625</v>
      </c>
      <c r="V90" s="101">
        <v>405.13365271683188</v>
      </c>
      <c r="W90" s="101">
        <v>445.15442264608873</v>
      </c>
      <c r="DA90" s="131" t="s">
        <v>2494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401.90564484760449</v>
      </c>
      <c r="M91" s="104">
        <v>378.32468628193482</v>
      </c>
      <c r="N91" s="104">
        <v>423.90246105065296</v>
      </c>
      <c r="O91" s="104">
        <v>412.66765309795989</v>
      </c>
      <c r="P91" s="104">
        <v>380.42681832295023</v>
      </c>
      <c r="Q91" s="104">
        <v>543.22803473120541</v>
      </c>
      <c r="R91" s="104">
        <v>409.04392611605243</v>
      </c>
      <c r="S91" s="104">
        <v>472.97116025152269</v>
      </c>
      <c r="T91" s="104">
        <v>790.80563014671964</v>
      </c>
      <c r="U91" s="104">
        <v>1184.4197840134195</v>
      </c>
      <c r="V91" s="104">
        <v>928.72610655359915</v>
      </c>
      <c r="W91" s="104">
        <v>1039.2351988960288</v>
      </c>
      <c r="DA91" s="132" t="s">
        <v>2495</v>
      </c>
    </row>
    <row r="92" spans="1:105" ht="12" customHeight="1" x14ac:dyDescent="0.25">
      <c r="A92" s="106" t="s">
        <v>124</v>
      </c>
      <c r="B92" s="101">
        <v>663.43094895855916</v>
      </c>
      <c r="C92" s="101">
        <v>649.21276830486647</v>
      </c>
      <c r="D92" s="101">
        <v>646.21900508227225</v>
      </c>
      <c r="E92" s="101">
        <v>633.0825645663615</v>
      </c>
      <c r="F92" s="101">
        <v>628.9943826165927</v>
      </c>
      <c r="G92" s="101">
        <v>637.61400783492763</v>
      </c>
      <c r="H92" s="101">
        <v>647.30743383916081</v>
      </c>
      <c r="I92" s="101">
        <v>658.30492105356529</v>
      </c>
      <c r="J92" s="101">
        <v>634.8236780391934</v>
      </c>
      <c r="K92" s="101">
        <v>635.52538713872718</v>
      </c>
      <c r="L92" s="101">
        <v>618.08350026445203</v>
      </c>
      <c r="M92" s="101">
        <v>619.68670100471707</v>
      </c>
      <c r="N92" s="101">
        <v>623.6873100089224</v>
      </c>
      <c r="O92" s="101">
        <v>654.18153313923619</v>
      </c>
      <c r="P92" s="101">
        <v>737.52122142972075</v>
      </c>
      <c r="Q92" s="101">
        <v>792.35072639051941</v>
      </c>
      <c r="R92" s="101">
        <v>845.9696320137931</v>
      </c>
      <c r="S92" s="101">
        <v>1027.034859624265</v>
      </c>
      <c r="T92" s="101">
        <v>1378.9133012000643</v>
      </c>
      <c r="U92" s="101">
        <v>1137.7848088073197</v>
      </c>
      <c r="V92" s="101">
        <v>1528.6797202969681</v>
      </c>
      <c r="W92" s="101">
        <v>1805.5950210263202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618.82513323973831</v>
      </c>
      <c r="M93" s="104">
        <v>620.45724643989433</v>
      </c>
      <c r="N93" s="104">
        <v>624.26193651945573</v>
      </c>
      <c r="O93" s="104">
        <v>654.50166095614679</v>
      </c>
      <c r="P93" s="104">
        <v>737.76236859345431</v>
      </c>
      <c r="Q93" s="104">
        <v>792.55812022427688</v>
      </c>
      <c r="R93" s="104">
        <v>846.45180093407623</v>
      </c>
      <c r="S93" s="104">
        <v>1027.7695173555355</v>
      </c>
      <c r="T93" s="104">
        <v>1396.1005467189864</v>
      </c>
      <c r="U93" s="104">
        <v>1150.0183106557436</v>
      </c>
      <c r="V93" s="104">
        <v>1541.9733307559443</v>
      </c>
      <c r="W93" s="104">
        <v>1816.9937454708661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221.12017593715461</v>
      </c>
      <c r="M94" s="98">
        <v>196.77632079754125</v>
      </c>
      <c r="N94" s="98">
        <v>208.47293679286844</v>
      </c>
      <c r="O94" s="98">
        <v>239.29137165109896</v>
      </c>
      <c r="P94" s="98">
        <v>241.62915416891866</v>
      </c>
      <c r="Q94" s="98">
        <v>261.22244997140479</v>
      </c>
      <c r="R94" s="98">
        <v>278.55455348898374</v>
      </c>
      <c r="S94" s="98">
        <v>309.29809650119347</v>
      </c>
      <c r="T94" s="98">
        <v>443.19773014868758</v>
      </c>
      <c r="U94" s="98">
        <v>344.89871306977835</v>
      </c>
      <c r="V94" s="98">
        <v>468.69187119284197</v>
      </c>
      <c r="W94" s="98">
        <v>546.69218293302026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397.70495730258375</v>
      </c>
      <c r="M95" s="98">
        <v>423.68092564235309</v>
      </c>
      <c r="N95" s="98">
        <v>415.78899972658718</v>
      </c>
      <c r="O95" s="98">
        <v>415.21028930504792</v>
      </c>
      <c r="P95" s="98">
        <v>496.13321442453565</v>
      </c>
      <c r="Q95" s="98">
        <v>531.33567025287221</v>
      </c>
      <c r="R95" s="98">
        <v>567.89724744509249</v>
      </c>
      <c r="S95" s="98">
        <v>718.47142085434211</v>
      </c>
      <c r="T95" s="98">
        <v>952.90281657029891</v>
      </c>
      <c r="U95" s="98">
        <v>805.11959758596515</v>
      </c>
      <c r="V95" s="98">
        <v>1073.2814595631023</v>
      </c>
      <c r="W95" s="98">
        <v>1270.3015625378457</v>
      </c>
      <c r="DA95" s="63" t="s">
        <v>2499</v>
      </c>
    </row>
    <row r="96" spans="1:105" ht="12" customHeight="1" x14ac:dyDescent="0.25">
      <c r="A96" s="106" t="s">
        <v>122</v>
      </c>
      <c r="B96" s="101">
        <v>745.63411959155519</v>
      </c>
      <c r="C96" s="101">
        <v>601.7723947616123</v>
      </c>
      <c r="D96" s="101">
        <v>617.84390192931914</v>
      </c>
      <c r="E96" s="101">
        <v>641.08604926518865</v>
      </c>
      <c r="F96" s="101">
        <v>623.09410543074057</v>
      </c>
      <c r="G96" s="101">
        <v>625.17071690929288</v>
      </c>
      <c r="H96" s="101">
        <v>637.83176690954258</v>
      </c>
      <c r="I96" s="101">
        <v>698.24107003052529</v>
      </c>
      <c r="J96" s="101">
        <v>639.40406723345177</v>
      </c>
      <c r="K96" s="101">
        <v>506.09128862718296</v>
      </c>
      <c r="L96" s="101">
        <v>472.07494239755857</v>
      </c>
      <c r="M96" s="101">
        <v>509.44154435115087</v>
      </c>
      <c r="N96" s="101">
        <v>571.66111314585942</v>
      </c>
      <c r="O96" s="101">
        <v>709.43783825312801</v>
      </c>
      <c r="P96" s="101">
        <v>729.45195987239913</v>
      </c>
      <c r="Q96" s="101">
        <v>842.45067960066945</v>
      </c>
      <c r="R96" s="101">
        <v>878.58762708592678</v>
      </c>
      <c r="S96" s="101">
        <v>927.03249997438377</v>
      </c>
      <c r="T96" s="101">
        <v>1129.1583280108157</v>
      </c>
      <c r="U96" s="101">
        <v>1372.9741872902314</v>
      </c>
      <c r="V96" s="101">
        <v>1246.0567848385574</v>
      </c>
      <c r="W96" s="101">
        <v>1544.2703577801326</v>
      </c>
      <c r="DA96" s="131" t="s">
        <v>2500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472.9736025681301</v>
      </c>
      <c r="M97" s="104">
        <v>510.30033720174134</v>
      </c>
      <c r="N97" s="104">
        <v>572.21198905537392</v>
      </c>
      <c r="O97" s="104">
        <v>709.58757729159959</v>
      </c>
      <c r="P97" s="104">
        <v>728.61958611890441</v>
      </c>
      <c r="Q97" s="104">
        <v>840.75369175774142</v>
      </c>
      <c r="R97" s="104">
        <v>876.5446662477392</v>
      </c>
      <c r="S97" s="104">
        <v>927.02210499145633</v>
      </c>
      <c r="T97" s="104">
        <v>1138.5592388377911</v>
      </c>
      <c r="U97" s="104">
        <v>1378.6290565518329</v>
      </c>
      <c r="V97" s="104">
        <v>1248.5818363486339</v>
      </c>
      <c r="W97" s="104">
        <v>1542.8302336872168</v>
      </c>
      <c r="DA97" s="132" t="s">
        <v>2501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168.39504380124552</v>
      </c>
      <c r="M98" s="98">
        <v>160.1261940549561</v>
      </c>
      <c r="N98" s="98">
        <v>188.9233869203035</v>
      </c>
      <c r="O98" s="98">
        <v>257.72868011445013</v>
      </c>
      <c r="P98" s="98">
        <v>235.50313216172239</v>
      </c>
      <c r="Q98" s="98">
        <v>275.71740243832704</v>
      </c>
      <c r="R98" s="98">
        <v>289.04654252858023</v>
      </c>
      <c r="S98" s="98">
        <v>278.90399967661415</v>
      </c>
      <c r="T98" s="98">
        <v>360.03957110908357</v>
      </c>
      <c r="U98" s="98">
        <v>409.24122158801487</v>
      </c>
      <c r="V98" s="98">
        <v>373.9872143585041</v>
      </c>
      <c r="W98" s="98">
        <v>458.36891960749028</v>
      </c>
      <c r="DA98" s="63" t="s">
        <v>2502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304.57855876688461</v>
      </c>
      <c r="M99" s="98">
        <v>350.17414314678518</v>
      </c>
      <c r="N99" s="98">
        <v>383.28860213507033</v>
      </c>
      <c r="O99" s="98">
        <v>451.85889717714952</v>
      </c>
      <c r="P99" s="98">
        <v>493.11645395718205</v>
      </c>
      <c r="Q99" s="98">
        <v>565.03628931941421</v>
      </c>
      <c r="R99" s="98">
        <v>587.49812371915891</v>
      </c>
      <c r="S99" s="98">
        <v>648.11810531484207</v>
      </c>
      <c r="T99" s="98">
        <v>778.51966772870753</v>
      </c>
      <c r="U99" s="98">
        <v>969.38783496381825</v>
      </c>
      <c r="V99" s="98">
        <v>874.59462199013012</v>
      </c>
      <c r="W99" s="98">
        <v>1084.4613140797269</v>
      </c>
      <c r="DA99" s="63" t="s">
        <v>2503</v>
      </c>
    </row>
    <row r="100" spans="1:105" ht="12" customHeight="1" x14ac:dyDescent="0.25">
      <c r="A100" s="121" t="s">
        <v>54</v>
      </c>
      <c r="B100" s="122">
        <v>188.47514485901189</v>
      </c>
      <c r="C100" s="122">
        <v>218.52529974502889</v>
      </c>
      <c r="D100" s="122">
        <v>195.98474714805445</v>
      </c>
      <c r="E100" s="122">
        <v>215.52089164925144</v>
      </c>
      <c r="F100" s="122">
        <v>228.8126096863156</v>
      </c>
      <c r="G100" s="122">
        <v>224.35626078443318</v>
      </c>
      <c r="H100" s="122">
        <v>200.44388301406858</v>
      </c>
      <c r="I100" s="122">
        <v>226.84176651863589</v>
      </c>
      <c r="J100" s="122">
        <v>185.74419038978132</v>
      </c>
      <c r="K100" s="122">
        <v>170.61046006699883</v>
      </c>
      <c r="L100" s="122">
        <v>162.88184401815428</v>
      </c>
      <c r="M100" s="122">
        <v>180.3670396793683</v>
      </c>
      <c r="N100" s="122">
        <v>188.32786206327054</v>
      </c>
      <c r="O100" s="122">
        <v>183.27192442884274</v>
      </c>
      <c r="P100" s="122">
        <v>208.67542786558448</v>
      </c>
      <c r="Q100" s="122">
        <v>225.50937672434191</v>
      </c>
      <c r="R100" s="122">
        <v>234.98399525646863</v>
      </c>
      <c r="S100" s="122">
        <v>279.08646234305917</v>
      </c>
      <c r="T100" s="122">
        <v>274.68653095874595</v>
      </c>
      <c r="U100" s="122">
        <v>290.46228746707135</v>
      </c>
      <c r="V100" s="122">
        <v>310.19422953939159</v>
      </c>
      <c r="W100" s="122">
        <v>363.42546582213652</v>
      </c>
      <c r="DA100" s="130" t="s">
        <v>2504</v>
      </c>
    </row>
    <row r="101" spans="1:105" ht="12" customHeight="1" x14ac:dyDescent="0.25">
      <c r="A101" s="97" t="s">
        <v>207</v>
      </c>
      <c r="B101" s="98">
        <v>9.602820262710777</v>
      </c>
      <c r="C101" s="98">
        <v>258.56101873408687</v>
      </c>
      <c r="D101" s="98">
        <v>202.07773513913068</v>
      </c>
      <c r="E101" s="98">
        <v>194.10583379113521</v>
      </c>
      <c r="F101" s="98">
        <v>236.84357917389283</v>
      </c>
      <c r="G101" s="98">
        <v>232.6783453395941</v>
      </c>
      <c r="H101" s="98">
        <v>170.75396586792948</v>
      </c>
      <c r="I101" s="98">
        <v>248.90565069117392</v>
      </c>
      <c r="J101" s="98">
        <v>58.291806368983472</v>
      </c>
      <c r="K101" s="98">
        <v>26.653965216382627</v>
      </c>
      <c r="L101" s="98">
        <v>214.07865973933684</v>
      </c>
      <c r="M101" s="98">
        <v>185.06438627125351</v>
      </c>
      <c r="N101" s="98">
        <v>215.26960927226133</v>
      </c>
      <c r="O101" s="98">
        <v>197.1553046992789</v>
      </c>
      <c r="P101" s="98">
        <v>140.81135220481409</v>
      </c>
      <c r="Q101" s="98">
        <v>220.52374297124786</v>
      </c>
      <c r="R101" s="98">
        <v>266.08646408991143</v>
      </c>
      <c r="S101" s="98">
        <v>256.06878734422321</v>
      </c>
      <c r="T101" s="98">
        <v>285.59103200875205</v>
      </c>
      <c r="U101" s="98">
        <v>306.56788242498055</v>
      </c>
      <c r="V101" s="98">
        <v>315.24565505899631</v>
      </c>
      <c r="W101" s="98">
        <v>345.95412414970514</v>
      </c>
      <c r="DA101" s="63" t="s">
        <v>2505</v>
      </c>
    </row>
    <row r="102" spans="1:105" ht="12" customHeight="1" x14ac:dyDescent="0.25">
      <c r="A102" s="97" t="s">
        <v>50</v>
      </c>
      <c r="B102" s="98">
        <v>223.73784231464427</v>
      </c>
      <c r="C102" s="98">
        <v>230.6072079221351</v>
      </c>
      <c r="D102" s="98">
        <v>207.06223797133035</v>
      </c>
      <c r="E102" s="98">
        <v>201.47321767269543</v>
      </c>
      <c r="F102" s="98">
        <v>216.89922415291346</v>
      </c>
      <c r="G102" s="98">
        <v>228.90724606386959</v>
      </c>
      <c r="H102" s="98">
        <v>209.67446567029239</v>
      </c>
      <c r="I102" s="98">
        <v>213.20475245669445</v>
      </c>
      <c r="J102" s="98">
        <v>203.17108120770789</v>
      </c>
      <c r="K102" s="98">
        <v>189.69608922639654</v>
      </c>
      <c r="L102" s="98">
        <v>166.21245222994895</v>
      </c>
      <c r="M102" s="98">
        <v>179.96694251673611</v>
      </c>
      <c r="N102" s="98">
        <v>184.65071890993761</v>
      </c>
      <c r="O102" s="98">
        <v>185.86651472264299</v>
      </c>
      <c r="P102" s="98">
        <v>206.52763640660734</v>
      </c>
      <c r="Q102" s="98">
        <v>224.32999327014662</v>
      </c>
      <c r="R102" s="98">
        <v>255.86504231273079</v>
      </c>
      <c r="S102" s="98">
        <v>288.11272817747636</v>
      </c>
      <c r="T102" s="98">
        <v>167.16121362204194</v>
      </c>
      <c r="U102" s="98">
        <v>342.97771160346787</v>
      </c>
      <c r="V102" s="98">
        <v>215.34098026079423</v>
      </c>
      <c r="W102" s="98">
        <v>437.07481604452693</v>
      </c>
      <c r="DA102" s="63" t="s">
        <v>2506</v>
      </c>
    </row>
    <row r="103" spans="1:105" ht="12" customHeight="1" x14ac:dyDescent="0.25">
      <c r="A103" s="109" t="s">
        <v>120</v>
      </c>
      <c r="B103" s="33">
        <v>192.64743183277213</v>
      </c>
      <c r="C103" s="33">
        <v>216.18267427025339</v>
      </c>
      <c r="D103" s="33">
        <v>194.98091159052416</v>
      </c>
      <c r="E103" s="33">
        <v>217.06518532576533</v>
      </c>
      <c r="F103" s="33">
        <v>229.29820002727777</v>
      </c>
      <c r="G103" s="33">
        <v>223.78950893371044</v>
      </c>
      <c r="H103" s="33">
        <v>200.82019719274305</v>
      </c>
      <c r="I103" s="33">
        <v>227.06776855967388</v>
      </c>
      <c r="J103" s="33">
        <v>191.25655176831847</v>
      </c>
      <c r="K103" s="33">
        <v>177.88619944941559</v>
      </c>
      <c r="L103" s="33">
        <v>159.42816821690371</v>
      </c>
      <c r="M103" s="33">
        <v>180.06380687606864</v>
      </c>
      <c r="N103" s="33">
        <v>186.79533484624426</v>
      </c>
      <c r="O103" s="33">
        <v>182.25094182471551</v>
      </c>
      <c r="P103" s="33">
        <v>213.0127623016235</v>
      </c>
      <c r="Q103" s="33">
        <v>225.86828112951665</v>
      </c>
      <c r="R103" s="33">
        <v>232.09998520078284</v>
      </c>
      <c r="S103" s="33">
        <v>280.38573314484501</v>
      </c>
      <c r="T103" s="33">
        <v>276.23703269942854</v>
      </c>
      <c r="U103" s="33">
        <v>288.05274199661267</v>
      </c>
      <c r="V103" s="33">
        <v>311.799418057016</v>
      </c>
      <c r="W103" s="33">
        <v>362.87290719883288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5309.3611383762827</v>
      </c>
      <c r="C124" s="117">
        <f t="shared" si="42"/>
        <v>11021.712586671805</v>
      </c>
      <c r="D124" s="117">
        <f t="shared" si="42"/>
        <v>9841.296108056451</v>
      </c>
      <c r="E124" s="117">
        <f t="shared" si="42"/>
        <v>8613.2952635940983</v>
      </c>
      <c r="F124" s="117">
        <f t="shared" si="42"/>
        <v>8079.4558071656693</v>
      </c>
      <c r="G124" s="117">
        <f t="shared" si="42"/>
        <v>8074.7908009463554</v>
      </c>
      <c r="H124" s="117">
        <f t="shared" si="42"/>
        <v>7149.0874089724603</v>
      </c>
      <c r="I124" s="117">
        <f t="shared" si="42"/>
        <v>6522.337400354686</v>
      </c>
      <c r="J124" s="117">
        <f t="shared" si="42"/>
        <v>6426.8496043347632</v>
      </c>
      <c r="K124" s="117">
        <f t="shared" si="42"/>
        <v>7119.85317517155</v>
      </c>
      <c r="L124" s="117">
        <f t="shared" si="42"/>
        <v>8654.5926600388557</v>
      </c>
      <c r="M124" s="117">
        <f t="shared" si="42"/>
        <v>8604.8798736247336</v>
      </c>
      <c r="N124" s="117">
        <f t="shared" si="42"/>
        <v>9262.7993302679533</v>
      </c>
      <c r="O124" s="117">
        <f t="shared" si="42"/>
        <v>9475.0592751591539</v>
      </c>
      <c r="P124" s="117">
        <f t="shared" si="42"/>
        <v>8110.1237813437829</v>
      </c>
      <c r="Q124" s="117">
        <f t="shared" si="42"/>
        <v>8840.696514426405</v>
      </c>
      <c r="R124" s="117">
        <f t="shared" ref="R124:V124" si="43">R125+R128+R130+R139</f>
        <v>9122.750191277737</v>
      </c>
      <c r="S124" s="117">
        <f t="shared" si="43"/>
        <v>9630.7125389701414</v>
      </c>
      <c r="T124" s="117">
        <f t="shared" si="43"/>
        <v>9310.8068276043905</v>
      </c>
      <c r="U124" s="117">
        <f t="shared" si="43"/>
        <v>9565.0636083385143</v>
      </c>
      <c r="V124" s="117">
        <f t="shared" si="43"/>
        <v>10293.299145064857</v>
      </c>
      <c r="W124" s="117">
        <f t="shared" ref="W124" si="44">W125+W128+W130+W139</f>
        <v>11025.571965182335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4643.6605278939351</v>
      </c>
      <c r="C125" s="122">
        <f t="shared" si="45"/>
        <v>10084.839094010182</v>
      </c>
      <c r="D125" s="122">
        <f t="shared" si="45"/>
        <v>8977.4013775635995</v>
      </c>
      <c r="E125" s="122">
        <f t="shared" si="45"/>
        <v>7775.0807146836396</v>
      </c>
      <c r="F125" s="122">
        <f t="shared" si="45"/>
        <v>7233.0938477955315</v>
      </c>
      <c r="G125" s="122">
        <f t="shared" si="45"/>
        <v>7195.091755603702</v>
      </c>
      <c r="H125" s="122">
        <f t="shared" si="45"/>
        <v>6287.1823642983318</v>
      </c>
      <c r="I125" s="122">
        <f t="shared" si="45"/>
        <v>5587.5688851091681</v>
      </c>
      <c r="J125" s="122">
        <f t="shared" si="45"/>
        <v>5563.5927614981038</v>
      </c>
      <c r="K125" s="122">
        <f t="shared" si="45"/>
        <v>6213.7181932721305</v>
      </c>
      <c r="L125" s="122">
        <f t="shared" si="45"/>
        <v>8081.6074364030192</v>
      </c>
      <c r="M125" s="122">
        <f t="shared" si="45"/>
        <v>7920.6363657845095</v>
      </c>
      <c r="N125" s="122">
        <f t="shared" si="45"/>
        <v>8492.4435013200728</v>
      </c>
      <c r="O125" s="122">
        <f t="shared" si="45"/>
        <v>8637.7803131957571</v>
      </c>
      <c r="P125" s="122">
        <f t="shared" si="45"/>
        <v>6981.2118533734065</v>
      </c>
      <c r="Q125" s="122">
        <f t="shared" si="45"/>
        <v>7737.972749787853</v>
      </c>
      <c r="R125" s="122">
        <f t="shared" ref="R125:V125" si="46">SUM(R126:R127)</f>
        <v>8036.6016271830003</v>
      </c>
      <c r="S125" s="122">
        <f t="shared" si="46"/>
        <v>8381.5830595245025</v>
      </c>
      <c r="T125" s="122">
        <f t="shared" si="46"/>
        <v>7744.3697044240016</v>
      </c>
      <c r="U125" s="122">
        <f t="shared" si="46"/>
        <v>7793.1912991591771</v>
      </c>
      <c r="V125" s="122">
        <f t="shared" si="46"/>
        <v>8453.4150306449174</v>
      </c>
      <c r="W125" s="122">
        <f t="shared" ref="W125" si="47">SUM(W126:W127)</f>
        <v>9292.175292604541</v>
      </c>
      <c r="DA125" s="130" t="s">
        <v>2527</v>
      </c>
    </row>
    <row r="126" spans="1:105" ht="12" customHeight="1" x14ac:dyDescent="0.25">
      <c r="A126" s="97" t="s">
        <v>203</v>
      </c>
      <c r="B126" s="98">
        <v>4620.9659510650699</v>
      </c>
      <c r="C126" s="98">
        <v>10036.431718591586</v>
      </c>
      <c r="D126" s="98">
        <v>8935.2983731489458</v>
      </c>
      <c r="E126" s="98">
        <v>7739.2278115287791</v>
      </c>
      <c r="F126" s="98">
        <v>7200.3308083952415</v>
      </c>
      <c r="G126" s="98">
        <v>7163.0691278347804</v>
      </c>
      <c r="H126" s="98">
        <v>6259.8091895728094</v>
      </c>
      <c r="I126" s="98">
        <v>5563.6777386432159</v>
      </c>
      <c r="J126" s="98">
        <v>5540.1469607848239</v>
      </c>
      <c r="K126" s="98">
        <v>6187.8622343698162</v>
      </c>
      <c r="L126" s="98">
        <v>8049.4324643417976</v>
      </c>
      <c r="M126" s="98">
        <v>7889.4842156885206</v>
      </c>
      <c r="N126" s="98">
        <v>8459.6840636169545</v>
      </c>
      <c r="O126" s="98">
        <v>8604.3848076722661</v>
      </c>
      <c r="P126" s="98">
        <v>6954.0255008908671</v>
      </c>
      <c r="Q126" s="98">
        <v>7708.8838751136691</v>
      </c>
      <c r="R126" s="98">
        <v>8006.701352289414</v>
      </c>
      <c r="S126" s="98">
        <v>8350.2532347841407</v>
      </c>
      <c r="T126" s="98">
        <v>7714.4392274547408</v>
      </c>
      <c r="U126" s="98">
        <v>7763.4128413959488</v>
      </c>
      <c r="V126" s="98">
        <v>8421.2145943724445</v>
      </c>
      <c r="W126" s="98">
        <v>9257.8330951591597</v>
      </c>
      <c r="DA126" s="63" t="s">
        <v>2528</v>
      </c>
    </row>
    <row r="127" spans="1:105" ht="12" customHeight="1" x14ac:dyDescent="0.25">
      <c r="A127" s="97" t="s">
        <v>53</v>
      </c>
      <c r="B127" s="98">
        <v>22.694576828865255</v>
      </c>
      <c r="C127" s="98">
        <v>48.407375418596423</v>
      </c>
      <c r="D127" s="98">
        <v>42.10300441465413</v>
      </c>
      <c r="E127" s="98">
        <v>35.852903154860996</v>
      </c>
      <c r="F127" s="98">
        <v>32.763039400289607</v>
      </c>
      <c r="G127" s="98">
        <v>32.022627768921417</v>
      </c>
      <c r="H127" s="98">
        <v>27.373174725522635</v>
      </c>
      <c r="I127" s="98">
        <v>23.891146465951966</v>
      </c>
      <c r="J127" s="98">
        <v>23.445800713280203</v>
      </c>
      <c r="K127" s="98">
        <v>25.855958902314534</v>
      </c>
      <c r="L127" s="98">
        <v>32.174972061221219</v>
      </c>
      <c r="M127" s="98">
        <v>31.152150095988738</v>
      </c>
      <c r="N127" s="98">
        <v>32.759437703118991</v>
      </c>
      <c r="O127" s="98">
        <v>33.395505523491195</v>
      </c>
      <c r="P127" s="98">
        <v>27.186352482539061</v>
      </c>
      <c r="Q127" s="98">
        <v>29.088874674184279</v>
      </c>
      <c r="R127" s="98">
        <v>29.900274893585983</v>
      </c>
      <c r="S127" s="98">
        <v>31.329824740361541</v>
      </c>
      <c r="T127" s="98">
        <v>29.93047696926121</v>
      </c>
      <c r="U127" s="98">
        <v>29.778457763228531</v>
      </c>
      <c r="V127" s="98">
        <v>32.200436272472778</v>
      </c>
      <c r="W127" s="98">
        <v>34.342197445381281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0.93279133257690827</v>
      </c>
      <c r="C128" s="122">
        <f t="shared" si="48"/>
        <v>1.9768270034016988</v>
      </c>
      <c r="D128" s="122">
        <f t="shared" si="48"/>
        <v>3.5181369937010927</v>
      </c>
      <c r="E128" s="122">
        <f t="shared" si="48"/>
        <v>5.4996229761924678</v>
      </c>
      <c r="F128" s="122">
        <f t="shared" si="48"/>
        <v>6.2344170125456229</v>
      </c>
      <c r="G128" s="122">
        <f t="shared" si="48"/>
        <v>8.3877475269487078</v>
      </c>
      <c r="H128" s="122">
        <f t="shared" si="48"/>
        <v>11.364328883455801</v>
      </c>
      <c r="I128" s="122">
        <f t="shared" si="48"/>
        <v>16.260302814293873</v>
      </c>
      <c r="J128" s="122">
        <f t="shared" si="48"/>
        <v>13.610871076563582</v>
      </c>
      <c r="K128" s="122">
        <f t="shared" si="48"/>
        <v>15.726466371215093</v>
      </c>
      <c r="L128" s="122">
        <f t="shared" si="48"/>
        <v>19.487627907403215</v>
      </c>
      <c r="M128" s="122">
        <f t="shared" si="48"/>
        <v>16.712438632631251</v>
      </c>
      <c r="N128" s="122">
        <f t="shared" si="48"/>
        <v>26.443203729386813</v>
      </c>
      <c r="O128" s="122">
        <f t="shared" si="48"/>
        <v>25.663991894703678</v>
      </c>
      <c r="P128" s="122">
        <f t="shared" si="48"/>
        <v>23.404217122645893</v>
      </c>
      <c r="Q128" s="122">
        <f t="shared" si="48"/>
        <v>44.820307379481704</v>
      </c>
      <c r="R128" s="122">
        <f t="shared" si="48"/>
        <v>50.83866016212356</v>
      </c>
      <c r="S128" s="122">
        <f t="shared" si="48"/>
        <v>56.313623217697334</v>
      </c>
      <c r="T128" s="122">
        <f t="shared" si="48"/>
        <v>65.332464979465428</v>
      </c>
      <c r="U128" s="122">
        <f t="shared" si="48"/>
        <v>68.712996581962628</v>
      </c>
      <c r="V128" s="122">
        <f t="shared" si="48"/>
        <v>72.554533489248243</v>
      </c>
      <c r="W128" s="122">
        <f t="shared" si="48"/>
        <v>66.946974608260433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0.93279133257690827</v>
      </c>
      <c r="C129" s="98">
        <f>IF(RES_hhdet_tes!C129=0,0,RES_hhdet_tes!C129*1000*11630/RES_hhdet_num!C124)</f>
        <v>1.9768270034016988</v>
      </c>
      <c r="D129" s="98">
        <f>IF(RES_hhdet_tes!D129=0,0,RES_hhdet_tes!D129*1000*11630/RES_hhdet_num!D124)</f>
        <v>3.5181369937010927</v>
      </c>
      <c r="E129" s="98">
        <f>IF(RES_hhdet_tes!E129=0,0,RES_hhdet_tes!E129*1000*11630/RES_hhdet_num!E124)</f>
        <v>5.4996229761924678</v>
      </c>
      <c r="F129" s="98">
        <f>IF(RES_hhdet_tes!F129=0,0,RES_hhdet_tes!F129*1000*11630/RES_hhdet_num!F124)</f>
        <v>6.2344170125456229</v>
      </c>
      <c r="G129" s="98">
        <f>IF(RES_hhdet_tes!G129=0,0,RES_hhdet_tes!G129*1000*11630/RES_hhdet_num!G124)</f>
        <v>8.3877475269487078</v>
      </c>
      <c r="H129" s="98">
        <f>IF(RES_hhdet_tes!H129=0,0,RES_hhdet_tes!H129*1000*11630/RES_hhdet_num!H124)</f>
        <v>11.364328883455801</v>
      </c>
      <c r="I129" s="98">
        <f>IF(RES_hhdet_tes!I129=0,0,RES_hhdet_tes!I129*1000*11630/RES_hhdet_num!I124)</f>
        <v>16.260302814293873</v>
      </c>
      <c r="J129" s="98">
        <f>IF(RES_hhdet_tes!J129=0,0,RES_hhdet_tes!J129*1000*11630/RES_hhdet_num!J124)</f>
        <v>13.610871076563582</v>
      </c>
      <c r="K129" s="98">
        <f>IF(RES_hhdet_tes!K129=0,0,RES_hhdet_tes!K129*1000*11630/RES_hhdet_num!K124)</f>
        <v>15.726466371215093</v>
      </c>
      <c r="L129" s="98">
        <f>IF(RES_hhdet_tes!L129=0,0,RES_hhdet_tes!L129*1000*11630/RES_hhdet_num!L124)</f>
        <v>19.487627907403215</v>
      </c>
      <c r="M129" s="98">
        <f>IF(RES_hhdet_tes!M129=0,0,RES_hhdet_tes!M129*1000*11630/RES_hhdet_num!M124)</f>
        <v>16.712438632631251</v>
      </c>
      <c r="N129" s="98">
        <f>IF(RES_hhdet_tes!N129=0,0,RES_hhdet_tes!N129*1000*11630/RES_hhdet_num!N124)</f>
        <v>26.443203729386813</v>
      </c>
      <c r="O129" s="98">
        <f>IF(RES_hhdet_tes!O129=0,0,RES_hhdet_tes!O129*1000*11630/RES_hhdet_num!O124)</f>
        <v>25.663991894703678</v>
      </c>
      <c r="P129" s="98">
        <f>IF(RES_hhdet_tes!P129=0,0,RES_hhdet_tes!P129*1000*11630/RES_hhdet_num!P124)</f>
        <v>23.404217122645893</v>
      </c>
      <c r="Q129" s="98">
        <f>IF(RES_hhdet_tes!Q129=0,0,RES_hhdet_tes!Q129*1000*11630/RES_hhdet_num!Q124)</f>
        <v>44.820307379481704</v>
      </c>
      <c r="R129" s="98">
        <f>IF(RES_hhdet_tes!R129=0,0,RES_hhdet_tes!R129*1000*11630/RES_hhdet_num!R124)</f>
        <v>50.83866016212356</v>
      </c>
      <c r="S129" s="98">
        <f>IF(RES_hhdet_tes!S129=0,0,RES_hhdet_tes!S129*1000*11630/RES_hhdet_num!S124)</f>
        <v>56.313623217697334</v>
      </c>
      <c r="T129" s="98">
        <f>IF(RES_hhdet_tes!T129=0,0,RES_hhdet_tes!T129*1000*11630/RES_hhdet_num!T124)</f>
        <v>65.332464979465428</v>
      </c>
      <c r="U129" s="98">
        <f>IF(RES_hhdet_tes!U129=0,0,RES_hhdet_tes!U129*1000*11630/RES_hhdet_num!U124)</f>
        <v>68.712996581962628</v>
      </c>
      <c r="V129" s="98">
        <f>IF(RES_hhdet_tes!V129=0,0,RES_hhdet_tes!V129*1000*11630/RES_hhdet_num!V124)</f>
        <v>72.554533489248243</v>
      </c>
      <c r="W129" s="98">
        <f>IF(RES_hhdet_tes!W129=0,0,RES_hhdet_tes!W129*1000*11630/RES_hhdet_num!W124)</f>
        <v>66.946974608260433</v>
      </c>
      <c r="DA129" s="63" t="s">
        <v>2531</v>
      </c>
    </row>
    <row r="130" spans="1:105" ht="12" customHeight="1" x14ac:dyDescent="0.25">
      <c r="A130" s="121" t="s">
        <v>55</v>
      </c>
      <c r="B130" s="122">
        <v>470.38966300193528</v>
      </c>
      <c r="C130" s="122">
        <v>717.86244625220411</v>
      </c>
      <c r="D130" s="122">
        <v>664.66961020283691</v>
      </c>
      <c r="E130" s="122">
        <v>616.53748502526071</v>
      </c>
      <c r="F130" s="122">
        <v>611.54220501088673</v>
      </c>
      <c r="G130" s="122">
        <v>647.21349836579009</v>
      </c>
      <c r="H130" s="122">
        <v>649.1531655021987</v>
      </c>
      <c r="I130" s="122">
        <v>692.35769718229756</v>
      </c>
      <c r="J130" s="122">
        <v>657.57604416094603</v>
      </c>
      <c r="K130" s="122">
        <v>711.71845357802636</v>
      </c>
      <c r="L130" s="122">
        <v>393.60673391449399</v>
      </c>
      <c r="M130" s="122">
        <v>487.47369564369342</v>
      </c>
      <c r="N130" s="122">
        <v>557.24497741074083</v>
      </c>
      <c r="O130" s="122">
        <v>629.17988017299695</v>
      </c>
      <c r="P130" s="122">
        <v>892.78059918253393</v>
      </c>
      <c r="Q130" s="122">
        <v>832.09684256116043</v>
      </c>
      <c r="R130" s="122">
        <v>802.3504511868116</v>
      </c>
      <c r="S130" s="122">
        <v>912.1873794093824</v>
      </c>
      <c r="T130" s="122">
        <v>1227.6200033872115</v>
      </c>
      <c r="U130" s="122">
        <v>1413.7197661986213</v>
      </c>
      <c r="V130" s="122">
        <v>1457.8521132576543</v>
      </c>
      <c r="W130" s="122">
        <v>1301.5421591056531</v>
      </c>
      <c r="DA130" s="130" t="s">
        <v>2532</v>
      </c>
    </row>
    <row r="131" spans="1:105" ht="12" customHeight="1" x14ac:dyDescent="0.25">
      <c r="A131" s="97" t="s">
        <v>128</v>
      </c>
      <c r="B131" s="98">
        <v>464.83193014815407</v>
      </c>
      <c r="C131" s="98">
        <v>720.78367625172609</v>
      </c>
      <c r="D131" s="98">
        <v>665.82142353472761</v>
      </c>
      <c r="E131" s="98">
        <v>615.89684048935555</v>
      </c>
      <c r="F131" s="98">
        <v>611.22559322047596</v>
      </c>
      <c r="G131" s="98">
        <v>647.85046866554126</v>
      </c>
      <c r="H131" s="98">
        <v>649.50090775939589</v>
      </c>
      <c r="I131" s="98">
        <v>692.1705279144046</v>
      </c>
      <c r="J131" s="98">
        <v>658.11031965828602</v>
      </c>
      <c r="K131" s="98">
        <v>717.97349845195561</v>
      </c>
      <c r="L131" s="98">
        <v>390.86550750802814</v>
      </c>
      <c r="M131" s="98">
        <v>486.54997426839219</v>
      </c>
      <c r="N131" s="98">
        <v>556.56426275288197</v>
      </c>
      <c r="O131" s="98">
        <v>624.52866746485563</v>
      </c>
      <c r="P131" s="98">
        <v>900.59003410306525</v>
      </c>
      <c r="Q131" s="98">
        <v>831.73605937521302</v>
      </c>
      <c r="R131" s="98">
        <v>799.46955461273888</v>
      </c>
      <c r="S131" s="98">
        <v>911.82441932673521</v>
      </c>
      <c r="T131" s="98">
        <v>1232.4726558584543</v>
      </c>
      <c r="U131" s="98">
        <v>1417.4016366414423</v>
      </c>
      <c r="V131" s="98">
        <v>1478.6422060705077</v>
      </c>
      <c r="W131" s="98">
        <v>1264.2907599404891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390.8005193605452</v>
      </c>
      <c r="M132" s="98">
        <v>486.60199329541786</v>
      </c>
      <c r="N132" s="98">
        <v>556.88374926417907</v>
      </c>
      <c r="O132" s="98">
        <v>625.19985077571675</v>
      </c>
      <c r="P132" s="98">
        <v>899.5543144414529</v>
      </c>
      <c r="Q132" s="98">
        <v>831.13601470318167</v>
      </c>
      <c r="R132" s="98">
        <v>799.22225047856045</v>
      </c>
      <c r="S132" s="98">
        <v>911.83625586359631</v>
      </c>
      <c r="T132" s="98">
        <v>1231.3871236128516</v>
      </c>
      <c r="U132" s="98">
        <v>1415.8887061541006</v>
      </c>
      <c r="V132" s="98">
        <v>1475.9097650952617</v>
      </c>
      <c r="W132" s="98">
        <v>1261.957230137949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138.13248158191743</v>
      </c>
      <c r="M133" s="101">
        <v>152.73682960310629</v>
      </c>
      <c r="N133" s="101">
        <v>184.6229988597843</v>
      </c>
      <c r="O133" s="101">
        <v>227.59240257126243</v>
      </c>
      <c r="P133" s="101">
        <v>295.21196374174281</v>
      </c>
      <c r="Q133" s="101">
        <v>275.61251084274789</v>
      </c>
      <c r="R133" s="101">
        <v>265.60328536711842</v>
      </c>
      <c r="S133" s="101">
        <v>274.6615758081528</v>
      </c>
      <c r="T133" s="101">
        <v>392.33011119702724</v>
      </c>
      <c r="U133" s="101">
        <v>421.74183899921189</v>
      </c>
      <c r="V133" s="101">
        <v>452.19016280835689</v>
      </c>
      <c r="W133" s="101">
        <v>385.78888449257727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252.66803777862771</v>
      </c>
      <c r="M134" s="104">
        <v>333.86516369231151</v>
      </c>
      <c r="N134" s="104">
        <v>372.26075040439468</v>
      </c>
      <c r="O134" s="104">
        <v>397.60744820445444</v>
      </c>
      <c r="P134" s="104">
        <v>604.3423506997101</v>
      </c>
      <c r="Q134" s="104">
        <v>555.52350386043372</v>
      </c>
      <c r="R134" s="104">
        <v>533.61896511144221</v>
      </c>
      <c r="S134" s="104">
        <v>637.17468005544356</v>
      </c>
      <c r="T134" s="104">
        <v>839.05701241582437</v>
      </c>
      <c r="U134" s="104">
        <v>994.14686715488892</v>
      </c>
      <c r="V134" s="104">
        <v>1023.719602286905</v>
      </c>
      <c r="W134" s="104">
        <v>876.1683456453718</v>
      </c>
      <c r="DA134" s="132" t="s">
        <v>2536</v>
      </c>
    </row>
    <row r="135" spans="1:105" ht="12" customHeight="1" x14ac:dyDescent="0.25">
      <c r="A135" s="106" t="s">
        <v>122</v>
      </c>
      <c r="B135" s="101">
        <v>745.63411959155519</v>
      </c>
      <c r="C135" s="101">
        <v>601.83925444384295</v>
      </c>
      <c r="D135" s="101">
        <v>618.07587616308831</v>
      </c>
      <c r="E135" s="101">
        <v>641.43148138440995</v>
      </c>
      <c r="F135" s="101">
        <v>623.49240276333501</v>
      </c>
      <c r="G135" s="101">
        <v>625.39009570015776</v>
      </c>
      <c r="H135" s="101">
        <v>637.75254365973103</v>
      </c>
      <c r="I135" s="101">
        <v>698.28946510351284</v>
      </c>
      <c r="J135" s="101">
        <v>640.61617338955773</v>
      </c>
      <c r="K135" s="101">
        <v>507.57036377529204</v>
      </c>
      <c r="L135" s="101">
        <v>473.24623616593442</v>
      </c>
      <c r="M135" s="101">
        <v>509.97848578797516</v>
      </c>
      <c r="N135" s="101">
        <v>571.60176221998199</v>
      </c>
      <c r="O135" s="101">
        <v>708.01954675445177</v>
      </c>
      <c r="P135" s="101">
        <v>727.32482148568477</v>
      </c>
      <c r="Q135" s="101">
        <v>840.4455670015401</v>
      </c>
      <c r="R135" s="101">
        <v>877.23359780918668</v>
      </c>
      <c r="S135" s="101">
        <v>925.77263459833841</v>
      </c>
      <c r="T135" s="101">
        <v>1122.3480198303992</v>
      </c>
      <c r="U135" s="101">
        <v>1355.1875131177467</v>
      </c>
      <c r="V135" s="101">
        <v>1221.6696088355698</v>
      </c>
      <c r="W135" s="101">
        <v>1510.4637776888833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475.06422370241938</v>
      </c>
      <c r="M136" s="104">
        <v>512.02370842363098</v>
      </c>
      <c r="N136" s="104">
        <v>574.02469385088068</v>
      </c>
      <c r="O136" s="104">
        <v>711.41968945479346</v>
      </c>
      <c r="P136" s="104">
        <v>730.4344534583613</v>
      </c>
      <c r="Q136" s="104">
        <v>842.38988277519024</v>
      </c>
      <c r="R136" s="104">
        <v>872.46746490396106</v>
      </c>
      <c r="S136" s="104">
        <v>924.04111847732315</v>
      </c>
      <c r="T136" s="104">
        <v>1112.5280895987298</v>
      </c>
      <c r="U136" s="104">
        <v>1347.0202200811418</v>
      </c>
      <c r="V136" s="104">
        <v>1218.7530554880705</v>
      </c>
      <c r="W136" s="104">
        <v>1506.2390603634303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169.13937759824574</v>
      </c>
      <c r="M137" s="98">
        <v>160.66696750656351</v>
      </c>
      <c r="N137" s="98">
        <v>189.52187548049469</v>
      </c>
      <c r="O137" s="98">
        <v>258.39411996254313</v>
      </c>
      <c r="P137" s="98">
        <v>236.08973036885638</v>
      </c>
      <c r="Q137" s="98">
        <v>276.25397615979443</v>
      </c>
      <c r="R137" s="98">
        <v>287.7020577612987</v>
      </c>
      <c r="S137" s="98">
        <v>278.00713965860922</v>
      </c>
      <c r="T137" s="98">
        <v>351.80790121628559</v>
      </c>
      <c r="U137" s="98">
        <v>399.8582488523349</v>
      </c>
      <c r="V137" s="98">
        <v>365.05261164605736</v>
      </c>
      <c r="W137" s="98">
        <v>447.49782295837235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305.92484610417364</v>
      </c>
      <c r="M138" s="98">
        <v>351.35674091706744</v>
      </c>
      <c r="N138" s="98">
        <v>384.50281837038602</v>
      </c>
      <c r="O138" s="98">
        <v>453.02556949225038</v>
      </c>
      <c r="P138" s="98">
        <v>494.3447230895049</v>
      </c>
      <c r="Q138" s="98">
        <v>566.1359066153957</v>
      </c>
      <c r="R138" s="98">
        <v>584.76540714266253</v>
      </c>
      <c r="S138" s="98">
        <v>646.03397881871422</v>
      </c>
      <c r="T138" s="98">
        <v>760.72018838244423</v>
      </c>
      <c r="U138" s="98">
        <v>947.16197122880715</v>
      </c>
      <c r="V138" s="98">
        <v>853.70044384201321</v>
      </c>
      <c r="W138" s="98">
        <v>1058.741237405058</v>
      </c>
      <c r="DA138" s="63" t="s">
        <v>2540</v>
      </c>
    </row>
    <row r="139" spans="1:105" ht="12" customHeight="1" x14ac:dyDescent="0.25">
      <c r="A139" s="121" t="s">
        <v>54</v>
      </c>
      <c r="B139" s="122">
        <v>194.3781561478358</v>
      </c>
      <c r="C139" s="122">
        <v>217.03421940601683</v>
      </c>
      <c r="D139" s="122">
        <v>195.70698329631389</v>
      </c>
      <c r="E139" s="122">
        <v>216.17744090900408</v>
      </c>
      <c r="F139" s="122">
        <v>228.58533734670578</v>
      </c>
      <c r="G139" s="122">
        <v>224.09779944991567</v>
      </c>
      <c r="H139" s="122">
        <v>201.38755028847351</v>
      </c>
      <c r="I139" s="122">
        <v>226.15051524892587</v>
      </c>
      <c r="J139" s="122">
        <v>192.06992759914962</v>
      </c>
      <c r="K139" s="122">
        <v>178.69006195017812</v>
      </c>
      <c r="L139" s="122">
        <v>159.89086181393924</v>
      </c>
      <c r="M139" s="122">
        <v>180.05737356389943</v>
      </c>
      <c r="N139" s="122">
        <v>186.66764780775296</v>
      </c>
      <c r="O139" s="122">
        <v>182.43508989569654</v>
      </c>
      <c r="P139" s="122">
        <v>212.72711166519616</v>
      </c>
      <c r="Q139" s="122">
        <v>225.80661469790934</v>
      </c>
      <c r="R139" s="122">
        <v>232.95945274580035</v>
      </c>
      <c r="S139" s="122">
        <v>280.62847681855902</v>
      </c>
      <c r="T139" s="122">
        <v>273.48465481371272</v>
      </c>
      <c r="U139" s="122">
        <v>289.43954639875352</v>
      </c>
      <c r="V139" s="122">
        <v>309.47746767303619</v>
      </c>
      <c r="W139" s="122">
        <v>364.9075388638804</v>
      </c>
      <c r="DA139" s="130" t="s">
        <v>2541</v>
      </c>
    </row>
    <row r="140" spans="1:105" ht="12" customHeight="1" x14ac:dyDescent="0.25">
      <c r="A140" s="97" t="s">
        <v>50</v>
      </c>
      <c r="B140" s="98">
        <v>223.73784231464427</v>
      </c>
      <c r="C140" s="98">
        <v>230.60720792213516</v>
      </c>
      <c r="D140" s="98">
        <v>207.06223797133032</v>
      </c>
      <c r="E140" s="98">
        <v>201.47321767269548</v>
      </c>
      <c r="F140" s="98">
        <v>216.89922415291363</v>
      </c>
      <c r="G140" s="98">
        <v>228.90724606386945</v>
      </c>
      <c r="H140" s="98">
        <v>209.67446567029239</v>
      </c>
      <c r="I140" s="98">
        <v>213.20475245669451</v>
      </c>
      <c r="J140" s="98">
        <v>203.17108120770786</v>
      </c>
      <c r="K140" s="98">
        <v>189.69608922639662</v>
      </c>
      <c r="L140" s="98">
        <v>166.21245222994909</v>
      </c>
      <c r="M140" s="98">
        <v>179.96694251673617</v>
      </c>
      <c r="N140" s="98">
        <v>184.65071890993775</v>
      </c>
      <c r="O140" s="98">
        <v>185.86651472264296</v>
      </c>
      <c r="P140" s="98">
        <v>206.52763640660731</v>
      </c>
      <c r="Q140" s="98">
        <v>224.32999327014585</v>
      </c>
      <c r="R140" s="98">
        <v>255.8650423127304</v>
      </c>
      <c r="S140" s="98">
        <v>288.1127281774767</v>
      </c>
      <c r="T140" s="98">
        <v>167.16121362204211</v>
      </c>
      <c r="U140" s="98">
        <v>342.9777116034677</v>
      </c>
      <c r="V140" s="98">
        <v>215.34098026079411</v>
      </c>
      <c r="W140" s="98">
        <v>437.07481604452727</v>
      </c>
      <c r="DA140" s="63" t="s">
        <v>2542</v>
      </c>
    </row>
    <row r="141" spans="1:105" ht="12" customHeight="1" x14ac:dyDescent="0.25">
      <c r="A141" s="109" t="s">
        <v>120</v>
      </c>
      <c r="B141" s="33">
        <v>192.64743183277207</v>
      </c>
      <c r="C141" s="33">
        <v>216.18267427025336</v>
      </c>
      <c r="D141" s="33">
        <v>194.98091159052422</v>
      </c>
      <c r="E141" s="33">
        <v>217.06518532576538</v>
      </c>
      <c r="F141" s="33">
        <v>229.29820002727766</v>
      </c>
      <c r="G141" s="33">
        <v>223.78950893371047</v>
      </c>
      <c r="H141" s="33">
        <v>200.820197192743</v>
      </c>
      <c r="I141" s="33">
        <v>227.06776855967391</v>
      </c>
      <c r="J141" s="33">
        <v>191.25655176831836</v>
      </c>
      <c r="K141" s="33">
        <v>177.88619944941539</v>
      </c>
      <c r="L141" s="33">
        <v>159.42816821690391</v>
      </c>
      <c r="M141" s="33">
        <v>180.06380687606861</v>
      </c>
      <c r="N141" s="33">
        <v>186.79533484624451</v>
      </c>
      <c r="O141" s="33">
        <v>182.25094182471585</v>
      </c>
      <c r="P141" s="33">
        <v>213.01276230162347</v>
      </c>
      <c r="Q141" s="33">
        <v>225.86828112951684</v>
      </c>
      <c r="R141" s="33">
        <v>232.09998520078261</v>
      </c>
      <c r="S141" s="33">
        <v>280.38573314484472</v>
      </c>
      <c r="T141" s="33">
        <v>276.2370326994278</v>
      </c>
      <c r="U141" s="33">
        <v>288.05274199661352</v>
      </c>
      <c r="V141" s="33">
        <v>311.79941805701583</v>
      </c>
      <c r="W141" s="33">
        <v>362.87290719883498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7637.6324889310818</v>
      </c>
      <c r="C143" s="117">
        <f t="shared" si="49"/>
        <v>9369.787410556004</v>
      </c>
      <c r="D143" s="117">
        <f t="shared" si="49"/>
        <v>9350.3618952931902</v>
      </c>
      <c r="E143" s="117">
        <f t="shared" si="49"/>
        <v>9082.0315234202881</v>
      </c>
      <c r="F143" s="117">
        <f t="shared" si="49"/>
        <v>8129.0314192975138</v>
      </c>
      <c r="G143" s="117">
        <f t="shared" si="49"/>
        <v>7807.4189971394653</v>
      </c>
      <c r="H143" s="117">
        <f t="shared" si="49"/>
        <v>7155.6171224107793</v>
      </c>
      <c r="I143" s="117">
        <f t="shared" si="49"/>
        <v>6475.613087185955</v>
      </c>
      <c r="J143" s="117">
        <f t="shared" si="49"/>
        <v>6778.0792599069318</v>
      </c>
      <c r="K143" s="117">
        <f t="shared" si="49"/>
        <v>6995.4543658853863</v>
      </c>
      <c r="L143" s="117">
        <f t="shared" si="49"/>
        <v>8356.430294359001</v>
      </c>
      <c r="M143" s="117">
        <f t="shared" si="49"/>
        <v>7773.4146946278006</v>
      </c>
      <c r="N143" s="117">
        <f t="shared" si="49"/>
        <v>7748.5794115286099</v>
      </c>
      <c r="O143" s="117">
        <f t="shared" si="49"/>
        <v>8498.0043629470074</v>
      </c>
      <c r="P143" s="117">
        <f t="shared" si="49"/>
        <v>7821.1119541099915</v>
      </c>
      <c r="Q143" s="117">
        <f t="shared" si="49"/>
        <v>9610.5309114882566</v>
      </c>
      <c r="R143" s="117">
        <f t="shared" ref="R143:V143" si="50">R144+R146+R148+R157</f>
        <v>8928.7556262086819</v>
      </c>
      <c r="S143" s="117">
        <f t="shared" si="50"/>
        <v>9617.3645298280826</v>
      </c>
      <c r="T143" s="117">
        <f t="shared" si="50"/>
        <v>9402.3743629582623</v>
      </c>
      <c r="U143" s="117">
        <f t="shared" si="50"/>
        <v>9347.3137199927824</v>
      </c>
      <c r="V143" s="117">
        <f t="shared" si="50"/>
        <v>10172.082650872813</v>
      </c>
      <c r="W143" s="117">
        <f t="shared" ref="W143" si="51">W144+W146+W148+W157</f>
        <v>12246.410322624488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6698.5189090264648</v>
      </c>
      <c r="C144" s="122">
        <f t="shared" si="52"/>
        <v>8526.2543732943777</v>
      </c>
      <c r="D144" s="122">
        <f t="shared" si="52"/>
        <v>8508.5505660377803</v>
      </c>
      <c r="E144" s="122">
        <f t="shared" si="52"/>
        <v>8200.4805263458238</v>
      </c>
      <c r="F144" s="122">
        <f t="shared" si="52"/>
        <v>7249.9139847299357</v>
      </c>
      <c r="G144" s="122">
        <f t="shared" si="52"/>
        <v>6924.1747133385543</v>
      </c>
      <c r="H144" s="122">
        <f t="shared" si="52"/>
        <v>6273.3667283078012</v>
      </c>
      <c r="I144" s="122">
        <f t="shared" si="52"/>
        <v>5499.3030775213974</v>
      </c>
      <c r="J144" s="122">
        <f t="shared" si="52"/>
        <v>5895.0283454746268</v>
      </c>
      <c r="K144" s="122">
        <f t="shared" si="52"/>
        <v>6232.665484881446</v>
      </c>
      <c r="L144" s="122">
        <f t="shared" si="52"/>
        <v>7632.0118709812004</v>
      </c>
      <c r="M144" s="122">
        <f t="shared" si="52"/>
        <v>7009.6299799943772</v>
      </c>
      <c r="N144" s="122">
        <f t="shared" si="52"/>
        <v>6895.0591869974496</v>
      </c>
      <c r="O144" s="122">
        <f t="shared" si="52"/>
        <v>7519.8782864404502</v>
      </c>
      <c r="P144" s="122">
        <f t="shared" si="52"/>
        <v>6789.1696325811645</v>
      </c>
      <c r="Q144" s="122">
        <f t="shared" si="52"/>
        <v>8350.3542327357354</v>
      </c>
      <c r="R144" s="122">
        <f t="shared" si="52"/>
        <v>7575.4916180802202</v>
      </c>
      <c r="S144" s="122">
        <f t="shared" si="52"/>
        <v>8151.2088110660998</v>
      </c>
      <c r="T144" s="122">
        <f t="shared" si="52"/>
        <v>7730.2333614950958</v>
      </c>
      <c r="U144" s="122">
        <f t="shared" si="52"/>
        <v>7458.4267280364347</v>
      </c>
      <c r="V144" s="122">
        <f t="shared" si="52"/>
        <v>8369.5938741509508</v>
      </c>
      <c r="W144" s="122">
        <f t="shared" si="52"/>
        <v>10119.087982512665</v>
      </c>
      <c r="DA144" s="130" t="s">
        <v>2545</v>
      </c>
    </row>
    <row r="145" spans="1:105" ht="12" customHeight="1" x14ac:dyDescent="0.25">
      <c r="A145" s="97" t="s">
        <v>53</v>
      </c>
      <c r="B145" s="98">
        <v>6698.5189090264648</v>
      </c>
      <c r="C145" s="98">
        <v>8526.2543732943777</v>
      </c>
      <c r="D145" s="98">
        <v>8508.5505660377803</v>
      </c>
      <c r="E145" s="98">
        <v>8200.4805263458238</v>
      </c>
      <c r="F145" s="98">
        <v>7249.9139847299357</v>
      </c>
      <c r="G145" s="98">
        <v>6924.1747133385543</v>
      </c>
      <c r="H145" s="98">
        <v>6273.3667283078012</v>
      </c>
      <c r="I145" s="98">
        <v>5499.3030775213974</v>
      </c>
      <c r="J145" s="98">
        <v>5895.0283454746268</v>
      </c>
      <c r="K145" s="98">
        <v>6232.665484881446</v>
      </c>
      <c r="L145" s="98">
        <v>7632.0118709812004</v>
      </c>
      <c r="M145" s="98">
        <v>7009.6299799943772</v>
      </c>
      <c r="N145" s="98">
        <v>6895.0591869974496</v>
      </c>
      <c r="O145" s="98">
        <v>7519.8782864404502</v>
      </c>
      <c r="P145" s="98">
        <v>6789.1696325811645</v>
      </c>
      <c r="Q145" s="98">
        <v>8350.3542327357354</v>
      </c>
      <c r="R145" s="98">
        <v>7575.4916180802202</v>
      </c>
      <c r="S145" s="98">
        <v>8151.2088110660998</v>
      </c>
      <c r="T145" s="98">
        <v>7730.2333614950958</v>
      </c>
      <c r="U145" s="98">
        <v>7458.4267280364347</v>
      </c>
      <c r="V145" s="98">
        <v>8369.5938741509508</v>
      </c>
      <c r="W145" s="98">
        <v>10119.087982512665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9.3421933848944914</v>
      </c>
      <c r="C146" s="122">
        <f t="shared" si="53"/>
        <v>15.967123934572484</v>
      </c>
      <c r="D146" s="122">
        <f t="shared" si="53"/>
        <v>22.483624372178657</v>
      </c>
      <c r="E146" s="122">
        <f t="shared" si="53"/>
        <v>25.539902426447846</v>
      </c>
      <c r="F146" s="122">
        <f t="shared" si="53"/>
        <v>25.908253244007458</v>
      </c>
      <c r="G146" s="122">
        <f t="shared" si="53"/>
        <v>31.317450244361346</v>
      </c>
      <c r="H146" s="122">
        <f t="shared" si="53"/>
        <v>41.12108468392735</v>
      </c>
      <c r="I146" s="122">
        <f t="shared" si="53"/>
        <v>57.731588251442588</v>
      </c>
      <c r="J146" s="122">
        <f t="shared" si="53"/>
        <v>50.49521302839559</v>
      </c>
      <c r="K146" s="122">
        <f t="shared" si="53"/>
        <v>60.227095679577118</v>
      </c>
      <c r="L146" s="122">
        <f t="shared" si="53"/>
        <v>75.547206071386967</v>
      </c>
      <c r="M146" s="122">
        <f t="shared" si="53"/>
        <v>63.598315861236493</v>
      </c>
      <c r="N146" s="122">
        <f t="shared" si="53"/>
        <v>90.998309210116005</v>
      </c>
      <c r="O146" s="122">
        <f t="shared" si="53"/>
        <v>89.500897606057649</v>
      </c>
      <c r="P146" s="122">
        <f t="shared" si="53"/>
        <v>95.418805521740751</v>
      </c>
      <c r="Q146" s="122">
        <f t="shared" si="53"/>
        <v>203.17338458918869</v>
      </c>
      <c r="R146" s="122">
        <f t="shared" si="53"/>
        <v>253.51428400740639</v>
      </c>
      <c r="S146" s="122">
        <f t="shared" si="53"/>
        <v>266.3653609486006</v>
      </c>
      <c r="T146" s="122">
        <f t="shared" si="53"/>
        <v>271.3932879690081</v>
      </c>
      <c r="U146" s="122">
        <f t="shared" si="53"/>
        <v>257.37826952237742</v>
      </c>
      <c r="V146" s="122">
        <f t="shared" si="53"/>
        <v>250.90187785868622</v>
      </c>
      <c r="W146" s="122">
        <f t="shared" si="53"/>
        <v>230.53456432316591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9.3421933848944914</v>
      </c>
      <c r="C147" s="98">
        <f>IF(RES_hhdet_tes!C147=0,0,RES_hhdet_tes!C147*1000*11630/RES_hhdet_num!C143)</f>
        <v>15.967123934572484</v>
      </c>
      <c r="D147" s="98">
        <f>IF(RES_hhdet_tes!D147=0,0,RES_hhdet_tes!D147*1000*11630/RES_hhdet_num!D143)</f>
        <v>22.483624372178657</v>
      </c>
      <c r="E147" s="98">
        <f>IF(RES_hhdet_tes!E147=0,0,RES_hhdet_tes!E147*1000*11630/RES_hhdet_num!E143)</f>
        <v>25.539902426447846</v>
      </c>
      <c r="F147" s="98">
        <f>IF(RES_hhdet_tes!F147=0,0,RES_hhdet_tes!F147*1000*11630/RES_hhdet_num!F143)</f>
        <v>25.908253244007458</v>
      </c>
      <c r="G147" s="98">
        <f>IF(RES_hhdet_tes!G147=0,0,RES_hhdet_tes!G147*1000*11630/RES_hhdet_num!G143)</f>
        <v>31.317450244361346</v>
      </c>
      <c r="H147" s="98">
        <f>IF(RES_hhdet_tes!H147=0,0,RES_hhdet_tes!H147*1000*11630/RES_hhdet_num!H143)</f>
        <v>41.12108468392735</v>
      </c>
      <c r="I147" s="98">
        <f>IF(RES_hhdet_tes!I147=0,0,RES_hhdet_tes!I147*1000*11630/RES_hhdet_num!I143)</f>
        <v>57.731588251442588</v>
      </c>
      <c r="J147" s="98">
        <f>IF(RES_hhdet_tes!J147=0,0,RES_hhdet_tes!J147*1000*11630/RES_hhdet_num!J143)</f>
        <v>50.49521302839559</v>
      </c>
      <c r="K147" s="98">
        <f>IF(RES_hhdet_tes!K147=0,0,RES_hhdet_tes!K147*1000*11630/RES_hhdet_num!K143)</f>
        <v>60.227095679577118</v>
      </c>
      <c r="L147" s="98">
        <f>IF(RES_hhdet_tes!L147=0,0,RES_hhdet_tes!L147*1000*11630/RES_hhdet_num!L143)</f>
        <v>75.547206071386967</v>
      </c>
      <c r="M147" s="98">
        <f>IF(RES_hhdet_tes!M147=0,0,RES_hhdet_tes!M147*1000*11630/RES_hhdet_num!M143)</f>
        <v>63.598315861236493</v>
      </c>
      <c r="N147" s="98">
        <f>IF(RES_hhdet_tes!N147=0,0,RES_hhdet_tes!N147*1000*11630/RES_hhdet_num!N143)</f>
        <v>90.998309210116005</v>
      </c>
      <c r="O147" s="98">
        <f>IF(RES_hhdet_tes!O147=0,0,RES_hhdet_tes!O147*1000*11630/RES_hhdet_num!O143)</f>
        <v>89.500897606057649</v>
      </c>
      <c r="P147" s="98">
        <f>IF(RES_hhdet_tes!P147=0,0,RES_hhdet_tes!P147*1000*11630/RES_hhdet_num!P143)</f>
        <v>95.418805521740751</v>
      </c>
      <c r="Q147" s="98">
        <f>IF(RES_hhdet_tes!Q147=0,0,RES_hhdet_tes!Q147*1000*11630/RES_hhdet_num!Q143)</f>
        <v>203.17338458918869</v>
      </c>
      <c r="R147" s="98">
        <f>IF(RES_hhdet_tes!R147=0,0,RES_hhdet_tes!R147*1000*11630/RES_hhdet_num!R143)</f>
        <v>253.51428400740639</v>
      </c>
      <c r="S147" s="98">
        <f>IF(RES_hhdet_tes!S147=0,0,RES_hhdet_tes!S147*1000*11630/RES_hhdet_num!S143)</f>
        <v>266.3653609486006</v>
      </c>
      <c r="T147" s="98">
        <f>IF(RES_hhdet_tes!T147=0,0,RES_hhdet_tes!T147*1000*11630/RES_hhdet_num!T143)</f>
        <v>271.3932879690081</v>
      </c>
      <c r="U147" s="98">
        <f>IF(RES_hhdet_tes!U147=0,0,RES_hhdet_tes!U147*1000*11630/RES_hhdet_num!U143)</f>
        <v>257.37826952237742</v>
      </c>
      <c r="V147" s="98">
        <f>IF(RES_hhdet_tes!V147=0,0,RES_hhdet_tes!V147*1000*11630/RES_hhdet_num!V143)</f>
        <v>250.90187785868622</v>
      </c>
      <c r="W147" s="98">
        <f>IF(RES_hhdet_tes!W147=0,0,RES_hhdet_tes!W147*1000*11630/RES_hhdet_num!W143)</f>
        <v>230.53456432316591</v>
      </c>
      <c r="DA147" s="63" t="s">
        <v>2548</v>
      </c>
    </row>
    <row r="148" spans="1:105" ht="12" customHeight="1" x14ac:dyDescent="0.25">
      <c r="A148" s="121" t="s">
        <v>55</v>
      </c>
      <c r="B148" s="122">
        <v>735.39628868893237</v>
      </c>
      <c r="C148" s="122">
        <v>610.52207286862881</v>
      </c>
      <c r="D148" s="122">
        <v>623.61003981892304</v>
      </c>
      <c r="E148" s="122">
        <v>639.81633470094164</v>
      </c>
      <c r="F148" s="122">
        <v>624.61084574076483</v>
      </c>
      <c r="G148" s="122">
        <v>627.83145819363301</v>
      </c>
      <c r="H148" s="122">
        <v>639.74534478580995</v>
      </c>
      <c r="I148" s="122">
        <v>692.42395835259765</v>
      </c>
      <c r="J148" s="122">
        <v>640.47560185866519</v>
      </c>
      <c r="K148" s="122">
        <v>523.85969931225884</v>
      </c>
      <c r="L148" s="122">
        <v>488.9724677812456</v>
      </c>
      <c r="M148" s="122">
        <v>520.12880420251656</v>
      </c>
      <c r="N148" s="122">
        <v>575.84291119354532</v>
      </c>
      <c r="O148" s="122">
        <v>706.21064619721233</v>
      </c>
      <c r="P148" s="122">
        <v>723.73735180523147</v>
      </c>
      <c r="Q148" s="122">
        <v>831.18653357422045</v>
      </c>
      <c r="R148" s="122">
        <v>866.91239265067964</v>
      </c>
      <c r="S148" s="122">
        <v>919.19888349220162</v>
      </c>
      <c r="T148" s="122">
        <v>1126.7409575323697</v>
      </c>
      <c r="U148" s="122">
        <v>1342.1669527376978</v>
      </c>
      <c r="V148" s="122">
        <v>1242.1105194954614</v>
      </c>
      <c r="W148" s="122">
        <v>1531.7279542355111</v>
      </c>
      <c r="DA148" s="130" t="s">
        <v>2549</v>
      </c>
    </row>
    <row r="149" spans="1:105" ht="12" customHeight="1" x14ac:dyDescent="0.25">
      <c r="A149" s="97" t="s">
        <v>124</v>
      </c>
      <c r="B149" s="98">
        <v>663.43094895855927</v>
      </c>
      <c r="C149" s="98">
        <v>649.42444406908089</v>
      </c>
      <c r="D149" s="98">
        <v>646.40694607188857</v>
      </c>
      <c r="E149" s="98">
        <v>633.29083511459271</v>
      </c>
      <c r="F149" s="98">
        <v>629.21813969989933</v>
      </c>
      <c r="G149" s="98">
        <v>637.8576053870845</v>
      </c>
      <c r="H149" s="98">
        <v>647.48518269048145</v>
      </c>
      <c r="I149" s="98">
        <v>658.66745089735673</v>
      </c>
      <c r="J149" s="98">
        <v>636.33290005929211</v>
      </c>
      <c r="K149" s="98">
        <v>638.03305338430096</v>
      </c>
      <c r="L149" s="98">
        <v>620.44782416034366</v>
      </c>
      <c r="M149" s="98">
        <v>621.95832835052965</v>
      </c>
      <c r="N149" s="98">
        <v>625.07391968483512</v>
      </c>
      <c r="O149" s="98">
        <v>653.73134361463042</v>
      </c>
      <c r="P149" s="98">
        <v>735.22415614165425</v>
      </c>
      <c r="Q149" s="98">
        <v>785.48576159910908</v>
      </c>
      <c r="R149" s="98">
        <v>837.4090369975155</v>
      </c>
      <c r="S149" s="98">
        <v>1015.9297127583003</v>
      </c>
      <c r="T149" s="98">
        <v>1359.9600331222332</v>
      </c>
      <c r="U149" s="98">
        <v>1121.2938953178314</v>
      </c>
      <c r="V149" s="98">
        <v>1502.5185124429963</v>
      </c>
      <c r="W149" s="98">
        <v>1772.1613674082175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1360.8012471100667</v>
      </c>
      <c r="U150" s="98">
        <v>1123.8892520468985</v>
      </c>
      <c r="V150" s="98">
        <v>1504.2457416335997</v>
      </c>
      <c r="W150" s="98">
        <v>1777.0283253472574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431.99182560314557</v>
      </c>
      <c r="U151" s="101">
        <v>337.06242159127419</v>
      </c>
      <c r="V151" s="101">
        <v>457.22434838382071</v>
      </c>
      <c r="W151" s="101">
        <v>534.66749499797788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928.80942150692101</v>
      </c>
      <c r="U152" s="104">
        <v>786.8268304556243</v>
      </c>
      <c r="V152" s="104">
        <v>1047.0213932497793</v>
      </c>
      <c r="W152" s="104">
        <v>1242.3608303492792</v>
      </c>
      <c r="DA152" s="132" t="s">
        <v>2553</v>
      </c>
    </row>
    <row r="153" spans="1:105" ht="12" customHeight="1" x14ac:dyDescent="0.25">
      <c r="A153" s="106" t="s">
        <v>122</v>
      </c>
      <c r="B153" s="101">
        <v>745.6341195915553</v>
      </c>
      <c r="C153" s="101">
        <v>601.92799703292485</v>
      </c>
      <c r="D153" s="101">
        <v>618.0951999974335</v>
      </c>
      <c r="E153" s="101">
        <v>641.4466491154725</v>
      </c>
      <c r="F153" s="101">
        <v>623.49926159698589</v>
      </c>
      <c r="G153" s="101">
        <v>625.59317379973027</v>
      </c>
      <c r="H153" s="101">
        <v>638.14022799154134</v>
      </c>
      <c r="I153" s="101">
        <v>698.80781682681572</v>
      </c>
      <c r="J153" s="101">
        <v>641.15851270652922</v>
      </c>
      <c r="K153" s="101">
        <v>508.47293895750539</v>
      </c>
      <c r="L153" s="101">
        <v>474.12350647978491</v>
      </c>
      <c r="M153" s="101">
        <v>511.31656125586017</v>
      </c>
      <c r="N153" s="101">
        <v>572.69524955256281</v>
      </c>
      <c r="O153" s="101">
        <v>708.98136829356542</v>
      </c>
      <c r="P153" s="101">
        <v>723.15597538998804</v>
      </c>
      <c r="Q153" s="101">
        <v>832.75496540925781</v>
      </c>
      <c r="R153" s="101">
        <v>868.10611577942245</v>
      </c>
      <c r="S153" s="101">
        <v>915.5209216732959</v>
      </c>
      <c r="T153" s="101">
        <v>1114.1160782583074</v>
      </c>
      <c r="U153" s="101">
        <v>1353.8082839500289</v>
      </c>
      <c r="V153" s="101">
        <v>1225.7125845525111</v>
      </c>
      <c r="W153" s="101">
        <v>1516.0211381422077</v>
      </c>
      <c r="DA153" s="131" t="s">
        <v>2554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475.37769627406044</v>
      </c>
      <c r="M154" s="104">
        <v>512.46974235912035</v>
      </c>
      <c r="N154" s="104">
        <v>574.42705018527124</v>
      </c>
      <c r="O154" s="104">
        <v>711.52063764514583</v>
      </c>
      <c r="P154" s="104">
        <v>730.5882748007806</v>
      </c>
      <c r="Q154" s="104">
        <v>839.96168521303321</v>
      </c>
      <c r="R154" s="104">
        <v>869.14750095868681</v>
      </c>
      <c r="S154" s="104">
        <v>913.90844886675859</v>
      </c>
      <c r="T154" s="104">
        <v>1118.7230086110255</v>
      </c>
      <c r="U154" s="104">
        <v>1354.4466055910773</v>
      </c>
      <c r="V154" s="104">
        <v>1225.0923648548619</v>
      </c>
      <c r="W154" s="104">
        <v>1513.5123258163057</v>
      </c>
      <c r="DA154" s="132" t="s">
        <v>2555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169.25098473053677</v>
      </c>
      <c r="M155" s="98">
        <v>160.80692766590985</v>
      </c>
      <c r="N155" s="98">
        <v>189.65471876741594</v>
      </c>
      <c r="O155" s="98">
        <v>258.43078526601249</v>
      </c>
      <c r="P155" s="98">
        <v>236.13944823071887</v>
      </c>
      <c r="Q155" s="98">
        <v>275.45767121221189</v>
      </c>
      <c r="R155" s="98">
        <v>286.60727715666752</v>
      </c>
      <c r="S155" s="98">
        <v>274.95862326771419</v>
      </c>
      <c r="T155" s="98">
        <v>353.76688227599681</v>
      </c>
      <c r="U155" s="98">
        <v>402.06274545976225</v>
      </c>
      <c r="V155" s="98">
        <v>366.95142242643556</v>
      </c>
      <c r="W155" s="98">
        <v>449.65868210856308</v>
      </c>
      <c r="DA155" s="63" t="s">
        <v>2556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306.12671154352358</v>
      </c>
      <c r="M156" s="98">
        <v>351.66281469321052</v>
      </c>
      <c r="N156" s="98">
        <v>384.77233141785513</v>
      </c>
      <c r="O156" s="98">
        <v>453.08985237913345</v>
      </c>
      <c r="P156" s="98">
        <v>494.44882657006184</v>
      </c>
      <c r="Q156" s="98">
        <v>564.50401400082137</v>
      </c>
      <c r="R156" s="98">
        <v>582.54022380201934</v>
      </c>
      <c r="S156" s="98">
        <v>638.94982559904429</v>
      </c>
      <c r="T156" s="98">
        <v>764.95612633502867</v>
      </c>
      <c r="U156" s="98">
        <v>952.38386013131492</v>
      </c>
      <c r="V156" s="98">
        <v>858.14094242842634</v>
      </c>
      <c r="W156" s="98">
        <v>1063.853643707743</v>
      </c>
      <c r="DA156" s="63" t="s">
        <v>2557</v>
      </c>
    </row>
    <row r="157" spans="1:105" ht="12" customHeight="1" x14ac:dyDescent="0.25">
      <c r="A157" s="121" t="s">
        <v>54</v>
      </c>
      <c r="B157" s="122">
        <v>194.37509783078988</v>
      </c>
      <c r="C157" s="122">
        <v>217.04384045842545</v>
      </c>
      <c r="D157" s="122">
        <v>195.71766506430933</v>
      </c>
      <c r="E157" s="122">
        <v>216.19475994707454</v>
      </c>
      <c r="F157" s="122">
        <v>228.59833558280661</v>
      </c>
      <c r="G157" s="122">
        <v>224.09537536291609</v>
      </c>
      <c r="H157" s="122">
        <v>201.38396463324122</v>
      </c>
      <c r="I157" s="122">
        <v>226.15446306051783</v>
      </c>
      <c r="J157" s="122">
        <v>192.08009954524476</v>
      </c>
      <c r="K157" s="122">
        <v>178.70208601210419</v>
      </c>
      <c r="L157" s="122">
        <v>159.89874952516675</v>
      </c>
      <c r="M157" s="122">
        <v>180.05759456967084</v>
      </c>
      <c r="N157" s="122">
        <v>186.67900412749938</v>
      </c>
      <c r="O157" s="122">
        <v>182.41453270328736</v>
      </c>
      <c r="P157" s="122">
        <v>212.78616420185449</v>
      </c>
      <c r="Q157" s="122">
        <v>225.81676058911262</v>
      </c>
      <c r="R157" s="122">
        <v>232.83733147037412</v>
      </c>
      <c r="S157" s="122">
        <v>280.59147432118164</v>
      </c>
      <c r="T157" s="122">
        <v>274.00675596178974</v>
      </c>
      <c r="U157" s="122">
        <v>289.34176969627418</v>
      </c>
      <c r="V157" s="122">
        <v>309.47637936771474</v>
      </c>
      <c r="W157" s="122">
        <v>365.05982155314445</v>
      </c>
      <c r="DA157" s="130" t="s">
        <v>2558</v>
      </c>
    </row>
    <row r="158" spans="1:105" ht="12" customHeight="1" x14ac:dyDescent="0.25">
      <c r="A158" s="97" t="s">
        <v>50</v>
      </c>
      <c r="B158" s="98">
        <v>223.73784231464424</v>
      </c>
      <c r="C158" s="98">
        <v>230.60720792213513</v>
      </c>
      <c r="D158" s="98">
        <v>207.06223797133032</v>
      </c>
      <c r="E158" s="98">
        <v>201.47321767269543</v>
      </c>
      <c r="F158" s="98">
        <v>216.89922415291352</v>
      </c>
      <c r="G158" s="98">
        <v>228.90724606386948</v>
      </c>
      <c r="H158" s="98">
        <v>209.67446567029234</v>
      </c>
      <c r="I158" s="98">
        <v>213.20475245669451</v>
      </c>
      <c r="J158" s="98">
        <v>203.17108120770797</v>
      </c>
      <c r="K158" s="98">
        <v>189.69608922639665</v>
      </c>
      <c r="L158" s="98">
        <v>166.21245222994912</v>
      </c>
      <c r="M158" s="98">
        <v>179.96694251673597</v>
      </c>
      <c r="N158" s="98">
        <v>184.65071890993738</v>
      </c>
      <c r="O158" s="98">
        <v>185.8665147226429</v>
      </c>
      <c r="P158" s="98">
        <v>206.52763640660757</v>
      </c>
      <c r="Q158" s="98">
        <v>224.32999327014531</v>
      </c>
      <c r="R158" s="98">
        <v>255.86504231273048</v>
      </c>
      <c r="S158" s="98">
        <v>288.11272817747658</v>
      </c>
      <c r="T158" s="98">
        <v>167.16121362204129</v>
      </c>
      <c r="U158" s="98">
        <v>342.97771160346883</v>
      </c>
      <c r="V158" s="98">
        <v>215.34098026079451</v>
      </c>
      <c r="W158" s="98">
        <v>437.07481604452755</v>
      </c>
      <c r="DA158" s="63" t="s">
        <v>2559</v>
      </c>
    </row>
    <row r="159" spans="1:105" ht="12" customHeight="1" x14ac:dyDescent="0.25">
      <c r="A159" s="109" t="s">
        <v>120</v>
      </c>
      <c r="B159" s="33">
        <v>192.64743183277213</v>
      </c>
      <c r="C159" s="33">
        <v>216.18267427025341</v>
      </c>
      <c r="D159" s="33">
        <v>194.98091159052422</v>
      </c>
      <c r="E159" s="33">
        <v>217.06518532576533</v>
      </c>
      <c r="F159" s="33">
        <v>229.29820002727777</v>
      </c>
      <c r="G159" s="33">
        <v>223.78950893371038</v>
      </c>
      <c r="H159" s="33">
        <v>200.82019719274294</v>
      </c>
      <c r="I159" s="33">
        <v>227.06776855967391</v>
      </c>
      <c r="J159" s="33">
        <v>191.25655176831836</v>
      </c>
      <c r="K159" s="33">
        <v>177.88619944941536</v>
      </c>
      <c r="L159" s="33">
        <v>159.4281682169036</v>
      </c>
      <c r="M159" s="33">
        <v>180.06380687606827</v>
      </c>
      <c r="N159" s="33">
        <v>186.79533484624383</v>
      </c>
      <c r="O159" s="33">
        <v>182.25094182471531</v>
      </c>
      <c r="P159" s="33">
        <v>213.01276230162418</v>
      </c>
      <c r="Q159" s="33">
        <v>225.86828112951596</v>
      </c>
      <c r="R159" s="33">
        <v>232.09998520078327</v>
      </c>
      <c r="S159" s="33">
        <v>280.38573314484427</v>
      </c>
      <c r="T159" s="33">
        <v>276.23703269942928</v>
      </c>
      <c r="U159" s="33">
        <v>288.05274199661386</v>
      </c>
      <c r="V159" s="33">
        <v>311.79941805701515</v>
      </c>
      <c r="W159" s="33">
        <v>362.87290719883237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8404.9943457929494</v>
      </c>
      <c r="C161" s="117">
        <f t="shared" si="54"/>
        <v>8971.3057708576598</v>
      </c>
      <c r="D161" s="117">
        <f t="shared" si="54"/>
        <v>9203.6997079941175</v>
      </c>
      <c r="E161" s="117">
        <f t="shared" si="54"/>
        <v>8993.8874241598278</v>
      </c>
      <c r="F161" s="117">
        <f t="shared" si="54"/>
        <v>8179.7697444010882</v>
      </c>
      <c r="G161" s="117">
        <f t="shared" si="54"/>
        <v>7670.0681842050617</v>
      </c>
      <c r="H161" s="117">
        <f t="shared" si="54"/>
        <v>6990.2426723207409</v>
      </c>
      <c r="I161" s="117">
        <f t="shared" si="54"/>
        <v>6582.3470607436366</v>
      </c>
      <c r="J161" s="117">
        <f t="shared" si="54"/>
        <v>6884.6140588830913</v>
      </c>
      <c r="K161" s="117">
        <f t="shared" si="54"/>
        <v>6842.1160062747003</v>
      </c>
      <c r="L161" s="117">
        <f t="shared" si="54"/>
        <v>7582.2387768339986</v>
      </c>
      <c r="M161" s="117">
        <f t="shared" si="54"/>
        <v>8500.3685958705591</v>
      </c>
      <c r="N161" s="117">
        <f t="shared" si="54"/>
        <v>9590.1340504441505</v>
      </c>
      <c r="O161" s="117">
        <f t="shared" si="54"/>
        <v>9650.1047326319767</v>
      </c>
      <c r="P161" s="117">
        <f t="shared" si="54"/>
        <v>9455.2917826904813</v>
      </c>
      <c r="Q161" s="117">
        <f t="shared" si="54"/>
        <v>9941.3548570966741</v>
      </c>
      <c r="R161" s="117">
        <f t="shared" ref="R161:V161" si="55">R162+R164+R166+R175</f>
        <v>10297.961375722531</v>
      </c>
      <c r="S161" s="117">
        <f t="shared" si="55"/>
        <v>6921.4429220316888</v>
      </c>
      <c r="T161" s="117">
        <f t="shared" si="55"/>
        <v>7092.5236649847966</v>
      </c>
      <c r="U161" s="117">
        <f t="shared" si="55"/>
        <v>9620.343270079793</v>
      </c>
      <c r="V161" s="117">
        <f t="shared" si="55"/>
        <v>12364.768259417766</v>
      </c>
      <c r="W161" s="117">
        <f t="shared" ref="W161" si="56">W162+W164+W166+W175</f>
        <v>10944.772097111862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7470.5452207669041</v>
      </c>
      <c r="C162" s="122">
        <f t="shared" si="57"/>
        <v>8137.3838814396677</v>
      </c>
      <c r="D162" s="122">
        <f t="shared" si="57"/>
        <v>8372.2451842287355</v>
      </c>
      <c r="E162" s="122">
        <f t="shared" si="57"/>
        <v>8122.0403495675482</v>
      </c>
      <c r="F162" s="122">
        <f t="shared" si="57"/>
        <v>7312.9780272558082</v>
      </c>
      <c r="G162" s="122">
        <f t="shared" si="57"/>
        <v>6803.694792116964</v>
      </c>
      <c r="H162" s="122">
        <f t="shared" si="57"/>
        <v>6130.3200350779261</v>
      </c>
      <c r="I162" s="122">
        <f t="shared" si="57"/>
        <v>5632.6322985579664</v>
      </c>
      <c r="J162" s="122">
        <f t="shared" si="57"/>
        <v>6020.7643770099594</v>
      </c>
      <c r="K162" s="122">
        <f t="shared" si="57"/>
        <v>6096.0068859806115</v>
      </c>
      <c r="L162" s="122">
        <f t="shared" si="57"/>
        <v>6869.3724445540174</v>
      </c>
      <c r="M162" s="122">
        <f t="shared" si="57"/>
        <v>7737.2955757496584</v>
      </c>
      <c r="N162" s="122">
        <f t="shared" si="57"/>
        <v>8723.3200900138763</v>
      </c>
      <c r="O162" s="122">
        <f t="shared" si="57"/>
        <v>8649.3233074269247</v>
      </c>
      <c r="P162" s="122">
        <f t="shared" si="57"/>
        <v>8415.5257568913639</v>
      </c>
      <c r="Q162" s="122">
        <f t="shared" si="57"/>
        <v>8723.4575138672353</v>
      </c>
      <c r="R162" s="122">
        <f t="shared" si="57"/>
        <v>9037.0946621675612</v>
      </c>
      <c r="S162" s="122">
        <f t="shared" si="57"/>
        <v>5560.1168005684594</v>
      </c>
      <c r="T162" s="122">
        <f t="shared" si="57"/>
        <v>5523.7688746494632</v>
      </c>
      <c r="U162" s="122">
        <f t="shared" si="57"/>
        <v>7832.7285762650854</v>
      </c>
      <c r="V162" s="122">
        <f t="shared" si="57"/>
        <v>10664.460315799437</v>
      </c>
      <c r="W162" s="122">
        <f t="shared" si="57"/>
        <v>8895.1157627290504</v>
      </c>
      <c r="DA162" s="130" t="s">
        <v>2562</v>
      </c>
    </row>
    <row r="163" spans="1:105" ht="12" customHeight="1" x14ac:dyDescent="0.25">
      <c r="A163" s="97" t="s">
        <v>53</v>
      </c>
      <c r="B163" s="33">
        <v>7470.5452207669041</v>
      </c>
      <c r="C163" s="33">
        <v>8137.3838814396677</v>
      </c>
      <c r="D163" s="33">
        <v>8372.2451842287355</v>
      </c>
      <c r="E163" s="33">
        <v>8122.0403495675482</v>
      </c>
      <c r="F163" s="33">
        <v>7312.9780272558082</v>
      </c>
      <c r="G163" s="33">
        <v>6803.694792116964</v>
      </c>
      <c r="H163" s="33">
        <v>6130.3200350779261</v>
      </c>
      <c r="I163" s="33">
        <v>5632.6322985579664</v>
      </c>
      <c r="J163" s="33">
        <v>6020.7643770099594</v>
      </c>
      <c r="K163" s="33">
        <v>6096.0068859806115</v>
      </c>
      <c r="L163" s="33">
        <v>6869.3724445540174</v>
      </c>
      <c r="M163" s="33">
        <v>7737.2955757496584</v>
      </c>
      <c r="N163" s="33">
        <v>8723.3200900138763</v>
      </c>
      <c r="O163" s="33">
        <v>8649.3233074269247</v>
      </c>
      <c r="P163" s="33">
        <v>8415.5257568913639</v>
      </c>
      <c r="Q163" s="33">
        <v>8723.4575138672353</v>
      </c>
      <c r="R163" s="33">
        <v>9037.0946621675612</v>
      </c>
      <c r="S163" s="33">
        <v>5560.1168005684594</v>
      </c>
      <c r="T163" s="33">
        <v>5523.7688746494632</v>
      </c>
      <c r="U163" s="33">
        <v>7832.7285762650854</v>
      </c>
      <c r="V163" s="33">
        <v>10664.460315799437</v>
      </c>
      <c r="W163" s="33">
        <v>8895.1157627290504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4.6656113880305066</v>
      </c>
      <c r="C164" s="122">
        <f t="shared" si="58"/>
        <v>8.7760522054888543</v>
      </c>
      <c r="D164" s="122">
        <f t="shared" si="58"/>
        <v>13.50886701527484</v>
      </c>
      <c r="E164" s="122">
        <f t="shared" si="58"/>
        <v>14.892964409596898</v>
      </c>
      <c r="F164" s="122">
        <f t="shared" si="58"/>
        <v>13.02431519451655</v>
      </c>
      <c r="G164" s="122">
        <f t="shared" si="58"/>
        <v>13.854602290242637</v>
      </c>
      <c r="H164" s="122">
        <f t="shared" si="58"/>
        <v>17.959441709824798</v>
      </c>
      <c r="I164" s="122">
        <f t="shared" si="58"/>
        <v>29.603834346300598</v>
      </c>
      <c r="J164" s="122">
        <f t="shared" si="58"/>
        <v>30.422020944328011</v>
      </c>
      <c r="K164" s="122">
        <f t="shared" si="58"/>
        <v>41.410840880694451</v>
      </c>
      <c r="L164" s="122">
        <f t="shared" si="58"/>
        <v>60.475034740635557</v>
      </c>
      <c r="M164" s="122">
        <f t="shared" si="58"/>
        <v>60.133783616408969</v>
      </c>
      <c r="N164" s="122">
        <f t="shared" si="58"/>
        <v>103.46348656486495</v>
      </c>
      <c r="O164" s="122">
        <f t="shared" si="58"/>
        <v>112.34148391660152</v>
      </c>
      <c r="P164" s="122">
        <f t="shared" si="58"/>
        <v>97.746234349859947</v>
      </c>
      <c r="Q164" s="122">
        <f t="shared" si="58"/>
        <v>152.80194600396726</v>
      </c>
      <c r="R164" s="122">
        <f t="shared" si="58"/>
        <v>151.10527834754413</v>
      </c>
      <c r="S164" s="122">
        <f t="shared" si="58"/>
        <v>150.4244056395182</v>
      </c>
      <c r="T164" s="122">
        <f t="shared" si="58"/>
        <v>155.2975261972995</v>
      </c>
      <c r="U164" s="122">
        <f t="shared" si="58"/>
        <v>140.67866574059781</v>
      </c>
      <c r="V164" s="122">
        <f t="shared" si="58"/>
        <v>138.52621617857494</v>
      </c>
      <c r="W164" s="122">
        <f t="shared" si="58"/>
        <v>140.6795650055754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4.6656113880305066</v>
      </c>
      <c r="C165" s="98">
        <f>IF(RES_hhdet_tes!C165=0,0,RES_hhdet_tes!C165*1000*11630/RES_hhdet_num!C161)</f>
        <v>8.7760522054888543</v>
      </c>
      <c r="D165" s="98">
        <f>IF(RES_hhdet_tes!D165=0,0,RES_hhdet_tes!D165*1000*11630/RES_hhdet_num!D161)</f>
        <v>13.50886701527484</v>
      </c>
      <c r="E165" s="98">
        <f>IF(RES_hhdet_tes!E165=0,0,RES_hhdet_tes!E165*1000*11630/RES_hhdet_num!E161)</f>
        <v>14.892964409596898</v>
      </c>
      <c r="F165" s="98">
        <f>IF(RES_hhdet_tes!F165=0,0,RES_hhdet_tes!F165*1000*11630/RES_hhdet_num!F161)</f>
        <v>13.02431519451655</v>
      </c>
      <c r="G165" s="98">
        <f>IF(RES_hhdet_tes!G165=0,0,RES_hhdet_tes!G165*1000*11630/RES_hhdet_num!G161)</f>
        <v>13.854602290242637</v>
      </c>
      <c r="H165" s="98">
        <f>IF(RES_hhdet_tes!H165=0,0,RES_hhdet_tes!H165*1000*11630/RES_hhdet_num!H161)</f>
        <v>17.959441709824798</v>
      </c>
      <c r="I165" s="98">
        <f>IF(RES_hhdet_tes!I165=0,0,RES_hhdet_tes!I165*1000*11630/RES_hhdet_num!I161)</f>
        <v>29.603834346300598</v>
      </c>
      <c r="J165" s="98">
        <f>IF(RES_hhdet_tes!J165=0,0,RES_hhdet_tes!J165*1000*11630/RES_hhdet_num!J161)</f>
        <v>30.422020944328011</v>
      </c>
      <c r="K165" s="98">
        <f>IF(RES_hhdet_tes!K165=0,0,RES_hhdet_tes!K165*1000*11630/RES_hhdet_num!K161)</f>
        <v>41.410840880694451</v>
      </c>
      <c r="L165" s="98">
        <f>IF(RES_hhdet_tes!L165=0,0,RES_hhdet_tes!L165*1000*11630/RES_hhdet_num!L161)</f>
        <v>60.475034740635557</v>
      </c>
      <c r="M165" s="98">
        <f>IF(RES_hhdet_tes!M165=0,0,RES_hhdet_tes!M165*1000*11630/RES_hhdet_num!M161)</f>
        <v>60.133783616408969</v>
      </c>
      <c r="N165" s="98">
        <f>IF(RES_hhdet_tes!N165=0,0,RES_hhdet_tes!N165*1000*11630/RES_hhdet_num!N161)</f>
        <v>103.46348656486495</v>
      </c>
      <c r="O165" s="98">
        <f>IF(RES_hhdet_tes!O165=0,0,RES_hhdet_tes!O165*1000*11630/RES_hhdet_num!O161)</f>
        <v>112.34148391660152</v>
      </c>
      <c r="P165" s="98">
        <f>IF(RES_hhdet_tes!P165=0,0,RES_hhdet_tes!P165*1000*11630/RES_hhdet_num!P161)</f>
        <v>97.746234349859947</v>
      </c>
      <c r="Q165" s="98">
        <f>IF(RES_hhdet_tes!Q165=0,0,RES_hhdet_tes!Q165*1000*11630/RES_hhdet_num!Q161)</f>
        <v>152.80194600396726</v>
      </c>
      <c r="R165" s="98">
        <f>IF(RES_hhdet_tes!R165=0,0,RES_hhdet_tes!R165*1000*11630/RES_hhdet_num!R161)</f>
        <v>151.10527834754413</v>
      </c>
      <c r="S165" s="98">
        <f>IF(RES_hhdet_tes!S165=0,0,RES_hhdet_tes!S165*1000*11630/RES_hhdet_num!S161)</f>
        <v>150.4244056395182</v>
      </c>
      <c r="T165" s="98">
        <f>IF(RES_hhdet_tes!T165=0,0,RES_hhdet_tes!T165*1000*11630/RES_hhdet_num!T161)</f>
        <v>155.2975261972995</v>
      </c>
      <c r="U165" s="98">
        <f>IF(RES_hhdet_tes!U165=0,0,RES_hhdet_tes!U165*1000*11630/RES_hhdet_num!U161)</f>
        <v>140.67866574059781</v>
      </c>
      <c r="V165" s="98">
        <f>IF(RES_hhdet_tes!V165=0,0,RES_hhdet_tes!V165*1000*11630/RES_hhdet_num!V161)</f>
        <v>138.52621617857494</v>
      </c>
      <c r="W165" s="98">
        <f>IF(RES_hhdet_tes!W165=0,0,RES_hhdet_tes!W165*1000*11630/RES_hhdet_num!W161)</f>
        <v>140.6795650055754</v>
      </c>
      <c r="DA165" s="63" t="s">
        <v>2565</v>
      </c>
    </row>
    <row r="166" spans="1:105" ht="12" customHeight="1" x14ac:dyDescent="0.25">
      <c r="A166" s="121" t="s">
        <v>55</v>
      </c>
      <c r="B166" s="122">
        <v>735.40533368717115</v>
      </c>
      <c r="C166" s="122">
        <v>608.15420545791892</v>
      </c>
      <c r="D166" s="122">
        <v>622.27803323156127</v>
      </c>
      <c r="E166" s="122">
        <v>640.73916471493771</v>
      </c>
      <c r="F166" s="122">
        <v>625.15382087679268</v>
      </c>
      <c r="G166" s="122">
        <v>628.42983772017442</v>
      </c>
      <c r="H166" s="122">
        <v>640.57566200933468</v>
      </c>
      <c r="I166" s="122">
        <v>693.97010157936779</v>
      </c>
      <c r="J166" s="122">
        <v>641.3483721354321</v>
      </c>
      <c r="K166" s="122">
        <v>525.98491052452891</v>
      </c>
      <c r="L166" s="122">
        <v>492.47510499694977</v>
      </c>
      <c r="M166" s="122">
        <v>522.88215667445354</v>
      </c>
      <c r="N166" s="122">
        <v>576.6823225176239</v>
      </c>
      <c r="O166" s="122">
        <v>706.01405931223826</v>
      </c>
      <c r="P166" s="122">
        <v>729.27925126776279</v>
      </c>
      <c r="Q166" s="122">
        <v>839.28574453193119</v>
      </c>
      <c r="R166" s="122">
        <v>876.81525757864654</v>
      </c>
      <c r="S166" s="122">
        <v>930.26273937241353</v>
      </c>
      <c r="T166" s="122">
        <v>1140.2438243657093</v>
      </c>
      <c r="U166" s="122">
        <v>1357.3038471400837</v>
      </c>
      <c r="V166" s="122">
        <v>1252.6345572145046</v>
      </c>
      <c r="W166" s="122">
        <v>1543.890104590758</v>
      </c>
      <c r="DA166" s="130" t="s">
        <v>2566</v>
      </c>
    </row>
    <row r="167" spans="1:105" ht="12" customHeight="1" x14ac:dyDescent="0.25">
      <c r="A167" s="97" t="s">
        <v>124</v>
      </c>
      <c r="B167" s="98">
        <v>663.43094895855927</v>
      </c>
      <c r="C167" s="98">
        <v>649.54479120044562</v>
      </c>
      <c r="D167" s="98">
        <v>646.72115820031934</v>
      </c>
      <c r="E167" s="98">
        <v>633.81120042076486</v>
      </c>
      <c r="F167" s="98">
        <v>629.94788773494338</v>
      </c>
      <c r="G167" s="98">
        <v>638.70745320164519</v>
      </c>
      <c r="H167" s="98">
        <v>648.35583309146568</v>
      </c>
      <c r="I167" s="98">
        <v>659.50439480919465</v>
      </c>
      <c r="J167" s="98">
        <v>637.13462286640618</v>
      </c>
      <c r="K167" s="98">
        <v>638.91941577480156</v>
      </c>
      <c r="L167" s="98">
        <v>621.24609075514365</v>
      </c>
      <c r="M167" s="98">
        <v>622.65399250808059</v>
      </c>
      <c r="N167" s="98">
        <v>625.53983401437154</v>
      </c>
      <c r="O167" s="98">
        <v>654.006708007979</v>
      </c>
      <c r="P167" s="98">
        <v>736.89183316100991</v>
      </c>
      <c r="Q167" s="98">
        <v>791.14119905270354</v>
      </c>
      <c r="R167" s="98">
        <v>845.73084902821199</v>
      </c>
      <c r="S167" s="98">
        <v>1026.5004991787375</v>
      </c>
      <c r="T167" s="98">
        <v>1377.5209922365168</v>
      </c>
      <c r="U167" s="98">
        <v>1133.6210810389491</v>
      </c>
      <c r="V167" s="98">
        <v>1513.4551745518866</v>
      </c>
      <c r="W167" s="98">
        <v>1784.7725512653333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1380.6549554497531</v>
      </c>
      <c r="U168" s="98">
        <v>1137.295220746304</v>
      </c>
      <c r="V168" s="98">
        <v>1520.516184517423</v>
      </c>
      <c r="W168" s="98">
        <v>1791.7095854057025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438.29446511708471</v>
      </c>
      <c r="U169" s="101">
        <v>341.08296744609828</v>
      </c>
      <c r="V169" s="101">
        <v>462.1698452794231</v>
      </c>
      <c r="W169" s="101">
        <v>539.08475297124562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942.36049033266818</v>
      </c>
      <c r="U170" s="104">
        <v>796.21225330020604</v>
      </c>
      <c r="V170" s="104">
        <v>1058.3463392379999</v>
      </c>
      <c r="W170" s="104">
        <v>1252.6248324344567</v>
      </c>
      <c r="DA170" s="132" t="s">
        <v>2570</v>
      </c>
    </row>
    <row r="171" spans="1:105" ht="12" customHeight="1" x14ac:dyDescent="0.25">
      <c r="A171" s="106" t="s">
        <v>122</v>
      </c>
      <c r="B171" s="101">
        <v>745.63411959155519</v>
      </c>
      <c r="C171" s="101">
        <v>601.96512412216146</v>
      </c>
      <c r="D171" s="101">
        <v>618.3236933346094</v>
      </c>
      <c r="E171" s="101">
        <v>641.94317277974972</v>
      </c>
      <c r="F171" s="101">
        <v>624.2924987503161</v>
      </c>
      <c r="G171" s="101">
        <v>626.59520866231912</v>
      </c>
      <c r="H171" s="101">
        <v>639.19903960128477</v>
      </c>
      <c r="I171" s="101">
        <v>699.86738284836065</v>
      </c>
      <c r="J171" s="101">
        <v>642.02363018167625</v>
      </c>
      <c r="K171" s="101">
        <v>509.09162824434918</v>
      </c>
      <c r="L171" s="101">
        <v>474.59458206858432</v>
      </c>
      <c r="M171" s="101">
        <v>511.62450358636727</v>
      </c>
      <c r="N171" s="101">
        <v>572.75088332060795</v>
      </c>
      <c r="O171" s="101">
        <v>709.16288095435073</v>
      </c>
      <c r="P171" s="101">
        <v>728.92901403806036</v>
      </c>
      <c r="Q171" s="101">
        <v>841.40842718022179</v>
      </c>
      <c r="R171" s="101">
        <v>878.2321970426467</v>
      </c>
      <c r="S171" s="101">
        <v>926.43704082029069</v>
      </c>
      <c r="T171" s="101">
        <v>1128.3666664293555</v>
      </c>
      <c r="U171" s="101">
        <v>1368.5922771066917</v>
      </c>
      <c r="V171" s="101">
        <v>1235.7291207043343</v>
      </c>
      <c r="W171" s="101">
        <v>1527.5956830396274</v>
      </c>
      <c r="DA171" s="131" t="s">
        <v>2571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474.26654458554594</v>
      </c>
      <c r="M172" s="104">
        <v>510.27416403165131</v>
      </c>
      <c r="N172" s="104">
        <v>571.97423791618326</v>
      </c>
      <c r="O172" s="104">
        <v>708.92710195046243</v>
      </c>
      <c r="P172" s="104">
        <v>727.86810545530034</v>
      </c>
      <c r="Q172" s="104">
        <v>839.17874846363134</v>
      </c>
      <c r="R172" s="104">
        <v>874.84255370540973</v>
      </c>
      <c r="S172" s="104">
        <v>921.3429487547653</v>
      </c>
      <c r="T172" s="104">
        <v>1132.3308180273234</v>
      </c>
      <c r="U172" s="104">
        <v>1370.7466735462235</v>
      </c>
      <c r="V172" s="104">
        <v>1234.4851888453579</v>
      </c>
      <c r="W172" s="104">
        <v>1524.9299072800632</v>
      </c>
      <c r="DA172" s="132" t="s">
        <v>2572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168.85537610409065</v>
      </c>
      <c r="M173" s="98">
        <v>160.11798122457492</v>
      </c>
      <c r="N173" s="98">
        <v>188.84489022446499</v>
      </c>
      <c r="O173" s="98">
        <v>257.48878944645236</v>
      </c>
      <c r="P173" s="98">
        <v>235.26023991258518</v>
      </c>
      <c r="Q173" s="98">
        <v>275.20091434163885</v>
      </c>
      <c r="R173" s="98">
        <v>288.48525938546254</v>
      </c>
      <c r="S173" s="98">
        <v>277.19536793992421</v>
      </c>
      <c r="T173" s="98">
        <v>358.06999598220995</v>
      </c>
      <c r="U173" s="98">
        <v>406.90136371623186</v>
      </c>
      <c r="V173" s="98">
        <v>369.76485121171879</v>
      </c>
      <c r="W173" s="98">
        <v>453.05080158211331</v>
      </c>
      <c r="DA173" s="63" t="s">
        <v>2573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305.41116848145526</v>
      </c>
      <c r="M174" s="33">
        <v>350.15618280707633</v>
      </c>
      <c r="N174" s="33">
        <v>383.12934769171824</v>
      </c>
      <c r="O174" s="33">
        <v>451.43831250401007</v>
      </c>
      <c r="P174" s="33">
        <v>492.60786554271522</v>
      </c>
      <c r="Q174" s="33">
        <v>563.9778341219926</v>
      </c>
      <c r="R174" s="33">
        <v>586.3572943199473</v>
      </c>
      <c r="S174" s="33">
        <v>644.14758081484081</v>
      </c>
      <c r="T174" s="33">
        <v>774.26082204511363</v>
      </c>
      <c r="U174" s="33">
        <v>963.84530982999183</v>
      </c>
      <c r="V174" s="33">
        <v>864.72033763363902</v>
      </c>
      <c r="W174" s="33">
        <v>1071.8791056979501</v>
      </c>
      <c r="DA174" s="60" t="s">
        <v>2574</v>
      </c>
    </row>
    <row r="175" spans="1:105" ht="12" customHeight="1" x14ac:dyDescent="0.25">
      <c r="A175" s="121" t="s">
        <v>54</v>
      </c>
      <c r="B175" s="122">
        <v>194.3781799508441</v>
      </c>
      <c r="C175" s="122">
        <v>216.99163175458486</v>
      </c>
      <c r="D175" s="122">
        <v>195.66762351854652</v>
      </c>
      <c r="E175" s="122">
        <v>216.21494546774534</v>
      </c>
      <c r="F175" s="122">
        <v>228.61358107397021</v>
      </c>
      <c r="G175" s="122">
        <v>224.08895207767998</v>
      </c>
      <c r="H175" s="122">
        <v>201.38753352365509</v>
      </c>
      <c r="I175" s="122">
        <v>226.14082626000121</v>
      </c>
      <c r="J175" s="122">
        <v>192.07928879337106</v>
      </c>
      <c r="K175" s="122">
        <v>178.713368888866</v>
      </c>
      <c r="L175" s="122">
        <v>159.91619254239572</v>
      </c>
      <c r="M175" s="122">
        <v>180.05707983003853</v>
      </c>
      <c r="N175" s="122">
        <v>186.66815134778682</v>
      </c>
      <c r="O175" s="122">
        <v>182.42588197621234</v>
      </c>
      <c r="P175" s="122">
        <v>212.74054018149519</v>
      </c>
      <c r="Q175" s="122">
        <v>225.80965269353973</v>
      </c>
      <c r="R175" s="122">
        <v>232.94617762877809</v>
      </c>
      <c r="S175" s="122">
        <v>280.63897645129742</v>
      </c>
      <c r="T175" s="122">
        <v>273.21343977232476</v>
      </c>
      <c r="U175" s="122">
        <v>289.63218093402645</v>
      </c>
      <c r="V175" s="122">
        <v>309.14717022525087</v>
      </c>
      <c r="W175" s="122">
        <v>365.08666478647672</v>
      </c>
      <c r="DA175" s="130" t="s">
        <v>2575</v>
      </c>
    </row>
    <row r="176" spans="1:105" ht="12" customHeight="1" x14ac:dyDescent="0.25">
      <c r="A176" s="97" t="s">
        <v>50</v>
      </c>
      <c r="B176" s="98">
        <v>223.73784231464427</v>
      </c>
      <c r="C176" s="98">
        <v>230.60720792213513</v>
      </c>
      <c r="D176" s="98">
        <v>207.06223797133032</v>
      </c>
      <c r="E176" s="98">
        <v>201.47321767269551</v>
      </c>
      <c r="F176" s="98">
        <v>216.89922415291352</v>
      </c>
      <c r="G176" s="98">
        <v>228.90724606386951</v>
      </c>
      <c r="H176" s="98">
        <v>209.67446567029245</v>
      </c>
      <c r="I176" s="98">
        <v>213.20475245669439</v>
      </c>
      <c r="J176" s="98">
        <v>203.17108120770794</v>
      </c>
      <c r="K176" s="98">
        <v>189.69608922639662</v>
      </c>
      <c r="L176" s="98">
        <v>166.21245222994906</v>
      </c>
      <c r="M176" s="98">
        <v>179.96694251673605</v>
      </c>
      <c r="N176" s="98">
        <v>184.65071890993724</v>
      </c>
      <c r="O176" s="98">
        <v>185.86651472264282</v>
      </c>
      <c r="P176" s="98">
        <v>206.5276364066078</v>
      </c>
      <c r="Q176" s="98">
        <v>224.32999327014522</v>
      </c>
      <c r="R176" s="98">
        <v>255.86504231273051</v>
      </c>
      <c r="S176" s="98">
        <v>288.11272817747596</v>
      </c>
      <c r="T176" s="98">
        <v>167.16121362204132</v>
      </c>
      <c r="U176" s="98">
        <v>342.97771160346798</v>
      </c>
      <c r="V176" s="98">
        <v>215.34098026079445</v>
      </c>
      <c r="W176" s="98">
        <v>437.07481604452801</v>
      </c>
      <c r="DA176" s="63" t="s">
        <v>2576</v>
      </c>
    </row>
    <row r="177" spans="1:105" ht="12" customHeight="1" x14ac:dyDescent="0.25">
      <c r="A177" s="109" t="s">
        <v>120</v>
      </c>
      <c r="B177" s="33">
        <v>192.64743183277216</v>
      </c>
      <c r="C177" s="33">
        <v>216.18267427025339</v>
      </c>
      <c r="D177" s="33">
        <v>194.98091159052416</v>
      </c>
      <c r="E177" s="33">
        <v>217.06518532576541</v>
      </c>
      <c r="F177" s="33">
        <v>229.29820002727772</v>
      </c>
      <c r="G177" s="33">
        <v>223.78950893371049</v>
      </c>
      <c r="H177" s="33">
        <v>200.82019719274311</v>
      </c>
      <c r="I177" s="33">
        <v>227.06776855967399</v>
      </c>
      <c r="J177" s="33">
        <v>191.2565517683185</v>
      </c>
      <c r="K177" s="33">
        <v>177.88619944941547</v>
      </c>
      <c r="L177" s="33">
        <v>159.42816821690377</v>
      </c>
      <c r="M177" s="33">
        <v>180.06380687606827</v>
      </c>
      <c r="N177" s="33">
        <v>186.79533484624392</v>
      </c>
      <c r="O177" s="33">
        <v>182.2509418247156</v>
      </c>
      <c r="P177" s="33">
        <v>213.01276230162375</v>
      </c>
      <c r="Q177" s="33">
        <v>225.86828112951648</v>
      </c>
      <c r="R177" s="33">
        <v>232.09998520078258</v>
      </c>
      <c r="S177" s="33">
        <v>280.38573314484432</v>
      </c>
      <c r="T177" s="33">
        <v>276.23703269942888</v>
      </c>
      <c r="U177" s="33">
        <v>288.05274199661466</v>
      </c>
      <c r="V177" s="33">
        <v>311.79941805701429</v>
      </c>
      <c r="W177" s="33">
        <v>362.87290719883146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3963.9595394805183</v>
      </c>
      <c r="C3" s="117">
        <f t="shared" si="0"/>
        <v>5188.7853916847262</v>
      </c>
      <c r="D3" s="117">
        <f t="shared" si="0"/>
        <v>8895.6977100155855</v>
      </c>
      <c r="E3" s="117">
        <f t="shared" si="0"/>
        <v>5784.5095608636129</v>
      </c>
      <c r="F3" s="117">
        <f t="shared" si="0"/>
        <v>7428.3839133059746</v>
      </c>
      <c r="G3" s="117">
        <f t="shared" si="0"/>
        <v>3854.7945858697312</v>
      </c>
      <c r="H3" s="117">
        <f t="shared" si="0"/>
        <v>3831.1978686715556</v>
      </c>
      <c r="I3" s="117">
        <f t="shared" si="0"/>
        <v>3429.3528403777132</v>
      </c>
      <c r="J3" s="117">
        <f t="shared" si="0"/>
        <v>5252.3105094346702</v>
      </c>
      <c r="K3" s="117">
        <f t="shared" si="0"/>
        <v>4243.6940094591464</v>
      </c>
      <c r="L3" s="117">
        <f t="shared" si="0"/>
        <v>5574.0457777512274</v>
      </c>
      <c r="M3" s="117">
        <f t="shared" si="0"/>
        <v>5928.2534957301114</v>
      </c>
      <c r="N3" s="117">
        <f t="shared" si="0"/>
        <v>6423.2980190904655</v>
      </c>
      <c r="O3" s="117">
        <f t="shared" si="0"/>
        <v>4881.6551864946305</v>
      </c>
      <c r="P3" s="117">
        <f t="shared" si="0"/>
        <v>4203.9416616780736</v>
      </c>
      <c r="Q3" s="117">
        <f t="shared" si="0"/>
        <v>4042.4232556440379</v>
      </c>
      <c r="R3" s="117">
        <f t="shared" ref="R3:V3" si="1">R4+R7+R9+R19</f>
        <v>5652.9303721364249</v>
      </c>
      <c r="S3" s="117">
        <f t="shared" si="1"/>
        <v>5837.2675477299781</v>
      </c>
      <c r="T3" s="117">
        <f t="shared" si="1"/>
        <v>4502.2592512227657</v>
      </c>
      <c r="U3" s="117">
        <f t="shared" si="1"/>
        <v>3770.1477871023462</v>
      </c>
      <c r="V3" s="117">
        <f t="shared" si="1"/>
        <v>5604.8819637558636</v>
      </c>
      <c r="W3" s="117">
        <f t="shared" ref="W3" si="2">W4+W7+W9+W19</f>
        <v>5253.6598015571217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3661.079253121954</v>
      </c>
      <c r="C4" s="122">
        <f t="shared" si="3"/>
        <v>4883.1595538413676</v>
      </c>
      <c r="D4" s="122">
        <f t="shared" si="3"/>
        <v>8354.0817380337212</v>
      </c>
      <c r="E4" s="122">
        <f t="shared" si="3"/>
        <v>5404.9192057126857</v>
      </c>
      <c r="F4" s="122">
        <f t="shared" si="3"/>
        <v>6908.9467000627228</v>
      </c>
      <c r="G4" s="122">
        <f t="shared" si="3"/>
        <v>3527.3602800451704</v>
      </c>
      <c r="H4" s="122">
        <f t="shared" si="3"/>
        <v>3468.6751310959839</v>
      </c>
      <c r="I4" s="122">
        <f t="shared" si="3"/>
        <v>3058.134421745769</v>
      </c>
      <c r="J4" s="122">
        <f t="shared" si="3"/>
        <v>4700.0082835339063</v>
      </c>
      <c r="K4" s="122">
        <f t="shared" si="3"/>
        <v>3808.8564711911267</v>
      </c>
      <c r="L4" s="122">
        <f t="shared" si="3"/>
        <v>5272.4392591704764</v>
      </c>
      <c r="M4" s="122">
        <f t="shared" si="3"/>
        <v>5533.4219233071362</v>
      </c>
      <c r="N4" s="122">
        <f t="shared" si="3"/>
        <v>5975.2734351892796</v>
      </c>
      <c r="O4" s="122">
        <f t="shared" si="3"/>
        <v>4509.8222582399321</v>
      </c>
      <c r="P4" s="122">
        <f t="shared" si="3"/>
        <v>3746.2094835709322</v>
      </c>
      <c r="Q4" s="122">
        <f t="shared" si="3"/>
        <v>3618.8278362540727</v>
      </c>
      <c r="R4" s="122">
        <f t="shared" ref="R4:V4" si="4">SUM(R5:R6)</f>
        <v>5077.6639512898555</v>
      </c>
      <c r="S4" s="122">
        <f t="shared" si="4"/>
        <v>5191.5507719959051</v>
      </c>
      <c r="T4" s="122">
        <f t="shared" si="4"/>
        <v>3856.853305946282</v>
      </c>
      <c r="U4" s="122">
        <f t="shared" si="4"/>
        <v>3167.489877063445</v>
      </c>
      <c r="V4" s="122">
        <f t="shared" si="4"/>
        <v>4689.5420996762532</v>
      </c>
      <c r="W4" s="122">
        <f t="shared" ref="W4" si="5">SUM(W5:W6)</f>
        <v>4527.8813027565939</v>
      </c>
      <c r="DA4" s="130" t="s">
        <v>2580</v>
      </c>
    </row>
    <row r="5" spans="1:105" ht="12" customHeight="1" x14ac:dyDescent="0.25">
      <c r="A5" s="97" t="s">
        <v>51</v>
      </c>
      <c r="B5" s="98">
        <v>3661.079253121954</v>
      </c>
      <c r="C5" s="98">
        <v>4883.1595538413676</v>
      </c>
      <c r="D5" s="98">
        <v>8354.0817380337212</v>
      </c>
      <c r="E5" s="98">
        <v>5404.9192057126857</v>
      </c>
      <c r="F5" s="98">
        <v>6908.9467000627228</v>
      </c>
      <c r="G5" s="98">
        <v>3527.3602800451704</v>
      </c>
      <c r="H5" s="98">
        <v>3468.6751310959839</v>
      </c>
      <c r="I5" s="98">
        <v>3058.134421745769</v>
      </c>
      <c r="J5" s="98">
        <v>4700.0082835339063</v>
      </c>
      <c r="K5" s="98">
        <v>3808.8564711911267</v>
      </c>
      <c r="L5" s="98">
        <v>5272.4392591704764</v>
      </c>
      <c r="M5" s="98">
        <v>5533.4219233071362</v>
      </c>
      <c r="N5" s="98">
        <v>5975.2734351892796</v>
      </c>
      <c r="O5" s="98">
        <v>4509.8222582399321</v>
      </c>
      <c r="P5" s="98">
        <v>3746.2094835709322</v>
      </c>
      <c r="Q5" s="98">
        <v>3618.8278362540727</v>
      </c>
      <c r="R5" s="98">
        <v>5077.6639512898555</v>
      </c>
      <c r="S5" s="98">
        <v>5191.5507719959051</v>
      </c>
      <c r="T5" s="98">
        <v>3856.853305946282</v>
      </c>
      <c r="U5" s="98">
        <v>3167.489877063445</v>
      </c>
      <c r="V5" s="98">
        <v>4689.5420996762532</v>
      </c>
      <c r="W5" s="98">
        <v>4527.8813027565939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244.87486143408373</v>
      </c>
      <c r="C9" s="122">
        <v>246.14272678393607</v>
      </c>
      <c r="D9" s="122">
        <v>435.32723485390056</v>
      </c>
      <c r="E9" s="122">
        <v>304.73089603093302</v>
      </c>
      <c r="F9" s="122">
        <v>418.3319663230738</v>
      </c>
      <c r="G9" s="122">
        <v>270.26272091795568</v>
      </c>
      <c r="H9" s="122">
        <v>297.88091494894871</v>
      </c>
      <c r="I9" s="122">
        <v>305.93960387451148</v>
      </c>
      <c r="J9" s="122">
        <v>455.87767677172849</v>
      </c>
      <c r="K9" s="122">
        <v>356.88114487023046</v>
      </c>
      <c r="L9" s="122">
        <v>216.28431643083169</v>
      </c>
      <c r="M9" s="122">
        <v>284.67334738855442</v>
      </c>
      <c r="N9" s="122">
        <v>325.19153746271326</v>
      </c>
      <c r="O9" s="122">
        <v>279.14155602790294</v>
      </c>
      <c r="P9" s="122">
        <v>365.94512133250441</v>
      </c>
      <c r="Q9" s="122">
        <v>334.02649016544382</v>
      </c>
      <c r="R9" s="122">
        <v>445.57610312262597</v>
      </c>
      <c r="S9" s="122">
        <v>513.71368357962569</v>
      </c>
      <c r="T9" s="122">
        <v>488.02328251834621</v>
      </c>
      <c r="U9" s="122">
        <v>467.92655568744829</v>
      </c>
      <c r="V9" s="122">
        <v>712.8771621790894</v>
      </c>
      <c r="W9" s="122">
        <v>519.13685997378218</v>
      </c>
      <c r="DA9" s="130" t="s">
        <v>2585</v>
      </c>
    </row>
    <row r="10" spans="1:105" ht="12" customHeight="1" x14ac:dyDescent="0.25">
      <c r="A10" s="97" t="s">
        <v>143</v>
      </c>
      <c r="B10" s="98">
        <v>330.94260235781189</v>
      </c>
      <c r="C10" s="98">
        <v>309.75910694925403</v>
      </c>
      <c r="D10" s="98">
        <v>524.58796131488225</v>
      </c>
      <c r="E10" s="98">
        <v>353.68829253546289</v>
      </c>
      <c r="F10" s="98">
        <v>483.05017379098706</v>
      </c>
      <c r="G10" s="98">
        <v>323.84365670334392</v>
      </c>
      <c r="H10" s="98">
        <v>349.74940246265339</v>
      </c>
      <c r="I10" s="98">
        <v>363.61622269553322</v>
      </c>
      <c r="J10" s="98">
        <v>528.37525075612518</v>
      </c>
      <c r="K10" s="98">
        <v>394.16350455935003</v>
      </c>
      <c r="L10" s="98">
        <v>233.80869704550034</v>
      </c>
      <c r="M10" s="98">
        <v>305.84134276461344</v>
      </c>
      <c r="N10" s="98">
        <v>349.22282938719206</v>
      </c>
      <c r="O10" s="98">
        <v>301.56285404699707</v>
      </c>
      <c r="P10" s="98">
        <v>399.07006219048759</v>
      </c>
      <c r="Q10" s="98">
        <v>352.63375291544349</v>
      </c>
      <c r="R10" s="98">
        <v>468.95976415881739</v>
      </c>
      <c r="S10" s="98">
        <v>548.29896501641747</v>
      </c>
      <c r="T10" s="98">
        <v>542.11658070475619</v>
      </c>
      <c r="U10" s="98">
        <v>529.51351750670892</v>
      </c>
      <c r="V10" s="98">
        <v>801.3357031479635</v>
      </c>
      <c r="W10" s="98">
        <v>609.82124809356105</v>
      </c>
      <c r="DA10" s="63" t="s">
        <v>2586</v>
      </c>
    </row>
    <row r="11" spans="1:105" ht="12" customHeight="1" x14ac:dyDescent="0.25">
      <c r="A11" s="97" t="s">
        <v>124</v>
      </c>
      <c r="B11" s="98">
        <v>307.65085732978849</v>
      </c>
      <c r="C11" s="98">
        <v>301.21147076513301</v>
      </c>
      <c r="D11" s="98">
        <v>299.90207584673612</v>
      </c>
      <c r="E11" s="98">
        <v>293.91537958964096</v>
      </c>
      <c r="F11" s="98">
        <v>288.23425402167123</v>
      </c>
      <c r="G11" s="98">
        <v>284.70819475086466</v>
      </c>
      <c r="H11" s="98">
        <v>283.463178304471</v>
      </c>
      <c r="I11" s="98">
        <v>284.66868281433051</v>
      </c>
      <c r="J11" s="98">
        <v>274.39290545796786</v>
      </c>
      <c r="K11" s="98">
        <v>273.93680599396765</v>
      </c>
      <c r="L11" s="98">
        <v>265.43713402481785</v>
      </c>
      <c r="M11" s="98">
        <v>265.43656305921724</v>
      </c>
      <c r="N11" s="98">
        <v>267.17358425641612</v>
      </c>
      <c r="O11" s="98">
        <v>274.84467087085864</v>
      </c>
      <c r="P11" s="98">
        <v>297.36909263704831</v>
      </c>
      <c r="Q11" s="98">
        <v>270.35247973282588</v>
      </c>
      <c r="R11" s="98">
        <v>276.5407771783689</v>
      </c>
      <c r="S11" s="98">
        <v>314.20222210077281</v>
      </c>
      <c r="T11" s="98">
        <v>374.99441990492124</v>
      </c>
      <c r="U11" s="98">
        <v>302.40036844032204</v>
      </c>
      <c r="V11" s="98">
        <v>392.79672207924392</v>
      </c>
      <c r="W11" s="98">
        <v>450.56869328150128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108.55051790064154</v>
      </c>
      <c r="U12" s="98">
        <v>84.474561533582076</v>
      </c>
      <c r="V12" s="98">
        <v>114.79468844918323</v>
      </c>
      <c r="W12" s="98">
        <v>133.89897003692349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108.55051790064154</v>
      </c>
      <c r="U13" s="101">
        <v>84.474561533582076</v>
      </c>
      <c r="V13" s="101">
        <v>114.79468844918323</v>
      </c>
      <c r="W13" s="101">
        <v>133.89897003692349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58.005424924480174</v>
      </c>
      <c r="C19" s="122">
        <v>59.483111059422498</v>
      </c>
      <c r="D19" s="122">
        <v>106.2887371279632</v>
      </c>
      <c r="E19" s="122">
        <v>74.85945911999481</v>
      </c>
      <c r="F19" s="122">
        <v>101.1052469201781</v>
      </c>
      <c r="G19" s="122">
        <v>57.171584906604764</v>
      </c>
      <c r="H19" s="122">
        <v>64.641822626622584</v>
      </c>
      <c r="I19" s="122">
        <v>65.278814757432258</v>
      </c>
      <c r="J19" s="122">
        <v>96.424549129035896</v>
      </c>
      <c r="K19" s="122">
        <v>77.95639339778883</v>
      </c>
      <c r="L19" s="122">
        <v>85.322202149919917</v>
      </c>
      <c r="M19" s="122">
        <v>110.15822503442051</v>
      </c>
      <c r="N19" s="122">
        <v>122.83304643847217</v>
      </c>
      <c r="O19" s="122">
        <v>92.691372226795309</v>
      </c>
      <c r="P19" s="122">
        <v>91.787056774636639</v>
      </c>
      <c r="Q19" s="122">
        <v>89.568929224521526</v>
      </c>
      <c r="R19" s="122">
        <v>129.69031772394359</v>
      </c>
      <c r="S19" s="122">
        <v>132.0030921544477</v>
      </c>
      <c r="T19" s="122">
        <v>157.38266275813766</v>
      </c>
      <c r="U19" s="122">
        <v>134.73135435145281</v>
      </c>
      <c r="V19" s="122">
        <v>202.46270190052152</v>
      </c>
      <c r="W19" s="122">
        <v>206.64163882674566</v>
      </c>
      <c r="DA19" s="130" t="s">
        <v>2595</v>
      </c>
    </row>
    <row r="20" spans="1:105" ht="12" customHeight="1" x14ac:dyDescent="0.25">
      <c r="A20" s="97" t="s">
        <v>51</v>
      </c>
      <c r="B20" s="98">
        <v>149.34973718221943</v>
      </c>
      <c r="C20" s="98">
        <v>143.211995304087</v>
      </c>
      <c r="D20" s="98">
        <v>244.35594222024537</v>
      </c>
      <c r="E20" s="98">
        <v>162.5824276364437</v>
      </c>
      <c r="F20" s="98">
        <v>221.82150394557704</v>
      </c>
      <c r="G20" s="98">
        <v>114.68179591624536</v>
      </c>
      <c r="H20" s="98">
        <v>124.81371705865753</v>
      </c>
      <c r="I20" s="98">
        <v>123.32536589579898</v>
      </c>
      <c r="J20" s="98">
        <v>172.29839196753016</v>
      </c>
      <c r="K20" s="98">
        <v>125.24033468355968</v>
      </c>
      <c r="L20" s="98">
        <v>116.20425139590519</v>
      </c>
      <c r="M20" s="98">
        <v>132.59061635337341</v>
      </c>
      <c r="N20" s="98">
        <v>128.51661836851954</v>
      </c>
      <c r="O20" s="98">
        <v>99.953955451301226</v>
      </c>
      <c r="P20" s="98">
        <v>107.08062668148584</v>
      </c>
      <c r="Q20" s="98">
        <v>108.23831011462372</v>
      </c>
      <c r="R20" s="98">
        <v>155.5908214680434</v>
      </c>
      <c r="S20" s="98">
        <v>158.21358423866707</v>
      </c>
      <c r="T20" s="98">
        <v>171.11494183121991</v>
      </c>
      <c r="U20" s="98">
        <v>140.59308213858912</v>
      </c>
      <c r="V20" s="98">
        <v>206.10226892454409</v>
      </c>
      <c r="W20" s="98">
        <v>210.9493987089725</v>
      </c>
      <c r="DA20" s="63" t="s">
        <v>2596</v>
      </c>
    </row>
    <row r="21" spans="1:105" ht="12" customHeight="1" x14ac:dyDescent="0.25">
      <c r="A21" s="97" t="s">
        <v>50</v>
      </c>
      <c r="B21" s="98">
        <v>87.156878288973431</v>
      </c>
      <c r="C21" s="98">
        <v>89.686797063420713</v>
      </c>
      <c r="D21" s="98">
        <v>80.417548721225884</v>
      </c>
      <c r="E21" s="98">
        <v>78.142773666225565</v>
      </c>
      <c r="F21" s="98">
        <v>83.919779973344731</v>
      </c>
      <c r="G21" s="98">
        <v>88.378093789928272</v>
      </c>
      <c r="H21" s="98">
        <v>80.707025507531327</v>
      </c>
      <c r="I21" s="98">
        <v>81.936098131861996</v>
      </c>
      <c r="J21" s="98">
        <v>78.052592714728135</v>
      </c>
      <c r="K21" s="98">
        <v>72.829422961056565</v>
      </c>
      <c r="L21" s="98">
        <v>63.762859218278528</v>
      </c>
      <c r="M21" s="98">
        <v>68.971039563637945</v>
      </c>
      <c r="N21" s="98">
        <v>70.637406068409007</v>
      </c>
      <c r="O21" s="98">
        <v>71.102503973390526</v>
      </c>
      <c r="P21" s="98">
        <v>79.006334788860457</v>
      </c>
      <c r="Q21" s="98">
        <v>85.816556369193364</v>
      </c>
      <c r="R21" s="98">
        <v>97.853975198488428</v>
      </c>
      <c r="S21" s="98">
        <v>110.14814736859482</v>
      </c>
      <c r="T21" s="98">
        <v>63.828081601697562</v>
      </c>
      <c r="U21" s="98">
        <v>130.01599757623794</v>
      </c>
      <c r="V21" s="98">
        <v>81.059338119954731</v>
      </c>
      <c r="W21" s="98">
        <v>163.72481752249362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3398.5601049778056</v>
      </c>
      <c r="C24" s="117">
        <f t="shared" si="7"/>
        <v>3094.6595135907442</v>
      </c>
      <c r="D24" s="117">
        <f t="shared" si="7"/>
        <v>5939.7835625707448</v>
      </c>
      <c r="E24" s="117">
        <f t="shared" si="7"/>
        <v>2219.5936878621042</v>
      </c>
      <c r="F24" s="117">
        <f t="shared" si="7"/>
        <v>553.73293107440645</v>
      </c>
      <c r="G24" s="117">
        <f t="shared" si="7"/>
        <v>1303.8648678355619</v>
      </c>
      <c r="H24" s="117">
        <f t="shared" si="7"/>
        <v>3638.7072644142381</v>
      </c>
      <c r="I24" s="117">
        <f t="shared" si="7"/>
        <v>2328.6283752384215</v>
      </c>
      <c r="J24" s="117">
        <f t="shared" si="7"/>
        <v>3984.1740409444383</v>
      </c>
      <c r="K24" s="117">
        <f t="shared" si="7"/>
        <v>4124.8685272984912</v>
      </c>
      <c r="L24" s="117">
        <f t="shared" si="7"/>
        <v>2956.3537191997057</v>
      </c>
      <c r="M24" s="117">
        <f t="shared" si="7"/>
        <v>1278.2471289000976</v>
      </c>
      <c r="N24" s="117">
        <f t="shared" si="7"/>
        <v>4527.8553316799544</v>
      </c>
      <c r="O24" s="117">
        <f t="shared" si="7"/>
        <v>3242.8397357926178</v>
      </c>
      <c r="P24" s="117">
        <f t="shared" si="7"/>
        <v>321.46832874858313</v>
      </c>
      <c r="Q24" s="117">
        <f t="shared" si="7"/>
        <v>312.50525203645645</v>
      </c>
      <c r="R24" s="117">
        <f t="shared" ref="R24:V24" si="8">R25+R28+R30+R39</f>
        <v>3362.4752418478279</v>
      </c>
      <c r="S24" s="117">
        <f t="shared" si="8"/>
        <v>3405.1298867307783</v>
      </c>
      <c r="T24" s="117">
        <f t="shared" si="8"/>
        <v>3090.9610790078295</v>
      </c>
      <c r="U24" s="117">
        <f t="shared" si="8"/>
        <v>2585.2382378600087</v>
      </c>
      <c r="V24" s="117">
        <f t="shared" si="8"/>
        <v>2749.5030605256115</v>
      </c>
      <c r="W24" s="117">
        <f t="shared" ref="W24" si="9">W25+W28+W30+W39</f>
        <v>3269.8105652638883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3355.4298265508746</v>
      </c>
      <c r="C25" s="122">
        <f t="shared" si="10"/>
        <v>3033.7608500815513</v>
      </c>
      <c r="D25" s="122">
        <f t="shared" si="10"/>
        <v>5876.5235152390469</v>
      </c>
      <c r="E25" s="122">
        <f t="shared" si="10"/>
        <v>2155.3896979224937</v>
      </c>
      <c r="F25" s="122">
        <f t="shared" si="10"/>
        <v>490.21195631649971</v>
      </c>
      <c r="G25" s="122">
        <f t="shared" si="10"/>
        <v>1241.0358969286119</v>
      </c>
      <c r="H25" s="122">
        <f t="shared" si="10"/>
        <v>3582.0536076038024</v>
      </c>
      <c r="I25" s="122">
        <f t="shared" si="10"/>
        <v>2274.6535129051672</v>
      </c>
      <c r="J25" s="122">
        <f t="shared" si="10"/>
        <v>3937.7668794561368</v>
      </c>
      <c r="K25" s="122">
        <f t="shared" si="10"/>
        <v>4087.5857473797723</v>
      </c>
      <c r="L25" s="122">
        <f t="shared" si="10"/>
        <v>2924.5130207772359</v>
      </c>
      <c r="M25" s="122">
        <f t="shared" si="10"/>
        <v>1247.3305753682121</v>
      </c>
      <c r="N25" s="122">
        <f t="shared" si="10"/>
        <v>4498.2525669001179</v>
      </c>
      <c r="O25" s="122">
        <f t="shared" si="10"/>
        <v>3218.3142908891573</v>
      </c>
      <c r="P25" s="122">
        <f t="shared" si="10"/>
        <v>304.90163916057287</v>
      </c>
      <c r="Q25" s="122">
        <f t="shared" si="10"/>
        <v>298.42538832049877</v>
      </c>
      <c r="R25" s="122">
        <f t="shared" ref="R25:V25" si="11">SUM(R26:R27)</f>
        <v>3349.3650506993104</v>
      </c>
      <c r="S25" s="122">
        <f t="shared" si="11"/>
        <v>3391.864673782482</v>
      </c>
      <c r="T25" s="122">
        <f t="shared" si="11"/>
        <v>3073.2178991362498</v>
      </c>
      <c r="U25" s="122">
        <f t="shared" si="11"/>
        <v>2567.9611073059364</v>
      </c>
      <c r="V25" s="122">
        <f t="shared" si="11"/>
        <v>2726.7077939393957</v>
      </c>
      <c r="W25" s="122">
        <f t="shared" ref="W25" si="12">SUM(W26:W27)</f>
        <v>3239.8653463079563</v>
      </c>
      <c r="DA25" s="130" t="s">
        <v>2600</v>
      </c>
    </row>
    <row r="26" spans="1:105" ht="12" customHeight="1" x14ac:dyDescent="0.25">
      <c r="A26" s="97" t="s">
        <v>74</v>
      </c>
      <c r="B26" s="98">
        <v>3355.4298265508746</v>
      </c>
      <c r="C26" s="98">
        <v>3033.7608500815513</v>
      </c>
      <c r="D26" s="98">
        <v>5876.5235152390469</v>
      </c>
      <c r="E26" s="98">
        <v>2155.3896979224937</v>
      </c>
      <c r="F26" s="98">
        <v>490.21195631649971</v>
      </c>
      <c r="G26" s="98">
        <v>1241.0358969286119</v>
      </c>
      <c r="H26" s="98">
        <v>3582.0536076038024</v>
      </c>
      <c r="I26" s="98">
        <v>2274.6535129051672</v>
      </c>
      <c r="J26" s="98">
        <v>3937.7668794561368</v>
      </c>
      <c r="K26" s="98">
        <v>4087.5857473797723</v>
      </c>
      <c r="L26" s="98">
        <v>2924.5130207772359</v>
      </c>
      <c r="M26" s="98">
        <v>1247.3305753682121</v>
      </c>
      <c r="N26" s="98">
        <v>4498.2525669001179</v>
      </c>
      <c r="O26" s="98">
        <v>3218.3142908891573</v>
      </c>
      <c r="P26" s="98">
        <v>304.90163916057287</v>
      </c>
      <c r="Q26" s="98">
        <v>298.42538832049877</v>
      </c>
      <c r="R26" s="98">
        <v>3349.3650506993104</v>
      </c>
      <c r="S26" s="98">
        <v>3391.864673782482</v>
      </c>
      <c r="T26" s="98">
        <v>3073.2178991362498</v>
      </c>
      <c r="U26" s="98">
        <v>2567.9611073059364</v>
      </c>
      <c r="V26" s="98">
        <v>2726.7077939393957</v>
      </c>
      <c r="W26" s="98">
        <v>3239.8653463079563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38.275088806491333</v>
      </c>
      <c r="C30" s="122">
        <v>55.489334597190613</v>
      </c>
      <c r="D30" s="122">
        <v>58.343156623757537</v>
      </c>
      <c r="E30" s="122">
        <v>59.578873461863658</v>
      </c>
      <c r="F30" s="122">
        <v>58.504458735549761</v>
      </c>
      <c r="G30" s="122">
        <v>57.335947296790167</v>
      </c>
      <c r="H30" s="122">
        <v>51.129421060093534</v>
      </c>
      <c r="I30" s="122">
        <v>48.220262164280982</v>
      </c>
      <c r="J30" s="122">
        <v>40.735193031602954</v>
      </c>
      <c r="K30" s="122">
        <v>32.052769477872495</v>
      </c>
      <c r="L30" s="122">
        <v>27.319615736126789</v>
      </c>
      <c r="M30" s="122">
        <v>25.906878154778223</v>
      </c>
      <c r="N30" s="122">
        <v>24.430294370217794</v>
      </c>
      <c r="O30" s="122">
        <v>20.068015964203251</v>
      </c>
      <c r="P30" s="122">
        <v>12.911656986871542</v>
      </c>
      <c r="Q30" s="122">
        <v>10.681447563533389</v>
      </c>
      <c r="R30" s="122">
        <v>10.082954291018901</v>
      </c>
      <c r="S30" s="122">
        <v>10.626064851976905</v>
      </c>
      <c r="T30" s="122">
        <v>16.479290228471076</v>
      </c>
      <c r="U30" s="122">
        <v>14.330417354675703</v>
      </c>
      <c r="V30" s="122">
        <v>20.986645578580148</v>
      </c>
      <c r="W30" s="122">
        <v>25.469194973798043</v>
      </c>
      <c r="DA30" s="130" t="s">
        <v>2605</v>
      </c>
    </row>
    <row r="31" spans="1:105" ht="12" customHeight="1" x14ac:dyDescent="0.25">
      <c r="A31" s="97" t="s">
        <v>141</v>
      </c>
      <c r="B31" s="98">
        <v>307.65085732978855</v>
      </c>
      <c r="C31" s="98">
        <v>295.7759038160404</v>
      </c>
      <c r="D31" s="98">
        <v>293.04799757493799</v>
      </c>
      <c r="E31" s="98">
        <v>285.8501206526073</v>
      </c>
      <c r="F31" s="98">
        <v>282.29369956769239</v>
      </c>
      <c r="G31" s="98">
        <v>284.44281040871675</v>
      </c>
      <c r="H31" s="98">
        <v>285.07093725988074</v>
      </c>
      <c r="I31" s="98">
        <v>288.39915372264886</v>
      </c>
      <c r="J31" s="98">
        <v>277.15479045089853</v>
      </c>
      <c r="K31" s="98">
        <v>275.34063990164447</v>
      </c>
      <c r="L31" s="98">
        <v>266.53761302414739</v>
      </c>
      <c r="M31" s="98">
        <v>266.47074673486173</v>
      </c>
      <c r="N31" s="98">
        <v>266.82359242081537</v>
      </c>
      <c r="O31" s="98">
        <v>270.50866417053567</v>
      </c>
      <c r="P31" s="98">
        <v>292.00770010421911</v>
      </c>
      <c r="Q31" s="98">
        <v>294.96054486157203</v>
      </c>
      <c r="R31" s="98">
        <v>286.79560964604889</v>
      </c>
      <c r="S31" s="98">
        <v>325.95680986106936</v>
      </c>
      <c r="T31" s="98">
        <v>410.72342104154643</v>
      </c>
      <c r="U31" s="98">
        <v>328.19465627963177</v>
      </c>
      <c r="V31" s="98">
        <v>417.20440005611135</v>
      </c>
      <c r="W31" s="98">
        <v>465.91291747879768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4.8551896204398846</v>
      </c>
      <c r="C39" s="122">
        <v>5.4093289120023975</v>
      </c>
      <c r="D39" s="122">
        <v>4.9168907079399018</v>
      </c>
      <c r="E39" s="122">
        <v>4.6251164777466718</v>
      </c>
      <c r="F39" s="122">
        <v>5.0165160223570284</v>
      </c>
      <c r="G39" s="122">
        <v>5.4930236101598204</v>
      </c>
      <c r="H39" s="122">
        <v>5.5242357503419157</v>
      </c>
      <c r="I39" s="122">
        <v>5.7546001689734343</v>
      </c>
      <c r="J39" s="122">
        <v>5.6719684566984743</v>
      </c>
      <c r="K39" s="122">
        <v>5.2300104408468453</v>
      </c>
      <c r="L39" s="122">
        <v>4.5210826863431448</v>
      </c>
      <c r="M39" s="122">
        <v>5.0096753771071478</v>
      </c>
      <c r="N39" s="122">
        <v>5.172470409618513</v>
      </c>
      <c r="O39" s="122">
        <v>4.4574289392571291</v>
      </c>
      <c r="P39" s="122">
        <v>3.6550326011387129</v>
      </c>
      <c r="Q39" s="122">
        <v>3.3984161524243159</v>
      </c>
      <c r="R39" s="122">
        <v>3.0272368574989681</v>
      </c>
      <c r="S39" s="122">
        <v>2.6391480963194072</v>
      </c>
      <c r="T39" s="122">
        <v>1.2638896431083753</v>
      </c>
      <c r="U39" s="122">
        <v>2.9467131993964286</v>
      </c>
      <c r="V39" s="122">
        <v>1.8086210076358742</v>
      </c>
      <c r="W39" s="122">
        <v>4.4760239821340813</v>
      </c>
      <c r="DA39" s="130" t="s">
        <v>2614</v>
      </c>
    </row>
    <row r="40" spans="1:105" ht="12" customHeight="1" x14ac:dyDescent="0.25">
      <c r="A40" s="97" t="s">
        <v>50</v>
      </c>
      <c r="B40" s="98">
        <v>87.156878288973417</v>
      </c>
      <c r="C40" s="98">
        <v>89.551849050752438</v>
      </c>
      <c r="D40" s="98">
        <v>80.291322280966213</v>
      </c>
      <c r="E40" s="98">
        <v>78.035140572408295</v>
      </c>
      <c r="F40" s="98">
        <v>83.831045272691071</v>
      </c>
      <c r="G40" s="98">
        <v>88.278126666160489</v>
      </c>
      <c r="H40" s="98">
        <v>80.627111782006452</v>
      </c>
      <c r="I40" s="98">
        <v>81.910454838433481</v>
      </c>
      <c r="J40" s="98">
        <v>78.015825392829484</v>
      </c>
      <c r="K40" s="98">
        <v>72.797689754986138</v>
      </c>
      <c r="L40" s="98">
        <v>63.763663586663419</v>
      </c>
      <c r="M40" s="98">
        <v>69.028195492646191</v>
      </c>
      <c r="N40" s="98">
        <v>70.806926012750722</v>
      </c>
      <c r="O40" s="98">
        <v>71.228995509177423</v>
      </c>
      <c r="P40" s="98">
        <v>79.087002715450097</v>
      </c>
      <c r="Q40" s="98">
        <v>85.871090491976503</v>
      </c>
      <c r="R40" s="98">
        <v>97.880658392466643</v>
      </c>
      <c r="S40" s="98">
        <v>110.13840136849247</v>
      </c>
      <c r="T40" s="98">
        <v>63.888731395999422</v>
      </c>
      <c r="U40" s="98">
        <v>130.69978545170994</v>
      </c>
      <c r="V40" s="98">
        <v>81.759579797238146</v>
      </c>
      <c r="W40" s="98">
        <v>164.62345045869981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2618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2623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2624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2625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2632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3987.0194987224122</v>
      </c>
      <c r="C62" s="117">
        <f t="shared" si="21"/>
        <v>3965.0889759487281</v>
      </c>
      <c r="D62" s="117">
        <f t="shared" si="21"/>
        <v>3795.7852208545482</v>
      </c>
      <c r="E62" s="117">
        <f t="shared" si="21"/>
        <v>3764.2916639280106</v>
      </c>
      <c r="F62" s="117">
        <f t="shared" si="21"/>
        <v>3393.6773986740823</v>
      </c>
      <c r="G62" s="117">
        <f t="shared" si="21"/>
        <v>3199.1203111623149</v>
      </c>
      <c r="H62" s="117">
        <f t="shared" si="21"/>
        <v>2834.4053691123718</v>
      </c>
      <c r="I62" s="117">
        <f t="shared" si="21"/>
        <v>2363.7354201639537</v>
      </c>
      <c r="J62" s="117">
        <f t="shared" si="21"/>
        <v>2560.3569149740538</v>
      </c>
      <c r="K62" s="117">
        <f t="shared" si="21"/>
        <v>2678.7838738874225</v>
      </c>
      <c r="L62" s="117">
        <f t="shared" si="21"/>
        <v>3358.2798165137629</v>
      </c>
      <c r="M62" s="117">
        <f t="shared" si="21"/>
        <v>3017.3992066891387</v>
      </c>
      <c r="N62" s="117">
        <f t="shared" si="21"/>
        <v>2952.7716546575675</v>
      </c>
      <c r="O62" s="117">
        <f t="shared" si="21"/>
        <v>3158.8171249654865</v>
      </c>
      <c r="P62" s="117">
        <f t="shared" si="21"/>
        <v>2846.5081351689605</v>
      </c>
      <c r="Q62" s="117">
        <f t="shared" si="21"/>
        <v>2884.6520993981685</v>
      </c>
      <c r="R62" s="117">
        <f t="shared" ref="R62:V62" si="22">R63+R66+R68+R77</f>
        <v>2944.6424722662455</v>
      </c>
      <c r="S62" s="117">
        <f t="shared" si="22"/>
        <v>3109.5726756467739</v>
      </c>
      <c r="T62" s="117">
        <f t="shared" si="22"/>
        <v>2990.1448409152204</v>
      </c>
      <c r="U62" s="117">
        <f t="shared" si="22"/>
        <v>2926.7814164555557</v>
      </c>
      <c r="V62" s="117">
        <f t="shared" si="22"/>
        <v>3013.5527125178955</v>
      </c>
      <c r="W62" s="117">
        <f t="shared" ref="W62" si="23">W63+W66+W68+W77</f>
        <v>3263.7916995986639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3643.5985086786427</v>
      </c>
      <c r="C63" s="122">
        <f t="shared" si="24"/>
        <v>3719.116521356776</v>
      </c>
      <c r="D63" s="122">
        <f t="shared" si="24"/>
        <v>3550.5866850162661</v>
      </c>
      <c r="E63" s="122">
        <f t="shared" si="24"/>
        <v>3490.2552545015551</v>
      </c>
      <c r="F63" s="122">
        <f t="shared" si="24"/>
        <v>3122.4122628654277</v>
      </c>
      <c r="G63" s="122">
        <f t="shared" si="24"/>
        <v>2926.4494124040275</v>
      </c>
      <c r="H63" s="122">
        <f t="shared" si="24"/>
        <v>2562.4877676333494</v>
      </c>
      <c r="I63" s="122">
        <f t="shared" si="24"/>
        <v>2092.0307725172374</v>
      </c>
      <c r="J63" s="122">
        <f t="shared" si="24"/>
        <v>2275.0219341132615</v>
      </c>
      <c r="K63" s="122">
        <f t="shared" si="24"/>
        <v>2379.0317002851398</v>
      </c>
      <c r="L63" s="122">
        <f t="shared" si="24"/>
        <v>3159.0397798927656</v>
      </c>
      <c r="M63" s="122">
        <f t="shared" si="24"/>
        <v>2791.8092296644836</v>
      </c>
      <c r="N63" s="122">
        <f t="shared" si="24"/>
        <v>2721.5405877353483</v>
      </c>
      <c r="O63" s="122">
        <f t="shared" si="24"/>
        <v>2894.971550717939</v>
      </c>
      <c r="P63" s="122">
        <f t="shared" si="24"/>
        <v>2454.2967617852842</v>
      </c>
      <c r="Q63" s="122">
        <f t="shared" si="24"/>
        <v>2541.7469423085622</v>
      </c>
      <c r="R63" s="122">
        <f t="shared" ref="R63:V63" si="25">SUM(R64:R65)</f>
        <v>2614.7678628197077</v>
      </c>
      <c r="S63" s="122">
        <f t="shared" si="25"/>
        <v>2722.2255742570601</v>
      </c>
      <c r="T63" s="122">
        <f t="shared" si="25"/>
        <v>2509.5556087149644</v>
      </c>
      <c r="U63" s="122">
        <f t="shared" si="25"/>
        <v>2456.9628392805635</v>
      </c>
      <c r="V63" s="122">
        <f t="shared" si="25"/>
        <v>2519.4718796566749</v>
      </c>
      <c r="W63" s="122">
        <f t="shared" ref="W63" si="26">SUM(W64:W65)</f>
        <v>2826.8099085913436</v>
      </c>
      <c r="DA63" s="130" t="s">
        <v>2636</v>
      </c>
    </row>
    <row r="64" spans="1:105" ht="12" customHeight="1" x14ac:dyDescent="0.25">
      <c r="A64" s="97" t="s">
        <v>217</v>
      </c>
      <c r="B64" s="98">
        <v>3643.5985086786427</v>
      </c>
      <c r="C64" s="98">
        <v>3719.116521356776</v>
      </c>
      <c r="D64" s="98">
        <v>3550.5866850162661</v>
      </c>
      <c r="E64" s="98">
        <v>3490.2552545015551</v>
      </c>
      <c r="F64" s="98">
        <v>3122.4122628654277</v>
      </c>
      <c r="G64" s="98">
        <v>2926.4494124040275</v>
      </c>
      <c r="H64" s="98">
        <v>2562.4877676333494</v>
      </c>
      <c r="I64" s="98">
        <v>2092.0307725172374</v>
      </c>
      <c r="J64" s="98">
        <v>2275.0219341132615</v>
      </c>
      <c r="K64" s="98">
        <v>2379.0317002851398</v>
      </c>
      <c r="L64" s="98">
        <v>3159.0397798927656</v>
      </c>
      <c r="M64" s="98">
        <v>2791.8092296644836</v>
      </c>
      <c r="N64" s="98">
        <v>2721.5405877353483</v>
      </c>
      <c r="O64" s="98">
        <v>2894.971550717939</v>
      </c>
      <c r="P64" s="98">
        <v>2454.2967617852842</v>
      </c>
      <c r="Q64" s="98">
        <v>2541.7469423085622</v>
      </c>
      <c r="R64" s="98">
        <v>2614.7678628197077</v>
      </c>
      <c r="S64" s="98">
        <v>2722.2255742570601</v>
      </c>
      <c r="T64" s="98">
        <v>2509.5556087149644</v>
      </c>
      <c r="U64" s="98">
        <v>2456.9628392805635</v>
      </c>
      <c r="V64" s="98">
        <v>2519.4718796566749</v>
      </c>
      <c r="W64" s="98">
        <v>2826.8099085913436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242.65550281677514</v>
      </c>
      <c r="C68" s="122">
        <v>181.14911201138332</v>
      </c>
      <c r="D68" s="122">
        <v>183.76121985138337</v>
      </c>
      <c r="E68" s="122">
        <v>196.994743625897</v>
      </c>
      <c r="F68" s="122">
        <v>192.66090399406946</v>
      </c>
      <c r="G68" s="122">
        <v>197.33894555010505</v>
      </c>
      <c r="H68" s="122">
        <v>203.10610075783825</v>
      </c>
      <c r="I68" s="122">
        <v>200.05352557109975</v>
      </c>
      <c r="J68" s="122">
        <v>214.98554538342395</v>
      </c>
      <c r="K68" s="122">
        <v>227.34600250877241</v>
      </c>
      <c r="L68" s="122">
        <v>152.47362450161651</v>
      </c>
      <c r="M68" s="122">
        <v>171.26429218506988</v>
      </c>
      <c r="N68" s="122">
        <v>177.76997270006211</v>
      </c>
      <c r="O68" s="122">
        <v>206.25017866532269</v>
      </c>
      <c r="P68" s="122">
        <v>312.92289407776548</v>
      </c>
      <c r="Q68" s="122">
        <v>270.75710592558715</v>
      </c>
      <c r="R68" s="122">
        <v>257.51865209186263</v>
      </c>
      <c r="S68" s="122">
        <v>294.41647645216244</v>
      </c>
      <c r="T68" s="122">
        <v>383.45465121570732</v>
      </c>
      <c r="U68" s="122">
        <v>371.88723525719348</v>
      </c>
      <c r="V68" s="122">
        <v>394.36449309196865</v>
      </c>
      <c r="W68" s="122">
        <v>319.52298892694745</v>
      </c>
      <c r="DA68" s="130" t="s">
        <v>2641</v>
      </c>
    </row>
    <row r="69" spans="1:105" ht="12" customHeight="1" x14ac:dyDescent="0.25">
      <c r="A69" s="97" t="s">
        <v>134</v>
      </c>
      <c r="B69" s="98">
        <v>369.99722748491445</v>
      </c>
      <c r="C69" s="98">
        <v>261.796965772666</v>
      </c>
      <c r="D69" s="98">
        <v>263.14396811163857</v>
      </c>
      <c r="E69" s="98">
        <v>275.57221448054446</v>
      </c>
      <c r="F69" s="98">
        <v>264.3343570604298</v>
      </c>
      <c r="G69" s="98">
        <v>264.39261557558609</v>
      </c>
      <c r="H69" s="98">
        <v>268.1247420916763</v>
      </c>
      <c r="I69" s="98">
        <v>259.17387448326139</v>
      </c>
      <c r="J69" s="98">
        <v>270.97244980416906</v>
      </c>
      <c r="K69" s="98">
        <v>279.07129920373819</v>
      </c>
      <c r="L69" s="98">
        <v>166.53738898757351</v>
      </c>
      <c r="M69" s="98">
        <v>189.90022305718361</v>
      </c>
      <c r="N69" s="98">
        <v>194.45822429666751</v>
      </c>
      <c r="O69" s="98">
        <v>221.15419083676557</v>
      </c>
      <c r="P69" s="98">
        <v>322.83211108075443</v>
      </c>
      <c r="Q69" s="98">
        <v>279.88022722672702</v>
      </c>
      <c r="R69" s="98">
        <v>264.49503395268528</v>
      </c>
      <c r="S69" s="98">
        <v>303.12096732524026</v>
      </c>
      <c r="T69" s="98">
        <v>409.65886192383971</v>
      </c>
      <c r="U69" s="98">
        <v>418.8941371858171</v>
      </c>
      <c r="V69" s="98">
        <v>456.11958125299543</v>
      </c>
      <c r="W69" s="98">
        <v>387.2904061888832</v>
      </c>
      <c r="DA69" s="63" t="s">
        <v>2642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54.260423691313498</v>
      </c>
      <c r="M70" s="98">
        <v>55.751770003672291</v>
      </c>
      <c r="N70" s="98">
        <v>61.582407162874084</v>
      </c>
      <c r="O70" s="98">
        <v>78.895390552833916</v>
      </c>
      <c r="P70" s="98">
        <v>102.55951024062659</v>
      </c>
      <c r="Q70" s="98">
        <v>91.056258405842073</v>
      </c>
      <c r="R70" s="98">
        <v>88.11832623108991</v>
      </c>
      <c r="S70" s="98">
        <v>90.96180445168369</v>
      </c>
      <c r="T70" s="98">
        <v>124.71172784311995</v>
      </c>
      <c r="U70" s="98">
        <v>118.05657830578393</v>
      </c>
      <c r="V70" s="98">
        <v>126.89593228478722</v>
      </c>
      <c r="W70" s="98">
        <v>107.65741933142219</v>
      </c>
      <c r="DA70" s="63" t="s">
        <v>2643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54.260423691313498</v>
      </c>
      <c r="M71" s="101">
        <v>55.751770003672291</v>
      </c>
      <c r="N71" s="101">
        <v>61.582407162874084</v>
      </c>
      <c r="O71" s="101">
        <v>78.895390552833916</v>
      </c>
      <c r="P71" s="101">
        <v>102.55951024062659</v>
      </c>
      <c r="Q71" s="101">
        <v>91.056258405842073</v>
      </c>
      <c r="R71" s="101">
        <v>88.11832623108991</v>
      </c>
      <c r="S71" s="101">
        <v>90.96180445168369</v>
      </c>
      <c r="T71" s="101">
        <v>124.71172784311995</v>
      </c>
      <c r="U71" s="101">
        <v>118.05657830578393</v>
      </c>
      <c r="V71" s="101">
        <v>126.89593228478722</v>
      </c>
      <c r="W71" s="101">
        <v>107.65741933142219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100.76548722699432</v>
      </c>
      <c r="C77" s="122">
        <v>64.823342580568621</v>
      </c>
      <c r="D77" s="122">
        <v>61.437315986898646</v>
      </c>
      <c r="E77" s="122">
        <v>77.041665800558235</v>
      </c>
      <c r="F77" s="122">
        <v>78.604231814585162</v>
      </c>
      <c r="G77" s="122">
        <v>75.331953208182341</v>
      </c>
      <c r="H77" s="122">
        <v>68.811500721184032</v>
      </c>
      <c r="I77" s="122">
        <v>71.651122075616556</v>
      </c>
      <c r="J77" s="122">
        <v>70.349435477368218</v>
      </c>
      <c r="K77" s="122">
        <v>72.406171093510281</v>
      </c>
      <c r="L77" s="122">
        <v>46.766412119380519</v>
      </c>
      <c r="M77" s="122">
        <v>54.325684839585499</v>
      </c>
      <c r="N77" s="122">
        <v>53.461094222156881</v>
      </c>
      <c r="O77" s="122">
        <v>57.595395582224796</v>
      </c>
      <c r="P77" s="122">
        <v>79.288479305911309</v>
      </c>
      <c r="Q77" s="122">
        <v>72.148051164019535</v>
      </c>
      <c r="R77" s="122">
        <v>72.355957354674842</v>
      </c>
      <c r="S77" s="122">
        <v>92.930624937551272</v>
      </c>
      <c r="T77" s="122">
        <v>97.134580984548734</v>
      </c>
      <c r="U77" s="122">
        <v>97.931341917798733</v>
      </c>
      <c r="V77" s="122">
        <v>99.716339769252258</v>
      </c>
      <c r="W77" s="122">
        <v>117.45880208037262</v>
      </c>
      <c r="DA77" s="130" t="s">
        <v>2650</v>
      </c>
    </row>
    <row r="78" spans="1:105" ht="12" customHeight="1" x14ac:dyDescent="0.25">
      <c r="A78" s="97" t="s">
        <v>192</v>
      </c>
      <c r="B78" s="98">
        <v>102.11142508901389</v>
      </c>
      <c r="C78" s="98">
        <v>66.260979219920799</v>
      </c>
      <c r="D78" s="98">
        <v>63.572432777656573</v>
      </c>
      <c r="E78" s="98">
        <v>79.409049400541718</v>
      </c>
      <c r="F78" s="98">
        <v>80.949099935897877</v>
      </c>
      <c r="G78" s="98">
        <v>76.932182944419623</v>
      </c>
      <c r="H78" s="98">
        <v>70.415864373706214</v>
      </c>
      <c r="I78" s="98">
        <v>73.427310149575078</v>
      </c>
      <c r="J78" s="98">
        <v>72.596375624481752</v>
      </c>
      <c r="K78" s="98">
        <v>74.631185405386972</v>
      </c>
      <c r="L78" s="98">
        <v>48.10113800844556</v>
      </c>
      <c r="M78" s="98">
        <v>59.473506150759448</v>
      </c>
      <c r="N78" s="98">
        <v>58.121029196878169</v>
      </c>
      <c r="O78" s="98">
        <v>60.660434631761198</v>
      </c>
      <c r="P78" s="98">
        <v>81.517488385578048</v>
      </c>
      <c r="Q78" s="98">
        <v>74.69020831962321</v>
      </c>
      <c r="R78" s="98">
        <v>74.463325858274388</v>
      </c>
      <c r="S78" s="98">
        <v>95.441642820263056</v>
      </c>
      <c r="T78" s="98">
        <v>98.300264407548767</v>
      </c>
      <c r="U78" s="98">
        <v>100.7616374501734</v>
      </c>
      <c r="V78" s="98">
        <v>103.29899884784679</v>
      </c>
      <c r="W78" s="98">
        <v>122.1043369978492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42.94458628573463</v>
      </c>
      <c r="C81" s="117">
        <f t="shared" si="28"/>
        <v>90.372684311575028</v>
      </c>
      <c r="D81" s="117">
        <f t="shared" si="28"/>
        <v>82.562625159782854</v>
      </c>
      <c r="E81" s="117">
        <f t="shared" si="28"/>
        <v>73.577300074126967</v>
      </c>
      <c r="F81" s="117">
        <f t="shared" si="28"/>
        <v>66.576903340244613</v>
      </c>
      <c r="G81" s="117">
        <f t="shared" si="28"/>
        <v>60.797864830710061</v>
      </c>
      <c r="H81" s="117">
        <f t="shared" si="28"/>
        <v>56.847987774888907</v>
      </c>
      <c r="I81" s="117">
        <f t="shared" si="28"/>
        <v>51.301998066175187</v>
      </c>
      <c r="J81" s="117">
        <f t="shared" si="28"/>
        <v>34.589630879464629</v>
      </c>
      <c r="K81" s="117">
        <f t="shared" si="28"/>
        <v>22.309027286407087</v>
      </c>
      <c r="L81" s="117">
        <f t="shared" si="28"/>
        <v>14.141521608318126</v>
      </c>
      <c r="M81" s="117">
        <f t="shared" si="28"/>
        <v>13.720567980242272</v>
      </c>
      <c r="N81" s="117">
        <f t="shared" si="28"/>
        <v>13.33260931690293</v>
      </c>
      <c r="O81" s="117">
        <f t="shared" si="28"/>
        <v>13.624207044818125</v>
      </c>
      <c r="P81" s="117">
        <f t="shared" si="28"/>
        <v>14.146094281051802</v>
      </c>
      <c r="Q81" s="117">
        <f t="shared" si="28"/>
        <v>14.147271712732886</v>
      </c>
      <c r="R81" s="117">
        <f t="shared" ref="R81:V81" si="29">R82+R85+R87+R100</f>
        <v>13.86190098889919</v>
      </c>
      <c r="S81" s="117">
        <f t="shared" si="29"/>
        <v>14.660314611962443</v>
      </c>
      <c r="T81" s="117">
        <f t="shared" si="29"/>
        <v>12.38961392049092</v>
      </c>
      <c r="U81" s="117">
        <f t="shared" si="29"/>
        <v>9.5644626128934185</v>
      </c>
      <c r="V81" s="117">
        <f t="shared" si="29"/>
        <v>7.5106948121358927</v>
      </c>
      <c r="W81" s="117">
        <f t="shared" ref="W81" si="30">W82+W85+W87+W100</f>
        <v>9.6490285278625656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38.24516399157131</v>
      </c>
      <c r="C87" s="122">
        <v>84.472427293560827</v>
      </c>
      <c r="D87" s="122">
        <v>77.384065791562307</v>
      </c>
      <c r="E87" s="122">
        <v>69.222094909913494</v>
      </c>
      <c r="F87" s="122">
        <v>61.845783494390432</v>
      </c>
      <c r="G87" s="122">
        <v>55.548538775289288</v>
      </c>
      <c r="H87" s="122">
        <v>51.829471606820334</v>
      </c>
      <c r="I87" s="122">
        <v>45.931608600118643</v>
      </c>
      <c r="J87" s="122">
        <v>28.501861257556175</v>
      </c>
      <c r="K87" s="122">
        <v>17.496435986740874</v>
      </c>
      <c r="L87" s="122">
        <v>10.680451178442707</v>
      </c>
      <c r="M87" s="122">
        <v>10.134020697053264</v>
      </c>
      <c r="N87" s="122">
        <v>9.7987843603142846</v>
      </c>
      <c r="O87" s="122">
        <v>10.17519022806937</v>
      </c>
      <c r="P87" s="122">
        <v>10.552453572234473</v>
      </c>
      <c r="Q87" s="122">
        <v>10.543247219957705</v>
      </c>
      <c r="R87" s="122">
        <v>10.37313971556418</v>
      </c>
      <c r="S87" s="122">
        <v>11.569353785866559</v>
      </c>
      <c r="T87" s="122">
        <v>11.101172650047237</v>
      </c>
      <c r="U87" s="122">
        <v>6.990727993162329</v>
      </c>
      <c r="V87" s="122">
        <v>5.9377196373201624</v>
      </c>
      <c r="W87" s="122">
        <v>5.92229624570738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307.65085732978849</v>
      </c>
      <c r="C92" s="101">
        <v>291.84931000269518</v>
      </c>
      <c r="D92" s="101">
        <v>289.34322323114804</v>
      </c>
      <c r="E92" s="101">
        <v>282.25878301964963</v>
      </c>
      <c r="F92" s="101">
        <v>279.4164643206696</v>
      </c>
      <c r="G92" s="101">
        <v>282.11318570066663</v>
      </c>
      <c r="H92" s="101">
        <v>285.13624186556166</v>
      </c>
      <c r="I92" s="101">
        <v>287.878739246088</v>
      </c>
      <c r="J92" s="101">
        <v>272.22354944457413</v>
      </c>
      <c r="K92" s="101">
        <v>268.36271665377257</v>
      </c>
      <c r="L92" s="101">
        <v>257.89462598103847</v>
      </c>
      <c r="M92" s="101">
        <v>255.90914855430651</v>
      </c>
      <c r="N92" s="101">
        <v>253.9994767784693</v>
      </c>
      <c r="O92" s="101">
        <v>262.09280209225346</v>
      </c>
      <c r="P92" s="101">
        <v>292.29433480201749</v>
      </c>
      <c r="Q92" s="101">
        <v>298.67151537624295</v>
      </c>
      <c r="R92" s="101">
        <v>294.01515639074194</v>
      </c>
      <c r="S92" s="101">
        <v>331.00998465957974</v>
      </c>
      <c r="T92" s="101">
        <v>411.26106397165586</v>
      </c>
      <c r="U92" s="101">
        <v>323.6867465062096</v>
      </c>
      <c r="V92" s="101">
        <v>427.01460174747098</v>
      </c>
      <c r="W92" s="101">
        <v>503.94938231843327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90.242130014755062</v>
      </c>
      <c r="M93" s="104">
        <v>80.307073969965558</v>
      </c>
      <c r="N93" s="104">
        <v>85.080620919760705</v>
      </c>
      <c r="O93" s="104">
        <v>97.658040386531255</v>
      </c>
      <c r="P93" s="104">
        <v>98.612121003667113</v>
      </c>
      <c r="Q93" s="104">
        <v>106.60840962695417</v>
      </c>
      <c r="R93" s="104">
        <v>113.68187514150354</v>
      </c>
      <c r="S93" s="104">
        <v>118.47623076552105</v>
      </c>
      <c r="T93" s="104">
        <v>121.17779502556839</v>
      </c>
      <c r="U93" s="104">
        <v>94.301172397544832</v>
      </c>
      <c r="V93" s="104">
        <v>128.14832665885328</v>
      </c>
      <c r="W93" s="104">
        <v>149.47493811241543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90.242130014755062</v>
      </c>
      <c r="M94" s="98">
        <v>80.307073969965558</v>
      </c>
      <c r="N94" s="98">
        <v>85.080620919760705</v>
      </c>
      <c r="O94" s="98">
        <v>97.658040386531255</v>
      </c>
      <c r="P94" s="98">
        <v>98.612121003667113</v>
      </c>
      <c r="Q94" s="98">
        <v>106.60840962695417</v>
      </c>
      <c r="R94" s="98">
        <v>113.68187514150354</v>
      </c>
      <c r="S94" s="98">
        <v>118.47623076552105</v>
      </c>
      <c r="T94" s="98">
        <v>121.17779502556839</v>
      </c>
      <c r="U94" s="98">
        <v>94.301172397544832</v>
      </c>
      <c r="V94" s="98">
        <v>128.14832665885328</v>
      </c>
      <c r="W94" s="98">
        <v>149.47493811241543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4.6994222941633215</v>
      </c>
      <c r="C100" s="122">
        <v>5.9002570180141989</v>
      </c>
      <c r="D100" s="122">
        <v>5.1785593682205535</v>
      </c>
      <c r="E100" s="122">
        <v>4.3552051642134755</v>
      </c>
      <c r="F100" s="122">
        <v>4.7311198458541828</v>
      </c>
      <c r="G100" s="122">
        <v>5.2493260554207755</v>
      </c>
      <c r="H100" s="122">
        <v>5.018516168068575</v>
      </c>
      <c r="I100" s="122">
        <v>5.3703894660565448</v>
      </c>
      <c r="J100" s="122">
        <v>6.0877696219084516</v>
      </c>
      <c r="K100" s="122">
        <v>4.812591299666213</v>
      </c>
      <c r="L100" s="122">
        <v>3.4610704298754178</v>
      </c>
      <c r="M100" s="122">
        <v>3.5865472831890068</v>
      </c>
      <c r="N100" s="122">
        <v>3.5338249565886457</v>
      </c>
      <c r="O100" s="122">
        <v>3.4490168167487552</v>
      </c>
      <c r="P100" s="122">
        <v>3.5936407088173299</v>
      </c>
      <c r="Q100" s="122">
        <v>3.6040244927751819</v>
      </c>
      <c r="R100" s="122">
        <v>3.4887612733350095</v>
      </c>
      <c r="S100" s="122">
        <v>3.0909608260958845</v>
      </c>
      <c r="T100" s="122">
        <v>1.2884412704436825</v>
      </c>
      <c r="U100" s="122">
        <v>2.5737346197310904</v>
      </c>
      <c r="V100" s="122">
        <v>1.5729751748157303</v>
      </c>
      <c r="W100" s="122">
        <v>3.7267322821551856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87.156878288973445</v>
      </c>
      <c r="C102" s="98">
        <v>89.159439383325676</v>
      </c>
      <c r="D102" s="98">
        <v>79.924512658922026</v>
      </c>
      <c r="E102" s="98">
        <v>77.692094555528541</v>
      </c>
      <c r="F102" s="98">
        <v>83.550600989156862</v>
      </c>
      <c r="G102" s="98">
        <v>88.086330356107425</v>
      </c>
      <c r="H102" s="98">
        <v>80.621217438361171</v>
      </c>
      <c r="I102" s="98">
        <v>81.90494629128726</v>
      </c>
      <c r="J102" s="98">
        <v>77.914643035210062</v>
      </c>
      <c r="K102" s="98">
        <v>72.690831847909323</v>
      </c>
      <c r="L102" s="98">
        <v>63.652786376675756</v>
      </c>
      <c r="M102" s="98">
        <v>68.90801548344362</v>
      </c>
      <c r="N102" s="98">
        <v>70.691794171260028</v>
      </c>
      <c r="O102" s="98">
        <v>71.150746511088656</v>
      </c>
      <c r="P102" s="98">
        <v>79.053066318452679</v>
      </c>
      <c r="Q102" s="98">
        <v>85.853679427592979</v>
      </c>
      <c r="R102" s="98">
        <v>97.87221686369972</v>
      </c>
      <c r="S102" s="98">
        <v>110.12474388990759</v>
      </c>
      <c r="T102" s="98">
        <v>63.853304025307963</v>
      </c>
      <c r="U102" s="98">
        <v>130.72058433505671</v>
      </c>
      <c r="V102" s="98">
        <v>81.845849437996748</v>
      </c>
      <c r="W102" s="98">
        <v>165.19994523124276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4.8518024092260568</v>
      </c>
      <c r="C124" s="117">
        <f t="shared" si="42"/>
        <v>5.291044781644425</v>
      </c>
      <c r="D124" s="117">
        <f t="shared" si="42"/>
        <v>4.8271095079984265</v>
      </c>
      <c r="E124" s="117">
        <f t="shared" si="42"/>
        <v>4.4431960127991159</v>
      </c>
      <c r="F124" s="117">
        <f t="shared" si="42"/>
        <v>4.8209064424299291</v>
      </c>
      <c r="G124" s="117">
        <f t="shared" si="42"/>
        <v>5.3180283242997941</v>
      </c>
      <c r="H124" s="117">
        <f t="shared" si="42"/>
        <v>5.1691349080153088</v>
      </c>
      <c r="I124" s="117">
        <f t="shared" si="42"/>
        <v>5.4212022352412275</v>
      </c>
      <c r="J124" s="117">
        <f t="shared" si="42"/>
        <v>5.3276942904208981</v>
      </c>
      <c r="K124" s="117">
        <f t="shared" si="42"/>
        <v>4.9564079868467648</v>
      </c>
      <c r="L124" s="117">
        <f t="shared" si="42"/>
        <v>4.3492320630659504</v>
      </c>
      <c r="M124" s="117">
        <f t="shared" si="42"/>
        <v>4.58327003763352</v>
      </c>
      <c r="N124" s="117">
        <f t="shared" si="42"/>
        <v>4.212662096022326</v>
      </c>
      <c r="O124" s="117">
        <f t="shared" si="42"/>
        <v>3.6246894428456802</v>
      </c>
      <c r="P124" s="117">
        <f t="shared" si="42"/>
        <v>3.4819918403749286</v>
      </c>
      <c r="Q124" s="117">
        <f t="shared" si="42"/>
        <v>3.4411717934376149</v>
      </c>
      <c r="R124" s="117">
        <f t="shared" ref="R124:V124" si="43">R125+R128+R130+R139</f>
        <v>3.5397079444183652</v>
      </c>
      <c r="S124" s="117">
        <f t="shared" si="43"/>
        <v>3.460821750122451</v>
      </c>
      <c r="T124" s="117">
        <f t="shared" si="43"/>
        <v>1.6124644198738358</v>
      </c>
      <c r="U124" s="117">
        <f t="shared" si="43"/>
        <v>3.298201893667946</v>
      </c>
      <c r="V124" s="117">
        <f t="shared" si="43"/>
        <v>1.9656873643197006</v>
      </c>
      <c r="W124" s="117">
        <f t="shared" ref="W124" si="44">W125+W128+W130+W139</f>
        <v>4.5168260543591403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4.8518024092260568</v>
      </c>
      <c r="C139" s="122">
        <v>5.291044781644425</v>
      </c>
      <c r="D139" s="122">
        <v>4.8271095079984265</v>
      </c>
      <c r="E139" s="122">
        <v>4.4431960127991159</v>
      </c>
      <c r="F139" s="122">
        <v>4.8209064424299291</v>
      </c>
      <c r="G139" s="122">
        <v>5.3180283242997941</v>
      </c>
      <c r="H139" s="122">
        <v>5.1691349080153088</v>
      </c>
      <c r="I139" s="122">
        <v>5.4212022352412275</v>
      </c>
      <c r="J139" s="122">
        <v>5.3276942904208981</v>
      </c>
      <c r="K139" s="122">
        <v>4.9564079868467648</v>
      </c>
      <c r="L139" s="122">
        <v>4.3492320630659504</v>
      </c>
      <c r="M139" s="122">
        <v>4.58327003763352</v>
      </c>
      <c r="N139" s="122">
        <v>4.212662096022326</v>
      </c>
      <c r="O139" s="122">
        <v>3.6246894428456802</v>
      </c>
      <c r="P139" s="122">
        <v>3.4819918403749286</v>
      </c>
      <c r="Q139" s="122">
        <v>3.4411717934376149</v>
      </c>
      <c r="R139" s="122">
        <v>3.5397079444183652</v>
      </c>
      <c r="S139" s="122">
        <v>3.460821750122451</v>
      </c>
      <c r="T139" s="122">
        <v>1.6124644198738358</v>
      </c>
      <c r="U139" s="122">
        <v>3.298201893667946</v>
      </c>
      <c r="V139" s="122">
        <v>1.9656873643197006</v>
      </c>
      <c r="W139" s="122">
        <v>4.5168260543591403</v>
      </c>
      <c r="DA139" s="130" t="s">
        <v>2709</v>
      </c>
    </row>
    <row r="140" spans="1:105" ht="12" customHeight="1" x14ac:dyDescent="0.25">
      <c r="A140" s="97" t="s">
        <v>50</v>
      </c>
      <c r="B140" s="98">
        <v>87.156878288973431</v>
      </c>
      <c r="C140" s="98">
        <v>89.626316094231655</v>
      </c>
      <c r="D140" s="98">
        <v>80.319732854197753</v>
      </c>
      <c r="E140" s="98">
        <v>78.038416462881798</v>
      </c>
      <c r="F140" s="98">
        <v>83.851075812105904</v>
      </c>
      <c r="G140" s="98">
        <v>88.281246369548967</v>
      </c>
      <c r="H140" s="98">
        <v>80.670941282706181</v>
      </c>
      <c r="I140" s="98">
        <v>81.933979418798287</v>
      </c>
      <c r="J140" s="98">
        <v>78.041377750818114</v>
      </c>
      <c r="K140" s="98">
        <v>72.816721714062453</v>
      </c>
      <c r="L140" s="98">
        <v>63.770983094519373</v>
      </c>
      <c r="M140" s="98">
        <v>69.00885642871684</v>
      </c>
      <c r="N140" s="98">
        <v>70.755359135399345</v>
      </c>
      <c r="O140" s="98">
        <v>71.167342905970386</v>
      </c>
      <c r="P140" s="98">
        <v>79.051654610952923</v>
      </c>
      <c r="Q140" s="98">
        <v>85.841075182467151</v>
      </c>
      <c r="R140" s="98">
        <v>97.876134993534521</v>
      </c>
      <c r="S140" s="98">
        <v>110.16457015270784</v>
      </c>
      <c r="T140" s="98">
        <v>63.901428013829623</v>
      </c>
      <c r="U140" s="98">
        <v>130.62666839494031</v>
      </c>
      <c r="V140" s="98">
        <v>81.658563277774078</v>
      </c>
      <c r="W140" s="98">
        <v>164.7261865208028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43.158994965978032</v>
      </c>
      <c r="C143" s="117">
        <f t="shared" si="49"/>
        <v>58.938954782933926</v>
      </c>
      <c r="D143" s="117">
        <f t="shared" si="49"/>
        <v>61.808335763152797</v>
      </c>
      <c r="E143" s="117">
        <f t="shared" si="49"/>
        <v>61.16254369611066</v>
      </c>
      <c r="F143" s="117">
        <f t="shared" si="49"/>
        <v>59.287362586117482</v>
      </c>
      <c r="G143" s="117">
        <f t="shared" si="49"/>
        <v>56.885829811684616</v>
      </c>
      <c r="H143" s="117">
        <f t="shared" si="49"/>
        <v>54.072389431399493</v>
      </c>
      <c r="I143" s="117">
        <f t="shared" si="49"/>
        <v>51.208994349311766</v>
      </c>
      <c r="J143" s="117">
        <f t="shared" si="49"/>
        <v>44.583829018109292</v>
      </c>
      <c r="K143" s="117">
        <f t="shared" si="49"/>
        <v>37.784099172342742</v>
      </c>
      <c r="L143" s="117">
        <f t="shared" si="49"/>
        <v>31.304497273934391</v>
      </c>
      <c r="M143" s="117">
        <f t="shared" si="49"/>
        <v>25.17409940599644</v>
      </c>
      <c r="N143" s="117">
        <f t="shared" si="49"/>
        <v>18.697983328348105</v>
      </c>
      <c r="O143" s="117">
        <f t="shared" si="49"/>
        <v>16.069237420482295</v>
      </c>
      <c r="P143" s="117">
        <f t="shared" si="49"/>
        <v>12.170212146738457</v>
      </c>
      <c r="Q143" s="117">
        <f t="shared" si="49"/>
        <v>12.446249109843073</v>
      </c>
      <c r="R143" s="117">
        <f t="shared" ref="R143:V143" si="50">R144+R146+R148+R157</f>
        <v>13.737003346331477</v>
      </c>
      <c r="S143" s="117">
        <f t="shared" si="50"/>
        <v>14.971907097800276</v>
      </c>
      <c r="T143" s="117">
        <f t="shared" si="50"/>
        <v>20.089777775894728</v>
      </c>
      <c r="U143" s="117">
        <f t="shared" si="50"/>
        <v>18.783309006804863</v>
      </c>
      <c r="V143" s="117">
        <f t="shared" si="50"/>
        <v>25.73821680348799</v>
      </c>
      <c r="W143" s="117">
        <f t="shared" ref="W143" si="51">W144+W146+W148+W157</f>
        <v>33.576691730592643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38.315766048140851</v>
      </c>
      <c r="C148" s="122">
        <v>53.590959846599269</v>
      </c>
      <c r="D148" s="122">
        <v>56.916633527445924</v>
      </c>
      <c r="E148" s="122">
        <v>56.812717171712364</v>
      </c>
      <c r="F148" s="122">
        <v>54.561916409561725</v>
      </c>
      <c r="G148" s="122">
        <v>51.615858079301425</v>
      </c>
      <c r="H148" s="122">
        <v>48.938599629818711</v>
      </c>
      <c r="I148" s="122">
        <v>45.812545384383718</v>
      </c>
      <c r="J148" s="122">
        <v>39.191396594004409</v>
      </c>
      <c r="K148" s="122">
        <v>32.754622453347125</v>
      </c>
      <c r="L148" s="122">
        <v>26.881940076798983</v>
      </c>
      <c r="M148" s="122">
        <v>20.749643792672657</v>
      </c>
      <c r="N148" s="122">
        <v>14.861651796944493</v>
      </c>
      <c r="O148" s="122">
        <v>12.850312656345293</v>
      </c>
      <c r="P148" s="122">
        <v>9.4088892959531005</v>
      </c>
      <c r="Q148" s="122">
        <v>9.5718090847464854</v>
      </c>
      <c r="R148" s="122">
        <v>10.701109615719956</v>
      </c>
      <c r="S148" s="122">
        <v>12.039856687780112</v>
      </c>
      <c r="T148" s="122">
        <v>18.783753398761664</v>
      </c>
      <c r="U148" s="122">
        <v>15.723426136756961</v>
      </c>
      <c r="V148" s="122">
        <v>23.775580953308086</v>
      </c>
      <c r="W148" s="122">
        <v>28.728780785688979</v>
      </c>
      <c r="DA148" s="130" t="s">
        <v>2717</v>
      </c>
    </row>
    <row r="149" spans="1:105" ht="12" customHeight="1" x14ac:dyDescent="0.25">
      <c r="A149" s="97" t="s">
        <v>124</v>
      </c>
      <c r="B149" s="98">
        <v>307.65085732978844</v>
      </c>
      <c r="C149" s="98">
        <v>296.17846463444135</v>
      </c>
      <c r="D149" s="98">
        <v>292.19511862570266</v>
      </c>
      <c r="E149" s="98">
        <v>284.21140732561747</v>
      </c>
      <c r="F149" s="98">
        <v>280.71014754391319</v>
      </c>
      <c r="G149" s="98">
        <v>282.82338113986691</v>
      </c>
      <c r="H149" s="98">
        <v>284.91945147118628</v>
      </c>
      <c r="I149" s="98">
        <v>288.05969670471507</v>
      </c>
      <c r="J149" s="98">
        <v>276.93585430432165</v>
      </c>
      <c r="K149" s="98">
        <v>275.80156805075165</v>
      </c>
      <c r="L149" s="98">
        <v>266.47177746484994</v>
      </c>
      <c r="M149" s="98">
        <v>263.04435119606273</v>
      </c>
      <c r="N149" s="98">
        <v>255.02006734615628</v>
      </c>
      <c r="O149" s="98">
        <v>247.43857485629363</v>
      </c>
      <c r="P149" s="98">
        <v>269.85624272882887</v>
      </c>
      <c r="Q149" s="98">
        <v>267.13908755051932</v>
      </c>
      <c r="R149" s="98">
        <v>269.49514936582688</v>
      </c>
      <c r="S149" s="98">
        <v>316.10108555156319</v>
      </c>
      <c r="T149" s="98">
        <v>396.37675699558218</v>
      </c>
      <c r="U149" s="98">
        <v>312.73706651639549</v>
      </c>
      <c r="V149" s="98">
        <v>399.98748951256181</v>
      </c>
      <c r="W149" s="98">
        <v>459.31831983271792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113.94498679510326</v>
      </c>
      <c r="U150" s="98">
        <v>88.905786871592113</v>
      </c>
      <c r="V150" s="98">
        <v>120.02751345466052</v>
      </c>
      <c r="W150" s="98">
        <v>140.32389483626062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113.94498679510326</v>
      </c>
      <c r="U151" s="101">
        <v>88.905786871592113</v>
      </c>
      <c r="V151" s="101">
        <v>120.02751345466052</v>
      </c>
      <c r="W151" s="101">
        <v>140.32389483626062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4.8432289178371786</v>
      </c>
      <c r="C157" s="122">
        <v>5.3479949363346586</v>
      </c>
      <c r="D157" s="122">
        <v>4.8917022357068758</v>
      </c>
      <c r="E157" s="122">
        <v>4.3498265243982983</v>
      </c>
      <c r="F157" s="122">
        <v>4.7254461765557592</v>
      </c>
      <c r="G157" s="122">
        <v>5.2699717323831887</v>
      </c>
      <c r="H157" s="122">
        <v>5.133789801580785</v>
      </c>
      <c r="I157" s="122">
        <v>5.3964489649280516</v>
      </c>
      <c r="J157" s="122">
        <v>5.3924324241048831</v>
      </c>
      <c r="K157" s="122">
        <v>5.0294767189956175</v>
      </c>
      <c r="L157" s="122">
        <v>4.422557197135407</v>
      </c>
      <c r="M157" s="122">
        <v>4.424455613323782</v>
      </c>
      <c r="N157" s="122">
        <v>3.8363315314036126</v>
      </c>
      <c r="O157" s="122">
        <v>3.218924764137002</v>
      </c>
      <c r="P157" s="122">
        <v>2.7613228507853558</v>
      </c>
      <c r="Q157" s="122">
        <v>2.8744400250965887</v>
      </c>
      <c r="R157" s="122">
        <v>3.0358937306115217</v>
      </c>
      <c r="S157" s="122">
        <v>2.9320504100201639</v>
      </c>
      <c r="T157" s="122">
        <v>1.3060243771330649</v>
      </c>
      <c r="U157" s="122">
        <v>3.0598828700479004</v>
      </c>
      <c r="V157" s="122">
        <v>1.9626358501799044</v>
      </c>
      <c r="W157" s="122">
        <v>4.8479109449036599</v>
      </c>
      <c r="DA157" s="130" t="s">
        <v>2726</v>
      </c>
    </row>
    <row r="158" spans="1:105" ht="12" customHeight="1" x14ac:dyDescent="0.25">
      <c r="A158" s="97" t="s">
        <v>50</v>
      </c>
      <c r="B158" s="98">
        <v>87.156878288973431</v>
      </c>
      <c r="C158" s="98">
        <v>89.578915183605531</v>
      </c>
      <c r="D158" s="98">
        <v>80.214418214649641</v>
      </c>
      <c r="E158" s="98">
        <v>77.918631654439082</v>
      </c>
      <c r="F158" s="98">
        <v>83.717202097603547</v>
      </c>
      <c r="G158" s="98">
        <v>88.176823065376524</v>
      </c>
      <c r="H158" s="98">
        <v>80.628908207831017</v>
      </c>
      <c r="I158" s="98">
        <v>81.912414815013165</v>
      </c>
      <c r="J158" s="98">
        <v>78.014046867687313</v>
      </c>
      <c r="K158" s="98">
        <v>72.801254982652281</v>
      </c>
      <c r="L158" s="98">
        <v>63.759192221313491</v>
      </c>
      <c r="M158" s="98">
        <v>68.987591880222737</v>
      </c>
      <c r="N158" s="98">
        <v>70.724721965132758</v>
      </c>
      <c r="O158" s="98">
        <v>71.142457570193599</v>
      </c>
      <c r="P158" s="98">
        <v>79.027698565563313</v>
      </c>
      <c r="Q158" s="98">
        <v>85.824336438983067</v>
      </c>
      <c r="R158" s="98">
        <v>97.848447695846389</v>
      </c>
      <c r="S158" s="98">
        <v>110.11864205784261</v>
      </c>
      <c r="T158" s="98">
        <v>63.873543702739767</v>
      </c>
      <c r="U158" s="98">
        <v>130.38042059314043</v>
      </c>
      <c r="V158" s="98">
        <v>81.493601007662392</v>
      </c>
      <c r="W158" s="98">
        <v>164.48940733161245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43.133783675084707</v>
      </c>
      <c r="C161" s="117">
        <f t="shared" si="54"/>
        <v>44.127448678317691</v>
      </c>
      <c r="D161" s="117">
        <f t="shared" si="54"/>
        <v>45.962119320317314</v>
      </c>
      <c r="E161" s="117">
        <f t="shared" si="54"/>
        <v>47.046569297455825</v>
      </c>
      <c r="F161" s="117">
        <f t="shared" si="54"/>
        <v>47.961373977855075</v>
      </c>
      <c r="G161" s="117">
        <f t="shared" si="54"/>
        <v>48.360524484960841</v>
      </c>
      <c r="H161" s="117">
        <f t="shared" si="54"/>
        <v>48.018021502737092</v>
      </c>
      <c r="I161" s="117">
        <f t="shared" si="54"/>
        <v>47.482547387135909</v>
      </c>
      <c r="J161" s="117">
        <f t="shared" si="54"/>
        <v>43.640845106667371</v>
      </c>
      <c r="K161" s="117">
        <f t="shared" si="54"/>
        <v>41.131777814348304</v>
      </c>
      <c r="L161" s="117">
        <f t="shared" si="54"/>
        <v>37.292154580512289</v>
      </c>
      <c r="M161" s="117">
        <f t="shared" si="54"/>
        <v>31.830414081562431</v>
      </c>
      <c r="N161" s="117">
        <f t="shared" si="54"/>
        <v>23.633320121703832</v>
      </c>
      <c r="O161" s="117">
        <f t="shared" si="54"/>
        <v>17.970275093505883</v>
      </c>
      <c r="P161" s="117">
        <f t="shared" si="54"/>
        <v>16.143564425369838</v>
      </c>
      <c r="Q161" s="117">
        <f t="shared" si="54"/>
        <v>15.045969593455711</v>
      </c>
      <c r="R161" s="117">
        <f t="shared" ref="R161:V161" si="55">R162+R164+R166+R175</f>
        <v>15.746784937109368</v>
      </c>
      <c r="S161" s="117">
        <f t="shared" si="55"/>
        <v>17.817148766171677</v>
      </c>
      <c r="T161" s="117">
        <f t="shared" si="55"/>
        <v>21.830422630315297</v>
      </c>
      <c r="U161" s="117">
        <f t="shared" si="55"/>
        <v>19.87044535900182</v>
      </c>
      <c r="V161" s="117">
        <f t="shared" si="55"/>
        <v>26.980785583669704</v>
      </c>
      <c r="W161" s="117">
        <f t="shared" ref="W161" si="56">W162+W164+W166+W175</f>
        <v>34.615969887930788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38.281914538019954</v>
      </c>
      <c r="C166" s="122">
        <v>39.090953046914251</v>
      </c>
      <c r="D166" s="122">
        <v>41.384955999897926</v>
      </c>
      <c r="E166" s="122">
        <v>42.7793437222496</v>
      </c>
      <c r="F166" s="122">
        <v>43.321548736389154</v>
      </c>
      <c r="G166" s="122">
        <v>43.188962389469758</v>
      </c>
      <c r="H166" s="122">
        <v>42.849417218566686</v>
      </c>
      <c r="I166" s="122">
        <v>42.006481242137802</v>
      </c>
      <c r="J166" s="122">
        <v>38.253262771273462</v>
      </c>
      <c r="K166" s="122">
        <v>36.030715868501588</v>
      </c>
      <c r="L166" s="122">
        <v>32.702896990620751</v>
      </c>
      <c r="M166" s="122">
        <v>27.035887712876956</v>
      </c>
      <c r="N166" s="122">
        <v>19.436495208152376</v>
      </c>
      <c r="O166" s="122">
        <v>14.527010265516099</v>
      </c>
      <c r="P166" s="122">
        <v>12.825670966437865</v>
      </c>
      <c r="Q166" s="122">
        <v>11.774848532402856</v>
      </c>
      <c r="R166" s="122">
        <v>12.261892484466303</v>
      </c>
      <c r="S166" s="122">
        <v>14.20607199075601</v>
      </c>
      <c r="T166" s="122">
        <v>20.058616904462795</v>
      </c>
      <c r="U166" s="122">
        <v>16.119891275942017</v>
      </c>
      <c r="V166" s="122">
        <v>24.742325322754557</v>
      </c>
      <c r="W166" s="122">
        <v>29.706989620858227</v>
      </c>
      <c r="DA166" s="130" t="s">
        <v>2734</v>
      </c>
    </row>
    <row r="167" spans="1:105" ht="12" customHeight="1" x14ac:dyDescent="0.25">
      <c r="A167" s="97" t="s">
        <v>124</v>
      </c>
      <c r="B167" s="98">
        <v>307.65085732978849</v>
      </c>
      <c r="C167" s="98">
        <v>300.51867649552526</v>
      </c>
      <c r="D167" s="98">
        <v>297.19949842499977</v>
      </c>
      <c r="E167" s="98">
        <v>288.93530770427651</v>
      </c>
      <c r="F167" s="98">
        <v>284.4466686615616</v>
      </c>
      <c r="G167" s="98">
        <v>285.13408289333375</v>
      </c>
      <c r="H167" s="98">
        <v>285.01879843785389</v>
      </c>
      <c r="I167" s="98">
        <v>287.50656829930733</v>
      </c>
      <c r="J167" s="98">
        <v>276.96150021743426</v>
      </c>
      <c r="K167" s="98">
        <v>276.90226486265561</v>
      </c>
      <c r="L167" s="98">
        <v>268.18144622563528</v>
      </c>
      <c r="M167" s="98">
        <v>266.13479353797322</v>
      </c>
      <c r="N167" s="98">
        <v>260.10034119082314</v>
      </c>
      <c r="O167" s="98">
        <v>254.82214101781116</v>
      </c>
      <c r="P167" s="98">
        <v>278.68165817273393</v>
      </c>
      <c r="Q167" s="98">
        <v>283.0851010788042</v>
      </c>
      <c r="R167" s="98">
        <v>293.64536374491308</v>
      </c>
      <c r="S167" s="98">
        <v>347.8816335148075</v>
      </c>
      <c r="T167" s="98">
        <v>439.29053540973479</v>
      </c>
      <c r="U167" s="98">
        <v>330.48403603768935</v>
      </c>
      <c r="V167" s="98">
        <v>403.09709967965819</v>
      </c>
      <c r="W167" s="98">
        <v>460.09029188495907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115.60741217823964</v>
      </c>
      <c r="U168" s="98">
        <v>89.966272318735506</v>
      </c>
      <c r="V168" s="98">
        <v>120.65692095146292</v>
      </c>
      <c r="W168" s="98">
        <v>140.73680290860472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115.60741217823964</v>
      </c>
      <c r="U169" s="101">
        <v>89.966272318735506</v>
      </c>
      <c r="V169" s="101">
        <v>120.65692095146292</v>
      </c>
      <c r="W169" s="101">
        <v>140.73680290860472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4.8518691370647522</v>
      </c>
      <c r="C175" s="122">
        <v>5.0364956314034393</v>
      </c>
      <c r="D175" s="122">
        <v>4.5771633204193876</v>
      </c>
      <c r="E175" s="122">
        <v>4.2672255752062265</v>
      </c>
      <c r="F175" s="122">
        <v>4.6398252414659193</v>
      </c>
      <c r="G175" s="122">
        <v>5.1715620954910841</v>
      </c>
      <c r="H175" s="122">
        <v>5.1686042841704065</v>
      </c>
      <c r="I175" s="122">
        <v>5.476066144998109</v>
      </c>
      <c r="J175" s="122">
        <v>5.3875823353939083</v>
      </c>
      <c r="K175" s="122">
        <v>5.1010619458467188</v>
      </c>
      <c r="L175" s="122">
        <v>4.5892575898915346</v>
      </c>
      <c r="M175" s="122">
        <v>4.7945263686854735</v>
      </c>
      <c r="N175" s="122">
        <v>4.1968249135514544</v>
      </c>
      <c r="O175" s="122">
        <v>3.4432648279897853</v>
      </c>
      <c r="P175" s="122">
        <v>3.317893458931974</v>
      </c>
      <c r="Q175" s="122">
        <v>3.2711210610528543</v>
      </c>
      <c r="R175" s="122">
        <v>3.4848924526430642</v>
      </c>
      <c r="S175" s="122">
        <v>3.6110767754156678</v>
      </c>
      <c r="T175" s="122">
        <v>1.7718057258525011</v>
      </c>
      <c r="U175" s="122">
        <v>3.7505540830598036</v>
      </c>
      <c r="V175" s="122">
        <v>2.2384602609151476</v>
      </c>
      <c r="W175" s="122">
        <v>4.9089802670725611</v>
      </c>
      <c r="DA175" s="130" t="s">
        <v>2743</v>
      </c>
    </row>
    <row r="176" spans="1:105" ht="12" customHeight="1" x14ac:dyDescent="0.25">
      <c r="A176" s="97" t="s">
        <v>50</v>
      </c>
      <c r="B176" s="98">
        <v>87.156878288973431</v>
      </c>
      <c r="C176" s="98">
        <v>89.805832976217971</v>
      </c>
      <c r="D176" s="98">
        <v>80.526057165619534</v>
      </c>
      <c r="E176" s="98">
        <v>78.253733354618703</v>
      </c>
      <c r="F176" s="98">
        <v>84.030804219287376</v>
      </c>
      <c r="G176" s="98">
        <v>88.386379484840347</v>
      </c>
      <c r="H176" s="98">
        <v>80.665043806889088</v>
      </c>
      <c r="I176" s="98">
        <v>81.89807841965245</v>
      </c>
      <c r="J176" s="98">
        <v>78.020687519301362</v>
      </c>
      <c r="K176" s="98">
        <v>72.830276909193785</v>
      </c>
      <c r="L176" s="98">
        <v>63.797694648647195</v>
      </c>
      <c r="M176" s="98">
        <v>69.037542325386653</v>
      </c>
      <c r="N176" s="98">
        <v>70.768438521340698</v>
      </c>
      <c r="O176" s="98">
        <v>71.163623021668641</v>
      </c>
      <c r="P176" s="98">
        <v>79.041911719961718</v>
      </c>
      <c r="Q176" s="98">
        <v>85.827392986368523</v>
      </c>
      <c r="R176" s="98">
        <v>97.872145183621697</v>
      </c>
      <c r="S176" s="98">
        <v>110.18167744245847</v>
      </c>
      <c r="T176" s="98">
        <v>63.917718242073065</v>
      </c>
      <c r="U176" s="98">
        <v>130.42547207205703</v>
      </c>
      <c r="V176" s="98">
        <v>81.409579169392714</v>
      </c>
      <c r="W176" s="98">
        <v>164.54182171323012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127.53544611056039</v>
      </c>
      <c r="C3" s="118">
        <f t="shared" si="0"/>
        <v>163.80277330353462</v>
      </c>
      <c r="D3" s="118">
        <f t="shared" si="0"/>
        <v>275.89678009976211</v>
      </c>
      <c r="E3" s="118">
        <f t="shared" si="0"/>
        <v>180.5414627497866</v>
      </c>
      <c r="F3" s="118">
        <f t="shared" si="0"/>
        <v>230.79723094315887</v>
      </c>
      <c r="G3" s="118">
        <f t="shared" si="0"/>
        <v>121.65544191914725</v>
      </c>
      <c r="H3" s="118">
        <f t="shared" si="0"/>
        <v>120.40282442213214</v>
      </c>
      <c r="I3" s="118">
        <f t="shared" si="0"/>
        <v>109.18069354069722</v>
      </c>
      <c r="J3" s="118">
        <f t="shared" si="0"/>
        <v>164.14752674573216</v>
      </c>
      <c r="K3" s="118">
        <f t="shared" si="0"/>
        <v>133.13491030366475</v>
      </c>
      <c r="L3" s="118">
        <f t="shared" si="0"/>
        <v>173.81197401407658</v>
      </c>
      <c r="M3" s="118">
        <f t="shared" si="0"/>
        <v>184.8919203997506</v>
      </c>
      <c r="N3" s="118">
        <f t="shared" si="0"/>
        <v>202.90032465464577</v>
      </c>
      <c r="O3" s="118">
        <f t="shared" si="0"/>
        <v>156.16288266294055</v>
      </c>
      <c r="P3" s="118">
        <f t="shared" si="0"/>
        <v>136.15060307646723</v>
      </c>
      <c r="Q3" s="118">
        <f t="shared" si="0"/>
        <v>130.21698360512994</v>
      </c>
      <c r="R3" s="118">
        <f t="shared" ref="R3:V3" si="1">R4+R7+R9+R19</f>
        <v>181.93822677463046</v>
      </c>
      <c r="S3" s="118">
        <f t="shared" si="1"/>
        <v>190.25203874602869</v>
      </c>
      <c r="T3" s="118">
        <f t="shared" si="1"/>
        <v>149.47790088401098</v>
      </c>
      <c r="U3" s="118">
        <f t="shared" si="1"/>
        <v>126.95070298280763</v>
      </c>
      <c r="V3" s="118">
        <f t="shared" si="1"/>
        <v>188.23089819321135</v>
      </c>
      <c r="W3" s="118">
        <f t="shared" ref="W3" si="2">W4+W7+W9+W19</f>
        <v>176.97114868667643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112.20105477100114</v>
      </c>
      <c r="C4" s="123">
        <f t="shared" si="3"/>
        <v>149.73453375920965</v>
      </c>
      <c r="D4" s="123">
        <f t="shared" si="3"/>
        <v>255.49286286013799</v>
      </c>
      <c r="E4" s="123">
        <f t="shared" si="3"/>
        <v>165.23726415862168</v>
      </c>
      <c r="F4" s="123">
        <f t="shared" si="3"/>
        <v>211.31406481971075</v>
      </c>
      <c r="G4" s="123">
        <f t="shared" si="3"/>
        <v>107.71778944643935</v>
      </c>
      <c r="H4" s="123">
        <f t="shared" si="3"/>
        <v>105.88587900771866</v>
      </c>
      <c r="I4" s="123">
        <f t="shared" si="3"/>
        <v>93.878332723507484</v>
      </c>
      <c r="J4" s="123">
        <f t="shared" si="3"/>
        <v>144.21643476489027</v>
      </c>
      <c r="K4" s="123">
        <f t="shared" si="3"/>
        <v>117.69186683144686</v>
      </c>
      <c r="L4" s="123">
        <f t="shared" si="3"/>
        <v>163.03322667755398</v>
      </c>
      <c r="M4" s="123">
        <f t="shared" si="3"/>
        <v>171.44421010457793</v>
      </c>
      <c r="N4" s="123">
        <f t="shared" si="3"/>
        <v>187.83910290591996</v>
      </c>
      <c r="O4" s="123">
        <f t="shared" si="3"/>
        <v>143.04789107022484</v>
      </c>
      <c r="P4" s="123">
        <f t="shared" si="3"/>
        <v>119.89155204597661</v>
      </c>
      <c r="Q4" s="123">
        <f t="shared" si="3"/>
        <v>115.29865655331535</v>
      </c>
      <c r="R4" s="123">
        <f t="shared" ref="R4:V4" si="4">SUM(R5:R6)</f>
        <v>162.20918087699087</v>
      </c>
      <c r="S4" s="123">
        <f t="shared" si="4"/>
        <v>167.7123524526765</v>
      </c>
      <c r="T4" s="123">
        <f t="shared" si="4"/>
        <v>126.20506011009307</v>
      </c>
      <c r="U4" s="123">
        <f t="shared" si="4"/>
        <v>104.33101072405185</v>
      </c>
      <c r="V4" s="123">
        <f t="shared" si="4"/>
        <v>155.60397236534502</v>
      </c>
      <c r="W4" s="123">
        <f t="shared" ref="W4" si="5">SUM(W5:W6)</f>
        <v>149.25369892901932</v>
      </c>
      <c r="DA4" s="130" t="s">
        <v>2748</v>
      </c>
    </row>
    <row r="5" spans="1:105" ht="12" customHeight="1" x14ac:dyDescent="0.25">
      <c r="A5" s="97" t="s">
        <v>51</v>
      </c>
      <c r="B5" s="99">
        <v>111.62316313036237</v>
      </c>
      <c r="C5" s="99">
        <v>148.97393134123462</v>
      </c>
      <c r="D5" s="99">
        <v>254.21920898932896</v>
      </c>
      <c r="E5" s="99">
        <v>164.42317561542134</v>
      </c>
      <c r="F5" s="99">
        <v>210.28506912381235</v>
      </c>
      <c r="G5" s="99">
        <v>107.20087089542093</v>
      </c>
      <c r="H5" s="99">
        <v>105.38604351069978</v>
      </c>
      <c r="I5" s="99">
        <v>93.438926298852863</v>
      </c>
      <c r="J5" s="99">
        <v>143.54381015924872</v>
      </c>
      <c r="K5" s="99">
        <v>117.14649455938175</v>
      </c>
      <c r="L5" s="99">
        <v>162.30551048964085</v>
      </c>
      <c r="M5" s="99">
        <v>170.68152537552561</v>
      </c>
      <c r="N5" s="99">
        <v>187.00794157209637</v>
      </c>
      <c r="O5" s="99">
        <v>142.40334579758147</v>
      </c>
      <c r="P5" s="99">
        <v>119.34668463598999</v>
      </c>
      <c r="Q5" s="99">
        <v>114.79211950217524</v>
      </c>
      <c r="R5" s="99">
        <v>161.47984676524609</v>
      </c>
      <c r="S5" s="99">
        <v>166.92656648314593</v>
      </c>
      <c r="T5" s="99">
        <v>125.57176901570561</v>
      </c>
      <c r="U5" s="99">
        <v>103.79565595442718</v>
      </c>
      <c r="V5" s="99">
        <v>154.77653224931689</v>
      </c>
      <c r="W5" s="99">
        <v>148.46745197783639</v>
      </c>
      <c r="DA5" s="63" t="s">
        <v>2749</v>
      </c>
    </row>
    <row r="6" spans="1:105" ht="12" customHeight="1" x14ac:dyDescent="0.25">
      <c r="A6" s="97" t="s">
        <v>53</v>
      </c>
      <c r="B6" s="99">
        <v>0.57789164063876697</v>
      </c>
      <c r="C6" s="99">
        <v>0.76060241797504524</v>
      </c>
      <c r="D6" s="99">
        <v>1.273653870809021</v>
      </c>
      <c r="E6" s="99">
        <v>0.81408854320035084</v>
      </c>
      <c r="F6" s="99">
        <v>1.0289956958983881</v>
      </c>
      <c r="G6" s="99">
        <v>0.51691855101842388</v>
      </c>
      <c r="H6" s="99">
        <v>0.49983549701888053</v>
      </c>
      <c r="I6" s="99">
        <v>0.43940642465461538</v>
      </c>
      <c r="J6" s="99">
        <v>0.67262460564155702</v>
      </c>
      <c r="K6" s="99">
        <v>0.54537227206511463</v>
      </c>
      <c r="L6" s="99">
        <v>0.72771618791312309</v>
      </c>
      <c r="M6" s="99">
        <v>0.76268472905233264</v>
      </c>
      <c r="N6" s="99">
        <v>0.83116133382357915</v>
      </c>
      <c r="O6" s="99">
        <v>0.64454527264338213</v>
      </c>
      <c r="P6" s="99">
        <v>0.54486740998661853</v>
      </c>
      <c r="Q6" s="99">
        <v>0.50653705114010994</v>
      </c>
      <c r="R6" s="99">
        <v>0.7293341117447899</v>
      </c>
      <c r="S6" s="99">
        <v>0.78578596953057855</v>
      </c>
      <c r="T6" s="99">
        <v>0.63329109438746201</v>
      </c>
      <c r="U6" s="99">
        <v>0.5353547696246812</v>
      </c>
      <c r="V6" s="99">
        <v>0.82744011602812284</v>
      </c>
      <c r="W6" s="99">
        <v>0.78624695118292598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6.3683534942613369E-3</v>
      </c>
      <c r="C7" s="123">
        <f t="shared" si="6"/>
        <v>1.1313504384479443E-2</v>
      </c>
      <c r="D7" s="123">
        <f t="shared" si="6"/>
        <v>1.830815629483825E-2</v>
      </c>
      <c r="E7" s="123">
        <f t="shared" si="6"/>
        <v>2.6203396638703306E-2</v>
      </c>
      <c r="F7" s="123">
        <f t="shared" si="6"/>
        <v>2.8958654319138816E-2</v>
      </c>
      <c r="G7" s="123">
        <f t="shared" si="6"/>
        <v>3.6598181098126389E-2</v>
      </c>
      <c r="H7" s="123">
        <f t="shared" si="6"/>
        <v>4.7289877513435122E-2</v>
      </c>
      <c r="I7" s="123">
        <f t="shared" si="6"/>
        <v>6.3445790839762498E-2</v>
      </c>
      <c r="J7" s="123">
        <f t="shared" si="6"/>
        <v>5.2620777028403308E-2</v>
      </c>
      <c r="K7" s="123">
        <f t="shared" si="6"/>
        <v>6.4124467689733816E-2</v>
      </c>
      <c r="L7" s="123">
        <f t="shared" si="6"/>
        <v>8.2672929069359372E-2</v>
      </c>
      <c r="M7" s="123">
        <f t="shared" si="6"/>
        <v>7.6463591610267903E-2</v>
      </c>
      <c r="N7" s="123">
        <f t="shared" si="6"/>
        <v>0.11517455855560695</v>
      </c>
      <c r="O7" s="123">
        <f t="shared" si="6"/>
        <v>0.11068910173784356</v>
      </c>
      <c r="P7" s="123">
        <f t="shared" si="6"/>
        <v>7.6868527495621231E-2</v>
      </c>
      <c r="Q7" s="123">
        <f t="shared" si="6"/>
        <v>8.7708463768160327E-2</v>
      </c>
      <c r="R7" s="123">
        <f t="shared" si="6"/>
        <v>7.2554636925249397E-2</v>
      </c>
      <c r="S7" s="123">
        <f t="shared" si="6"/>
        <v>9.764273965354682E-2</v>
      </c>
      <c r="T7" s="123">
        <f t="shared" si="6"/>
        <v>0.17011463056414294</v>
      </c>
      <c r="U7" s="123">
        <f t="shared" si="6"/>
        <v>0.20869878195195254</v>
      </c>
      <c r="V7" s="123">
        <f t="shared" si="6"/>
        <v>0.23011166421441795</v>
      </c>
      <c r="W7" s="123">
        <f t="shared" si="6"/>
        <v>0.25317453039254978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6.3683534942613369E-3</v>
      </c>
      <c r="C8" s="99">
        <f>RES_hhdet_fech!C8/RES_summary!C$19</f>
        <v>1.1313504384479443E-2</v>
      </c>
      <c r="D8" s="99">
        <f>RES_hhdet_fech!D8/RES_summary!D$19</f>
        <v>1.830815629483825E-2</v>
      </c>
      <c r="E8" s="99">
        <f>RES_hhdet_fech!E8/RES_summary!E$19</f>
        <v>2.6203396638703306E-2</v>
      </c>
      <c r="F8" s="99">
        <f>RES_hhdet_fech!F8/RES_summary!F$19</f>
        <v>2.8958654319138816E-2</v>
      </c>
      <c r="G8" s="99">
        <f>RES_hhdet_fech!G8/RES_summary!G$19</f>
        <v>3.6598181098126389E-2</v>
      </c>
      <c r="H8" s="99">
        <f>RES_hhdet_fech!H8/RES_summary!H$19</f>
        <v>4.7289877513435122E-2</v>
      </c>
      <c r="I8" s="99">
        <f>RES_hhdet_fech!I8/RES_summary!I$19</f>
        <v>6.3445790839762498E-2</v>
      </c>
      <c r="J8" s="99">
        <f>RES_hhdet_fech!J8/RES_summary!J$19</f>
        <v>5.2620777028403308E-2</v>
      </c>
      <c r="K8" s="99">
        <f>RES_hhdet_fech!K8/RES_summary!K$19</f>
        <v>6.4124467689733816E-2</v>
      </c>
      <c r="L8" s="99">
        <f>RES_hhdet_fech!L8/RES_summary!L$19</f>
        <v>8.2672929069359372E-2</v>
      </c>
      <c r="M8" s="99">
        <f>RES_hhdet_fech!M8/RES_summary!M$19</f>
        <v>7.6463591610267903E-2</v>
      </c>
      <c r="N8" s="99">
        <f>RES_hhdet_fech!N8/RES_summary!N$19</f>
        <v>0.11517455855560695</v>
      </c>
      <c r="O8" s="99">
        <f>RES_hhdet_fech!O8/RES_summary!O$19</f>
        <v>0.11068910173784356</v>
      </c>
      <c r="P8" s="99">
        <f>RES_hhdet_fech!P8/RES_summary!P$19</f>
        <v>7.6868527495621231E-2</v>
      </c>
      <c r="Q8" s="99">
        <f>RES_hhdet_fech!Q8/RES_summary!Q$19</f>
        <v>8.7708463768160327E-2</v>
      </c>
      <c r="R8" s="99">
        <f>RES_hhdet_fech!R8/RES_summary!R$19</f>
        <v>7.2554636925249397E-2</v>
      </c>
      <c r="S8" s="99">
        <f>RES_hhdet_fech!S8/RES_summary!S$19</f>
        <v>9.764273965354682E-2</v>
      </c>
      <c r="T8" s="99">
        <f>RES_hhdet_fech!T8/RES_summary!T$19</f>
        <v>0.17011463056414294</v>
      </c>
      <c r="U8" s="99">
        <f>RES_hhdet_fech!U8/RES_summary!U$19</f>
        <v>0.20869878195195254</v>
      </c>
      <c r="V8" s="99">
        <f>RES_hhdet_fech!V8/RES_summary!V$19</f>
        <v>0.23011166421441795</v>
      </c>
      <c r="W8" s="99">
        <f>RES_hhdet_fech!W8/RES_summary!W$19</f>
        <v>0.25317453039254978</v>
      </c>
      <c r="DA8" s="63" t="s">
        <v>2752</v>
      </c>
    </row>
    <row r="9" spans="1:105" ht="12" customHeight="1" x14ac:dyDescent="0.25">
      <c r="A9" s="121" t="s">
        <v>55</v>
      </c>
      <c r="B9" s="123">
        <v>11.707272570777025</v>
      </c>
      <c r="C9" s="123">
        <v>10.259638277894737</v>
      </c>
      <c r="D9" s="123">
        <v>15.457952959849921</v>
      </c>
      <c r="E9" s="123">
        <v>11.197382942849197</v>
      </c>
      <c r="F9" s="123">
        <v>14.474960858776205</v>
      </c>
      <c r="G9" s="123">
        <v>10.414866508170878</v>
      </c>
      <c r="H9" s="123">
        <v>11.015304775370938</v>
      </c>
      <c r="I9" s="123">
        <v>11.608617144560512</v>
      </c>
      <c r="J9" s="123">
        <v>15.658693065262845</v>
      </c>
      <c r="K9" s="123">
        <v>11.957692781833972</v>
      </c>
      <c r="L9" s="123">
        <v>7.4274759711208063</v>
      </c>
      <c r="M9" s="123">
        <v>9.5153684536003738</v>
      </c>
      <c r="N9" s="123">
        <v>10.978728630660182</v>
      </c>
      <c r="O9" s="123">
        <v>9.8795526068501527</v>
      </c>
      <c r="P9" s="123">
        <v>12.806805355913657</v>
      </c>
      <c r="Q9" s="123">
        <v>11.412060313753512</v>
      </c>
      <c r="R9" s="123">
        <v>14.964478015939456</v>
      </c>
      <c r="S9" s="123">
        <v>17.520442895011676</v>
      </c>
      <c r="T9" s="123">
        <v>17.667148209065154</v>
      </c>
      <c r="U9" s="123">
        <v>17.82854194348042</v>
      </c>
      <c r="V9" s="123">
        <v>25.639291806324724</v>
      </c>
      <c r="W9" s="123">
        <v>20.587430406303476</v>
      </c>
      <c r="DA9" s="130" t="s">
        <v>2753</v>
      </c>
    </row>
    <row r="10" spans="1:105" ht="12" customHeight="1" x14ac:dyDescent="0.25">
      <c r="A10" s="97" t="s">
        <v>143</v>
      </c>
      <c r="B10" s="99">
        <v>10.090155808091748</v>
      </c>
      <c r="C10" s="99">
        <v>9.450035662807549</v>
      </c>
      <c r="D10" s="99">
        <v>15.963494343566563</v>
      </c>
      <c r="E10" s="99">
        <v>10.759559953312706</v>
      </c>
      <c r="F10" s="99">
        <v>14.70242044058396</v>
      </c>
      <c r="G10" s="99">
        <v>9.8420119512463362</v>
      </c>
      <c r="H10" s="99">
        <v>10.626162541236411</v>
      </c>
      <c r="I10" s="99">
        <v>11.110011774472518</v>
      </c>
      <c r="J10" s="99">
        <v>16.137204896659313</v>
      </c>
      <c r="K10" s="99">
        <v>12.123027788424038</v>
      </c>
      <c r="L10" s="99">
        <v>7.1975110694510356</v>
      </c>
      <c r="M10" s="99">
        <v>9.4338490050952366</v>
      </c>
      <c r="N10" s="99">
        <v>10.929615720860051</v>
      </c>
      <c r="O10" s="99">
        <v>9.5222287987287295</v>
      </c>
      <c r="P10" s="99">
        <v>12.713567959502829</v>
      </c>
      <c r="Q10" s="99">
        <v>11.1858252828826</v>
      </c>
      <c r="R10" s="99">
        <v>14.913856368181882</v>
      </c>
      <c r="S10" s="99">
        <v>17.629734862684547</v>
      </c>
      <c r="T10" s="99">
        <v>17.650279295530442</v>
      </c>
      <c r="U10" s="99">
        <v>17.351658574927797</v>
      </c>
      <c r="V10" s="99">
        <v>26.447776491732991</v>
      </c>
      <c r="W10" s="99">
        <v>19.995799539019448</v>
      </c>
      <c r="DA10" s="63" t="s">
        <v>2754</v>
      </c>
    </row>
    <row r="11" spans="1:105" ht="12" customHeight="1" x14ac:dyDescent="0.25">
      <c r="A11" s="97" t="s">
        <v>124</v>
      </c>
      <c r="B11" s="99">
        <v>15.545372774295998</v>
      </c>
      <c r="C11" s="99">
        <v>15.217450368561504</v>
      </c>
      <c r="D11" s="99">
        <v>15.148123753192753</v>
      </c>
      <c r="E11" s="99">
        <v>14.84242944252849</v>
      </c>
      <c r="F11" s="99">
        <v>14.55214974066552</v>
      </c>
      <c r="G11" s="99">
        <v>14.37050986690212</v>
      </c>
      <c r="H11" s="99">
        <v>14.303812311023202</v>
      </c>
      <c r="I11" s="99">
        <v>14.359520582598366</v>
      </c>
      <c r="J11" s="99">
        <v>13.837713421727274</v>
      </c>
      <c r="K11" s="99">
        <v>13.810057908142884</v>
      </c>
      <c r="L11" s="99">
        <v>13.378136535210574</v>
      </c>
      <c r="M11" s="99">
        <v>13.37386759107588</v>
      </c>
      <c r="N11" s="99">
        <v>13.457061095074678</v>
      </c>
      <c r="O11" s="99">
        <v>13.838872760139228</v>
      </c>
      <c r="P11" s="99">
        <v>14.967792377242766</v>
      </c>
      <c r="Q11" s="99">
        <v>13.603160432492562</v>
      </c>
      <c r="R11" s="99">
        <v>13.909461610537598</v>
      </c>
      <c r="S11" s="99">
        <v>15.797716255636225</v>
      </c>
      <c r="T11" s="99">
        <v>18.845364222831201</v>
      </c>
      <c r="U11" s="99">
        <v>15.191082881338302</v>
      </c>
      <c r="V11" s="99">
        <v>19.723487852800702</v>
      </c>
      <c r="W11" s="99">
        <v>22.614802755889571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15.556456381403246</v>
      </c>
      <c r="U12" s="99">
        <v>12.774843167690989</v>
      </c>
      <c r="V12" s="99">
        <v>17.13197124615537</v>
      </c>
      <c r="W12" s="99">
        <v>20.169465580447152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5.4552119653759723</v>
      </c>
      <c r="U13" s="102">
        <v>4.2435797027628483</v>
      </c>
      <c r="V13" s="102">
        <v>5.7641816133504546</v>
      </c>
      <c r="W13" s="102">
        <v>6.7206151731228481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10.101244416027276</v>
      </c>
      <c r="U14" s="105">
        <v>8.5312634649281378</v>
      </c>
      <c r="V14" s="105">
        <v>11.367789632804913</v>
      </c>
      <c r="W14" s="105">
        <v>13.448850407324304</v>
      </c>
      <c r="DA14" s="132" t="s">
        <v>2758</v>
      </c>
    </row>
    <row r="15" spans="1:105" ht="12" customHeight="1" x14ac:dyDescent="0.25">
      <c r="A15" s="106" t="s">
        <v>122</v>
      </c>
      <c r="B15" s="102">
        <v>15.595004126679276</v>
      </c>
      <c r="C15" s="102">
        <v>12.588049089042048</v>
      </c>
      <c r="D15" s="102">
        <v>12.927423342483918</v>
      </c>
      <c r="E15" s="102">
        <v>13.418252987501097</v>
      </c>
      <c r="F15" s="102">
        <v>12.926190967350596</v>
      </c>
      <c r="G15" s="102">
        <v>12.71675448321858</v>
      </c>
      <c r="H15" s="102">
        <v>12.794544277021364</v>
      </c>
      <c r="I15" s="102">
        <v>13.890805066030511</v>
      </c>
      <c r="J15" s="102">
        <v>12.734997935341433</v>
      </c>
      <c r="K15" s="102">
        <v>10.073252958390977</v>
      </c>
      <c r="L15" s="102">
        <v>9.3720338936857246</v>
      </c>
      <c r="M15" s="102">
        <v>10.101640739205461</v>
      </c>
      <c r="N15" s="102">
        <v>11.328290665702793</v>
      </c>
      <c r="O15" s="102">
        <v>13.884062207874022</v>
      </c>
      <c r="P15" s="102">
        <v>13.730144470799802</v>
      </c>
      <c r="Q15" s="102">
        <v>15.453131177966428</v>
      </c>
      <c r="R15" s="102">
        <v>15.999492540173271</v>
      </c>
      <c r="S15" s="102">
        <v>16.552423266037483</v>
      </c>
      <c r="T15" s="102">
        <v>19.664124652517373</v>
      </c>
      <c r="U15" s="102">
        <v>23.125547184252103</v>
      </c>
      <c r="V15" s="102">
        <v>20.568165716167638</v>
      </c>
      <c r="W15" s="102">
        <v>24.732130263935254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9.9794848604457389</v>
      </c>
      <c r="P16" s="105">
        <v>10.033487396237611</v>
      </c>
      <c r="Q16" s="105">
        <v>11.602717193354813</v>
      </c>
      <c r="R16" s="105">
        <v>11.652796044317169</v>
      </c>
      <c r="S16" s="105">
        <v>11.967067403417646</v>
      </c>
      <c r="T16" s="105">
        <v>14.628250256468997</v>
      </c>
      <c r="U16" s="105">
        <v>17.563818079236096</v>
      </c>
      <c r="V16" s="105">
        <v>15.864795374970736</v>
      </c>
      <c r="W16" s="105">
        <v>19.538931504275276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4.8084701568478216</v>
      </c>
      <c r="P17" s="99">
        <v>4.3922827470149235</v>
      </c>
      <c r="Q17" s="99">
        <v>5.1407324804407022</v>
      </c>
      <c r="R17" s="99">
        <v>5.0643471518371266</v>
      </c>
      <c r="S17" s="99">
        <v>4.688233612673951</v>
      </c>
      <c r="T17" s="99">
        <v>5.9323965909713179</v>
      </c>
      <c r="U17" s="99">
        <v>6.7401651995315985</v>
      </c>
      <c r="V17" s="99">
        <v>6.1138977743511012</v>
      </c>
      <c r="W17" s="99">
        <v>7.4593265267272235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5.1710147035979199</v>
      </c>
      <c r="P18" s="99">
        <v>5.6412046492226855</v>
      </c>
      <c r="Q18" s="99">
        <v>6.4619847129141119</v>
      </c>
      <c r="R18" s="99">
        <v>6.5884488924800424</v>
      </c>
      <c r="S18" s="99">
        <v>7.2788337907436942</v>
      </c>
      <c r="T18" s="99">
        <v>8.6958536654976797</v>
      </c>
      <c r="U18" s="99">
        <v>10.823652879704492</v>
      </c>
      <c r="V18" s="99">
        <v>9.7508976006196342</v>
      </c>
      <c r="W18" s="99">
        <v>12.079604977548055</v>
      </c>
      <c r="DA18" s="63" t="s">
        <v>2762</v>
      </c>
    </row>
    <row r="19" spans="1:105" ht="12" customHeight="1" x14ac:dyDescent="0.25">
      <c r="A19" s="121" t="s">
        <v>54</v>
      </c>
      <c r="B19" s="123">
        <v>3.6207504152879619</v>
      </c>
      <c r="C19" s="123">
        <v>3.7972877620457655</v>
      </c>
      <c r="D19" s="123">
        <v>4.9276561234793554</v>
      </c>
      <c r="E19" s="123">
        <v>4.0806122516770236</v>
      </c>
      <c r="F19" s="123">
        <v>4.9792466103527895</v>
      </c>
      <c r="G19" s="123">
        <v>3.4861877834388895</v>
      </c>
      <c r="H19" s="123">
        <v>3.4543507615291205</v>
      </c>
      <c r="I19" s="123">
        <v>3.6302978817894531</v>
      </c>
      <c r="J19" s="123">
        <v>4.2197781385506508</v>
      </c>
      <c r="K19" s="123">
        <v>3.421226222694183</v>
      </c>
      <c r="L19" s="123">
        <v>3.2685984363324341</v>
      </c>
      <c r="M19" s="123">
        <v>3.855878249962037</v>
      </c>
      <c r="N19" s="123">
        <v>3.967318559510038</v>
      </c>
      <c r="O19" s="123">
        <v>3.1247498841277075</v>
      </c>
      <c r="P19" s="123">
        <v>3.375377147081347</v>
      </c>
      <c r="Q19" s="123">
        <v>3.4185582742929137</v>
      </c>
      <c r="R19" s="123">
        <v>4.6920132447748895</v>
      </c>
      <c r="S19" s="123">
        <v>4.9216006586869661</v>
      </c>
      <c r="T19" s="123">
        <v>5.435577934288605</v>
      </c>
      <c r="U19" s="123">
        <v>4.5824515333234102</v>
      </c>
      <c r="V19" s="123">
        <v>6.7575223573271934</v>
      </c>
      <c r="W19" s="123">
        <v>6.8768448209610931</v>
      </c>
      <c r="DA19" s="130" t="s">
        <v>2763</v>
      </c>
    </row>
    <row r="20" spans="1:105" ht="12" customHeight="1" x14ac:dyDescent="0.25">
      <c r="A20" s="97" t="s">
        <v>51</v>
      </c>
      <c r="B20" s="99">
        <v>4.5535452592979695</v>
      </c>
      <c r="C20" s="99">
        <v>4.3690675515382402</v>
      </c>
      <c r="D20" s="99">
        <v>7.4358829960040538</v>
      </c>
      <c r="E20" s="99">
        <v>4.9459238952164188</v>
      </c>
      <c r="F20" s="99">
        <v>6.751499514378974</v>
      </c>
      <c r="G20" s="99">
        <v>3.4853225704279343</v>
      </c>
      <c r="H20" s="99">
        <v>3.7921175433110546</v>
      </c>
      <c r="I20" s="99">
        <v>3.7681109413556686</v>
      </c>
      <c r="J20" s="99">
        <v>5.2621966122865782</v>
      </c>
      <c r="K20" s="99">
        <v>3.8519346414317983</v>
      </c>
      <c r="L20" s="99">
        <v>3.577203912036405</v>
      </c>
      <c r="M20" s="99">
        <v>4.0898324695524497</v>
      </c>
      <c r="N20" s="99">
        <v>4.0221804942625514</v>
      </c>
      <c r="O20" s="99">
        <v>3.1561726531375056</v>
      </c>
      <c r="P20" s="99">
        <v>3.4113729729277416</v>
      </c>
      <c r="Q20" s="99">
        <v>3.4334059512078587</v>
      </c>
      <c r="R20" s="99">
        <v>4.9480986236507585</v>
      </c>
      <c r="S20" s="99">
        <v>5.0871216612987604</v>
      </c>
      <c r="T20" s="99">
        <v>5.5711753199526868</v>
      </c>
      <c r="U20" s="99">
        <v>4.6071027058051817</v>
      </c>
      <c r="V20" s="99">
        <v>6.8023260682656659</v>
      </c>
      <c r="W20" s="99">
        <v>6.9169480444442373</v>
      </c>
      <c r="DA20" s="63" t="s">
        <v>2764</v>
      </c>
    </row>
    <row r="21" spans="1:105" ht="12" customHeight="1" x14ac:dyDescent="0.25">
      <c r="A21" s="97" t="s">
        <v>50</v>
      </c>
      <c r="B21" s="99">
        <v>4.4039733046921352</v>
      </c>
      <c r="C21" s="99">
        <v>4.5310504927352078</v>
      </c>
      <c r="D21" s="99">
        <v>4.0619091298990586</v>
      </c>
      <c r="E21" s="99">
        <v>3.9461310469828317</v>
      </c>
      <c r="F21" s="99">
        <v>4.2368774263866547</v>
      </c>
      <c r="G21" s="99">
        <v>4.4608419857304025</v>
      </c>
      <c r="H21" s="99">
        <v>4.0725506287829623</v>
      </c>
      <c r="I21" s="99">
        <v>4.1330963278094819</v>
      </c>
      <c r="J21" s="99">
        <v>3.9362147793382132</v>
      </c>
      <c r="K21" s="99">
        <v>3.6715714226841443</v>
      </c>
      <c r="L21" s="99">
        <v>3.2136733228056324</v>
      </c>
      <c r="M21" s="99">
        <v>3.4750659069420142</v>
      </c>
      <c r="N21" s="99">
        <v>3.5578812617488436</v>
      </c>
      <c r="O21" s="99">
        <v>3.5801258299724772</v>
      </c>
      <c r="P21" s="99">
        <v>3.9767092306729692</v>
      </c>
      <c r="Q21" s="99">
        <v>4.3179791996279491</v>
      </c>
      <c r="R21" s="99">
        <v>4.9218640569016889</v>
      </c>
      <c r="S21" s="99">
        <v>5.5381186249375833</v>
      </c>
      <c r="T21" s="99">
        <v>3.2076835856212589</v>
      </c>
      <c r="U21" s="99">
        <v>6.5313537985000432</v>
      </c>
      <c r="V21" s="99">
        <v>4.0702296656193866</v>
      </c>
      <c r="W21" s="99">
        <v>8.2176247700413008</v>
      </c>
      <c r="DA21" s="63" t="s">
        <v>2765</v>
      </c>
    </row>
    <row r="22" spans="1:105" ht="12" customHeight="1" x14ac:dyDescent="0.25">
      <c r="A22" s="109" t="s">
        <v>120</v>
      </c>
      <c r="B22" s="110">
        <v>2.9997803258122619</v>
      </c>
      <c r="C22" s="110">
        <v>3.3585876936073675</v>
      </c>
      <c r="D22" s="110">
        <v>3.0215157163103981</v>
      </c>
      <c r="E22" s="110">
        <v>3.352187797055016</v>
      </c>
      <c r="F22" s="110">
        <v>3.524665218544599</v>
      </c>
      <c r="G22" s="110">
        <v>3.4261628345356363</v>
      </c>
      <c r="H22" s="110">
        <v>3.0561938278024328</v>
      </c>
      <c r="I22" s="110">
        <v>3.4430249781709645</v>
      </c>
      <c r="J22" s="110">
        <v>2.8972282589566345</v>
      </c>
      <c r="K22" s="110">
        <v>2.6897743068797269</v>
      </c>
      <c r="L22" s="110">
        <v>2.4030187882361012</v>
      </c>
      <c r="M22" s="110">
        <v>2.7033964307544776</v>
      </c>
      <c r="N22" s="110">
        <v>2.7775926506134856</v>
      </c>
      <c r="O22" s="110">
        <v>2.7009647300761292</v>
      </c>
      <c r="P22" s="110">
        <v>3.1389662871148318</v>
      </c>
      <c r="Q22" s="110">
        <v>3.3180588379963982</v>
      </c>
      <c r="R22" s="110">
        <v>3.3926343422608642</v>
      </c>
      <c r="S22" s="110">
        <v>4.0677414465794239</v>
      </c>
      <c r="T22" s="110">
        <v>3.9031208854652752</v>
      </c>
      <c r="U22" s="110">
        <v>4.0019602195994199</v>
      </c>
      <c r="V22" s="110">
        <v>4.2721976263169763</v>
      </c>
      <c r="W22" s="110">
        <v>4.9271927611735293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190.23583058635276</v>
      </c>
      <c r="C24" s="118">
        <f t="shared" si="7"/>
        <v>171.49531202010996</v>
      </c>
      <c r="D24" s="118">
        <f t="shared" si="7"/>
        <v>316.58544599801434</v>
      </c>
      <c r="E24" s="118">
        <f t="shared" si="7"/>
        <v>126.9729885642441</v>
      </c>
      <c r="F24" s="118">
        <f t="shared" si="7"/>
        <v>41.670340144881827</v>
      </c>
      <c r="G24" s="118">
        <f t="shared" si="7"/>
        <v>79.889395300882569</v>
      </c>
      <c r="H24" s="118">
        <f t="shared" si="7"/>
        <v>199.08166544477155</v>
      </c>
      <c r="I24" s="118">
        <f t="shared" si="7"/>
        <v>133.66463029418941</v>
      </c>
      <c r="J24" s="118">
        <f t="shared" si="7"/>
        <v>216.84314121514618</v>
      </c>
      <c r="K24" s="118">
        <f t="shared" si="7"/>
        <v>221.80216592426052</v>
      </c>
      <c r="L24" s="118">
        <f t="shared" si="7"/>
        <v>161.24634709356229</v>
      </c>
      <c r="M24" s="118">
        <f t="shared" si="7"/>
        <v>76.674763898103791</v>
      </c>
      <c r="N24" s="118">
        <f t="shared" si="7"/>
        <v>243.41194412328113</v>
      </c>
      <c r="O24" s="118">
        <f t="shared" si="7"/>
        <v>180.34644601356558</v>
      </c>
      <c r="P24" s="118">
        <f t="shared" si="7"/>
        <v>32.454165215448384</v>
      </c>
      <c r="Q24" s="118">
        <f t="shared" si="7"/>
        <v>34.156841281608301</v>
      </c>
      <c r="R24" s="118">
        <f t="shared" ref="R24:V24" si="8">R25+R28+R30+R39</f>
        <v>189.67581521805769</v>
      </c>
      <c r="S24" s="118">
        <f t="shared" si="8"/>
        <v>192.92693886022451</v>
      </c>
      <c r="T24" s="118">
        <f t="shared" si="8"/>
        <v>179.76000399560823</v>
      </c>
      <c r="U24" s="118">
        <f t="shared" si="8"/>
        <v>157.79551992706644</v>
      </c>
      <c r="V24" s="118">
        <f t="shared" si="8"/>
        <v>163.64662441128769</v>
      </c>
      <c r="W24" s="118">
        <f t="shared" ref="W24" si="9">W25+W28+W30+W39</f>
        <v>194.4943490765211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171.56251118404103</v>
      </c>
      <c r="C25" s="123">
        <f t="shared" si="10"/>
        <v>155.09264180236207</v>
      </c>
      <c r="D25" s="123">
        <f t="shared" si="10"/>
        <v>300.30104122837849</v>
      </c>
      <c r="E25" s="123">
        <f t="shared" si="10"/>
        <v>110.10492031398924</v>
      </c>
      <c r="F25" s="123">
        <f t="shared" si="10"/>
        <v>25.034973157343085</v>
      </c>
      <c r="G25" s="123">
        <f t="shared" si="10"/>
        <v>63.359384806301421</v>
      </c>
      <c r="H25" s="123">
        <f t="shared" si="10"/>
        <v>182.85503990964963</v>
      </c>
      <c r="I25" s="123">
        <f t="shared" si="10"/>
        <v>116.06635997096707</v>
      </c>
      <c r="J25" s="123">
        <f t="shared" si="10"/>
        <v>200.87154057555418</v>
      </c>
      <c r="K25" s="123">
        <f t="shared" si="10"/>
        <v>208.44142485855198</v>
      </c>
      <c r="L25" s="123">
        <f t="shared" si="10"/>
        <v>149.03978815893612</v>
      </c>
      <c r="M25" s="123">
        <f t="shared" si="10"/>
        <v>63.545904835487221</v>
      </c>
      <c r="N25" s="123">
        <f t="shared" si="10"/>
        <v>229.0642768628679</v>
      </c>
      <c r="O25" s="123">
        <f t="shared" si="10"/>
        <v>163.88538647202577</v>
      </c>
      <c r="P25" s="123">
        <f t="shared" si="10"/>
        <v>15.522536769106406</v>
      </c>
      <c r="Q25" s="123">
        <f t="shared" si="10"/>
        <v>15.181856574462806</v>
      </c>
      <c r="R25" s="123">
        <f t="shared" ref="R25:V25" si="11">SUM(R26:R27)</f>
        <v>170.33350684962954</v>
      </c>
      <c r="S25" s="123">
        <f t="shared" si="11"/>
        <v>172.46481086245953</v>
      </c>
      <c r="T25" s="123">
        <f t="shared" si="11"/>
        <v>156.27693860534893</v>
      </c>
      <c r="U25" s="123">
        <f t="shared" si="11"/>
        <v>130.55213086879104</v>
      </c>
      <c r="V25" s="123">
        <f t="shared" si="11"/>
        <v>138.61386176490061</v>
      </c>
      <c r="W25" s="123">
        <f t="shared" ref="W25" si="12">SUM(W26:W27)</f>
        <v>164.67804121344588</v>
      </c>
      <c r="DA25" s="130" t="s">
        <v>2768</v>
      </c>
    </row>
    <row r="26" spans="1:105" ht="12" customHeight="1" x14ac:dyDescent="0.25">
      <c r="A26" s="97" t="s">
        <v>74</v>
      </c>
      <c r="B26" s="99">
        <v>169.54741463895843</v>
      </c>
      <c r="C26" s="99">
        <v>153.26808454183535</v>
      </c>
      <c r="D26" s="99">
        <v>296.82457247438623</v>
      </c>
      <c r="E26" s="99">
        <v>108.84500007190145</v>
      </c>
      <c r="F26" s="99">
        <v>24.749444916584881</v>
      </c>
      <c r="G26" s="99">
        <v>62.640692929820126</v>
      </c>
      <c r="H26" s="99">
        <v>180.7537148128427</v>
      </c>
      <c r="I26" s="99">
        <v>114.74017308094678</v>
      </c>
      <c r="J26" s="99">
        <v>198.58272030954595</v>
      </c>
      <c r="K26" s="99">
        <v>206.06867949339104</v>
      </c>
      <c r="L26" s="99">
        <v>147.39661289177769</v>
      </c>
      <c r="M26" s="99">
        <v>62.846029066287294</v>
      </c>
      <c r="N26" s="99">
        <v>226.56902920370828</v>
      </c>
      <c r="O26" s="99">
        <v>162.0473187005316</v>
      </c>
      <c r="P26" s="99">
        <v>15.346935991114055</v>
      </c>
      <c r="Q26" s="99">
        <v>15.015687810462989</v>
      </c>
      <c r="R26" s="99">
        <v>168.46652803875352</v>
      </c>
      <c r="S26" s="99">
        <v>170.53894570085532</v>
      </c>
      <c r="T26" s="99">
        <v>154.44472656428104</v>
      </c>
      <c r="U26" s="99">
        <v>129.00152939078279</v>
      </c>
      <c r="V26" s="99">
        <v>136.91608159869247</v>
      </c>
      <c r="W26" s="99">
        <v>162.61430688576527</v>
      </c>
      <c r="DA26" s="63" t="s">
        <v>2769</v>
      </c>
    </row>
    <row r="27" spans="1:105" ht="12" customHeight="1" x14ac:dyDescent="0.25">
      <c r="A27" s="97" t="s">
        <v>53</v>
      </c>
      <c r="B27" s="99">
        <v>2.0150965450825984</v>
      </c>
      <c r="C27" s="99">
        <v>1.8245572605267191</v>
      </c>
      <c r="D27" s="99">
        <v>3.4764687539922825</v>
      </c>
      <c r="E27" s="99">
        <v>1.2599202420877811</v>
      </c>
      <c r="F27" s="99">
        <v>0.28552824075820538</v>
      </c>
      <c r="G27" s="99">
        <v>0.71869187648129718</v>
      </c>
      <c r="H27" s="99">
        <v>2.1013250968069266</v>
      </c>
      <c r="I27" s="99">
        <v>1.3261868900202971</v>
      </c>
      <c r="J27" s="99">
        <v>2.2888202660082189</v>
      </c>
      <c r="K27" s="99">
        <v>2.3727453651609509</v>
      </c>
      <c r="L27" s="99">
        <v>1.6431752671584148</v>
      </c>
      <c r="M27" s="99">
        <v>0.69987576919993022</v>
      </c>
      <c r="N27" s="99">
        <v>2.4952476591596215</v>
      </c>
      <c r="O27" s="99">
        <v>1.8380677714941656</v>
      </c>
      <c r="P27" s="99">
        <v>0.17560077799235138</v>
      </c>
      <c r="Q27" s="99">
        <v>0.16616876399981681</v>
      </c>
      <c r="R27" s="99">
        <v>1.8669788108760317</v>
      </c>
      <c r="S27" s="99">
        <v>1.9258651616042013</v>
      </c>
      <c r="T27" s="99">
        <v>1.8322120410679006</v>
      </c>
      <c r="U27" s="99">
        <v>1.550601478008236</v>
      </c>
      <c r="V27" s="99">
        <v>1.6977801662081262</v>
      </c>
      <c r="W27" s="99">
        <v>2.0637343276806197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6.4871918088643381E-3</v>
      </c>
      <c r="C28" s="123">
        <f t="shared" si="13"/>
        <v>1.2654567946640412E-2</v>
      </c>
      <c r="D28" s="123">
        <f t="shared" si="13"/>
        <v>1.9255277617454974E-2</v>
      </c>
      <c r="E28" s="123">
        <f t="shared" si="13"/>
        <v>2.7782405385058943E-2</v>
      </c>
      <c r="F28" s="123">
        <f t="shared" si="13"/>
        <v>2.9854562529990768E-2</v>
      </c>
      <c r="G28" s="123">
        <f t="shared" si="13"/>
        <v>3.8582290673115631E-2</v>
      </c>
      <c r="H28" s="123">
        <f t="shared" si="13"/>
        <v>5.1777312824194052E-2</v>
      </c>
      <c r="I28" s="123">
        <f t="shared" si="13"/>
        <v>8.0842032284427115E-2</v>
      </c>
      <c r="J28" s="123">
        <f t="shared" si="13"/>
        <v>7.2341326388644767E-2</v>
      </c>
      <c r="K28" s="123">
        <f t="shared" si="13"/>
        <v>8.2804958697831471E-2</v>
      </c>
      <c r="L28" s="123">
        <f t="shared" si="13"/>
        <v>0.10316304653250843</v>
      </c>
      <c r="M28" s="123">
        <f t="shared" si="13"/>
        <v>0.13882401981104109</v>
      </c>
      <c r="N28" s="123">
        <f t="shared" si="13"/>
        <v>0.22608659237142736</v>
      </c>
      <c r="O28" s="123">
        <f t="shared" si="13"/>
        <v>0.16559209950993317</v>
      </c>
      <c r="P28" s="123">
        <f t="shared" si="13"/>
        <v>8.9745305715516255E-2</v>
      </c>
      <c r="Q28" s="123">
        <f t="shared" si="13"/>
        <v>9.9007841627074294E-2</v>
      </c>
      <c r="R28" s="123">
        <f t="shared" si="13"/>
        <v>7.0373808653327832E-2</v>
      </c>
      <c r="S28" s="123">
        <f t="shared" si="13"/>
        <v>6.1296392556867078E-2</v>
      </c>
      <c r="T28" s="123">
        <f t="shared" si="13"/>
        <v>7.3815113791264292E-2</v>
      </c>
      <c r="U28" s="123">
        <f t="shared" si="13"/>
        <v>9.0553214359525555E-2</v>
      </c>
      <c r="V28" s="123">
        <f t="shared" si="13"/>
        <v>0.12541651692002301</v>
      </c>
      <c r="W28" s="123">
        <f t="shared" si="13"/>
        <v>0.13816417025893996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6.4871918088643381E-3</v>
      </c>
      <c r="C29" s="99">
        <f>RES_hhdet_fech!C29/RES_summary!C$19</f>
        <v>1.2654567946640412E-2</v>
      </c>
      <c r="D29" s="99">
        <f>RES_hhdet_fech!D29/RES_summary!D$19</f>
        <v>1.9255277617454974E-2</v>
      </c>
      <c r="E29" s="99">
        <f>RES_hhdet_fech!E29/RES_summary!E$19</f>
        <v>2.7782405385058943E-2</v>
      </c>
      <c r="F29" s="99">
        <f>RES_hhdet_fech!F29/RES_summary!F$19</f>
        <v>2.9854562529990768E-2</v>
      </c>
      <c r="G29" s="99">
        <f>RES_hhdet_fech!G29/RES_summary!G$19</f>
        <v>3.8582290673115631E-2</v>
      </c>
      <c r="H29" s="99">
        <f>RES_hhdet_fech!H29/RES_summary!H$19</f>
        <v>5.1777312824194052E-2</v>
      </c>
      <c r="I29" s="99">
        <f>RES_hhdet_fech!I29/RES_summary!I$19</f>
        <v>8.0842032284427115E-2</v>
      </c>
      <c r="J29" s="99">
        <f>RES_hhdet_fech!J29/RES_summary!J$19</f>
        <v>7.2341326388644767E-2</v>
      </c>
      <c r="K29" s="99">
        <f>RES_hhdet_fech!K29/RES_summary!K$19</f>
        <v>8.2804958697831471E-2</v>
      </c>
      <c r="L29" s="99">
        <f>RES_hhdet_fech!L29/RES_summary!L$19</f>
        <v>0.10316304653250843</v>
      </c>
      <c r="M29" s="99">
        <f>RES_hhdet_fech!M29/RES_summary!M$19</f>
        <v>0.13882401981104109</v>
      </c>
      <c r="N29" s="99">
        <f>RES_hhdet_fech!N29/RES_summary!N$19</f>
        <v>0.22608659237142736</v>
      </c>
      <c r="O29" s="99">
        <f>RES_hhdet_fech!O29/RES_summary!O$19</f>
        <v>0.16559209950993317</v>
      </c>
      <c r="P29" s="99">
        <f>RES_hhdet_fech!P29/RES_summary!P$19</f>
        <v>8.9745305715516255E-2</v>
      </c>
      <c r="Q29" s="99">
        <f>RES_hhdet_fech!Q29/RES_summary!Q$19</f>
        <v>9.9007841627074294E-2</v>
      </c>
      <c r="R29" s="99">
        <f>RES_hhdet_fech!R29/RES_summary!R$19</f>
        <v>7.0373808653327832E-2</v>
      </c>
      <c r="S29" s="99">
        <f>RES_hhdet_fech!S29/RES_summary!S$19</f>
        <v>6.1296392556867078E-2</v>
      </c>
      <c r="T29" s="99">
        <f>RES_hhdet_fech!T29/RES_summary!T$19</f>
        <v>7.3815113791264292E-2</v>
      </c>
      <c r="U29" s="99">
        <f>RES_hhdet_fech!U29/RES_summary!U$19</f>
        <v>9.0553214359525555E-2</v>
      </c>
      <c r="V29" s="99">
        <f>RES_hhdet_fech!V29/RES_summary!V$19</f>
        <v>0.12541651692002301</v>
      </c>
      <c r="W29" s="99">
        <f>RES_hhdet_fech!W29/RES_summary!W$19</f>
        <v>0.13816417025893996</v>
      </c>
      <c r="DA29" s="63" t="s">
        <v>2772</v>
      </c>
    </row>
    <row r="30" spans="1:105" ht="12" customHeight="1" x14ac:dyDescent="0.25">
      <c r="A30" s="121" t="s">
        <v>55</v>
      </c>
      <c r="B30" s="123">
        <v>15.588829450500748</v>
      </c>
      <c r="C30" s="123">
        <v>12.967750115926572</v>
      </c>
      <c r="D30" s="123">
        <v>13.187181662770962</v>
      </c>
      <c r="E30" s="123">
        <v>13.459336676881007</v>
      </c>
      <c r="F30" s="123">
        <v>13.043776575710439</v>
      </c>
      <c r="G30" s="123">
        <v>13.007304951275323</v>
      </c>
      <c r="H30" s="123">
        <v>13.055101533648642</v>
      </c>
      <c r="I30" s="123">
        <v>14.02870567657769</v>
      </c>
      <c r="J30" s="123">
        <v>12.930013405039098</v>
      </c>
      <c r="K30" s="123">
        <v>10.521448222753113</v>
      </c>
      <c r="L30" s="123">
        <v>9.6427209568896011</v>
      </c>
      <c r="M30" s="123">
        <v>10.22286795912799</v>
      </c>
      <c r="N30" s="123">
        <v>11.257628353434841</v>
      </c>
      <c r="O30" s="123">
        <v>13.516561027414427</v>
      </c>
      <c r="P30" s="123">
        <v>13.64572993879297</v>
      </c>
      <c r="Q30" s="123">
        <v>15.504102216214058</v>
      </c>
      <c r="R30" s="123">
        <v>15.826043738789139</v>
      </c>
      <c r="S30" s="123">
        <v>16.299404799900636</v>
      </c>
      <c r="T30" s="123">
        <v>19.459620863796175</v>
      </c>
      <c r="U30" s="123">
        <v>23.002033860399589</v>
      </c>
      <c r="V30" s="123">
        <v>20.542320389982979</v>
      </c>
      <c r="W30" s="123">
        <v>24.612723374204283</v>
      </c>
      <c r="DA30" s="130" t="s">
        <v>2773</v>
      </c>
    </row>
    <row r="31" spans="1:105" ht="12" customHeight="1" x14ac:dyDescent="0.25">
      <c r="A31" s="97" t="s">
        <v>141</v>
      </c>
      <c r="B31" s="99">
        <v>15.545372774295998</v>
      </c>
      <c r="C31" s="99">
        <v>14.942841071436474</v>
      </c>
      <c r="D31" s="99">
        <v>14.801922662112851</v>
      </c>
      <c r="E31" s="99">
        <v>14.435142022333679</v>
      </c>
      <c r="F31" s="99">
        <v>14.252227587934922</v>
      </c>
      <c r="G31" s="99">
        <v>14.357114719246834</v>
      </c>
      <c r="H31" s="99">
        <v>14.384941304485787</v>
      </c>
      <c r="I31" s="99">
        <v>14.547696441148002</v>
      </c>
      <c r="J31" s="99">
        <v>13.97699607909831</v>
      </c>
      <c r="K31" s="99">
        <v>13.880829805654377</v>
      </c>
      <c r="L31" s="99">
        <v>13.433601112016113</v>
      </c>
      <c r="M31" s="99">
        <v>13.425974336972212</v>
      </c>
      <c r="N31" s="99">
        <v>13.439432625076172</v>
      </c>
      <c r="O31" s="99">
        <v>13.620547824739347</v>
      </c>
      <c r="P31" s="99">
        <v>14.69793174857873</v>
      </c>
      <c r="Q31" s="99">
        <v>14.8413494005034</v>
      </c>
      <c r="R31" s="99">
        <v>14.425259678320154</v>
      </c>
      <c r="S31" s="99">
        <v>16.388723031137584</v>
      </c>
      <c r="T31" s="99">
        <v>20.640927047228352</v>
      </c>
      <c r="U31" s="99">
        <v>16.486858962740069</v>
      </c>
      <c r="V31" s="99">
        <v>20.949069720041173</v>
      </c>
      <c r="W31" s="99">
        <v>23.384955251698255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15.595004126679273</v>
      </c>
      <c r="C35" s="102">
        <v>12.511642713642448</v>
      </c>
      <c r="D35" s="102">
        <v>12.785787781632383</v>
      </c>
      <c r="E35" s="102">
        <v>13.202399996140809</v>
      </c>
      <c r="F35" s="102">
        <v>12.727855345021561</v>
      </c>
      <c r="G35" s="102">
        <v>12.666528716437517</v>
      </c>
      <c r="H35" s="102">
        <v>12.764456509669555</v>
      </c>
      <c r="I35" s="102">
        <v>13.924508881571915</v>
      </c>
      <c r="J35" s="102">
        <v>12.749617863408481</v>
      </c>
      <c r="K35" s="102">
        <v>10.078855325386771</v>
      </c>
      <c r="L35" s="102">
        <v>9.3816846982512612</v>
      </c>
      <c r="M35" s="102">
        <v>10.116314458027842</v>
      </c>
      <c r="N35" s="102">
        <v>11.319166279776709</v>
      </c>
      <c r="O35" s="102">
        <v>13.818851794072993</v>
      </c>
      <c r="P35" s="102">
        <v>13.838338674657331</v>
      </c>
      <c r="Q35" s="102">
        <v>15.775937194312307</v>
      </c>
      <c r="R35" s="102">
        <v>16.150174622818497</v>
      </c>
      <c r="S35" s="102">
        <v>16.758616173932193</v>
      </c>
      <c r="T35" s="102">
        <v>20.234672787418543</v>
      </c>
      <c r="U35" s="102">
        <v>24.171932985765423</v>
      </c>
      <c r="V35" s="102">
        <v>21.436145290737013</v>
      </c>
      <c r="W35" s="102">
        <v>25.513359116597325</v>
      </c>
      <c r="DA35" s="131" t="s">
        <v>2778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6.789437886974488</v>
      </c>
      <c r="M36" s="105">
        <v>7.150817255301738</v>
      </c>
      <c r="N36" s="105">
        <v>8.0918438759033204</v>
      </c>
      <c r="O36" s="105">
        <v>10.212279195073631</v>
      </c>
      <c r="P36" s="105">
        <v>10.246273523882524</v>
      </c>
      <c r="Q36" s="105">
        <v>11.844006706301212</v>
      </c>
      <c r="R36" s="105">
        <v>12.286711651249544</v>
      </c>
      <c r="S36" s="105">
        <v>12.456117182800075</v>
      </c>
      <c r="T36" s="105">
        <v>14.916017417955459</v>
      </c>
      <c r="U36" s="105">
        <v>17.898305926196706</v>
      </c>
      <c r="V36" s="105">
        <v>16.11375637097299</v>
      </c>
      <c r="W36" s="105">
        <v>19.816277732552486</v>
      </c>
      <c r="DA36" s="132" t="s">
        <v>2779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3.2928790755764457</v>
      </c>
      <c r="M37" s="99">
        <v>3.1310264087412021</v>
      </c>
      <c r="N37" s="99">
        <v>3.6929688577148254</v>
      </c>
      <c r="O37" s="99">
        <v>5.0288180804059754</v>
      </c>
      <c r="P37" s="99">
        <v>4.5922274568042951</v>
      </c>
      <c r="Q37" s="99">
        <v>5.3674734661068264</v>
      </c>
      <c r="R37" s="99">
        <v>5.5583900414155485</v>
      </c>
      <c r="S37" s="99">
        <v>5.0515167740564806</v>
      </c>
      <c r="T37" s="99">
        <v>6.070844661135915</v>
      </c>
      <c r="U37" s="99">
        <v>6.8923708696437558</v>
      </c>
      <c r="V37" s="99">
        <v>6.2247178493071997</v>
      </c>
      <c r="W37" s="99">
        <v>7.583481283048398</v>
      </c>
      <c r="DA37" s="63" t="s">
        <v>2780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3.4965588113980419</v>
      </c>
      <c r="M38" s="99">
        <v>4.019790846560535</v>
      </c>
      <c r="N38" s="99">
        <v>4.3988750181884955</v>
      </c>
      <c r="O38" s="99">
        <v>5.1834611146676535</v>
      </c>
      <c r="P38" s="99">
        <v>5.6540460670782284</v>
      </c>
      <c r="Q38" s="99">
        <v>6.476533240194386</v>
      </c>
      <c r="R38" s="99">
        <v>6.7283216098339977</v>
      </c>
      <c r="S38" s="99">
        <v>7.4046004087435948</v>
      </c>
      <c r="T38" s="99">
        <v>8.8451727568195402</v>
      </c>
      <c r="U38" s="99">
        <v>11.00593505655295</v>
      </c>
      <c r="V38" s="99">
        <v>9.8890385216657855</v>
      </c>
      <c r="W38" s="99">
        <v>12.232796449504091</v>
      </c>
      <c r="DA38" s="63" t="s">
        <v>2781</v>
      </c>
    </row>
    <row r="39" spans="1:105" ht="12" customHeight="1" x14ac:dyDescent="0.25">
      <c r="A39" s="121" t="s">
        <v>54</v>
      </c>
      <c r="B39" s="123">
        <v>3.0780027600021129</v>
      </c>
      <c r="C39" s="123">
        <v>3.4222655338746648</v>
      </c>
      <c r="D39" s="123">
        <v>3.0779678292474224</v>
      </c>
      <c r="E39" s="123">
        <v>3.3809491679887973</v>
      </c>
      <c r="F39" s="123">
        <v>3.5617358492983109</v>
      </c>
      <c r="G39" s="123">
        <v>3.4841232526327142</v>
      </c>
      <c r="H39" s="123">
        <v>3.119746688649085</v>
      </c>
      <c r="I39" s="123">
        <v>3.488722614360217</v>
      </c>
      <c r="J39" s="123">
        <v>2.9692459081642473</v>
      </c>
      <c r="K39" s="123">
        <v>2.7564878842575942</v>
      </c>
      <c r="L39" s="123">
        <v>2.4606749312040557</v>
      </c>
      <c r="M39" s="123">
        <v>2.7671670836775286</v>
      </c>
      <c r="N39" s="123">
        <v>2.8639523146069665</v>
      </c>
      <c r="O39" s="123">
        <v>2.7789064146154567</v>
      </c>
      <c r="P39" s="123">
        <v>3.1961532018334928</v>
      </c>
      <c r="Q39" s="123">
        <v>3.3718746493043659</v>
      </c>
      <c r="R39" s="123">
        <v>3.4458908209856887</v>
      </c>
      <c r="S39" s="123">
        <v>4.1014268053074838</v>
      </c>
      <c r="T39" s="123">
        <v>3.9496294126718676</v>
      </c>
      <c r="U39" s="123">
        <v>4.1508019835163026</v>
      </c>
      <c r="V39" s="123">
        <v>4.3650257394840892</v>
      </c>
      <c r="W39" s="123">
        <v>5.0654203186119995</v>
      </c>
      <c r="DA39" s="130" t="s">
        <v>2782</v>
      </c>
    </row>
    <row r="40" spans="1:105" ht="12" customHeight="1" x14ac:dyDescent="0.25">
      <c r="A40" s="97" t="s">
        <v>50</v>
      </c>
      <c r="B40" s="99">
        <v>4.4039733046921352</v>
      </c>
      <c r="C40" s="99">
        <v>4.5242328085351362</v>
      </c>
      <c r="D40" s="99">
        <v>4.0555334029802639</v>
      </c>
      <c r="E40" s="99">
        <v>3.9406956845907914</v>
      </c>
      <c r="F40" s="99">
        <v>4.2323974569413592</v>
      </c>
      <c r="G40" s="99">
        <v>4.4557961930031231</v>
      </c>
      <c r="H40" s="99">
        <v>4.0685181087998732</v>
      </c>
      <c r="I40" s="99">
        <v>4.1318028051214508</v>
      </c>
      <c r="J40" s="99">
        <v>3.9343605926825171</v>
      </c>
      <c r="K40" s="99">
        <v>3.6699716471014012</v>
      </c>
      <c r="L40" s="99">
        <v>3.2137138632903586</v>
      </c>
      <c r="M40" s="99">
        <v>3.4779456753423865</v>
      </c>
      <c r="N40" s="99">
        <v>3.5664196816461136</v>
      </c>
      <c r="O40" s="99">
        <v>3.5864948829486281</v>
      </c>
      <c r="P40" s="99">
        <v>3.980769574557363</v>
      </c>
      <c r="Q40" s="99">
        <v>4.3207231597425269</v>
      </c>
      <c r="R40" s="99">
        <v>4.9232061695046605</v>
      </c>
      <c r="S40" s="99">
        <v>5.5376286075748329</v>
      </c>
      <c r="T40" s="99">
        <v>3.2107315442120776</v>
      </c>
      <c r="U40" s="99">
        <v>6.5657038832672168</v>
      </c>
      <c r="V40" s="99">
        <v>4.1053908760867648</v>
      </c>
      <c r="W40" s="99">
        <v>8.2627286729650482</v>
      </c>
      <c r="DA40" s="63" t="s">
        <v>2783</v>
      </c>
    </row>
    <row r="41" spans="1:105" ht="12" customHeight="1" x14ac:dyDescent="0.25">
      <c r="A41" s="109" t="s">
        <v>120</v>
      </c>
      <c r="B41" s="110">
        <v>2.9997803258122615</v>
      </c>
      <c r="C41" s="110">
        <v>3.351422594667806</v>
      </c>
      <c r="D41" s="110">
        <v>3.0141984185125352</v>
      </c>
      <c r="E41" s="110">
        <v>3.345682964643613</v>
      </c>
      <c r="F41" s="110">
        <v>3.5190484827388406</v>
      </c>
      <c r="G41" s="110">
        <v>3.4196500297245116</v>
      </c>
      <c r="H41" s="110">
        <v>3.0499592547312431</v>
      </c>
      <c r="I41" s="110">
        <v>3.4401292476324712</v>
      </c>
      <c r="J41" s="110">
        <v>2.8935781143871346</v>
      </c>
      <c r="K41" s="110">
        <v>2.6857805628620306</v>
      </c>
      <c r="L41" s="110">
        <v>2.403206954180467</v>
      </c>
      <c r="M41" s="110">
        <v>2.711546147691942</v>
      </c>
      <c r="N41" s="110">
        <v>2.8085927989936574</v>
      </c>
      <c r="O41" s="110">
        <v>2.7249947214400523</v>
      </c>
      <c r="P41" s="110">
        <v>3.1581348600435724</v>
      </c>
      <c r="Q41" s="110">
        <v>3.332775855311088</v>
      </c>
      <c r="R41" s="110">
        <v>3.398742458798913</v>
      </c>
      <c r="S41" s="110">
        <v>4.066167497572688</v>
      </c>
      <c r="T41" s="110">
        <v>3.9645417914838759</v>
      </c>
      <c r="U41" s="110">
        <v>4.0951005966315384</v>
      </c>
      <c r="V41" s="110">
        <v>4.3708991032981608</v>
      </c>
      <c r="W41" s="110">
        <v>4.9760574784638552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0</v>
      </c>
      <c r="C43" s="118">
        <f t="shared" si="14"/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0</v>
      </c>
      <c r="C44" s="123">
        <f t="shared" si="17"/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2786</v>
      </c>
    </row>
    <row r="45" spans="1:105" ht="12" customHeight="1" x14ac:dyDescent="0.25">
      <c r="A45" s="97" t="s">
        <v>216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2787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0</v>
      </c>
      <c r="C48" s="99">
        <f>RES_hhdet_fech!C48/RES_summary!C$19</f>
        <v>0</v>
      </c>
      <c r="D48" s="99">
        <f>RES_hhdet_fech!D48/RES_summary!D$19</f>
        <v>0</v>
      </c>
      <c r="E48" s="99">
        <f>RES_hhdet_fech!E48/RES_summary!E$19</f>
        <v>0</v>
      </c>
      <c r="F48" s="99">
        <f>RES_hhdet_fech!F48/RES_summary!F$19</f>
        <v>0</v>
      </c>
      <c r="G48" s="99">
        <f>RES_hhdet_fech!G48/RES_summary!G$19</f>
        <v>0</v>
      </c>
      <c r="H48" s="99">
        <f>RES_hhdet_fech!H48/RES_summary!H$19</f>
        <v>0</v>
      </c>
      <c r="I48" s="99">
        <f>RES_hhdet_fech!I48/RES_summary!I$19</f>
        <v>0</v>
      </c>
      <c r="J48" s="99">
        <f>RES_hhdet_fech!J48/RES_summary!J$19</f>
        <v>0</v>
      </c>
      <c r="K48" s="99">
        <f>RES_hhdet_fech!K48/RES_summary!K$19</f>
        <v>0</v>
      </c>
      <c r="L48" s="99">
        <f>RES_hhdet_fech!L48/RES_summary!L$19</f>
        <v>0</v>
      </c>
      <c r="M48" s="99">
        <f>RES_hhdet_fech!M48/RES_summary!M$19</f>
        <v>0</v>
      </c>
      <c r="N48" s="99">
        <f>RES_hhdet_fech!N48/RES_summary!N$19</f>
        <v>0</v>
      </c>
      <c r="O48" s="99">
        <f>RES_hhdet_fech!O48/RES_summary!O$19</f>
        <v>0</v>
      </c>
      <c r="P48" s="99">
        <f>RES_hhdet_fech!P48/RES_summary!P$19</f>
        <v>0</v>
      </c>
      <c r="Q48" s="99">
        <f>RES_hhdet_fech!Q48/RES_summary!Q$19</f>
        <v>0</v>
      </c>
      <c r="R48" s="99">
        <f>RES_hhdet_fech!R48/RES_summary!R$19</f>
        <v>0</v>
      </c>
      <c r="S48" s="99">
        <f>RES_hhdet_fech!S48/RES_summary!S$19</f>
        <v>0</v>
      </c>
      <c r="T48" s="99">
        <f>RES_hhdet_fech!T48/RES_summary!T$19</f>
        <v>0</v>
      </c>
      <c r="U48" s="99">
        <f>RES_hhdet_fech!U48/RES_summary!U$19</f>
        <v>0</v>
      </c>
      <c r="V48" s="99">
        <f>RES_hhdet_fech!V48/RES_summary!V$19</f>
        <v>0</v>
      </c>
      <c r="W48" s="99">
        <f>RES_hhdet_fech!W48/RES_summary!W$19</f>
        <v>0</v>
      </c>
      <c r="DA48" s="63" t="s">
        <v>2790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2791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2792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2793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2794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2795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2796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2797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2798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2799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2800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2801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234.24452522026832</v>
      </c>
      <c r="C62" s="118">
        <f t="shared" si="21"/>
        <v>231.53717628146052</v>
      </c>
      <c r="D62" s="118">
        <f t="shared" si="21"/>
        <v>221.78268781580036</v>
      </c>
      <c r="E62" s="118">
        <f t="shared" si="21"/>
        <v>219.81827212603096</v>
      </c>
      <c r="F62" s="118">
        <f t="shared" si="21"/>
        <v>198.19577536494228</v>
      </c>
      <c r="G62" s="118">
        <f t="shared" si="21"/>
        <v>186.72370454262131</v>
      </c>
      <c r="H62" s="118">
        <f t="shared" si="21"/>
        <v>165.65077448783708</v>
      </c>
      <c r="I62" s="118">
        <f t="shared" si="21"/>
        <v>138.72392200425517</v>
      </c>
      <c r="J62" s="118">
        <f t="shared" si="21"/>
        <v>149.41201038148563</v>
      </c>
      <c r="K62" s="118">
        <f t="shared" si="21"/>
        <v>155.38903176056192</v>
      </c>
      <c r="L62" s="118">
        <f t="shared" si="21"/>
        <v>193.20968428840229</v>
      </c>
      <c r="M62" s="118">
        <f t="shared" si="21"/>
        <v>173.9760484920896</v>
      </c>
      <c r="N62" s="118">
        <f t="shared" si="21"/>
        <v>170.24661466659825</v>
      </c>
      <c r="O62" s="118">
        <f t="shared" si="21"/>
        <v>181.89345092439305</v>
      </c>
      <c r="P62" s="118">
        <f t="shared" si="21"/>
        <v>163.31812703307588</v>
      </c>
      <c r="Q62" s="118">
        <f t="shared" si="21"/>
        <v>165.5969724214545</v>
      </c>
      <c r="R62" s="118">
        <f t="shared" ref="R62:V62" si="22">R63+R66+R68+R77</f>
        <v>168.89352726315695</v>
      </c>
      <c r="S62" s="118">
        <f t="shared" si="22"/>
        <v>178.34333027186906</v>
      </c>
      <c r="T62" s="118">
        <f t="shared" si="22"/>
        <v>172.07992260294671</v>
      </c>
      <c r="U62" s="118">
        <f t="shared" si="22"/>
        <v>169.79121704233444</v>
      </c>
      <c r="V62" s="118">
        <f t="shared" si="22"/>
        <v>174.96634743528568</v>
      </c>
      <c r="W62" s="118">
        <f t="shared" ref="W62" si="23">W63+W66+W68+W77</f>
        <v>190.82241865164451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209.3132464350343</v>
      </c>
      <c r="C63" s="123">
        <f t="shared" si="24"/>
        <v>213.60797401488949</v>
      </c>
      <c r="D63" s="123">
        <f t="shared" si="24"/>
        <v>203.86799229588757</v>
      </c>
      <c r="E63" s="123">
        <f t="shared" si="24"/>
        <v>200.35790744805104</v>
      </c>
      <c r="F63" s="123">
        <f t="shared" si="24"/>
        <v>179.20244599568113</v>
      </c>
      <c r="G63" s="123">
        <f t="shared" si="24"/>
        <v>167.91393371181061</v>
      </c>
      <c r="H63" s="123">
        <f t="shared" si="24"/>
        <v>146.98835868277206</v>
      </c>
      <c r="I63" s="123">
        <f t="shared" si="24"/>
        <v>119.96575685920322</v>
      </c>
      <c r="J63" s="123">
        <f t="shared" si="24"/>
        <v>130.43047904889792</v>
      </c>
      <c r="K63" s="123">
        <f t="shared" si="24"/>
        <v>136.35587597011076</v>
      </c>
      <c r="L63" s="123">
        <f t="shared" si="24"/>
        <v>180.95756746900682</v>
      </c>
      <c r="M63" s="123">
        <f t="shared" si="24"/>
        <v>159.88901024257984</v>
      </c>
      <c r="N63" s="123">
        <f t="shared" si="24"/>
        <v>155.82842296837484</v>
      </c>
      <c r="O63" s="123">
        <f t="shared" si="24"/>
        <v>165.76791375770426</v>
      </c>
      <c r="P63" s="123">
        <f t="shared" si="24"/>
        <v>140.51242086194048</v>
      </c>
      <c r="Q63" s="123">
        <f t="shared" si="24"/>
        <v>145.43258981632496</v>
      </c>
      <c r="R63" s="123">
        <f t="shared" ref="R63:V63" si="25">SUM(R64:R65)</f>
        <v>149.56729713684567</v>
      </c>
      <c r="S63" s="123">
        <f t="shared" si="25"/>
        <v>155.70649145437392</v>
      </c>
      <c r="T63" s="123">
        <f t="shared" si="25"/>
        <v>143.56851781797172</v>
      </c>
      <c r="U63" s="123">
        <f t="shared" si="25"/>
        <v>140.52387899349168</v>
      </c>
      <c r="V63" s="123">
        <f t="shared" si="25"/>
        <v>144.06440416181144</v>
      </c>
      <c r="W63" s="123">
        <f t="shared" ref="W63" si="26">SUM(W64:W65)</f>
        <v>161.54470542012879</v>
      </c>
      <c r="DA63" s="130" t="s">
        <v>2804</v>
      </c>
    </row>
    <row r="64" spans="1:105" ht="12" customHeight="1" x14ac:dyDescent="0.25">
      <c r="A64" s="97" t="s">
        <v>217</v>
      </c>
      <c r="B64" s="99">
        <v>207.08089090695236</v>
      </c>
      <c r="C64" s="99">
        <v>211.33755099927407</v>
      </c>
      <c r="D64" s="99">
        <v>201.71862106589253</v>
      </c>
      <c r="E64" s="99">
        <v>198.2468835092362</v>
      </c>
      <c r="F64" s="99">
        <v>177.31207220858164</v>
      </c>
      <c r="G64" s="99">
        <v>166.14211269517867</v>
      </c>
      <c r="H64" s="99">
        <v>145.43986054082447</v>
      </c>
      <c r="I64" s="99">
        <v>118.69565328135303</v>
      </c>
      <c r="J64" s="99">
        <v>129.04570065928317</v>
      </c>
      <c r="K64" s="99">
        <v>134.8999655940527</v>
      </c>
      <c r="L64" s="99">
        <v>179.08348496864133</v>
      </c>
      <c r="M64" s="99">
        <v>158.21531143016819</v>
      </c>
      <c r="N64" s="99">
        <v>154.18354291192014</v>
      </c>
      <c r="O64" s="99">
        <v>163.95482194870391</v>
      </c>
      <c r="P64" s="99">
        <v>138.94902220979779</v>
      </c>
      <c r="Q64" s="99">
        <v>143.84947143625678</v>
      </c>
      <c r="R64" s="99">
        <v>147.92813357008845</v>
      </c>
      <c r="S64" s="99">
        <v>153.94857196042142</v>
      </c>
      <c r="T64" s="99">
        <v>141.85447857489063</v>
      </c>
      <c r="U64" s="99">
        <v>138.82622143472034</v>
      </c>
      <c r="V64" s="99">
        <v>142.29573245926159</v>
      </c>
      <c r="W64" s="99">
        <v>159.58603870292524</v>
      </c>
      <c r="DA64" s="63" t="s">
        <v>2805</v>
      </c>
    </row>
    <row r="65" spans="1:105" ht="12" customHeight="1" x14ac:dyDescent="0.25">
      <c r="A65" s="97" t="s">
        <v>53</v>
      </c>
      <c r="B65" s="99">
        <v>2.23235552808194</v>
      </c>
      <c r="C65" s="99">
        <v>2.2704230156154099</v>
      </c>
      <c r="D65" s="99">
        <v>2.1493712299950376</v>
      </c>
      <c r="E65" s="99">
        <v>2.1110239388148315</v>
      </c>
      <c r="F65" s="99">
        <v>1.8903737870994923</v>
      </c>
      <c r="G65" s="99">
        <v>1.7718210166319566</v>
      </c>
      <c r="H65" s="99">
        <v>1.5484981419475821</v>
      </c>
      <c r="I65" s="99">
        <v>1.2701035778501999</v>
      </c>
      <c r="J65" s="99">
        <v>1.3847783896147492</v>
      </c>
      <c r="K65" s="99">
        <v>1.4559103760580581</v>
      </c>
      <c r="L65" s="99">
        <v>1.8740825003654809</v>
      </c>
      <c r="M65" s="99">
        <v>1.6736988124116614</v>
      </c>
      <c r="N65" s="99">
        <v>1.6448800564546822</v>
      </c>
      <c r="O65" s="99">
        <v>1.8130918090003425</v>
      </c>
      <c r="P65" s="99">
        <v>1.5633986521426866</v>
      </c>
      <c r="Q65" s="99">
        <v>1.5831183800681892</v>
      </c>
      <c r="R65" s="99">
        <v>1.6391635667572271</v>
      </c>
      <c r="S65" s="99">
        <v>1.7579194939524958</v>
      </c>
      <c r="T65" s="99">
        <v>1.7140392430811031</v>
      </c>
      <c r="U65" s="99">
        <v>1.6976575587713507</v>
      </c>
      <c r="V65" s="99">
        <v>1.7686717025498464</v>
      </c>
      <c r="W65" s="99">
        <v>1.9586667172035477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6.3688693519860871E-3</v>
      </c>
      <c r="C66" s="123">
        <f t="shared" si="27"/>
        <v>1.1629965438348319E-2</v>
      </c>
      <c r="D66" s="123">
        <f t="shared" si="27"/>
        <v>1.9276109806509234E-2</v>
      </c>
      <c r="E66" s="123">
        <f t="shared" si="27"/>
        <v>2.8998974800037935E-2</v>
      </c>
      <c r="F66" s="123">
        <f t="shared" si="27"/>
        <v>3.2894471181231906E-2</v>
      </c>
      <c r="G66" s="123">
        <f t="shared" si="27"/>
        <v>4.3893950016533803E-2</v>
      </c>
      <c r="H66" s="123">
        <f t="shared" si="27"/>
        <v>5.8766028807961605E-2</v>
      </c>
      <c r="I66" s="123">
        <f t="shared" si="27"/>
        <v>8.2685557518051733E-2</v>
      </c>
      <c r="J66" s="123">
        <f t="shared" si="27"/>
        <v>6.9442382753796397E-2</v>
      </c>
      <c r="K66" s="123">
        <f t="shared" si="27"/>
        <v>8.3116907330196207E-2</v>
      </c>
      <c r="L66" s="123">
        <f t="shared" si="27"/>
        <v>0.10878087196989708</v>
      </c>
      <c r="M66" s="123">
        <f t="shared" si="27"/>
        <v>9.3758897026467169E-2</v>
      </c>
      <c r="N66" s="123">
        <f t="shared" si="27"/>
        <v>0.14089275261993162</v>
      </c>
      <c r="O66" s="123">
        <f t="shared" si="27"/>
        <v>0.12206764109614721</v>
      </c>
      <c r="P66" s="123">
        <f t="shared" si="27"/>
        <v>8.9832882127788602E-2</v>
      </c>
      <c r="Q66" s="123">
        <f t="shared" si="27"/>
        <v>0.14596944915079776</v>
      </c>
      <c r="R66" s="123">
        <f t="shared" si="27"/>
        <v>0.15444899334863083</v>
      </c>
      <c r="S66" s="123">
        <f t="shared" si="27"/>
        <v>0.16637490265210297</v>
      </c>
      <c r="T66" s="123">
        <f t="shared" si="27"/>
        <v>0.20021527697115427</v>
      </c>
      <c r="U66" s="123">
        <f t="shared" si="27"/>
        <v>0.21462506183834654</v>
      </c>
      <c r="V66" s="123">
        <f t="shared" si="27"/>
        <v>0.24245743711247417</v>
      </c>
      <c r="W66" s="123">
        <f t="shared" si="27"/>
        <v>0.24270839173243955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6.3688693519860871E-3</v>
      </c>
      <c r="C67" s="99">
        <f>RES_hhdet_fech!C67/RES_summary!C$19</f>
        <v>1.1629965438348319E-2</v>
      </c>
      <c r="D67" s="99">
        <f>RES_hhdet_fech!D67/RES_summary!D$19</f>
        <v>1.9276109806509234E-2</v>
      </c>
      <c r="E67" s="99">
        <f>RES_hhdet_fech!E67/RES_summary!E$19</f>
        <v>2.8998974800037935E-2</v>
      </c>
      <c r="F67" s="99">
        <f>RES_hhdet_fech!F67/RES_summary!F$19</f>
        <v>3.2894471181231906E-2</v>
      </c>
      <c r="G67" s="99">
        <f>RES_hhdet_fech!G67/RES_summary!G$19</f>
        <v>4.3893950016533803E-2</v>
      </c>
      <c r="H67" s="99">
        <f>RES_hhdet_fech!H67/RES_summary!H$19</f>
        <v>5.8766028807961605E-2</v>
      </c>
      <c r="I67" s="99">
        <f>RES_hhdet_fech!I67/RES_summary!I$19</f>
        <v>8.2685557518051733E-2</v>
      </c>
      <c r="J67" s="99">
        <f>RES_hhdet_fech!J67/RES_summary!J$19</f>
        <v>6.9442382753796397E-2</v>
      </c>
      <c r="K67" s="99">
        <f>RES_hhdet_fech!K67/RES_summary!K$19</f>
        <v>8.3116907330196207E-2</v>
      </c>
      <c r="L67" s="99">
        <f>RES_hhdet_fech!L67/RES_summary!L$19</f>
        <v>0.10878087196989708</v>
      </c>
      <c r="M67" s="99">
        <f>RES_hhdet_fech!M67/RES_summary!M$19</f>
        <v>9.3758897026467169E-2</v>
      </c>
      <c r="N67" s="99">
        <f>RES_hhdet_fech!N67/RES_summary!N$19</f>
        <v>0.14089275261993162</v>
      </c>
      <c r="O67" s="99">
        <f>RES_hhdet_fech!O67/RES_summary!O$19</f>
        <v>0.12206764109614721</v>
      </c>
      <c r="P67" s="99">
        <f>RES_hhdet_fech!P67/RES_summary!P$19</f>
        <v>8.9832882127788602E-2</v>
      </c>
      <c r="Q67" s="99">
        <f>RES_hhdet_fech!Q67/RES_summary!Q$19</f>
        <v>0.14596944915079776</v>
      </c>
      <c r="R67" s="99">
        <f>RES_hhdet_fech!R67/RES_summary!R$19</f>
        <v>0.15444899334863083</v>
      </c>
      <c r="S67" s="99">
        <f>RES_hhdet_fech!S67/RES_summary!S$19</f>
        <v>0.16637490265210297</v>
      </c>
      <c r="T67" s="99">
        <f>RES_hhdet_fech!T67/RES_summary!T$19</f>
        <v>0.20021527697115427</v>
      </c>
      <c r="U67" s="99">
        <f>RES_hhdet_fech!U67/RES_summary!U$19</f>
        <v>0.21462506183834654</v>
      </c>
      <c r="V67" s="99">
        <f>RES_hhdet_fech!V67/RES_summary!V$19</f>
        <v>0.24245743711247417</v>
      </c>
      <c r="W67" s="99">
        <f>RES_hhdet_fech!W67/RES_summary!W$19</f>
        <v>0.24270839173243955</v>
      </c>
      <c r="DA67" s="63" t="s">
        <v>2808</v>
      </c>
    </row>
    <row r="68" spans="1:105" ht="12" customHeight="1" x14ac:dyDescent="0.25">
      <c r="A68" s="121" t="s">
        <v>55</v>
      </c>
      <c r="B68" s="123">
        <v>19.158446939639209</v>
      </c>
      <c r="C68" s="123">
        <v>14.161662786943115</v>
      </c>
      <c r="D68" s="123">
        <v>14.30455245120176</v>
      </c>
      <c r="E68" s="123">
        <v>14.956727732279056</v>
      </c>
      <c r="F68" s="123">
        <v>14.395509160661554</v>
      </c>
      <c r="G68" s="123">
        <v>14.418253303998521</v>
      </c>
      <c r="H68" s="123">
        <v>14.628562447869653</v>
      </c>
      <c r="I68" s="123">
        <v>14.526881902263259</v>
      </c>
      <c r="J68" s="123">
        <v>14.832139172274491</v>
      </c>
      <c r="K68" s="123">
        <v>14.764279412244344</v>
      </c>
      <c r="L68" s="123">
        <v>9.4255699095241905</v>
      </c>
      <c r="M68" s="123">
        <v>10.681633562616396</v>
      </c>
      <c r="N68" s="123">
        <v>11.025420980956566</v>
      </c>
      <c r="O68" s="123">
        <v>12.605651208407638</v>
      </c>
      <c r="P68" s="123">
        <v>18.141799624038104</v>
      </c>
      <c r="Q68" s="123">
        <v>15.82304045747896</v>
      </c>
      <c r="R68" s="123">
        <v>14.984202950406097</v>
      </c>
      <c r="S68" s="123">
        <v>17.11005338565537</v>
      </c>
      <c r="T68" s="123">
        <v>22.775043357232608</v>
      </c>
      <c r="U68" s="123">
        <v>23.408408768262078</v>
      </c>
      <c r="V68" s="123">
        <v>24.880219543497478</v>
      </c>
      <c r="W68" s="123">
        <v>22.216378000253297</v>
      </c>
      <c r="DA68" s="130" t="s">
        <v>2809</v>
      </c>
    </row>
    <row r="69" spans="1:105" ht="12" customHeight="1" x14ac:dyDescent="0.25">
      <c r="A69" s="97" t="s">
        <v>134</v>
      </c>
      <c r="B69" s="99">
        <v>21.028484702191992</v>
      </c>
      <c r="C69" s="99">
        <v>14.876524918679317</v>
      </c>
      <c r="D69" s="99">
        <v>14.949934503301318</v>
      </c>
      <c r="E69" s="99">
        <v>15.652532184299705</v>
      </c>
      <c r="F69" s="99">
        <v>15.010725253588321</v>
      </c>
      <c r="G69" s="99">
        <v>15.010253567529469</v>
      </c>
      <c r="H69" s="99">
        <v>15.218033658507451</v>
      </c>
      <c r="I69" s="99">
        <v>14.704760919092376</v>
      </c>
      <c r="J69" s="99">
        <v>15.370326377961232</v>
      </c>
      <c r="K69" s="99">
        <v>15.824382943850519</v>
      </c>
      <c r="L69" s="99">
        <v>9.4408738336575428</v>
      </c>
      <c r="M69" s="99">
        <v>10.761882514179341</v>
      </c>
      <c r="N69" s="99">
        <v>11.016649211676793</v>
      </c>
      <c r="O69" s="99">
        <v>12.524923076656641</v>
      </c>
      <c r="P69" s="99">
        <v>18.277009883664594</v>
      </c>
      <c r="Q69" s="99">
        <v>15.839744736923771</v>
      </c>
      <c r="R69" s="99">
        <v>14.963567996810633</v>
      </c>
      <c r="S69" s="99">
        <v>17.14223850230265</v>
      </c>
      <c r="T69" s="99">
        <v>23.156268803123286</v>
      </c>
      <c r="U69" s="99">
        <v>23.668852176735651</v>
      </c>
      <c r="V69" s="99">
        <v>25.760902682609434</v>
      </c>
      <c r="W69" s="99">
        <v>21.864272359979804</v>
      </c>
      <c r="DA69" s="63" t="s">
        <v>2810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6.3008379655128683</v>
      </c>
      <c r="M70" s="99">
        <v>7.123637561869276</v>
      </c>
      <c r="N70" s="99">
        <v>7.5309061420146159</v>
      </c>
      <c r="O70" s="99">
        <v>8.9675172145139506</v>
      </c>
      <c r="P70" s="99">
        <v>12.877140802736061</v>
      </c>
      <c r="Q70" s="99">
        <v>11.356414851097941</v>
      </c>
      <c r="R70" s="99">
        <v>10.974173963823477</v>
      </c>
      <c r="S70" s="99">
        <v>12.528944033600995</v>
      </c>
      <c r="T70" s="99">
        <v>16.990210105457717</v>
      </c>
      <c r="U70" s="99">
        <v>17.419443853919212</v>
      </c>
      <c r="V70" s="99">
        <v>18.94749061199078</v>
      </c>
      <c r="W70" s="99">
        <v>16.3056131732586</v>
      </c>
      <c r="DA70" s="63" t="s">
        <v>2811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3.0759808193505243</v>
      </c>
      <c r="M71" s="102">
        <v>3.1595223485145483</v>
      </c>
      <c r="N71" s="102">
        <v>3.4888304661725886</v>
      </c>
      <c r="O71" s="102">
        <v>4.4681888868494939</v>
      </c>
      <c r="P71" s="102">
        <v>5.8063653459269515</v>
      </c>
      <c r="Q71" s="102">
        <v>5.1533039834197156</v>
      </c>
      <c r="R71" s="102">
        <v>4.9852148322751884</v>
      </c>
      <c r="S71" s="102">
        <v>5.1441144447045248</v>
      </c>
      <c r="T71" s="102">
        <v>7.0494222418997161</v>
      </c>
      <c r="U71" s="102">
        <v>6.6705724725178248</v>
      </c>
      <c r="V71" s="102">
        <v>7.1668788115330058</v>
      </c>
      <c r="W71" s="102">
        <v>6.0777419223929501</v>
      </c>
      <c r="DA71" s="131" t="s">
        <v>2812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3.2248571461623441</v>
      </c>
      <c r="M72" s="105">
        <v>3.9641152133547282</v>
      </c>
      <c r="N72" s="105">
        <v>4.0420756758420282</v>
      </c>
      <c r="O72" s="105">
        <v>4.4993283276644549</v>
      </c>
      <c r="P72" s="105">
        <v>7.070775456809109</v>
      </c>
      <c r="Q72" s="105">
        <v>6.2031108676782276</v>
      </c>
      <c r="R72" s="105">
        <v>5.98895913154829</v>
      </c>
      <c r="S72" s="105">
        <v>7.3848295888964692</v>
      </c>
      <c r="T72" s="105">
        <v>9.9407878635579987</v>
      </c>
      <c r="U72" s="105">
        <v>10.748871381401385</v>
      </c>
      <c r="V72" s="105">
        <v>11.780611800457773</v>
      </c>
      <c r="W72" s="105">
        <v>10.227871250865652</v>
      </c>
      <c r="DA72" s="132" t="s">
        <v>2813</v>
      </c>
    </row>
    <row r="73" spans="1:105" ht="12" customHeight="1" x14ac:dyDescent="0.25">
      <c r="A73" s="106" t="s">
        <v>122</v>
      </c>
      <c r="B73" s="102">
        <v>15.595004126679276</v>
      </c>
      <c r="C73" s="102">
        <v>12.555958055384023</v>
      </c>
      <c r="D73" s="102">
        <v>12.810573019106661</v>
      </c>
      <c r="E73" s="102">
        <v>13.212336901819306</v>
      </c>
      <c r="F73" s="102">
        <v>12.74178545203503</v>
      </c>
      <c r="G73" s="102">
        <v>12.675996575527332</v>
      </c>
      <c r="H73" s="102">
        <v>12.787164401932083</v>
      </c>
      <c r="I73" s="102">
        <v>13.924968600048864</v>
      </c>
      <c r="J73" s="102">
        <v>12.765540364391979</v>
      </c>
      <c r="K73" s="102">
        <v>10.104851326652483</v>
      </c>
      <c r="L73" s="102">
        <v>9.3551146380455474</v>
      </c>
      <c r="M73" s="102">
        <v>10.051324698439579</v>
      </c>
      <c r="N73" s="102">
        <v>11.262337122401226</v>
      </c>
      <c r="O73" s="102">
        <v>13.930597964272819</v>
      </c>
      <c r="P73" s="102">
        <v>14.143364373877271</v>
      </c>
      <c r="Q73" s="102">
        <v>15.659932662649226</v>
      </c>
      <c r="R73" s="102">
        <v>16.153062854521799</v>
      </c>
      <c r="S73" s="102">
        <v>16.738647078449784</v>
      </c>
      <c r="T73" s="102">
        <v>19.429294164352132</v>
      </c>
      <c r="U73" s="102">
        <v>22.481619279635222</v>
      </c>
      <c r="V73" s="102">
        <v>20.262825792163198</v>
      </c>
      <c r="W73" s="102">
        <v>24.798084309022592</v>
      </c>
      <c r="DA73" s="131" t="s">
        <v>2814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7.0651481741641193</v>
      </c>
      <c r="N74" s="105">
        <v>7.9933173481817921</v>
      </c>
      <c r="O74" s="105">
        <v>10.090167046411372</v>
      </c>
      <c r="P74" s="105">
        <v>10.129301225267239</v>
      </c>
      <c r="Q74" s="105">
        <v>11.604074092713974</v>
      </c>
      <c r="R74" s="105">
        <v>12.108994647324236</v>
      </c>
      <c r="S74" s="105">
        <v>12.087744180810313</v>
      </c>
      <c r="T74" s="105">
        <v>14.609123844075508</v>
      </c>
      <c r="U74" s="105">
        <v>17.528080503000297</v>
      </c>
      <c r="V74" s="105">
        <v>15.841422985523618</v>
      </c>
      <c r="W74" s="105">
        <v>19.524712920590019</v>
      </c>
      <c r="DA74" s="132" t="s">
        <v>2815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3.0782047538205375</v>
      </c>
      <c r="N75" s="99">
        <v>3.6306803808732897</v>
      </c>
      <c r="O75" s="99">
        <v>4.9488109967977332</v>
      </c>
      <c r="P75" s="99">
        <v>4.5205129431178763</v>
      </c>
      <c r="Q75" s="99">
        <v>5.2004663574218366</v>
      </c>
      <c r="R75" s="99">
        <v>5.4509930014548278</v>
      </c>
      <c r="S75" s="99">
        <v>4.7951708663786645</v>
      </c>
      <c r="T75" s="99">
        <v>5.921345720033524</v>
      </c>
      <c r="U75" s="99">
        <v>6.7162421696694574</v>
      </c>
      <c r="V75" s="99">
        <v>6.0986404053447698</v>
      </c>
      <c r="W75" s="99">
        <v>7.4519452578697285</v>
      </c>
      <c r="DA75" s="63" t="s">
        <v>2816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3.9869434203435823</v>
      </c>
      <c r="N76" s="99">
        <v>4.3626369673085019</v>
      </c>
      <c r="O76" s="99">
        <v>5.1413560496136421</v>
      </c>
      <c r="P76" s="99">
        <v>5.608788282149364</v>
      </c>
      <c r="Q76" s="99">
        <v>6.4036077352921348</v>
      </c>
      <c r="R76" s="99">
        <v>6.65800164586941</v>
      </c>
      <c r="S76" s="99">
        <v>7.2925733144316478</v>
      </c>
      <c r="T76" s="99">
        <v>8.6877781240419818</v>
      </c>
      <c r="U76" s="99">
        <v>10.81183833333084</v>
      </c>
      <c r="V76" s="99">
        <v>9.742782580178849</v>
      </c>
      <c r="W76" s="99">
        <v>12.072767662720286</v>
      </c>
      <c r="DA76" s="63" t="s">
        <v>2817</v>
      </c>
    </row>
    <row r="77" spans="1:105" ht="12" customHeight="1" x14ac:dyDescent="0.25">
      <c r="A77" s="121" t="s">
        <v>54</v>
      </c>
      <c r="B77" s="123">
        <v>5.7664629762428294</v>
      </c>
      <c r="C77" s="123">
        <v>3.7559095141895806</v>
      </c>
      <c r="D77" s="123">
        <v>3.5908669589045044</v>
      </c>
      <c r="E77" s="123">
        <v>4.4746379709008393</v>
      </c>
      <c r="F77" s="123">
        <v>4.5649257374183412</v>
      </c>
      <c r="G77" s="123">
        <v>4.3476235767956624</v>
      </c>
      <c r="H77" s="123">
        <v>3.9750873283874224</v>
      </c>
      <c r="I77" s="123">
        <v>4.1485976852706186</v>
      </c>
      <c r="J77" s="123">
        <v>4.0799497775594284</v>
      </c>
      <c r="K77" s="123">
        <v>4.1857594708766079</v>
      </c>
      <c r="L77" s="123">
        <v>2.717766037901391</v>
      </c>
      <c r="M77" s="123">
        <v>3.3116457898669025</v>
      </c>
      <c r="N77" s="123">
        <v>3.2518779646469342</v>
      </c>
      <c r="O77" s="123">
        <v>3.3978183171849929</v>
      </c>
      <c r="P77" s="123">
        <v>4.5740736649695135</v>
      </c>
      <c r="Q77" s="123">
        <v>4.1953726984997699</v>
      </c>
      <c r="R77" s="123">
        <v>4.1875781825565639</v>
      </c>
      <c r="S77" s="123">
        <v>5.3604105291876749</v>
      </c>
      <c r="T77" s="123">
        <v>5.5361461507711915</v>
      </c>
      <c r="U77" s="123">
        <v>5.6443042187423069</v>
      </c>
      <c r="V77" s="123">
        <v>5.7792662928642917</v>
      </c>
      <c r="W77" s="123">
        <v>6.8186268395300091</v>
      </c>
      <c r="DA77" s="130" t="s">
        <v>2818</v>
      </c>
    </row>
    <row r="78" spans="1:105" ht="12" customHeight="1" x14ac:dyDescent="0.25">
      <c r="A78" s="97" t="s">
        <v>192</v>
      </c>
      <c r="B78" s="99">
        <v>5.8034179201813085</v>
      </c>
      <c r="C78" s="99">
        <v>3.765257957027718</v>
      </c>
      <c r="D78" s="99">
        <v>3.611725220462906</v>
      </c>
      <c r="E78" s="99">
        <v>4.5104427665524947</v>
      </c>
      <c r="F78" s="99">
        <v>4.5968473874368154</v>
      </c>
      <c r="G78" s="99">
        <v>4.3676392813972962</v>
      </c>
      <c r="H78" s="99">
        <v>3.9966136126503451</v>
      </c>
      <c r="I78" s="99">
        <v>4.1660489230803259</v>
      </c>
      <c r="J78" s="99">
        <v>4.1178724553428232</v>
      </c>
      <c r="K78" s="99">
        <v>4.2318664111215485</v>
      </c>
      <c r="L78" s="99">
        <v>2.7268157496270629</v>
      </c>
      <c r="M78" s="99">
        <v>3.3704377783066741</v>
      </c>
      <c r="N78" s="99">
        <v>3.2927328879995583</v>
      </c>
      <c r="O78" s="99">
        <v>3.4354640745657568</v>
      </c>
      <c r="P78" s="99">
        <v>4.6150797574843354</v>
      </c>
      <c r="Q78" s="99">
        <v>4.2270718651807444</v>
      </c>
      <c r="R78" s="99">
        <v>4.2126955016791685</v>
      </c>
      <c r="S78" s="99">
        <v>5.3974603562183106</v>
      </c>
      <c r="T78" s="99">
        <v>5.5564948243753021</v>
      </c>
      <c r="U78" s="99">
        <v>5.6933532608408459</v>
      </c>
      <c r="V78" s="99">
        <v>5.8341618424277835</v>
      </c>
      <c r="W78" s="99">
        <v>6.8933349181742924</v>
      </c>
      <c r="DA78" s="63" t="s">
        <v>2819</v>
      </c>
    </row>
    <row r="79" spans="1:105" ht="12" customHeight="1" x14ac:dyDescent="0.25">
      <c r="A79" s="109" t="s">
        <v>120</v>
      </c>
      <c r="B79" s="110">
        <v>2.9997803258122615</v>
      </c>
      <c r="C79" s="110">
        <v>3.3343862334775816</v>
      </c>
      <c r="D79" s="110">
        <v>2.9906770246358403</v>
      </c>
      <c r="E79" s="110">
        <v>3.3094439986728661</v>
      </c>
      <c r="F79" s="110">
        <v>3.4948541392972641</v>
      </c>
      <c r="G79" s="110">
        <v>3.4053700438595156</v>
      </c>
      <c r="H79" s="110">
        <v>3.0518203852889263</v>
      </c>
      <c r="I79" s="110">
        <v>3.4446177469934742</v>
      </c>
      <c r="J79" s="110">
        <v>2.8926288881805542</v>
      </c>
      <c r="K79" s="110">
        <v>2.6853524909513142</v>
      </c>
      <c r="L79" s="110">
        <v>2.4006802964831202</v>
      </c>
      <c r="M79" s="110">
        <v>2.6912056381975362</v>
      </c>
      <c r="N79" s="110">
        <v>2.7831699421869724</v>
      </c>
      <c r="O79" s="110">
        <v>2.6904138589398285</v>
      </c>
      <c r="P79" s="110">
        <v>3.1154386385640671</v>
      </c>
      <c r="Q79" s="110">
        <v>3.2957300094101005</v>
      </c>
      <c r="R79" s="110">
        <v>3.3251814692173225</v>
      </c>
      <c r="S79" s="110">
        <v>3.9892281081104213</v>
      </c>
      <c r="T79" s="110">
        <v>3.8405229265515852</v>
      </c>
      <c r="U79" s="110">
        <v>3.947153353206212</v>
      </c>
      <c r="V79" s="110">
        <v>4.2513555561719523</v>
      </c>
      <c r="W79" s="110">
        <v>4.9296901338189549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26.549642815462235</v>
      </c>
      <c r="C81" s="118">
        <f t="shared" si="28"/>
        <v>312.91007060389069</v>
      </c>
      <c r="D81" s="118">
        <f t="shared" si="28"/>
        <v>219.31397098578006</v>
      </c>
      <c r="E81" s="118">
        <f t="shared" si="28"/>
        <v>183.78754425715695</v>
      </c>
      <c r="F81" s="118">
        <f t="shared" si="28"/>
        <v>202.54147723547453</v>
      </c>
      <c r="G81" s="118">
        <f t="shared" si="28"/>
        <v>188.81052424600549</v>
      </c>
      <c r="H81" s="118">
        <f t="shared" si="28"/>
        <v>127.37920667996926</v>
      </c>
      <c r="I81" s="118">
        <f t="shared" si="28"/>
        <v>156.35450704683799</v>
      </c>
      <c r="J81" s="118">
        <f t="shared" si="28"/>
        <v>67.139204028697364</v>
      </c>
      <c r="K81" s="118">
        <f t="shared" si="28"/>
        <v>38.671028735709591</v>
      </c>
      <c r="L81" s="118">
        <f t="shared" si="28"/>
        <v>255.32545577294349</v>
      </c>
      <c r="M81" s="118">
        <f t="shared" si="28"/>
        <v>210.29959265611748</v>
      </c>
      <c r="N81" s="118">
        <f t="shared" si="28"/>
        <v>212.58729183679498</v>
      </c>
      <c r="O81" s="118">
        <f t="shared" si="28"/>
        <v>201.05724314133809</v>
      </c>
      <c r="P81" s="118">
        <f t="shared" si="28"/>
        <v>121.60983139798732</v>
      </c>
      <c r="Q81" s="118">
        <f t="shared" si="28"/>
        <v>173.53618942487665</v>
      </c>
      <c r="R81" s="118">
        <f t="shared" ref="R81:V81" si="29">R82+R85+R87+R100</f>
        <v>191.32041926423895</v>
      </c>
      <c r="S81" s="118">
        <f t="shared" si="29"/>
        <v>189.9890306126849</v>
      </c>
      <c r="T81" s="118">
        <f t="shared" si="29"/>
        <v>162.53643461495827</v>
      </c>
      <c r="U81" s="118">
        <f t="shared" si="29"/>
        <v>180.05303821083885</v>
      </c>
      <c r="V81" s="118">
        <f t="shared" si="29"/>
        <v>183.03662947656116</v>
      </c>
      <c r="W81" s="118">
        <f t="shared" ref="W81" si="30">W82+W85+W87+W100</f>
        <v>212.29787294643018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7.9727041279431834</v>
      </c>
      <c r="C82" s="123">
        <f t="shared" si="31"/>
        <v>296.28036462633958</v>
      </c>
      <c r="D82" s="123">
        <f t="shared" si="31"/>
        <v>203.06335444593361</v>
      </c>
      <c r="E82" s="123">
        <f t="shared" si="31"/>
        <v>167.10604084307758</v>
      </c>
      <c r="F82" s="123">
        <f t="shared" si="31"/>
        <v>185.99156317550694</v>
      </c>
      <c r="G82" s="123">
        <f t="shared" si="31"/>
        <v>172.33104692400715</v>
      </c>
      <c r="H82" s="123">
        <f t="shared" si="31"/>
        <v>111.14952555619269</v>
      </c>
      <c r="I82" s="123">
        <f t="shared" si="31"/>
        <v>138.66212420529263</v>
      </c>
      <c r="J82" s="123">
        <f t="shared" si="31"/>
        <v>51.476838663426776</v>
      </c>
      <c r="K82" s="123">
        <f t="shared" si="31"/>
        <v>25.773103694199712</v>
      </c>
      <c r="L82" s="123">
        <f t="shared" si="31"/>
        <v>244.01635225181499</v>
      </c>
      <c r="M82" s="123">
        <f t="shared" si="31"/>
        <v>198.14419125546991</v>
      </c>
      <c r="N82" s="123">
        <f t="shared" si="31"/>
        <v>199.05250052122273</v>
      </c>
      <c r="O82" s="123">
        <f t="shared" si="31"/>
        <v>185.24228549377446</v>
      </c>
      <c r="P82" s="123">
        <f t="shared" si="31"/>
        <v>105.11580328645509</v>
      </c>
      <c r="Q82" s="123">
        <f t="shared" si="31"/>
        <v>154.76377394611083</v>
      </c>
      <c r="R82" s="123">
        <f t="shared" ref="R82:V82" si="32">SUM(R83:R84)</f>
        <v>172.35971937421067</v>
      </c>
      <c r="S82" s="123">
        <f t="shared" si="32"/>
        <v>170.02621668272931</v>
      </c>
      <c r="T82" s="123">
        <f t="shared" si="32"/>
        <v>139.15653216684584</v>
      </c>
      <c r="U82" s="123">
        <f t="shared" si="32"/>
        <v>150.88631247940972</v>
      </c>
      <c r="V82" s="123">
        <f t="shared" si="32"/>
        <v>157.65328195415859</v>
      </c>
      <c r="W82" s="123">
        <f t="shared" ref="W82" si="33">SUM(W83:W84)</f>
        <v>183.24897121116493</v>
      </c>
      <c r="DA82" s="130" t="s">
        <v>2822</v>
      </c>
    </row>
    <row r="83" spans="1:105" ht="12" customHeight="1" x14ac:dyDescent="0.25">
      <c r="A83" s="97" t="s">
        <v>204</v>
      </c>
      <c r="B83" s="99">
        <v>7.9421365754981057</v>
      </c>
      <c r="C83" s="99">
        <v>295.00973229092676</v>
      </c>
      <c r="D83" s="99">
        <v>202.17674523765149</v>
      </c>
      <c r="E83" s="99">
        <v>166.36599335171096</v>
      </c>
      <c r="F83" s="99">
        <v>185.16453028361047</v>
      </c>
      <c r="G83" s="99">
        <v>171.56373053314221</v>
      </c>
      <c r="H83" s="99">
        <v>110.65918565140832</v>
      </c>
      <c r="I83" s="99">
        <v>138.0497055315746</v>
      </c>
      <c r="J83" s="99">
        <v>51.24085302191088</v>
      </c>
      <c r="K83" s="99">
        <v>25.653025830358761</v>
      </c>
      <c r="L83" s="99">
        <v>242.90490463979944</v>
      </c>
      <c r="M83" s="99">
        <v>197.2479013570435</v>
      </c>
      <c r="N83" s="99">
        <v>198.1653587993105</v>
      </c>
      <c r="O83" s="99">
        <v>184.41377017855379</v>
      </c>
      <c r="P83" s="99">
        <v>104.64196264532264</v>
      </c>
      <c r="Q83" s="99">
        <v>154.08870243669855</v>
      </c>
      <c r="R83" s="99">
        <v>171.61258960244547</v>
      </c>
      <c r="S83" s="99">
        <v>169.28344359018715</v>
      </c>
      <c r="T83" s="99">
        <v>138.52717802542034</v>
      </c>
      <c r="U83" s="99">
        <v>150.21077494606388</v>
      </c>
      <c r="V83" s="99">
        <v>156.94475502035243</v>
      </c>
      <c r="W83" s="99">
        <v>182.43814703269786</v>
      </c>
      <c r="DA83" s="63" t="s">
        <v>2823</v>
      </c>
    </row>
    <row r="84" spans="1:105" ht="12" customHeight="1" x14ac:dyDescent="0.25">
      <c r="A84" s="97" t="s">
        <v>53</v>
      </c>
      <c r="B84" s="99">
        <v>3.056755244507799E-2</v>
      </c>
      <c r="C84" s="99">
        <v>1.2706323354128193</v>
      </c>
      <c r="D84" s="99">
        <v>0.88660920828211776</v>
      </c>
      <c r="E84" s="99">
        <v>0.74004749136661985</v>
      </c>
      <c r="F84" s="99">
        <v>0.82703289189647033</v>
      </c>
      <c r="G84" s="99">
        <v>0.76731639086495373</v>
      </c>
      <c r="H84" s="99">
        <v>0.49033990478436446</v>
      </c>
      <c r="I84" s="99">
        <v>0.61241867371803871</v>
      </c>
      <c r="J84" s="99">
        <v>0.23598564151589321</v>
      </c>
      <c r="K84" s="99">
        <v>0.12007786384095039</v>
      </c>
      <c r="L84" s="99">
        <v>1.1114476120155445</v>
      </c>
      <c r="M84" s="99">
        <v>0.89628989842640816</v>
      </c>
      <c r="N84" s="99">
        <v>0.88714172191223095</v>
      </c>
      <c r="O84" s="99">
        <v>0.82851531522066479</v>
      </c>
      <c r="P84" s="99">
        <v>0.473840641132457</v>
      </c>
      <c r="Q84" s="99">
        <v>0.67507150941227434</v>
      </c>
      <c r="R84" s="99">
        <v>0.74712977176521311</v>
      </c>
      <c r="S84" s="99">
        <v>0.74277309254216195</v>
      </c>
      <c r="T84" s="99">
        <v>0.62935414142549251</v>
      </c>
      <c r="U84" s="99">
        <v>0.67553753334584621</v>
      </c>
      <c r="V84" s="99">
        <v>0.70852693380616449</v>
      </c>
      <c r="W84" s="99">
        <v>0.81082417846706722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6.4784009491276277E-3</v>
      </c>
      <c r="C85" s="123">
        <f t="shared" si="34"/>
        <v>1.9008420969042244E-2</v>
      </c>
      <c r="D85" s="123">
        <f t="shared" si="34"/>
        <v>3.1531175589394944E-2</v>
      </c>
      <c r="E85" s="123">
        <f t="shared" si="34"/>
        <v>5.4596415295518112E-2</v>
      </c>
      <c r="F85" s="123">
        <f t="shared" si="34"/>
        <v>5.8570140849037194E-2</v>
      </c>
      <c r="G85" s="123">
        <f t="shared" si="34"/>
        <v>7.3726586431978089E-2</v>
      </c>
      <c r="H85" s="123">
        <f t="shared" si="34"/>
        <v>9.3377975677859895E-2</v>
      </c>
      <c r="I85" s="123">
        <f t="shared" si="34"/>
        <v>0.11838369920803739</v>
      </c>
      <c r="J85" s="123">
        <f t="shared" si="34"/>
        <v>7.1144280808609586E-2</v>
      </c>
      <c r="K85" s="123">
        <f t="shared" si="34"/>
        <v>9.6405410479246265E-2</v>
      </c>
      <c r="L85" s="123">
        <f t="shared" si="34"/>
        <v>0.10259777526668089</v>
      </c>
      <c r="M85" s="123">
        <f t="shared" si="34"/>
        <v>0.11716811517182882</v>
      </c>
      <c r="N85" s="123">
        <f t="shared" si="34"/>
        <v>0.2165740753286382</v>
      </c>
      <c r="O85" s="123">
        <f t="shared" si="34"/>
        <v>0.21378383964899994</v>
      </c>
      <c r="P85" s="123">
        <f t="shared" si="34"/>
        <v>0.16243915639735004</v>
      </c>
      <c r="Q85" s="123">
        <f t="shared" si="34"/>
        <v>0.22594503412192643</v>
      </c>
      <c r="R85" s="123">
        <f t="shared" si="34"/>
        <v>0.19525981966135142</v>
      </c>
      <c r="S85" s="123">
        <f t="shared" si="34"/>
        <v>0.17039795751452777</v>
      </c>
      <c r="T85" s="123">
        <f t="shared" si="34"/>
        <v>0.15314692641567049</v>
      </c>
      <c r="U85" s="123">
        <f t="shared" si="34"/>
        <v>0.11716685767816977</v>
      </c>
      <c r="V85" s="123">
        <f t="shared" si="34"/>
        <v>9.2950331683667037E-2</v>
      </c>
      <c r="W85" s="123">
        <f t="shared" si="34"/>
        <v>8.4318960652175798E-2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6.4784009491276277E-3</v>
      </c>
      <c r="C86" s="99">
        <f>RES_hhdet_fech!C86/RES_summary!C$19</f>
        <v>1.9008420969042244E-2</v>
      </c>
      <c r="D86" s="99">
        <f>RES_hhdet_fech!D86/RES_summary!D$19</f>
        <v>3.1531175589394944E-2</v>
      </c>
      <c r="E86" s="99">
        <f>RES_hhdet_fech!E86/RES_summary!E$19</f>
        <v>5.4596415295518112E-2</v>
      </c>
      <c r="F86" s="99">
        <f>RES_hhdet_fech!F86/RES_summary!F$19</f>
        <v>5.8570140849037194E-2</v>
      </c>
      <c r="G86" s="99">
        <f>RES_hhdet_fech!G86/RES_summary!G$19</f>
        <v>7.3726586431978089E-2</v>
      </c>
      <c r="H86" s="99">
        <f>RES_hhdet_fech!H86/RES_summary!H$19</f>
        <v>9.3377975677859895E-2</v>
      </c>
      <c r="I86" s="99">
        <f>RES_hhdet_fech!I86/RES_summary!I$19</f>
        <v>0.11838369920803739</v>
      </c>
      <c r="J86" s="99">
        <f>RES_hhdet_fech!J86/RES_summary!J$19</f>
        <v>7.1144280808609586E-2</v>
      </c>
      <c r="K86" s="99">
        <f>RES_hhdet_fech!K86/RES_summary!K$19</f>
        <v>9.6405410479246265E-2</v>
      </c>
      <c r="L86" s="99">
        <f>RES_hhdet_fech!L86/RES_summary!L$19</f>
        <v>0.10259777526668089</v>
      </c>
      <c r="M86" s="99">
        <f>RES_hhdet_fech!M86/RES_summary!M$19</f>
        <v>0.11716811517182882</v>
      </c>
      <c r="N86" s="99">
        <f>RES_hhdet_fech!N86/RES_summary!N$19</f>
        <v>0.2165740753286382</v>
      </c>
      <c r="O86" s="99">
        <f>RES_hhdet_fech!O86/RES_summary!O$19</f>
        <v>0.21378383964899994</v>
      </c>
      <c r="P86" s="99">
        <f>RES_hhdet_fech!P86/RES_summary!P$19</f>
        <v>0.16243915639735004</v>
      </c>
      <c r="Q86" s="99">
        <f>RES_hhdet_fech!Q86/RES_summary!Q$19</f>
        <v>0.22594503412192643</v>
      </c>
      <c r="R86" s="99">
        <f>RES_hhdet_fech!R86/RES_summary!R$19</f>
        <v>0.19525981966135142</v>
      </c>
      <c r="S86" s="99">
        <f>RES_hhdet_fech!S86/RES_summary!S$19</f>
        <v>0.17039795751452777</v>
      </c>
      <c r="T86" s="99">
        <f>RES_hhdet_fech!T86/RES_summary!T$19</f>
        <v>0.15314692641567049</v>
      </c>
      <c r="U86" s="99">
        <f>RES_hhdet_fech!U86/RES_summary!U$19</f>
        <v>0.11716685767816977</v>
      </c>
      <c r="V86" s="99">
        <f>RES_hhdet_fech!V86/RES_summary!V$19</f>
        <v>9.2950331683667037E-2</v>
      </c>
      <c r="W86" s="99">
        <f>RES_hhdet_fech!W86/RES_summary!W$19</f>
        <v>8.4318960652175798E-2</v>
      </c>
      <c r="DA86" s="63" t="s">
        <v>2826</v>
      </c>
    </row>
    <row r="87" spans="1:105" ht="12" customHeight="1" x14ac:dyDescent="0.25">
      <c r="A87" s="121" t="s">
        <v>55</v>
      </c>
      <c r="B87" s="123">
        <v>15.584622974282858</v>
      </c>
      <c r="C87" s="123">
        <v>13.145364488058664</v>
      </c>
      <c r="D87" s="123">
        <v>13.129870592256355</v>
      </c>
      <c r="E87" s="123">
        <v>13.259778795428003</v>
      </c>
      <c r="F87" s="123">
        <v>12.919449505718829</v>
      </c>
      <c r="G87" s="123">
        <v>12.90290514670345</v>
      </c>
      <c r="H87" s="123">
        <v>13.012657622811238</v>
      </c>
      <c r="I87" s="123">
        <v>14.041443856502369</v>
      </c>
      <c r="J87" s="123">
        <v>12.709120181118218</v>
      </c>
      <c r="K87" s="123">
        <v>10.176463281760878</v>
      </c>
      <c r="L87" s="123">
        <v>8.6675765763186394</v>
      </c>
      <c r="M87" s="123">
        <v>9.2422191588324853</v>
      </c>
      <c r="N87" s="123">
        <v>10.402884787207896</v>
      </c>
      <c r="O87" s="123">
        <v>12.771621771184344</v>
      </c>
      <c r="P87" s="123">
        <v>13.143430831480297</v>
      </c>
      <c r="Q87" s="123">
        <v>15.102570623320018</v>
      </c>
      <c r="R87" s="123">
        <v>15.193244526000028</v>
      </c>
      <c r="S87" s="123">
        <v>15.627236268967495</v>
      </c>
      <c r="T87" s="123">
        <v>19.180693705572313</v>
      </c>
      <c r="U87" s="123">
        <v>24.78199617154776</v>
      </c>
      <c r="V87" s="123">
        <v>20.790988862449858</v>
      </c>
      <c r="W87" s="123">
        <v>23.741814836446739</v>
      </c>
      <c r="DA87" s="130" t="s">
        <v>2827</v>
      </c>
    </row>
    <row r="88" spans="1:105" ht="12" customHeight="1" x14ac:dyDescent="0.25">
      <c r="A88" s="97" t="s">
        <v>132</v>
      </c>
      <c r="B88" s="99">
        <v>11.377383373385369</v>
      </c>
      <c r="C88" s="99">
        <v>18.467955162079807</v>
      </c>
      <c r="D88" s="99">
        <v>13.452864286605951</v>
      </c>
      <c r="E88" s="99">
        <v>11.915864746354426</v>
      </c>
      <c r="F88" s="99">
        <v>14.380458235502852</v>
      </c>
      <c r="G88" s="99">
        <v>14.377703091890359</v>
      </c>
      <c r="H88" s="99">
        <v>10.752195046662004</v>
      </c>
      <c r="I88" s="99">
        <v>15.980422954248711</v>
      </c>
      <c r="J88" s="99">
        <v>8.9166907621348042</v>
      </c>
      <c r="K88" s="99">
        <v>8.6942888818622546</v>
      </c>
      <c r="L88" s="99">
        <v>11.387003090949229</v>
      </c>
      <c r="M88" s="99">
        <v>10.012694969714548</v>
      </c>
      <c r="N88" s="99">
        <v>11.486163820296728</v>
      </c>
      <c r="O88" s="99">
        <v>11.66725798005327</v>
      </c>
      <c r="P88" s="99">
        <v>10.083293443835856</v>
      </c>
      <c r="Q88" s="99">
        <v>14.359362178619806</v>
      </c>
      <c r="R88" s="99">
        <v>10.523581399541563</v>
      </c>
      <c r="S88" s="99">
        <v>10.536859599802902</v>
      </c>
      <c r="T88" s="99">
        <v>18.73209781716583</v>
      </c>
      <c r="U88" s="99">
        <v>26.920311080571903</v>
      </c>
      <c r="V88" s="99">
        <v>21.068684941671631</v>
      </c>
      <c r="W88" s="99">
        <v>23.258477647384719</v>
      </c>
      <c r="DA88" s="63" t="s">
        <v>2828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8.6386583858926951</v>
      </c>
      <c r="M89" s="99">
        <v>7.4806914210722688</v>
      </c>
      <c r="N89" s="99">
        <v>8.6719074091061081</v>
      </c>
      <c r="O89" s="99">
        <v>9.0065615870713032</v>
      </c>
      <c r="P89" s="99">
        <v>7.6903569212056127</v>
      </c>
      <c r="Q89" s="99">
        <v>11.04506202084818</v>
      </c>
      <c r="R89" s="99">
        <v>8.3509012352398404</v>
      </c>
      <c r="S89" s="99">
        <v>7.9660930338025038</v>
      </c>
      <c r="T89" s="99">
        <v>14.98334802661811</v>
      </c>
      <c r="U89" s="99">
        <v>21.520172804074804</v>
      </c>
      <c r="V89" s="99">
        <v>16.957272027469255</v>
      </c>
      <c r="W89" s="99">
        <v>18.837888806593906</v>
      </c>
      <c r="DA89" s="63" t="s">
        <v>2829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4.0372592092908448</v>
      </c>
      <c r="M90" s="102">
        <v>3.1506423870208402</v>
      </c>
      <c r="N90" s="102">
        <v>3.8217648341558479</v>
      </c>
      <c r="O90" s="102">
        <v>4.2865215358119979</v>
      </c>
      <c r="P90" s="102">
        <v>3.3406008023140665</v>
      </c>
      <c r="Q90" s="102">
        <v>4.8360357487605157</v>
      </c>
      <c r="R90" s="102">
        <v>3.6772860641312848</v>
      </c>
      <c r="S90" s="102">
        <v>2.5641303827606818</v>
      </c>
      <c r="T90" s="102">
        <v>5.9555602171519038</v>
      </c>
      <c r="U90" s="102">
        <v>8.0043051580538052</v>
      </c>
      <c r="V90" s="102">
        <v>6.3638719163466719</v>
      </c>
      <c r="W90" s="102">
        <v>6.9890033923702779</v>
      </c>
      <c r="DA90" s="131" t="s">
        <v>2830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4.6013991766018494</v>
      </c>
      <c r="M91" s="105">
        <v>4.330049034051429</v>
      </c>
      <c r="N91" s="105">
        <v>4.8501425749502625</v>
      </c>
      <c r="O91" s="105">
        <v>4.7200400512593044</v>
      </c>
      <c r="P91" s="105">
        <v>4.3497561188915457</v>
      </c>
      <c r="Q91" s="105">
        <v>6.2090262720876659</v>
      </c>
      <c r="R91" s="105">
        <v>4.6736151711085547</v>
      </c>
      <c r="S91" s="105">
        <v>5.4019626510418224</v>
      </c>
      <c r="T91" s="105">
        <v>9.0277878094662096</v>
      </c>
      <c r="U91" s="105">
        <v>13.515867646021</v>
      </c>
      <c r="V91" s="105">
        <v>10.593400111122586</v>
      </c>
      <c r="W91" s="105">
        <v>11.848885414223631</v>
      </c>
      <c r="DA91" s="132" t="s">
        <v>2831</v>
      </c>
    </row>
    <row r="92" spans="1:105" ht="12" customHeight="1" x14ac:dyDescent="0.25">
      <c r="A92" s="106" t="s">
        <v>124</v>
      </c>
      <c r="B92" s="102">
        <v>15.545372774295995</v>
      </c>
      <c r="C92" s="102">
        <v>14.744466333846637</v>
      </c>
      <c r="D92" s="102">
        <v>14.614793646486886</v>
      </c>
      <c r="E92" s="102">
        <v>14.253783103668402</v>
      </c>
      <c r="F92" s="102">
        <v>14.106963943626191</v>
      </c>
      <c r="G92" s="102">
        <v>14.239528027081166</v>
      </c>
      <c r="H92" s="102">
        <v>14.388236634864473</v>
      </c>
      <c r="I92" s="102">
        <v>14.521445213532175</v>
      </c>
      <c r="J92" s="102">
        <v>13.728312171819079</v>
      </c>
      <c r="K92" s="102">
        <v>13.529049679643087</v>
      </c>
      <c r="L92" s="102">
        <v>12.997991146742924</v>
      </c>
      <c r="M92" s="102">
        <v>12.893834325856329</v>
      </c>
      <c r="N92" s="102">
        <v>12.793504592296825</v>
      </c>
      <c r="O92" s="102">
        <v>13.196795586432522</v>
      </c>
      <c r="P92" s="102">
        <v>14.712359235331688</v>
      </c>
      <c r="Q92" s="102">
        <v>15.028072035047778</v>
      </c>
      <c r="R92" s="102">
        <v>14.788388795535367</v>
      </c>
      <c r="S92" s="102">
        <v>16.642790685794068</v>
      </c>
      <c r="T92" s="102">
        <v>20.667946320854643</v>
      </c>
      <c r="U92" s="102">
        <v>16.260404109715751</v>
      </c>
      <c r="V92" s="102">
        <v>21.441669029090448</v>
      </c>
      <c r="W92" s="102">
        <v>25.294069583665991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9.1015447422922424</v>
      </c>
      <c r="M93" s="105">
        <v>8.8953913786261722</v>
      </c>
      <c r="N93" s="105">
        <v>9.0426716689197502</v>
      </c>
      <c r="O93" s="105">
        <v>9.666362347637806</v>
      </c>
      <c r="P93" s="105">
        <v>10.636277592103749</v>
      </c>
      <c r="Q93" s="105">
        <v>11.437248250264227</v>
      </c>
      <c r="R93" s="105">
        <v>12.206602881934637</v>
      </c>
      <c r="S93" s="105">
        <v>14.162748485448045</v>
      </c>
      <c r="T93" s="105">
        <v>16.968075630603416</v>
      </c>
      <c r="U93" s="105">
        <v>13.924747503869209</v>
      </c>
      <c r="V93" s="105">
        <v>18.676960340901584</v>
      </c>
      <c r="W93" s="105">
        <v>21.985797915173016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4.5482390434969817</v>
      </c>
      <c r="M94" s="99">
        <v>4.046225439038138</v>
      </c>
      <c r="N94" s="99">
        <v>4.2853604592333987</v>
      </c>
      <c r="O94" s="99">
        <v>4.9172399473183255</v>
      </c>
      <c r="P94" s="99">
        <v>4.9635479597873262</v>
      </c>
      <c r="Q94" s="99">
        <v>5.3641501681120296</v>
      </c>
      <c r="R94" s="99">
        <v>5.7179765466369643</v>
      </c>
      <c r="S94" s="99">
        <v>5.956844812099046</v>
      </c>
      <c r="T94" s="99">
        <v>6.0897964389854913</v>
      </c>
      <c r="U94" s="99">
        <v>4.7372195116262983</v>
      </c>
      <c r="V94" s="99">
        <v>6.4347073744233487</v>
      </c>
      <c r="W94" s="99">
        <v>7.5023992850944508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4.5533056987952625</v>
      </c>
      <c r="M95" s="99">
        <v>4.8491659395880333</v>
      </c>
      <c r="N95" s="99">
        <v>4.7573112096863515</v>
      </c>
      <c r="O95" s="99">
        <v>4.7491224003194779</v>
      </c>
      <c r="P95" s="99">
        <v>5.6727296323164209</v>
      </c>
      <c r="Q95" s="99">
        <v>6.0730980821522005</v>
      </c>
      <c r="R95" s="99">
        <v>6.4886263352976732</v>
      </c>
      <c r="S95" s="99">
        <v>8.2059036733489972</v>
      </c>
      <c r="T95" s="99">
        <v>10.878279191617924</v>
      </c>
      <c r="U95" s="99">
        <v>9.1875279922429112</v>
      </c>
      <c r="V95" s="99">
        <v>12.242252966478233</v>
      </c>
      <c r="W95" s="99">
        <v>14.483398630078563</v>
      </c>
      <c r="DA95" s="63" t="s">
        <v>2835</v>
      </c>
    </row>
    <row r="96" spans="1:105" ht="12" customHeight="1" x14ac:dyDescent="0.25">
      <c r="A96" s="106" t="s">
        <v>122</v>
      </c>
      <c r="B96" s="102">
        <v>15.595004126679278</v>
      </c>
      <c r="C96" s="102">
        <v>12.350108355036779</v>
      </c>
      <c r="D96" s="102">
        <v>12.567551395485948</v>
      </c>
      <c r="E96" s="102">
        <v>12.960215696639755</v>
      </c>
      <c r="F96" s="102">
        <v>12.541593256794107</v>
      </c>
      <c r="G96" s="102">
        <v>12.535553115716846</v>
      </c>
      <c r="H96" s="102">
        <v>12.749845602072503</v>
      </c>
      <c r="I96" s="102">
        <v>13.906537873575319</v>
      </c>
      <c r="J96" s="102">
        <v>12.638416407172009</v>
      </c>
      <c r="K96" s="102">
        <v>9.9507802743854263</v>
      </c>
      <c r="L96" s="102">
        <v>9.2580694880100651</v>
      </c>
      <c r="M96" s="102">
        <v>9.9539617081488654</v>
      </c>
      <c r="N96" s="102">
        <v>11.112744886001067</v>
      </c>
      <c r="O96" s="102">
        <v>13.726453931594332</v>
      </c>
      <c r="P96" s="102">
        <v>13.96970637694521</v>
      </c>
      <c r="Q96" s="102">
        <v>15.88575496600094</v>
      </c>
      <c r="R96" s="102">
        <v>16.24708271966432</v>
      </c>
      <c r="S96" s="102">
        <v>16.754002693330801</v>
      </c>
      <c r="T96" s="102">
        <v>20.000855102559921</v>
      </c>
      <c r="U96" s="102">
        <v>23.806078898918663</v>
      </c>
      <c r="V96" s="102">
        <v>21.402901633012696</v>
      </c>
      <c r="W96" s="102">
        <v>26.504634686422687</v>
      </c>
      <c r="DA96" s="131" t="s">
        <v>2836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6.7710826336073211</v>
      </c>
      <c r="M97" s="105">
        <v>7.1290297745294779</v>
      </c>
      <c r="N97" s="105">
        <v>8.0664337697794419</v>
      </c>
      <c r="O97" s="105">
        <v>10.187527295120617</v>
      </c>
      <c r="P97" s="105">
        <v>10.222959666215697</v>
      </c>
      <c r="Q97" s="105">
        <v>11.820451542563625</v>
      </c>
      <c r="R97" s="105">
        <v>12.304027267915169</v>
      </c>
      <c r="S97" s="105">
        <v>12.513281873952652</v>
      </c>
      <c r="T97" s="105">
        <v>15.047702679468346</v>
      </c>
      <c r="U97" s="105">
        <v>18.05364140988226</v>
      </c>
      <c r="V97" s="105">
        <v>16.358385301177357</v>
      </c>
      <c r="W97" s="105">
        <v>20.182789646203112</v>
      </c>
      <c r="DA97" s="132" t="s">
        <v>2837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3.2839767730963541</v>
      </c>
      <c r="M98" s="99">
        <v>3.1211728588626801</v>
      </c>
      <c r="N98" s="99">
        <v>3.6809806561058687</v>
      </c>
      <c r="O98" s="99">
        <v>5.0192227861948373</v>
      </c>
      <c r="P98" s="99">
        <v>4.5847233231998281</v>
      </c>
      <c r="Q98" s="99">
        <v>5.3621597373494039</v>
      </c>
      <c r="R98" s="99">
        <v>5.5914471054788679</v>
      </c>
      <c r="S98" s="99">
        <v>5.1109070726795629</v>
      </c>
      <c r="T98" s="99">
        <v>6.1601706515957879</v>
      </c>
      <c r="U98" s="99">
        <v>6.9915856658983619</v>
      </c>
      <c r="V98" s="99">
        <v>6.3824293111399877</v>
      </c>
      <c r="W98" s="99">
        <v>7.8182567085782599</v>
      </c>
      <c r="DA98" s="63" t="s">
        <v>2838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3.4871058605109666</v>
      </c>
      <c r="M99" s="99">
        <v>4.0078569156667978</v>
      </c>
      <c r="N99" s="99">
        <v>4.3854531136735737</v>
      </c>
      <c r="O99" s="99">
        <v>5.1683045089257797</v>
      </c>
      <c r="P99" s="99">
        <v>5.6382363430158708</v>
      </c>
      <c r="Q99" s="99">
        <v>6.4582918052142206</v>
      </c>
      <c r="R99" s="99">
        <v>6.7125801624362973</v>
      </c>
      <c r="S99" s="99">
        <v>7.4023748012730888</v>
      </c>
      <c r="T99" s="99">
        <v>8.887532027872556</v>
      </c>
      <c r="U99" s="99">
        <v>11.062055743983899</v>
      </c>
      <c r="V99" s="99">
        <v>9.9759559900373667</v>
      </c>
      <c r="W99" s="99">
        <v>12.364532937624857</v>
      </c>
      <c r="DA99" s="63" t="s">
        <v>2839</v>
      </c>
    </row>
    <row r="100" spans="1:105" ht="12" customHeight="1" x14ac:dyDescent="0.25">
      <c r="A100" s="121" t="s">
        <v>54</v>
      </c>
      <c r="B100" s="123">
        <v>2.9858373122870687</v>
      </c>
      <c r="C100" s="123">
        <v>3.4653330685234462</v>
      </c>
      <c r="D100" s="123">
        <v>3.0892147720006693</v>
      </c>
      <c r="E100" s="123">
        <v>3.3671282033558745</v>
      </c>
      <c r="F100" s="123">
        <v>3.5718944133997295</v>
      </c>
      <c r="G100" s="123">
        <v>3.5028455888629084</v>
      </c>
      <c r="H100" s="123">
        <v>3.1236455252874906</v>
      </c>
      <c r="I100" s="123">
        <v>3.5325552858349325</v>
      </c>
      <c r="J100" s="123">
        <v>2.8821009033437486</v>
      </c>
      <c r="K100" s="123">
        <v>2.6250563492697552</v>
      </c>
      <c r="L100" s="123">
        <v>2.5389291695431693</v>
      </c>
      <c r="M100" s="123">
        <v>2.7960141266432492</v>
      </c>
      <c r="N100" s="123">
        <v>2.9153324530357119</v>
      </c>
      <c r="O100" s="123">
        <v>2.8295520367302531</v>
      </c>
      <c r="P100" s="123">
        <v>3.1881581236545715</v>
      </c>
      <c r="Q100" s="123">
        <v>3.4438998213238792</v>
      </c>
      <c r="R100" s="123">
        <v>3.572195544366902</v>
      </c>
      <c r="S100" s="123">
        <v>4.1651797034735711</v>
      </c>
      <c r="T100" s="123">
        <v>4.0460618161244426</v>
      </c>
      <c r="U100" s="123">
        <v>4.2675627022031906</v>
      </c>
      <c r="V100" s="123">
        <v>4.49940832826905</v>
      </c>
      <c r="W100" s="123">
        <v>5.2227679381663386</v>
      </c>
      <c r="DA100" s="130" t="s">
        <v>2840</v>
      </c>
    </row>
    <row r="101" spans="1:105" ht="12" customHeight="1" x14ac:dyDescent="0.25">
      <c r="A101" s="97" t="s">
        <v>207</v>
      </c>
      <c r="B101" s="99">
        <v>0.19383192253120299</v>
      </c>
      <c r="C101" s="99">
        <v>5.1829441798403781</v>
      </c>
      <c r="D101" s="99">
        <v>4.0426356448910576</v>
      </c>
      <c r="E101" s="99">
        <v>3.8774002539163885</v>
      </c>
      <c r="F101" s="99">
        <v>4.7253245301717302</v>
      </c>
      <c r="G101" s="99">
        <v>4.6367890314094122</v>
      </c>
      <c r="H101" s="99">
        <v>3.3992861512342638</v>
      </c>
      <c r="I101" s="99">
        <v>4.9498287009456954</v>
      </c>
      <c r="J101" s="99">
        <v>1.1570489639655606</v>
      </c>
      <c r="K101" s="99">
        <v>0.52852933779611722</v>
      </c>
      <c r="L101" s="99">
        <v>4.2416429596418963</v>
      </c>
      <c r="M101" s="99">
        <v>3.6649586874641074</v>
      </c>
      <c r="N101" s="99">
        <v>4.2615438093696518</v>
      </c>
      <c r="O101" s="99">
        <v>3.9014737437848677</v>
      </c>
      <c r="P101" s="99">
        <v>2.7853555181706797</v>
      </c>
      <c r="Q101" s="99">
        <v>4.3601681118359759</v>
      </c>
      <c r="R101" s="99">
        <v>5.2555041237202893</v>
      </c>
      <c r="S101" s="99">
        <v>5.0492976816503869</v>
      </c>
      <c r="T101" s="99">
        <v>5.617145622464073</v>
      </c>
      <c r="U101" s="99">
        <v>6.0199881638172785</v>
      </c>
      <c r="V101" s="99">
        <v>6.1817941408754509</v>
      </c>
      <c r="W101" s="99">
        <v>6.7747042045474188</v>
      </c>
      <c r="DA101" s="63" t="s">
        <v>2841</v>
      </c>
    </row>
    <row r="102" spans="1:105" ht="12" customHeight="1" x14ac:dyDescent="0.25">
      <c r="A102" s="97" t="s">
        <v>50</v>
      </c>
      <c r="B102" s="99">
        <v>4.4039733046921352</v>
      </c>
      <c r="C102" s="99">
        <v>4.5044079505274324</v>
      </c>
      <c r="D102" s="99">
        <v>4.0370057634736041</v>
      </c>
      <c r="E102" s="99">
        <v>3.9233722076492743</v>
      </c>
      <c r="F102" s="99">
        <v>4.2182386012503317</v>
      </c>
      <c r="G102" s="99">
        <v>4.446115366048125</v>
      </c>
      <c r="H102" s="99">
        <v>4.0682206748061427</v>
      </c>
      <c r="I102" s="99">
        <v>4.1315249378993011</v>
      </c>
      <c r="J102" s="99">
        <v>3.9292579371829675</v>
      </c>
      <c r="K102" s="99">
        <v>3.6645845875592582</v>
      </c>
      <c r="L102" s="99">
        <v>3.2081256080550551</v>
      </c>
      <c r="M102" s="99">
        <v>3.471890475140706</v>
      </c>
      <c r="N102" s="99">
        <v>3.5606206943351459</v>
      </c>
      <c r="O102" s="99">
        <v>3.5825549196059612</v>
      </c>
      <c r="P102" s="99">
        <v>3.9790614180714807</v>
      </c>
      <c r="Q102" s="99">
        <v>4.3198470978608539</v>
      </c>
      <c r="R102" s="99">
        <v>4.9227815770755949</v>
      </c>
      <c r="S102" s="99">
        <v>5.5369419256983994</v>
      </c>
      <c r="T102" s="99">
        <v>3.208951139841508</v>
      </c>
      <c r="U102" s="99">
        <v>6.5667487151977779</v>
      </c>
      <c r="V102" s="99">
        <v>4.1097227304936963</v>
      </c>
      <c r="W102" s="99">
        <v>8.2916639180569991</v>
      </c>
      <c r="DA102" s="63" t="s">
        <v>2842</v>
      </c>
    </row>
    <row r="103" spans="1:105" ht="12" customHeight="1" x14ac:dyDescent="0.25">
      <c r="A103" s="109" t="s">
        <v>120</v>
      </c>
      <c r="B103" s="110">
        <v>2.9997803258122615</v>
      </c>
      <c r="C103" s="110">
        <v>3.3265857704723163</v>
      </c>
      <c r="D103" s="110">
        <v>2.9884392386956176</v>
      </c>
      <c r="E103" s="110">
        <v>3.3167561267244525</v>
      </c>
      <c r="F103" s="110">
        <v>3.4956961775758346</v>
      </c>
      <c r="G103" s="110">
        <v>3.4044807797308065</v>
      </c>
      <c r="H103" s="110">
        <v>3.0494360498268556</v>
      </c>
      <c r="I103" s="110">
        <v>3.4399926480470069</v>
      </c>
      <c r="J103" s="110">
        <v>2.8841334706929915</v>
      </c>
      <c r="K103" s="110">
        <v>2.6737543805036599</v>
      </c>
      <c r="L103" s="110">
        <v>2.3899178263562408</v>
      </c>
      <c r="M103" s="110">
        <v>2.6958828907541927</v>
      </c>
      <c r="N103" s="110">
        <v>2.7923180064732596</v>
      </c>
      <c r="O103" s="110">
        <v>2.7207817464066339</v>
      </c>
      <c r="P103" s="110">
        <v>3.1732445924916446</v>
      </c>
      <c r="Q103" s="110">
        <v>3.3472932507174842</v>
      </c>
      <c r="R103" s="110">
        <v>3.4074193325739692</v>
      </c>
      <c r="S103" s="110">
        <v>4.0622459813531906</v>
      </c>
      <c r="T103" s="110">
        <v>3.9446028361399295</v>
      </c>
      <c r="U103" s="110">
        <v>4.0793851209723533</v>
      </c>
      <c r="V103" s="110">
        <v>4.3740742297382766</v>
      </c>
      <c r="W103" s="110">
        <v>5.0338977257265727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90.603606752879855</v>
      </c>
      <c r="C124" s="118">
        <f t="shared" si="42"/>
        <v>188.05449956474965</v>
      </c>
      <c r="D124" s="118">
        <f t="shared" si="42"/>
        <v>167.32630556850918</v>
      </c>
      <c r="E124" s="118">
        <f t="shared" si="42"/>
        <v>145.84762901255999</v>
      </c>
      <c r="F124" s="118">
        <f t="shared" si="42"/>
        <v>136.35611091320024</v>
      </c>
      <c r="G124" s="118">
        <f t="shared" si="42"/>
        <v>135.72778893918473</v>
      </c>
      <c r="H124" s="118">
        <f t="shared" si="42"/>
        <v>119.62938779570788</v>
      </c>
      <c r="I124" s="118">
        <f t="shared" si="42"/>
        <v>108.50298532846789</v>
      </c>
      <c r="J124" s="118">
        <f t="shared" si="42"/>
        <v>106.76333048763756</v>
      </c>
      <c r="K124" s="118">
        <f t="shared" si="42"/>
        <v>117.93128020387542</v>
      </c>
      <c r="L124" s="118">
        <f t="shared" si="42"/>
        <v>143.63158693312317</v>
      </c>
      <c r="M124" s="118">
        <f t="shared" si="42"/>
        <v>141.96852739059199</v>
      </c>
      <c r="N124" s="118">
        <f t="shared" si="42"/>
        <v>151.45248455632961</v>
      </c>
      <c r="O124" s="118">
        <f t="shared" si="42"/>
        <v>153.53186886450393</v>
      </c>
      <c r="P124" s="118">
        <f t="shared" si="42"/>
        <v>130.44883785539821</v>
      </c>
      <c r="Q124" s="118">
        <f t="shared" si="42"/>
        <v>141.73770127069741</v>
      </c>
      <c r="R124" s="118">
        <f t="shared" ref="R124:V124" si="43">R125+R128+R130+R139</f>
        <v>145.72602077882567</v>
      </c>
      <c r="S124" s="118">
        <f t="shared" si="43"/>
        <v>152.77916577890576</v>
      </c>
      <c r="T124" s="118">
        <f t="shared" si="43"/>
        <v>146.25140876614924</v>
      </c>
      <c r="U124" s="118">
        <f t="shared" si="43"/>
        <v>149.30381600985351</v>
      </c>
      <c r="V124" s="118">
        <f t="shared" si="43"/>
        <v>159.94434562832285</v>
      </c>
      <c r="W124" s="118">
        <f t="shared" ref="W124" si="44">W125+W128+W130+W139</f>
        <v>170.94852887872275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79.982420939603557</v>
      </c>
      <c r="C125" s="123">
        <f t="shared" si="45"/>
        <v>173.19062195614103</v>
      </c>
      <c r="D125" s="123">
        <f t="shared" si="45"/>
        <v>153.67747509229639</v>
      </c>
      <c r="E125" s="123">
        <f t="shared" si="45"/>
        <v>132.67471500416696</v>
      </c>
      <c r="F125" s="123">
        <f t="shared" si="45"/>
        <v>123.10331862020182</v>
      </c>
      <c r="G125" s="123">
        <f t="shared" si="45"/>
        <v>122.01556930617504</v>
      </c>
      <c r="H125" s="123">
        <f t="shared" si="45"/>
        <v>106.26718575927683</v>
      </c>
      <c r="I125" s="123">
        <f t="shared" si="45"/>
        <v>94.10571667062834</v>
      </c>
      <c r="J125" s="123">
        <f t="shared" si="45"/>
        <v>93.47435760037601</v>
      </c>
      <c r="K125" s="123">
        <f t="shared" si="45"/>
        <v>104.06649306611608</v>
      </c>
      <c r="L125" s="123">
        <f t="shared" si="45"/>
        <v>134.97951768985533</v>
      </c>
      <c r="M125" s="123">
        <f t="shared" si="45"/>
        <v>131.61444672079571</v>
      </c>
      <c r="N125" s="123">
        <f t="shared" si="45"/>
        <v>139.95953238704166</v>
      </c>
      <c r="O125" s="123">
        <f t="shared" si="45"/>
        <v>141.07099242612477</v>
      </c>
      <c r="P125" s="123">
        <f t="shared" si="45"/>
        <v>113.67773089163239</v>
      </c>
      <c r="Q125" s="123">
        <f t="shared" si="45"/>
        <v>125.65332336894022</v>
      </c>
      <c r="R125" s="123">
        <f t="shared" ref="R125:V125" si="46">SUM(R126:R127)</f>
        <v>130.0280457351885</v>
      </c>
      <c r="S125" s="123">
        <f t="shared" si="46"/>
        <v>134.87998923315425</v>
      </c>
      <c r="T125" s="123">
        <f t="shared" si="46"/>
        <v>123.92190018086809</v>
      </c>
      <c r="U125" s="123">
        <f t="shared" si="46"/>
        <v>124.08708465911775</v>
      </c>
      <c r="V125" s="123">
        <f t="shared" si="46"/>
        <v>133.98657077376498</v>
      </c>
      <c r="W125" s="123">
        <f t="shared" ref="W125" si="47">SUM(W126:W127)</f>
        <v>146.47967968709304</v>
      </c>
      <c r="DA125" s="130" t="s">
        <v>2863</v>
      </c>
    </row>
    <row r="126" spans="1:105" ht="12" customHeight="1" x14ac:dyDescent="0.25">
      <c r="A126" s="97" t="s">
        <v>203</v>
      </c>
      <c r="B126" s="99">
        <v>79.721927398044514</v>
      </c>
      <c r="C126" s="99">
        <v>172.63508393981783</v>
      </c>
      <c r="D126" s="99">
        <v>153.19438923849194</v>
      </c>
      <c r="E126" s="99">
        <v>132.26343379349666</v>
      </c>
      <c r="F126" s="99">
        <v>122.72756981564577</v>
      </c>
      <c r="G126" s="99">
        <v>121.64840450792377</v>
      </c>
      <c r="H126" s="99">
        <v>105.95341520845339</v>
      </c>
      <c r="I126" s="99">
        <v>93.831957233400004</v>
      </c>
      <c r="J126" s="99">
        <v>93.205768500939172</v>
      </c>
      <c r="K126" s="99">
        <v>103.77039360245855</v>
      </c>
      <c r="L126" s="99">
        <v>134.61114791986657</v>
      </c>
      <c r="M126" s="99">
        <v>131.25790023487266</v>
      </c>
      <c r="N126" s="99">
        <v>139.58471044535838</v>
      </c>
      <c r="O126" s="99">
        <v>140.68901888780746</v>
      </c>
      <c r="P126" s="99">
        <v>113.36688529041382</v>
      </c>
      <c r="Q126" s="99">
        <v>125.32084128861672</v>
      </c>
      <c r="R126" s="99">
        <v>129.68641401927511</v>
      </c>
      <c r="S126" s="99">
        <v>134.5221607705877</v>
      </c>
      <c r="T126" s="99">
        <v>123.58021572034589</v>
      </c>
      <c r="U126" s="99">
        <v>123.74727127600572</v>
      </c>
      <c r="V126" s="99">
        <v>133.61928045772893</v>
      </c>
      <c r="W126" s="99">
        <v>146.08812562614972</v>
      </c>
      <c r="DA126" s="63" t="s">
        <v>2864</v>
      </c>
    </row>
    <row r="127" spans="1:105" ht="12" customHeight="1" x14ac:dyDescent="0.25">
      <c r="A127" s="97" t="s">
        <v>53</v>
      </c>
      <c r="B127" s="99">
        <v>0.26049354155904531</v>
      </c>
      <c r="C127" s="99">
        <v>0.55553801632320776</v>
      </c>
      <c r="D127" s="99">
        <v>0.48308585380445823</v>
      </c>
      <c r="E127" s="99">
        <v>0.41128121067029039</v>
      </c>
      <c r="F127" s="99">
        <v>0.37574880455606052</v>
      </c>
      <c r="G127" s="99">
        <v>0.36716479825127146</v>
      </c>
      <c r="H127" s="99">
        <v>0.31377055082343108</v>
      </c>
      <c r="I127" s="99">
        <v>0.2737594372283304</v>
      </c>
      <c r="J127" s="99">
        <v>0.26858909943683912</v>
      </c>
      <c r="K127" s="99">
        <v>0.29609946365752865</v>
      </c>
      <c r="L127" s="99">
        <v>0.36836976998874632</v>
      </c>
      <c r="M127" s="99">
        <v>0.35654648592304206</v>
      </c>
      <c r="N127" s="99">
        <v>0.37482194168328364</v>
      </c>
      <c r="O127" s="99">
        <v>0.38197353831731434</v>
      </c>
      <c r="P127" s="99">
        <v>0.31084560121857391</v>
      </c>
      <c r="Q127" s="99">
        <v>0.33248208032349641</v>
      </c>
      <c r="R127" s="99">
        <v>0.34163171591339681</v>
      </c>
      <c r="S127" s="99">
        <v>0.35782846256654877</v>
      </c>
      <c r="T127" s="99">
        <v>0.34168446052220652</v>
      </c>
      <c r="U127" s="99">
        <v>0.33981338311203291</v>
      </c>
      <c r="V127" s="99">
        <v>0.36729031603605772</v>
      </c>
      <c r="W127" s="99">
        <v>0.3915540609433078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6.3682048372434861E-3</v>
      </c>
      <c r="C128" s="123">
        <f t="shared" si="48"/>
        <v>1.1577514904391999E-2</v>
      </c>
      <c r="D128" s="123">
        <f t="shared" si="48"/>
        <v>1.9298584637467617E-2</v>
      </c>
      <c r="E128" s="123">
        <f t="shared" si="48"/>
        <v>2.8843360035352188E-2</v>
      </c>
      <c r="F128" s="123">
        <f t="shared" si="48"/>
        <v>3.1775143385092533E-2</v>
      </c>
      <c r="G128" s="123">
        <f t="shared" si="48"/>
        <v>4.1444130759211141E-2</v>
      </c>
      <c r="H128" s="123">
        <f t="shared" si="48"/>
        <v>5.4802779235912522E-2</v>
      </c>
      <c r="I128" s="123">
        <f t="shared" si="48"/>
        <v>7.6408251332777524E-2</v>
      </c>
      <c r="J128" s="123">
        <f t="shared" si="48"/>
        <v>6.292215686967835E-2</v>
      </c>
      <c r="K128" s="123">
        <f t="shared" si="48"/>
        <v>7.0820677434575929E-2</v>
      </c>
      <c r="L128" s="123">
        <f t="shared" si="48"/>
        <v>8.6184310057704522E-2</v>
      </c>
      <c r="M128" s="123">
        <f t="shared" si="48"/>
        <v>7.2434301949910615E-2</v>
      </c>
      <c r="N128" s="123">
        <f t="shared" si="48"/>
        <v>0.10997678825279342</v>
      </c>
      <c r="O128" s="123">
        <f t="shared" si="48"/>
        <v>0.1011465423021287</v>
      </c>
      <c r="P128" s="123">
        <f t="shared" si="48"/>
        <v>8.7094323038604746E-2</v>
      </c>
      <c r="Q128" s="123">
        <f t="shared" si="48"/>
        <v>0.15868883704189105</v>
      </c>
      <c r="R128" s="123">
        <f t="shared" si="48"/>
        <v>0.17538939901375614</v>
      </c>
      <c r="S128" s="123">
        <f t="shared" si="48"/>
        <v>0.19042388986083514</v>
      </c>
      <c r="T128" s="123">
        <f t="shared" si="48"/>
        <v>0.21705987317215358</v>
      </c>
      <c r="U128" s="123">
        <f t="shared" si="48"/>
        <v>0.22450939663163186</v>
      </c>
      <c r="V128" s="123">
        <f t="shared" si="48"/>
        <v>0.2326446639342851</v>
      </c>
      <c r="W128" s="123">
        <f t="shared" si="48"/>
        <v>0.21111950867494481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6.3682048372434861E-3</v>
      </c>
      <c r="C129" s="99">
        <f>RES_hhdet_fech!C129/RES_summary!C$19</f>
        <v>1.1577514904391999E-2</v>
      </c>
      <c r="D129" s="99">
        <f>RES_hhdet_fech!D129/RES_summary!D$19</f>
        <v>1.9298584637467617E-2</v>
      </c>
      <c r="E129" s="99">
        <f>RES_hhdet_fech!E129/RES_summary!E$19</f>
        <v>2.8843360035352188E-2</v>
      </c>
      <c r="F129" s="99">
        <f>RES_hhdet_fech!F129/RES_summary!F$19</f>
        <v>3.1775143385092533E-2</v>
      </c>
      <c r="G129" s="99">
        <f>RES_hhdet_fech!G129/RES_summary!G$19</f>
        <v>4.1444130759211141E-2</v>
      </c>
      <c r="H129" s="99">
        <f>RES_hhdet_fech!H129/RES_summary!H$19</f>
        <v>5.4802779235912522E-2</v>
      </c>
      <c r="I129" s="99">
        <f>RES_hhdet_fech!I129/RES_summary!I$19</f>
        <v>7.6408251332777524E-2</v>
      </c>
      <c r="J129" s="99">
        <f>RES_hhdet_fech!J129/RES_summary!J$19</f>
        <v>6.292215686967835E-2</v>
      </c>
      <c r="K129" s="99">
        <f>RES_hhdet_fech!K129/RES_summary!K$19</f>
        <v>7.0820677434575929E-2</v>
      </c>
      <c r="L129" s="99">
        <f>RES_hhdet_fech!L129/RES_summary!L$19</f>
        <v>8.6184310057704522E-2</v>
      </c>
      <c r="M129" s="99">
        <f>RES_hhdet_fech!M129/RES_summary!M$19</f>
        <v>7.2434301949910615E-2</v>
      </c>
      <c r="N129" s="99">
        <f>RES_hhdet_fech!N129/RES_summary!N$19</f>
        <v>0.10997678825279342</v>
      </c>
      <c r="O129" s="99">
        <f>RES_hhdet_fech!O129/RES_summary!O$19</f>
        <v>0.1011465423021287</v>
      </c>
      <c r="P129" s="99">
        <f>RES_hhdet_fech!P129/RES_summary!P$19</f>
        <v>8.7094323038604746E-2</v>
      </c>
      <c r="Q129" s="99">
        <f>RES_hhdet_fech!Q129/RES_summary!Q$19</f>
        <v>0.15868883704189105</v>
      </c>
      <c r="R129" s="99">
        <f>RES_hhdet_fech!R129/RES_summary!R$19</f>
        <v>0.17538939901375614</v>
      </c>
      <c r="S129" s="99">
        <f>RES_hhdet_fech!S129/RES_summary!S$19</f>
        <v>0.19042388986083514</v>
      </c>
      <c r="T129" s="99">
        <f>RES_hhdet_fech!T129/RES_summary!T$19</f>
        <v>0.21705987317215358</v>
      </c>
      <c r="U129" s="99">
        <f>RES_hhdet_fech!U129/RES_summary!U$19</f>
        <v>0.22450939663163186</v>
      </c>
      <c r="V129" s="99">
        <f>RES_hhdet_fech!V129/RES_summary!V$19</f>
        <v>0.2326446639342851</v>
      </c>
      <c r="W129" s="99">
        <f>RES_hhdet_fech!W129/RES_summary!W$19</f>
        <v>0.21111950867494481</v>
      </c>
      <c r="DA129" s="63" t="s">
        <v>2867</v>
      </c>
    </row>
    <row r="130" spans="1:105" ht="12" customHeight="1" x14ac:dyDescent="0.25">
      <c r="A130" s="121" t="s">
        <v>55</v>
      </c>
      <c r="B130" s="123">
        <v>7.5368694201276467</v>
      </c>
      <c r="C130" s="123">
        <v>11.427645398492052</v>
      </c>
      <c r="D130" s="123">
        <v>10.551448119075753</v>
      </c>
      <c r="E130" s="123">
        <v>9.7658309891701727</v>
      </c>
      <c r="F130" s="123">
        <v>9.6605120598460559</v>
      </c>
      <c r="G130" s="123">
        <v>10.188885415107553</v>
      </c>
      <c r="H130" s="123">
        <v>10.188699123809391</v>
      </c>
      <c r="I130" s="123">
        <v>10.832370583572365</v>
      </c>
      <c r="J130" s="123">
        <v>10.258809428056828</v>
      </c>
      <c r="K130" s="123">
        <v>11.039108395080527</v>
      </c>
      <c r="L130" s="123">
        <v>6.1064053867975598</v>
      </c>
      <c r="M130" s="123">
        <v>7.5234153951004528</v>
      </c>
      <c r="N130" s="123">
        <v>8.5409445788693183</v>
      </c>
      <c r="O130" s="123">
        <v>9.6017722347074148</v>
      </c>
      <c r="P130" s="123">
        <v>13.488575714611123</v>
      </c>
      <c r="Q130" s="123">
        <v>12.549762351627262</v>
      </c>
      <c r="R130" s="123">
        <v>12.055991863397397</v>
      </c>
      <c r="S130" s="123">
        <v>13.574473365948519</v>
      </c>
      <c r="T130" s="123">
        <v>18.147164239750225</v>
      </c>
      <c r="U130" s="123">
        <v>20.834536397067133</v>
      </c>
      <c r="V130" s="123">
        <v>21.373776658007642</v>
      </c>
      <c r="W130" s="123">
        <v>19.181225246820052</v>
      </c>
      <c r="DA130" s="130" t="s">
        <v>2868</v>
      </c>
    </row>
    <row r="131" spans="1:105" ht="12" customHeight="1" x14ac:dyDescent="0.25">
      <c r="A131" s="97" t="s">
        <v>128</v>
      </c>
      <c r="B131" s="99">
        <v>7.3741596582174616</v>
      </c>
      <c r="C131" s="99">
        <v>11.402163431285366</v>
      </c>
      <c r="D131" s="99">
        <v>10.498023029489108</v>
      </c>
      <c r="E131" s="99">
        <v>9.679774407939556</v>
      </c>
      <c r="F131" s="99">
        <v>9.5807977710285357</v>
      </c>
      <c r="G131" s="99">
        <v>10.118149183679211</v>
      </c>
      <c r="H131" s="99">
        <v>10.109796893145591</v>
      </c>
      <c r="I131" s="99">
        <v>10.734587035841326</v>
      </c>
      <c r="J131" s="99">
        <v>10.180082193205147</v>
      </c>
      <c r="K131" s="99">
        <v>11.068730309702673</v>
      </c>
      <c r="L131" s="99">
        <v>6.0055048442038048</v>
      </c>
      <c r="M131" s="99">
        <v>7.4369155201369432</v>
      </c>
      <c r="N131" s="99">
        <v>8.4367346345646421</v>
      </c>
      <c r="O131" s="99">
        <v>9.3871307121366669</v>
      </c>
      <c r="P131" s="99">
        <v>13.489914470495949</v>
      </c>
      <c r="Q131" s="99">
        <v>12.419196924111009</v>
      </c>
      <c r="R131" s="99">
        <v>11.888887849952326</v>
      </c>
      <c r="S131" s="99">
        <v>13.478856224432834</v>
      </c>
      <c r="T131" s="99">
        <v>18.124223478036928</v>
      </c>
      <c r="U131" s="99">
        <v>20.747923866805685</v>
      </c>
      <c r="V131" s="99">
        <v>21.560691860165079</v>
      </c>
      <c r="W131" s="99">
        <v>18.349326071962441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4.9592113796282433</v>
      </c>
      <c r="M132" s="99">
        <v>6.1053336483383323</v>
      </c>
      <c r="N132" s="99">
        <v>7.0193737363697553</v>
      </c>
      <c r="O132" s="99">
        <v>7.9491309900179834</v>
      </c>
      <c r="P132" s="99">
        <v>11.285906908505195</v>
      </c>
      <c r="Q132" s="99">
        <v>10.432719602715636</v>
      </c>
      <c r="R132" s="99">
        <v>10.029310537985074</v>
      </c>
      <c r="S132" s="99">
        <v>11.339226991310891</v>
      </c>
      <c r="T132" s="99">
        <v>15.328752569432172</v>
      </c>
      <c r="U132" s="99">
        <v>17.498415662961566</v>
      </c>
      <c r="V132" s="99">
        <v>18.176970631913449</v>
      </c>
      <c r="W132" s="99">
        <v>15.516902512733921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2.0664266778133928</v>
      </c>
      <c r="M133" s="102">
        <v>2.2841383048444439</v>
      </c>
      <c r="N133" s="102">
        <v>2.7600974159533398</v>
      </c>
      <c r="O133" s="102">
        <v>3.4013476439883545</v>
      </c>
      <c r="P133" s="102">
        <v>4.3759265620886483</v>
      </c>
      <c r="Q133" s="102">
        <v>4.0831577065989251</v>
      </c>
      <c r="R133" s="102">
        <v>3.9323377394487293</v>
      </c>
      <c r="S133" s="102">
        <v>4.0618407294961072</v>
      </c>
      <c r="T133" s="102">
        <v>5.7501299858659092</v>
      </c>
      <c r="U133" s="102">
        <v>6.1538251229071799</v>
      </c>
      <c r="V133" s="102">
        <v>6.500038894882973</v>
      </c>
      <c r="W133" s="102">
        <v>5.5272309329508209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2.89278470181485</v>
      </c>
      <c r="M134" s="105">
        <v>3.8211953434938888</v>
      </c>
      <c r="N134" s="105">
        <v>4.259276320416415</v>
      </c>
      <c r="O134" s="105">
        <v>4.5477833460296297</v>
      </c>
      <c r="P134" s="105">
        <v>6.909980346416547</v>
      </c>
      <c r="Q134" s="105">
        <v>6.3495618961167102</v>
      </c>
      <c r="R134" s="105">
        <v>6.0969727985363473</v>
      </c>
      <c r="S134" s="105">
        <v>7.2773862618147822</v>
      </c>
      <c r="T134" s="105">
        <v>9.5786225835662613</v>
      </c>
      <c r="U134" s="105">
        <v>11.344590540054387</v>
      </c>
      <c r="V134" s="105">
        <v>11.676931737030474</v>
      </c>
      <c r="W134" s="105">
        <v>9.9896715797830975</v>
      </c>
      <c r="DA134" s="132" t="s">
        <v>2872</v>
      </c>
    </row>
    <row r="135" spans="1:105" ht="12" customHeight="1" x14ac:dyDescent="0.25">
      <c r="A135" s="106" t="s">
        <v>122</v>
      </c>
      <c r="B135" s="102">
        <v>15.595004126679276</v>
      </c>
      <c r="C135" s="102">
        <v>12.43971879543775</v>
      </c>
      <c r="D135" s="102">
        <v>12.712626798231661</v>
      </c>
      <c r="E135" s="102">
        <v>13.109794918884811</v>
      </c>
      <c r="F135" s="102">
        <v>12.669248764910368</v>
      </c>
      <c r="G135" s="102">
        <v>12.612397566479125</v>
      </c>
      <c r="H135" s="102">
        <v>12.775484237517917</v>
      </c>
      <c r="I135" s="102">
        <v>13.931326508244542</v>
      </c>
      <c r="J135" s="102">
        <v>12.757901630339934</v>
      </c>
      <c r="K135" s="102">
        <v>10.072327595215198</v>
      </c>
      <c r="L135" s="102">
        <v>9.3703757535176742</v>
      </c>
      <c r="M135" s="102">
        <v>10.015748671395826</v>
      </c>
      <c r="N135" s="102">
        <v>11.107202420931987</v>
      </c>
      <c r="O135" s="102">
        <v>13.522364992902359</v>
      </c>
      <c r="P135" s="102">
        <v>13.795374389628803</v>
      </c>
      <c r="Q135" s="102">
        <v>15.894390129975671</v>
      </c>
      <c r="R135" s="102">
        <v>16.560122984868237</v>
      </c>
      <c r="S135" s="102">
        <v>17.351825553284733</v>
      </c>
      <c r="T135" s="102">
        <v>20.526492919377198</v>
      </c>
      <c r="U135" s="102">
        <v>23.555274436286972</v>
      </c>
      <c r="V135" s="102">
        <v>20.426679310944237</v>
      </c>
      <c r="W135" s="102">
        <v>24.54693500993973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6.8010119327880263</v>
      </c>
      <c r="M136" s="105">
        <v>7.1505217446634202</v>
      </c>
      <c r="N136" s="105">
        <v>8.0871164809284259</v>
      </c>
      <c r="O136" s="105">
        <v>10.19512111437497</v>
      </c>
      <c r="P136" s="105">
        <v>10.230639335890922</v>
      </c>
      <c r="Q136" s="105">
        <v>11.81956572555139</v>
      </c>
      <c r="R136" s="105">
        <v>12.16046355161609</v>
      </c>
      <c r="S136" s="105">
        <v>12.584801776848918</v>
      </c>
      <c r="T136" s="105">
        <v>14.600748876042974</v>
      </c>
      <c r="U136" s="105">
        <v>17.524632441700586</v>
      </c>
      <c r="V136" s="105">
        <v>15.798140690970524</v>
      </c>
      <c r="W136" s="105">
        <v>19.459141297363349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3.2984924906946951</v>
      </c>
      <c r="M137" s="99">
        <v>3.1291296130338293</v>
      </c>
      <c r="N137" s="99">
        <v>3.6877707329835068</v>
      </c>
      <c r="O137" s="99">
        <v>5.0134723561177195</v>
      </c>
      <c r="P137" s="99">
        <v>4.5783591060704376</v>
      </c>
      <c r="Q137" s="99">
        <v>5.3487054366738231</v>
      </c>
      <c r="R137" s="99">
        <v>5.479106602225694</v>
      </c>
      <c r="S137" s="99">
        <v>5.2062304850459284</v>
      </c>
      <c r="T137" s="99">
        <v>5.9164145955451151</v>
      </c>
      <c r="U137" s="99">
        <v>6.7162045386355516</v>
      </c>
      <c r="V137" s="99">
        <v>6.0605115742213957</v>
      </c>
      <c r="W137" s="99">
        <v>7.3878569349281502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3.5025194420933308</v>
      </c>
      <c r="M138" s="99">
        <v>4.0213921316295904</v>
      </c>
      <c r="N138" s="99">
        <v>4.3993457479449196</v>
      </c>
      <c r="O138" s="99">
        <v>5.181648758257249</v>
      </c>
      <c r="P138" s="99">
        <v>5.6522802298204846</v>
      </c>
      <c r="Q138" s="99">
        <v>6.4708602888775673</v>
      </c>
      <c r="R138" s="99">
        <v>6.6813569493903957</v>
      </c>
      <c r="S138" s="99">
        <v>7.3785712918029933</v>
      </c>
      <c r="T138" s="99">
        <v>8.6843342804978594</v>
      </c>
      <c r="U138" s="99">
        <v>10.808427903065038</v>
      </c>
      <c r="V138" s="99">
        <v>9.7376291167491313</v>
      </c>
      <c r="W138" s="99">
        <v>12.071284362435202</v>
      </c>
      <c r="DA138" s="63" t="s">
        <v>2876</v>
      </c>
    </row>
    <row r="139" spans="1:105" ht="12" customHeight="1" x14ac:dyDescent="0.25">
      <c r="A139" s="121" t="s">
        <v>54</v>
      </c>
      <c r="B139" s="123">
        <v>3.0779481883114119</v>
      </c>
      <c r="C139" s="123">
        <v>3.4246546952121939</v>
      </c>
      <c r="D139" s="123">
        <v>3.0780837724995815</v>
      </c>
      <c r="E139" s="123">
        <v>3.3782396591874981</v>
      </c>
      <c r="F139" s="123">
        <v>3.560505089767267</v>
      </c>
      <c r="G139" s="123">
        <v>3.4818900871429279</v>
      </c>
      <c r="H139" s="123">
        <v>3.1187001333857611</v>
      </c>
      <c r="I139" s="123">
        <v>3.4884898229344019</v>
      </c>
      <c r="J139" s="123">
        <v>2.9672413023350428</v>
      </c>
      <c r="K139" s="123">
        <v>2.7548580652442194</v>
      </c>
      <c r="L139" s="123">
        <v>2.4594795464125814</v>
      </c>
      <c r="M139" s="123">
        <v>2.7582309727459302</v>
      </c>
      <c r="N139" s="123">
        <v>2.8420308021658323</v>
      </c>
      <c r="O139" s="123">
        <v>2.7579576613696108</v>
      </c>
      <c r="P139" s="123">
        <v>3.195436926116094</v>
      </c>
      <c r="Q139" s="123">
        <v>3.3759267130880271</v>
      </c>
      <c r="R139" s="123">
        <v>3.4665937812260044</v>
      </c>
      <c r="S139" s="123">
        <v>4.1342792899421834</v>
      </c>
      <c r="T139" s="123">
        <v>3.9652844723587628</v>
      </c>
      <c r="U139" s="123">
        <v>4.1576855570369817</v>
      </c>
      <c r="V139" s="123">
        <v>4.3513535326159474</v>
      </c>
      <c r="W139" s="123">
        <v>5.0765044361347087</v>
      </c>
      <c r="DA139" s="130" t="s">
        <v>2877</v>
      </c>
    </row>
    <row r="140" spans="1:105" ht="12" customHeight="1" x14ac:dyDescent="0.25">
      <c r="A140" s="97" t="s">
        <v>50</v>
      </c>
      <c r="B140" s="99">
        <v>4.4039733046921352</v>
      </c>
      <c r="C140" s="99">
        <v>4.527994944603063</v>
      </c>
      <c r="D140" s="99">
        <v>4.056968427656221</v>
      </c>
      <c r="E140" s="99">
        <v>3.9408611137469056</v>
      </c>
      <c r="F140" s="99">
        <v>4.2334087434379626</v>
      </c>
      <c r="G140" s="99">
        <v>4.4559536585385464</v>
      </c>
      <c r="H140" s="99">
        <v>4.0707297856583802</v>
      </c>
      <c r="I140" s="99">
        <v>4.1329894537285465</v>
      </c>
      <c r="J140" s="99">
        <v>3.9356492054711958</v>
      </c>
      <c r="K140" s="99">
        <v>3.6709311109310079</v>
      </c>
      <c r="L140" s="99">
        <v>3.2140827693811636</v>
      </c>
      <c r="M140" s="99">
        <v>3.4769712878000454</v>
      </c>
      <c r="N140" s="99">
        <v>3.563822349200501</v>
      </c>
      <c r="O140" s="99">
        <v>3.5833905748737802</v>
      </c>
      <c r="P140" s="99">
        <v>3.9789903611080057</v>
      </c>
      <c r="Q140" s="99">
        <v>4.3192128977649391</v>
      </c>
      <c r="R140" s="99">
        <v>4.9229786513627163</v>
      </c>
      <c r="S140" s="99">
        <v>5.5389443431066345</v>
      </c>
      <c r="T140" s="99">
        <v>3.2113696134064647</v>
      </c>
      <c r="U140" s="99">
        <v>6.56203084783027</v>
      </c>
      <c r="V140" s="99">
        <v>4.1003185371832327</v>
      </c>
      <c r="W140" s="99">
        <v>8.2678851692219339</v>
      </c>
      <c r="DA140" s="63" t="s">
        <v>2878</v>
      </c>
    </row>
    <row r="141" spans="1:105" ht="12" customHeight="1" x14ac:dyDescent="0.25">
      <c r="A141" s="109" t="s">
        <v>120</v>
      </c>
      <c r="B141" s="110">
        <v>2.9997803258122615</v>
      </c>
      <c r="C141" s="110">
        <v>3.3554330922214355</v>
      </c>
      <c r="D141" s="110">
        <v>3.01549244613288</v>
      </c>
      <c r="E141" s="110">
        <v>3.3442722712467399</v>
      </c>
      <c r="F141" s="110">
        <v>3.5194574039912019</v>
      </c>
      <c r="G141" s="110">
        <v>3.4194516019394583</v>
      </c>
      <c r="H141" s="110">
        <v>3.0535206370886008</v>
      </c>
      <c r="I141" s="110">
        <v>3.4428247331587269</v>
      </c>
      <c r="J141" s="110">
        <v>2.8962865519936307</v>
      </c>
      <c r="K141" s="110">
        <v>2.6879495658460497</v>
      </c>
      <c r="L141" s="110">
        <v>2.4042481795265629</v>
      </c>
      <c r="M141" s="110">
        <v>2.7070994094128453</v>
      </c>
      <c r="N141" s="110">
        <v>2.7963358720426528</v>
      </c>
      <c r="O141" s="110">
        <v>2.7136606458697772</v>
      </c>
      <c r="P141" s="110">
        <v>3.1593334612187767</v>
      </c>
      <c r="Q141" s="110">
        <v>3.3365333439414107</v>
      </c>
      <c r="R141" s="110">
        <v>3.4119470529556026</v>
      </c>
      <c r="S141" s="110">
        <v>4.0887204839920201</v>
      </c>
      <c r="T141" s="110">
        <v>3.9848009455112039</v>
      </c>
      <c r="U141" s="110">
        <v>4.0954055625547827</v>
      </c>
      <c r="V141" s="110">
        <v>4.3575455079069387</v>
      </c>
      <c r="W141" s="110">
        <v>4.9865289715137928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79.825071763359915</v>
      </c>
      <c r="C143" s="118">
        <f t="shared" si="49"/>
        <v>93.442165900617454</v>
      </c>
      <c r="D143" s="118">
        <f t="shared" si="49"/>
        <v>90.959727713493223</v>
      </c>
      <c r="E143" s="118">
        <f t="shared" si="49"/>
        <v>86.446280291448986</v>
      </c>
      <c r="F143" s="118">
        <f t="shared" si="49"/>
        <v>76.031749800675527</v>
      </c>
      <c r="G143" s="118">
        <f t="shared" si="49"/>
        <v>71.083216423837442</v>
      </c>
      <c r="H143" s="118">
        <f t="shared" si="49"/>
        <v>63.799125161376466</v>
      </c>
      <c r="I143" s="118">
        <f t="shared" si="49"/>
        <v>57.733857015589223</v>
      </c>
      <c r="J143" s="118">
        <f t="shared" si="49"/>
        <v>57.76128574228364</v>
      </c>
      <c r="K143" s="118">
        <f t="shared" si="49"/>
        <v>56.728712908983375</v>
      </c>
      <c r="L143" s="118">
        <f t="shared" si="49"/>
        <v>64.52627415654969</v>
      </c>
      <c r="M143" s="118">
        <f t="shared" si="49"/>
        <v>57.967742825990122</v>
      </c>
      <c r="N143" s="118">
        <f t="shared" si="49"/>
        <v>53.048143186493178</v>
      </c>
      <c r="O143" s="118">
        <f t="shared" si="49"/>
        <v>53.397037559442829</v>
      </c>
      <c r="P143" s="118">
        <f t="shared" si="49"/>
        <v>47.660655455264425</v>
      </c>
      <c r="Q143" s="118">
        <f t="shared" si="49"/>
        <v>54.724657416573912</v>
      </c>
      <c r="R143" s="118">
        <f t="shared" ref="R143:V143" si="50">R144+R146+R148+R157</f>
        <v>50.765892848619053</v>
      </c>
      <c r="S143" s="118">
        <f t="shared" si="50"/>
        <v>52.947704634029897</v>
      </c>
      <c r="T143" s="118">
        <f t="shared" si="50"/>
        <v>52.945879853851274</v>
      </c>
      <c r="U143" s="118">
        <f t="shared" si="50"/>
        <v>54.736926288405279</v>
      </c>
      <c r="V143" s="118">
        <f t="shared" si="50"/>
        <v>55.348234499826923</v>
      </c>
      <c r="W143" s="118">
        <f t="shared" ref="W143" si="51">W144+W146+W148+W157</f>
        <v>66.133534829235046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61.094659276180991</v>
      </c>
      <c r="C144" s="123">
        <f t="shared" si="52"/>
        <v>76.961538718294292</v>
      </c>
      <c r="D144" s="123">
        <f t="shared" si="52"/>
        <v>74.634021263499591</v>
      </c>
      <c r="E144" s="123">
        <f t="shared" si="52"/>
        <v>69.587299019111285</v>
      </c>
      <c r="F144" s="123">
        <f t="shared" si="52"/>
        <v>59.408716300288305</v>
      </c>
      <c r="G144" s="123">
        <f t="shared" si="52"/>
        <v>54.551129538919589</v>
      </c>
      <c r="H144" s="123">
        <f t="shared" si="52"/>
        <v>47.444632312477758</v>
      </c>
      <c r="I144" s="123">
        <f t="shared" si="52"/>
        <v>39.957822858722139</v>
      </c>
      <c r="J144" s="123">
        <f t="shared" si="52"/>
        <v>41.646602836718486</v>
      </c>
      <c r="K144" s="123">
        <f t="shared" si="52"/>
        <v>43.174373789167269</v>
      </c>
      <c r="L144" s="123">
        <f t="shared" si="52"/>
        <v>52.131149074716504</v>
      </c>
      <c r="M144" s="123">
        <f t="shared" si="52"/>
        <v>44.864789219676481</v>
      </c>
      <c r="N144" s="123">
        <f t="shared" si="52"/>
        <v>38.823886401422421</v>
      </c>
      <c r="O144" s="123">
        <f t="shared" si="52"/>
        <v>37.015868413125077</v>
      </c>
      <c r="P144" s="123">
        <f t="shared" si="52"/>
        <v>30.723324426570308</v>
      </c>
      <c r="Q144" s="123">
        <f t="shared" si="52"/>
        <v>35.522042873347068</v>
      </c>
      <c r="R144" s="123">
        <f t="shared" si="52"/>
        <v>30.916373524949226</v>
      </c>
      <c r="S144" s="123">
        <f t="shared" si="52"/>
        <v>31.965965131059836</v>
      </c>
      <c r="T144" s="123">
        <f t="shared" si="52"/>
        <v>29.333325658271082</v>
      </c>
      <c r="U144" s="123">
        <f t="shared" si="52"/>
        <v>27.58048439670825</v>
      </c>
      <c r="V144" s="123">
        <f t="shared" si="52"/>
        <v>30.308620102026541</v>
      </c>
      <c r="W144" s="123">
        <f t="shared" si="52"/>
        <v>36.06746256541733</v>
      </c>
      <c r="DA144" s="130" t="s">
        <v>2881</v>
      </c>
    </row>
    <row r="145" spans="1:105" ht="12" customHeight="1" x14ac:dyDescent="0.25">
      <c r="A145" s="97" t="s">
        <v>53</v>
      </c>
      <c r="B145" s="99">
        <v>61.094659276180991</v>
      </c>
      <c r="C145" s="99">
        <v>76.961538718294292</v>
      </c>
      <c r="D145" s="99">
        <v>74.634021263499591</v>
      </c>
      <c r="E145" s="99">
        <v>69.587299019111285</v>
      </c>
      <c r="F145" s="99">
        <v>59.408716300288305</v>
      </c>
      <c r="G145" s="99">
        <v>54.551129538919589</v>
      </c>
      <c r="H145" s="99">
        <v>47.444632312477758</v>
      </c>
      <c r="I145" s="99">
        <v>39.957822858722139</v>
      </c>
      <c r="J145" s="99">
        <v>41.646602836718486</v>
      </c>
      <c r="K145" s="99">
        <v>43.174373789167269</v>
      </c>
      <c r="L145" s="99">
        <v>52.131149074716504</v>
      </c>
      <c r="M145" s="99">
        <v>44.864789219676481</v>
      </c>
      <c r="N145" s="99">
        <v>38.823886401422421</v>
      </c>
      <c r="O145" s="99">
        <v>37.015868413125077</v>
      </c>
      <c r="P145" s="99">
        <v>30.723324426570308</v>
      </c>
      <c r="Q145" s="99">
        <v>35.522042873347068</v>
      </c>
      <c r="R145" s="99">
        <v>30.916373524949226</v>
      </c>
      <c r="S145" s="99">
        <v>31.965965131059836</v>
      </c>
      <c r="T145" s="99">
        <v>29.333325658271082</v>
      </c>
      <c r="U145" s="99">
        <v>27.58048439670825</v>
      </c>
      <c r="V145" s="99">
        <v>30.308620102026541</v>
      </c>
      <c r="W145" s="99">
        <v>36.06746256541733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6.3779538924096976E-2</v>
      </c>
      <c r="C146" s="123">
        <f t="shared" si="53"/>
        <v>9.5327314251996503E-2</v>
      </c>
      <c r="D146" s="123">
        <f t="shared" si="53"/>
        <v>0.12571696461422552</v>
      </c>
      <c r="E146" s="123">
        <f t="shared" si="53"/>
        <v>0.13751149293026294</v>
      </c>
      <c r="F146" s="123">
        <f t="shared" si="53"/>
        <v>0.13397836151407649</v>
      </c>
      <c r="G146" s="123">
        <f t="shared" si="53"/>
        <v>0.15582531415129464</v>
      </c>
      <c r="H146" s="123">
        <f t="shared" si="53"/>
        <v>0.19741165311507813</v>
      </c>
      <c r="I146" s="123">
        <f t="shared" si="53"/>
        <v>0.26841942435374522</v>
      </c>
      <c r="J146" s="123">
        <f t="shared" si="53"/>
        <v>0.2292450248689436</v>
      </c>
      <c r="K146" s="123">
        <f t="shared" si="53"/>
        <v>0.26649839449299972</v>
      </c>
      <c r="L146" s="123">
        <f t="shared" si="53"/>
        <v>0.32909823608347671</v>
      </c>
      <c r="M146" s="123">
        <f t="shared" si="53"/>
        <v>0.27140007229636642</v>
      </c>
      <c r="N146" s="123">
        <f t="shared" si="53"/>
        <v>0.36978467742469057</v>
      </c>
      <c r="O146" s="123">
        <f t="shared" si="53"/>
        <v>0.3402300816023463</v>
      </c>
      <c r="P146" s="123">
        <f t="shared" si="53"/>
        <v>0.34071168425887766</v>
      </c>
      <c r="Q146" s="123">
        <f t="shared" si="53"/>
        <v>0.69519726486989941</v>
      </c>
      <c r="R146" s="123">
        <f t="shared" si="53"/>
        <v>0.8472648783385085</v>
      </c>
      <c r="S146" s="123">
        <f t="shared" si="53"/>
        <v>0.87721534710987625</v>
      </c>
      <c r="T146" s="123">
        <f t="shared" si="53"/>
        <v>0.8829824710887656</v>
      </c>
      <c r="U146" s="123">
        <f t="shared" si="53"/>
        <v>0.827289592498062</v>
      </c>
      <c r="V146" s="123">
        <f t="shared" si="53"/>
        <v>0.79557493991070605</v>
      </c>
      <c r="W146" s="123">
        <f t="shared" si="53"/>
        <v>0.72075885069024714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6.3779538924096976E-2</v>
      </c>
      <c r="C147" s="99">
        <f>RES_hhdet_fech!C147/RES_summary!C$19</f>
        <v>9.5327314251996503E-2</v>
      </c>
      <c r="D147" s="99">
        <f>RES_hhdet_fech!D147/RES_summary!D$19</f>
        <v>0.12571696461422552</v>
      </c>
      <c r="E147" s="99">
        <f>RES_hhdet_fech!E147/RES_summary!E$19</f>
        <v>0.13751149293026294</v>
      </c>
      <c r="F147" s="99">
        <f>RES_hhdet_fech!F147/RES_summary!F$19</f>
        <v>0.13397836151407649</v>
      </c>
      <c r="G147" s="99">
        <f>RES_hhdet_fech!G147/RES_summary!G$19</f>
        <v>0.15582531415129464</v>
      </c>
      <c r="H147" s="99">
        <f>RES_hhdet_fech!H147/RES_summary!H$19</f>
        <v>0.19741165311507813</v>
      </c>
      <c r="I147" s="99">
        <f>RES_hhdet_fech!I147/RES_summary!I$19</f>
        <v>0.26841942435374522</v>
      </c>
      <c r="J147" s="99">
        <f>RES_hhdet_fech!J147/RES_summary!J$19</f>
        <v>0.2292450248689436</v>
      </c>
      <c r="K147" s="99">
        <f>RES_hhdet_fech!K147/RES_summary!K$19</f>
        <v>0.26649839449299972</v>
      </c>
      <c r="L147" s="99">
        <f>RES_hhdet_fech!L147/RES_summary!L$19</f>
        <v>0.32909823608347671</v>
      </c>
      <c r="M147" s="99">
        <f>RES_hhdet_fech!M147/RES_summary!M$19</f>
        <v>0.27140007229636642</v>
      </c>
      <c r="N147" s="99">
        <f>RES_hhdet_fech!N147/RES_summary!N$19</f>
        <v>0.36978467742469057</v>
      </c>
      <c r="O147" s="99">
        <f>RES_hhdet_fech!O147/RES_summary!O$19</f>
        <v>0.3402300816023463</v>
      </c>
      <c r="P147" s="99">
        <f>RES_hhdet_fech!P147/RES_summary!P$19</f>
        <v>0.34071168425887766</v>
      </c>
      <c r="Q147" s="99">
        <f>RES_hhdet_fech!Q147/RES_summary!Q$19</f>
        <v>0.69519726486989941</v>
      </c>
      <c r="R147" s="99">
        <f>RES_hhdet_fech!R147/RES_summary!R$19</f>
        <v>0.8472648783385085</v>
      </c>
      <c r="S147" s="99">
        <f>RES_hhdet_fech!S147/RES_summary!S$19</f>
        <v>0.87721534710987625</v>
      </c>
      <c r="T147" s="99">
        <f>RES_hhdet_fech!T147/RES_summary!T$19</f>
        <v>0.8829824710887656</v>
      </c>
      <c r="U147" s="99">
        <f>RES_hhdet_fech!U147/RES_summary!U$19</f>
        <v>0.827289592498062</v>
      </c>
      <c r="V147" s="99">
        <f>RES_hhdet_fech!V147/RES_summary!V$19</f>
        <v>0.79557493991070605</v>
      </c>
      <c r="W147" s="99">
        <f>RES_hhdet_fech!W147/RES_summary!W$19</f>
        <v>0.72075885069024714</v>
      </c>
      <c r="DA147" s="63" t="s">
        <v>2884</v>
      </c>
    </row>
    <row r="148" spans="1:105" ht="12" customHeight="1" x14ac:dyDescent="0.25">
      <c r="A148" s="121" t="s">
        <v>55</v>
      </c>
      <c r="B148" s="123">
        <v>15.588822888300562</v>
      </c>
      <c r="C148" s="123">
        <v>12.962347303768221</v>
      </c>
      <c r="D148" s="123">
        <v>13.12793730077764</v>
      </c>
      <c r="E148" s="123">
        <v>13.353745781462361</v>
      </c>
      <c r="F148" s="123">
        <v>12.940094356777958</v>
      </c>
      <c r="G148" s="123">
        <v>12.90273246797458</v>
      </c>
      <c r="H148" s="123">
        <v>13.042028676900188</v>
      </c>
      <c r="I148" s="123">
        <v>14.021270633583477</v>
      </c>
      <c r="J148" s="123">
        <v>12.919596011804027</v>
      </c>
      <c r="K148" s="123">
        <v>10.533448788015834</v>
      </c>
      <c r="L148" s="123">
        <v>9.6069272647822981</v>
      </c>
      <c r="M148" s="123">
        <v>10.078443335899722</v>
      </c>
      <c r="N148" s="123">
        <v>11.023429024605708</v>
      </c>
      <c r="O148" s="123">
        <v>13.297067034035299</v>
      </c>
      <c r="P148" s="123">
        <v>13.425633202652865</v>
      </c>
      <c r="Q148" s="123">
        <v>15.161789996032942</v>
      </c>
      <c r="R148" s="123">
        <v>15.571351627727349</v>
      </c>
      <c r="S148" s="123">
        <v>16.013044866233763</v>
      </c>
      <c r="T148" s="123">
        <v>18.798659800883616</v>
      </c>
      <c r="U148" s="123">
        <v>22.212305192018047</v>
      </c>
      <c r="V148" s="123">
        <v>19.925823807327344</v>
      </c>
      <c r="W148" s="123">
        <v>24.289012378039217</v>
      </c>
      <c r="DA148" s="130" t="s">
        <v>2885</v>
      </c>
    </row>
    <row r="149" spans="1:105" ht="12" customHeight="1" x14ac:dyDescent="0.25">
      <c r="A149" s="97" t="s">
        <v>124</v>
      </c>
      <c r="B149" s="99">
        <v>15.545372774295993</v>
      </c>
      <c r="C149" s="99">
        <v>14.963178773911027</v>
      </c>
      <c r="D149" s="99">
        <v>14.758843547595108</v>
      </c>
      <c r="E149" s="99">
        <v>14.352388656496421</v>
      </c>
      <c r="F149" s="99">
        <v>14.172278429045441</v>
      </c>
      <c r="G149" s="99">
        <v>14.275374801970756</v>
      </c>
      <c r="H149" s="99">
        <v>14.377297192463079</v>
      </c>
      <c r="I149" s="99">
        <v>14.530573236769715</v>
      </c>
      <c r="J149" s="99">
        <v>13.965955066033729</v>
      </c>
      <c r="K149" s="99">
        <v>13.904066713917095</v>
      </c>
      <c r="L149" s="99">
        <v>13.430282973789568</v>
      </c>
      <c r="M149" s="99">
        <v>13.253337380998936</v>
      </c>
      <c r="N149" s="99">
        <v>12.844909934859581</v>
      </c>
      <c r="O149" s="99">
        <v>12.458931594112645</v>
      </c>
      <c r="P149" s="99">
        <v>13.582959066287009</v>
      </c>
      <c r="Q149" s="99">
        <v>13.441474142684411</v>
      </c>
      <c r="R149" s="99">
        <v>13.555080276324892</v>
      </c>
      <c r="S149" s="99">
        <v>15.893188864974309</v>
      </c>
      <c r="T149" s="99">
        <v>19.919934693802549</v>
      </c>
      <c r="U149" s="99">
        <v>15.710346921930864</v>
      </c>
      <c r="V149" s="99">
        <v>20.084557602498737</v>
      </c>
      <c r="W149" s="99">
        <v>23.053961271769488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16.329541776853347</v>
      </c>
      <c r="U150" s="99">
        <v>13.44496453566367</v>
      </c>
      <c r="V150" s="99">
        <v>17.969658019249422</v>
      </c>
      <c r="W150" s="99">
        <v>21.20792414092379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5.7263112823488491</v>
      </c>
      <c r="U151" s="102">
        <v>4.4661823130797105</v>
      </c>
      <c r="V151" s="102">
        <v>6.0269372694695544</v>
      </c>
      <c r="W151" s="102">
        <v>7.0430929866616037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10.603230494504498</v>
      </c>
      <c r="U152" s="105">
        <v>8.9787822225839591</v>
      </c>
      <c r="V152" s="105">
        <v>11.942720749779866</v>
      </c>
      <c r="W152" s="105">
        <v>14.16483115426219</v>
      </c>
      <c r="DA152" s="132" t="s">
        <v>2889</v>
      </c>
    </row>
    <row r="153" spans="1:105" ht="12" customHeight="1" x14ac:dyDescent="0.25">
      <c r="A153" s="106" t="s">
        <v>122</v>
      </c>
      <c r="B153" s="102">
        <v>15.595004126679276</v>
      </c>
      <c r="C153" s="102">
        <v>12.520335753874042</v>
      </c>
      <c r="D153" s="102">
        <v>12.733401892540179</v>
      </c>
      <c r="E153" s="102">
        <v>13.104247355695453</v>
      </c>
      <c r="F153" s="102">
        <v>12.642810031293617</v>
      </c>
      <c r="G153" s="102">
        <v>12.596297318428737</v>
      </c>
      <c r="H153" s="102">
        <v>12.765115652934318</v>
      </c>
      <c r="I153" s="102">
        <v>13.924953923580141</v>
      </c>
      <c r="J153" s="102">
        <v>12.747107142582893</v>
      </c>
      <c r="K153" s="102">
        <v>10.079201904451795</v>
      </c>
      <c r="L153" s="102">
        <v>9.3778109372625931</v>
      </c>
      <c r="M153" s="102">
        <v>10.035699699692378</v>
      </c>
      <c r="N153" s="102">
        <v>11.085649997687359</v>
      </c>
      <c r="O153" s="102">
        <v>13.478062302495855</v>
      </c>
      <c r="P153" s="102">
        <v>13.493321680994399</v>
      </c>
      <c r="Q153" s="102">
        <v>15.290304559708298</v>
      </c>
      <c r="R153" s="102">
        <v>15.751253843745895</v>
      </c>
      <c r="S153" s="102">
        <v>16.431783803014198</v>
      </c>
      <c r="T153" s="102">
        <v>19.804164314411548</v>
      </c>
      <c r="U153" s="102">
        <v>23.461238279102201</v>
      </c>
      <c r="V153" s="102">
        <v>20.81722622995018</v>
      </c>
      <c r="W153" s="102">
        <v>25.214456510102575</v>
      </c>
      <c r="DA153" s="131" t="s">
        <v>2890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6.8054996011788784</v>
      </c>
      <c r="M154" s="105">
        <v>7.1559791830053259</v>
      </c>
      <c r="N154" s="105">
        <v>8.0894244924674581</v>
      </c>
      <c r="O154" s="105">
        <v>10.179767315147158</v>
      </c>
      <c r="P154" s="105">
        <v>10.216250356240323</v>
      </c>
      <c r="Q154" s="105">
        <v>11.707740829858999</v>
      </c>
      <c r="R154" s="105">
        <v>11.919983907823239</v>
      </c>
      <c r="S154" s="105">
        <v>12.047809551032406</v>
      </c>
      <c r="T154" s="105">
        <v>14.717636210940244</v>
      </c>
      <c r="U154" s="105">
        <v>17.660442903006516</v>
      </c>
      <c r="V154" s="105">
        <v>15.923443195775818</v>
      </c>
      <c r="W154" s="105">
        <v>19.624611887818748</v>
      </c>
      <c r="DA154" s="132" t="s">
        <v>2891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3.300669010988182</v>
      </c>
      <c r="M155" s="99">
        <v>3.1310839374981767</v>
      </c>
      <c r="N155" s="99">
        <v>3.6869950712105348</v>
      </c>
      <c r="O155" s="99">
        <v>4.9973832974179819</v>
      </c>
      <c r="P155" s="99">
        <v>4.5627798192970497</v>
      </c>
      <c r="Q155" s="99">
        <v>5.2555328627860884</v>
      </c>
      <c r="R155" s="99">
        <v>5.2640512465235503</v>
      </c>
      <c r="S155" s="99">
        <v>4.7501487550967791</v>
      </c>
      <c r="T155" s="99">
        <v>5.9849447266590703</v>
      </c>
      <c r="U155" s="99">
        <v>6.7924260263181502</v>
      </c>
      <c r="V155" s="99">
        <v>6.1351640780341317</v>
      </c>
      <c r="W155" s="99">
        <v>7.4950382021044488</v>
      </c>
      <c r="DA155" s="63" t="s">
        <v>2892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3.5048305901906942</v>
      </c>
      <c r="M156" s="99">
        <v>4.0248952455071487</v>
      </c>
      <c r="N156" s="99">
        <v>4.4024294212569233</v>
      </c>
      <c r="O156" s="99">
        <v>5.1823840177291771</v>
      </c>
      <c r="P156" s="99">
        <v>5.6534705369432752</v>
      </c>
      <c r="Q156" s="99">
        <v>6.4522079670729111</v>
      </c>
      <c r="R156" s="99">
        <v>6.6559326612996896</v>
      </c>
      <c r="S156" s="99">
        <v>7.2976607959356263</v>
      </c>
      <c r="T156" s="99">
        <v>8.7326914842811725</v>
      </c>
      <c r="U156" s="99">
        <v>10.868016876688364</v>
      </c>
      <c r="V156" s="99">
        <v>9.7882791177416824</v>
      </c>
      <c r="W156" s="99">
        <v>12.1295736857143</v>
      </c>
      <c r="DA156" s="63" t="s">
        <v>2893</v>
      </c>
    </row>
    <row r="157" spans="1:105" ht="12" customHeight="1" x14ac:dyDescent="0.25">
      <c r="A157" s="121" t="s">
        <v>54</v>
      </c>
      <c r="B157" s="123">
        <v>3.0778100599542579</v>
      </c>
      <c r="C157" s="123">
        <v>3.4229525643029342</v>
      </c>
      <c r="D157" s="123">
        <v>3.0720521846017541</v>
      </c>
      <c r="E157" s="123">
        <v>3.3677239979450797</v>
      </c>
      <c r="F157" s="123">
        <v>3.5489607820951994</v>
      </c>
      <c r="G157" s="123">
        <v>3.4735291027919706</v>
      </c>
      <c r="H157" s="123">
        <v>3.1150525188834433</v>
      </c>
      <c r="I157" s="123">
        <v>3.4863440989298597</v>
      </c>
      <c r="J157" s="123">
        <v>2.9658418688921815</v>
      </c>
      <c r="K157" s="123">
        <v>2.7543919373072767</v>
      </c>
      <c r="L157" s="123">
        <v>2.459099580967413</v>
      </c>
      <c r="M157" s="123">
        <v>2.7531101981175548</v>
      </c>
      <c r="N157" s="123">
        <v>2.8310430830403543</v>
      </c>
      <c r="O157" s="123">
        <v>2.7438720306801003</v>
      </c>
      <c r="P157" s="123">
        <v>3.1709861417823713</v>
      </c>
      <c r="Q157" s="123">
        <v>3.3456272823240014</v>
      </c>
      <c r="R157" s="123">
        <v>3.4309028176039686</v>
      </c>
      <c r="S157" s="123">
        <v>4.0914792896264185</v>
      </c>
      <c r="T157" s="123">
        <v>3.9309119236078103</v>
      </c>
      <c r="U157" s="123">
        <v>4.1168471071809254</v>
      </c>
      <c r="V157" s="123">
        <v>4.3182156505623297</v>
      </c>
      <c r="W157" s="123">
        <v>5.056301035088258</v>
      </c>
      <c r="DA157" s="130" t="s">
        <v>2894</v>
      </c>
    </row>
    <row r="158" spans="1:105" ht="12" customHeight="1" x14ac:dyDescent="0.25">
      <c r="A158" s="97" t="s">
        <v>50</v>
      </c>
      <c r="B158" s="99">
        <v>4.4039733046921352</v>
      </c>
      <c r="C158" s="99">
        <v>4.5256002117496124</v>
      </c>
      <c r="D158" s="99">
        <v>4.0516489606655588</v>
      </c>
      <c r="E158" s="99">
        <v>3.934812102054901</v>
      </c>
      <c r="F158" s="99">
        <v>4.2266498301145274</v>
      </c>
      <c r="G158" s="99">
        <v>4.4506829422380987</v>
      </c>
      <c r="H158" s="99">
        <v>4.0686087580968273</v>
      </c>
      <c r="I158" s="99">
        <v>4.1319016720700708</v>
      </c>
      <c r="J158" s="99">
        <v>3.9342709011462516</v>
      </c>
      <c r="K158" s="99">
        <v>3.6701513819871403</v>
      </c>
      <c r="L158" s="99">
        <v>3.2134885047082977</v>
      </c>
      <c r="M158" s="99">
        <v>3.4758998858324093</v>
      </c>
      <c r="N158" s="99">
        <v>3.5622792090985143</v>
      </c>
      <c r="O158" s="99">
        <v>3.5821375580540726</v>
      </c>
      <c r="P158" s="99">
        <v>3.9777845561926677</v>
      </c>
      <c r="Q158" s="99">
        <v>4.3183706646429156</v>
      </c>
      <c r="R158" s="99">
        <v>4.9215860343019626</v>
      </c>
      <c r="S158" s="99">
        <v>5.5366351327961789</v>
      </c>
      <c r="T158" s="99">
        <v>3.209968285891446</v>
      </c>
      <c r="U158" s="99">
        <v>6.5496605892033273</v>
      </c>
      <c r="V158" s="99">
        <v>4.0920352925739225</v>
      </c>
      <c r="W158" s="99">
        <v>8.2560008223063939</v>
      </c>
      <c r="DA158" s="63" t="s">
        <v>2895</v>
      </c>
    </row>
    <row r="159" spans="1:105" ht="12" customHeight="1" x14ac:dyDescent="0.25">
      <c r="A159" s="109" t="s">
        <v>120</v>
      </c>
      <c r="B159" s="110">
        <v>2.9997803258122615</v>
      </c>
      <c r="C159" s="110">
        <v>3.3529431898618745</v>
      </c>
      <c r="D159" s="110">
        <v>3.0084339828775599</v>
      </c>
      <c r="E159" s="110">
        <v>3.3341943671108227</v>
      </c>
      <c r="F159" s="110">
        <v>3.5084200562496131</v>
      </c>
      <c r="G159" s="110">
        <v>3.4114163457727993</v>
      </c>
      <c r="H159" s="110">
        <v>3.0502091568296907</v>
      </c>
      <c r="I159" s="110">
        <v>3.4408147971864889</v>
      </c>
      <c r="J159" s="110">
        <v>2.8939323120201248</v>
      </c>
      <c r="K159" s="110">
        <v>2.6864316310379106</v>
      </c>
      <c r="L159" s="110">
        <v>2.4028724598512592</v>
      </c>
      <c r="M159" s="110">
        <v>2.7035780490310786</v>
      </c>
      <c r="N159" s="110">
        <v>2.7891036046180462</v>
      </c>
      <c r="O159" s="110">
        <v>2.7041462750617784</v>
      </c>
      <c r="P159" s="110">
        <v>3.1417749608811021</v>
      </c>
      <c r="Q159" s="110">
        <v>3.3119190725110088</v>
      </c>
      <c r="R159" s="110">
        <v>3.383171207784021</v>
      </c>
      <c r="S159" s="110">
        <v>4.0519475747228304</v>
      </c>
      <c r="T159" s="110">
        <v>3.945960785629917</v>
      </c>
      <c r="U159" s="110">
        <v>4.0583795226671677</v>
      </c>
      <c r="V159" s="110">
        <v>4.3237972460869853</v>
      </c>
      <c r="W159" s="110">
        <v>4.9591341958268327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162.46832420889086</v>
      </c>
      <c r="C161" s="118">
        <f t="shared" si="54"/>
        <v>172.9801370528117</v>
      </c>
      <c r="D161" s="118">
        <f t="shared" si="54"/>
        <v>177.39619286628727</v>
      </c>
      <c r="E161" s="118">
        <f t="shared" si="54"/>
        <v>173.17187203291905</v>
      </c>
      <c r="F161" s="118">
        <f t="shared" si="54"/>
        <v>157.31581546170807</v>
      </c>
      <c r="G161" s="118">
        <f t="shared" si="54"/>
        <v>146.68936331314757</v>
      </c>
      <c r="H161" s="118">
        <f t="shared" si="54"/>
        <v>132.36957338583881</v>
      </c>
      <c r="I161" s="118">
        <f t="shared" si="54"/>
        <v>123.03336563882628</v>
      </c>
      <c r="J161" s="118">
        <f t="shared" si="54"/>
        <v>127.72310595081059</v>
      </c>
      <c r="K161" s="118">
        <f t="shared" si="54"/>
        <v>125.90185153968773</v>
      </c>
      <c r="L161" s="118">
        <f t="shared" si="54"/>
        <v>138.21638962455171</v>
      </c>
      <c r="M161" s="118">
        <f t="shared" si="54"/>
        <v>151.6576815974561</v>
      </c>
      <c r="N161" s="118">
        <f t="shared" si="54"/>
        <v>164.41070659397357</v>
      </c>
      <c r="O161" s="118">
        <f t="shared" si="54"/>
        <v>160.22940976814996</v>
      </c>
      <c r="P161" s="118">
        <f t="shared" si="54"/>
        <v>156.79040950103044</v>
      </c>
      <c r="Q161" s="118">
        <f t="shared" si="54"/>
        <v>163.21719857578341</v>
      </c>
      <c r="R161" s="118">
        <f t="shared" ref="R161:V161" si="55">R162+R164+R166+R175</f>
        <v>168.69191986054039</v>
      </c>
      <c r="S161" s="118">
        <f t="shared" si="55"/>
        <v>112.22381132452766</v>
      </c>
      <c r="T161" s="118">
        <f t="shared" si="55"/>
        <v>114.03394799172713</v>
      </c>
      <c r="U161" s="118">
        <f t="shared" si="55"/>
        <v>151.06329877448763</v>
      </c>
      <c r="V161" s="118">
        <f t="shared" si="55"/>
        <v>186.45932694288419</v>
      </c>
      <c r="W161" s="118">
        <f t="shared" ref="W161" si="56">W162+W164+W166+W175</f>
        <v>162.05489672712068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143.76969427510883</v>
      </c>
      <c r="C162" s="123">
        <f t="shared" si="57"/>
        <v>156.57673429057607</v>
      </c>
      <c r="D162" s="123">
        <f t="shared" si="57"/>
        <v>161.06209730999242</v>
      </c>
      <c r="E162" s="123">
        <f t="shared" si="57"/>
        <v>156.21396764471854</v>
      </c>
      <c r="F162" s="123">
        <f t="shared" si="57"/>
        <v>140.62025175264409</v>
      </c>
      <c r="G162" s="123">
        <f t="shared" si="57"/>
        <v>130.14896814510456</v>
      </c>
      <c r="H162" s="123">
        <f t="shared" si="57"/>
        <v>116.11120214491099</v>
      </c>
      <c r="I162" s="123">
        <f t="shared" si="57"/>
        <v>105.38586180312227</v>
      </c>
      <c r="J162" s="123">
        <f t="shared" si="57"/>
        <v>111.68348242371347</v>
      </c>
      <c r="K162" s="123">
        <f t="shared" si="57"/>
        <v>112.34964960360078</v>
      </c>
      <c r="L162" s="123">
        <f t="shared" si="57"/>
        <v>125.59754197890895</v>
      </c>
      <c r="M162" s="123">
        <f t="shared" si="57"/>
        <v>138.26160773464616</v>
      </c>
      <c r="N162" s="123">
        <f t="shared" si="57"/>
        <v>149.91421147377878</v>
      </c>
      <c r="O162" s="123">
        <f t="shared" si="57"/>
        <v>143.59058457749808</v>
      </c>
      <c r="P162" s="123">
        <f t="shared" si="57"/>
        <v>139.48208058579348</v>
      </c>
      <c r="Q162" s="123">
        <f t="shared" si="57"/>
        <v>143.69118304466718</v>
      </c>
      <c r="R162" s="123">
        <f t="shared" si="57"/>
        <v>148.53144734489251</v>
      </c>
      <c r="S162" s="123">
        <f t="shared" si="57"/>
        <v>90.729753220734878</v>
      </c>
      <c r="T162" s="123">
        <f t="shared" si="57"/>
        <v>89.540151283122555</v>
      </c>
      <c r="U162" s="123">
        <f t="shared" si="57"/>
        <v>123.35457400978525</v>
      </c>
      <c r="V162" s="123">
        <f t="shared" si="57"/>
        <v>161.50584220903846</v>
      </c>
      <c r="W162" s="123">
        <f t="shared" si="57"/>
        <v>132.08083326305066</v>
      </c>
      <c r="DA162" s="130" t="s">
        <v>2898</v>
      </c>
    </row>
    <row r="163" spans="1:105" ht="12" customHeight="1" x14ac:dyDescent="0.25">
      <c r="A163" s="97" t="s">
        <v>53</v>
      </c>
      <c r="B163" s="110">
        <v>143.76969427510883</v>
      </c>
      <c r="C163" s="110">
        <v>156.57673429057607</v>
      </c>
      <c r="D163" s="110">
        <v>161.06209730999242</v>
      </c>
      <c r="E163" s="110">
        <v>156.21396764471854</v>
      </c>
      <c r="F163" s="110">
        <v>140.62025175264409</v>
      </c>
      <c r="G163" s="110">
        <v>130.14896814510456</v>
      </c>
      <c r="H163" s="110">
        <v>116.11120214491099</v>
      </c>
      <c r="I163" s="110">
        <v>105.38586180312227</v>
      </c>
      <c r="J163" s="110">
        <v>111.68348242371347</v>
      </c>
      <c r="K163" s="110">
        <v>112.34964960360078</v>
      </c>
      <c r="L163" s="110">
        <v>125.59754197890895</v>
      </c>
      <c r="M163" s="110">
        <v>138.26160773464616</v>
      </c>
      <c r="N163" s="110">
        <v>149.91421147377878</v>
      </c>
      <c r="O163" s="110">
        <v>143.59058457749808</v>
      </c>
      <c r="P163" s="110">
        <v>139.48208058579348</v>
      </c>
      <c r="Q163" s="110">
        <v>143.69118304466718</v>
      </c>
      <c r="R163" s="110">
        <v>148.53144734489251</v>
      </c>
      <c r="S163" s="110">
        <v>90.729753220734878</v>
      </c>
      <c r="T163" s="110">
        <v>89.540151283122555</v>
      </c>
      <c r="U163" s="110">
        <v>123.35457400978525</v>
      </c>
      <c r="V163" s="110">
        <v>161.50584220903846</v>
      </c>
      <c r="W163" s="110">
        <v>132.08083326305066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3.185232106292589E-2</v>
      </c>
      <c r="C164" s="123">
        <f t="shared" si="58"/>
        <v>5.3183578848343134E-2</v>
      </c>
      <c r="D164" s="123">
        <f t="shared" si="58"/>
        <v>7.750183423475808E-2</v>
      </c>
      <c r="E164" s="123">
        <f t="shared" si="58"/>
        <v>8.3976484066513868E-2</v>
      </c>
      <c r="F164" s="123">
        <f t="shared" si="58"/>
        <v>7.1991739005885541E-2</v>
      </c>
      <c r="G164" s="123">
        <f t="shared" si="58"/>
        <v>7.3913811135588994E-2</v>
      </c>
      <c r="H164" s="123">
        <f t="shared" si="58"/>
        <v>8.9947342276235936E-2</v>
      </c>
      <c r="I164" s="123">
        <f t="shared" si="58"/>
        <v>0.13911581355805916</v>
      </c>
      <c r="J164" s="123">
        <f t="shared" si="58"/>
        <v>0.13743148122605653</v>
      </c>
      <c r="K164" s="123">
        <f t="shared" si="58"/>
        <v>0.17993954548159863</v>
      </c>
      <c r="L164" s="123">
        <f t="shared" si="58"/>
        <v>0.25865261544855345</v>
      </c>
      <c r="M164" s="123">
        <f t="shared" si="58"/>
        <v>0.25486463436964057</v>
      </c>
      <c r="N164" s="123">
        <f t="shared" si="58"/>
        <v>0.4245389937188021</v>
      </c>
      <c r="O164" s="123">
        <f t="shared" si="58"/>
        <v>0.43928521457637149</v>
      </c>
      <c r="P164" s="123">
        <f t="shared" si="58"/>
        <v>0.36641885904026184</v>
      </c>
      <c r="Q164" s="123">
        <f t="shared" si="58"/>
        <v>0.55037686110748041</v>
      </c>
      <c r="R164" s="123">
        <f t="shared" si="58"/>
        <v>0.53084358210504401</v>
      </c>
      <c r="S164" s="123">
        <f t="shared" si="58"/>
        <v>0.51848689660538905</v>
      </c>
      <c r="T164" s="123">
        <f t="shared" si="58"/>
        <v>0.52787242280007451</v>
      </c>
      <c r="U164" s="123">
        <f t="shared" si="58"/>
        <v>0.46688481274373483</v>
      </c>
      <c r="V164" s="123">
        <f t="shared" si="58"/>
        <v>0.44322708711221426</v>
      </c>
      <c r="W164" s="123">
        <f t="shared" si="58"/>
        <v>0.437714141212597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3.185232106292589E-2</v>
      </c>
      <c r="C165" s="99">
        <f>RES_hhdet_fech!C165/RES_summary!C$19</f>
        <v>5.3183578848343134E-2</v>
      </c>
      <c r="D165" s="99">
        <f>RES_hhdet_fech!D165/RES_summary!D$19</f>
        <v>7.750183423475808E-2</v>
      </c>
      <c r="E165" s="99">
        <f>RES_hhdet_fech!E165/RES_summary!E$19</f>
        <v>8.3976484066513868E-2</v>
      </c>
      <c r="F165" s="99">
        <f>RES_hhdet_fech!F165/RES_summary!F$19</f>
        <v>7.1991739005885541E-2</v>
      </c>
      <c r="G165" s="99">
        <f>RES_hhdet_fech!G165/RES_summary!G$19</f>
        <v>7.3913811135588994E-2</v>
      </c>
      <c r="H165" s="99">
        <f>RES_hhdet_fech!H165/RES_summary!H$19</f>
        <v>8.9947342276235936E-2</v>
      </c>
      <c r="I165" s="99">
        <f>RES_hhdet_fech!I165/RES_summary!I$19</f>
        <v>0.13911581355805916</v>
      </c>
      <c r="J165" s="99">
        <f>RES_hhdet_fech!J165/RES_summary!J$19</f>
        <v>0.13743148122605653</v>
      </c>
      <c r="K165" s="99">
        <f>RES_hhdet_fech!K165/RES_summary!K$19</f>
        <v>0.17993954548159863</v>
      </c>
      <c r="L165" s="99">
        <f>RES_hhdet_fech!L165/RES_summary!L$19</f>
        <v>0.25865261544855345</v>
      </c>
      <c r="M165" s="99">
        <f>RES_hhdet_fech!M165/RES_summary!M$19</f>
        <v>0.25486463436964057</v>
      </c>
      <c r="N165" s="99">
        <f>RES_hhdet_fech!N165/RES_summary!N$19</f>
        <v>0.4245389937188021</v>
      </c>
      <c r="O165" s="99">
        <f>RES_hhdet_fech!O165/RES_summary!O$19</f>
        <v>0.43928521457637149</v>
      </c>
      <c r="P165" s="99">
        <f>RES_hhdet_fech!P165/RES_summary!P$19</f>
        <v>0.36641885904026184</v>
      </c>
      <c r="Q165" s="99">
        <f>RES_hhdet_fech!Q165/RES_summary!Q$19</f>
        <v>0.55037686110748041</v>
      </c>
      <c r="R165" s="99">
        <f>RES_hhdet_fech!R165/RES_summary!R$19</f>
        <v>0.53084358210504401</v>
      </c>
      <c r="S165" s="99">
        <f>RES_hhdet_fech!S165/RES_summary!S$19</f>
        <v>0.51848689660538905</v>
      </c>
      <c r="T165" s="99">
        <f>RES_hhdet_fech!T165/RES_summary!T$19</f>
        <v>0.52787242280007451</v>
      </c>
      <c r="U165" s="99">
        <f>RES_hhdet_fech!U165/RES_summary!U$19</f>
        <v>0.46688481274373483</v>
      </c>
      <c r="V165" s="99">
        <f>RES_hhdet_fech!V165/RES_summary!V$19</f>
        <v>0.44322708711221426</v>
      </c>
      <c r="W165" s="99">
        <f>RES_hhdet_fech!W165/RES_summary!W$19</f>
        <v>0.437714141212597</v>
      </c>
      <c r="DA165" s="63" t="s">
        <v>2901</v>
      </c>
    </row>
    <row r="166" spans="1:105" ht="12" customHeight="1" x14ac:dyDescent="0.25">
      <c r="A166" s="121" t="s">
        <v>55</v>
      </c>
      <c r="B166" s="123">
        <v>15.588828349348976</v>
      </c>
      <c r="C166" s="123">
        <v>12.920033318994742</v>
      </c>
      <c r="D166" s="123">
        <v>13.170300355651502</v>
      </c>
      <c r="E166" s="123">
        <v>13.482680030644664</v>
      </c>
      <c r="F166" s="123">
        <v>13.052499363146048</v>
      </c>
      <c r="G166" s="123">
        <v>12.979071979808563</v>
      </c>
      <c r="H166" s="123">
        <v>13.050013409720467</v>
      </c>
      <c r="I166" s="123">
        <v>14.022564529825766</v>
      </c>
      <c r="J166" s="123">
        <v>12.93592777058678</v>
      </c>
      <c r="K166" s="123">
        <v>10.613907182230385</v>
      </c>
      <c r="L166" s="123">
        <v>9.8941679259387332</v>
      </c>
      <c r="M166" s="123">
        <v>10.377305967151484</v>
      </c>
      <c r="N166" s="123">
        <v>11.231381427662459</v>
      </c>
      <c r="O166" s="123">
        <v>13.448397183754112</v>
      </c>
      <c r="P166" s="123">
        <v>13.752270943299157</v>
      </c>
      <c r="Q166" s="123">
        <v>15.607861628187251</v>
      </c>
      <c r="R166" s="123">
        <v>16.16455453728323</v>
      </c>
      <c r="S166" s="123">
        <v>16.83066770672616</v>
      </c>
      <c r="T166" s="123">
        <v>19.987656414810008</v>
      </c>
      <c r="U166" s="123">
        <v>23.090370804812601</v>
      </c>
      <c r="V166" s="123">
        <v>20.208558803218686</v>
      </c>
      <c r="W166" s="123">
        <v>24.491856276506759</v>
      </c>
      <c r="DA166" s="130" t="s">
        <v>2902</v>
      </c>
    </row>
    <row r="167" spans="1:105" ht="12" customHeight="1" x14ac:dyDescent="0.25">
      <c r="A167" s="97" t="s">
        <v>124</v>
      </c>
      <c r="B167" s="99">
        <v>15.545372774295998</v>
      </c>
      <c r="C167" s="99">
        <v>15.182449834263792</v>
      </c>
      <c r="D167" s="99">
        <v>15.011615937695108</v>
      </c>
      <c r="E167" s="99">
        <v>14.590940848496963</v>
      </c>
      <c r="F167" s="99">
        <v>14.360925038719705</v>
      </c>
      <c r="G167" s="99">
        <v>14.392006367060482</v>
      </c>
      <c r="H167" s="99">
        <v>14.382310331641801</v>
      </c>
      <c r="I167" s="99">
        <v>14.502671822944531</v>
      </c>
      <c r="J167" s="99">
        <v>13.967248396834318</v>
      </c>
      <c r="K167" s="99">
        <v>13.959556470602205</v>
      </c>
      <c r="L167" s="99">
        <v>13.516450955506974</v>
      </c>
      <c r="M167" s="99">
        <v>13.409047529601731</v>
      </c>
      <c r="N167" s="99">
        <v>13.100794346852121</v>
      </c>
      <c r="O167" s="99">
        <v>12.830706066950514</v>
      </c>
      <c r="P167" s="99">
        <v>14.027178015996467</v>
      </c>
      <c r="Q167" s="99">
        <v>14.243819956188037</v>
      </c>
      <c r="R167" s="99">
        <v>14.769788946849404</v>
      </c>
      <c r="S167" s="99">
        <v>17.491077243405151</v>
      </c>
      <c r="T167" s="99">
        <v>22.076568876779529</v>
      </c>
      <c r="U167" s="99">
        <v>16.601865957707979</v>
      </c>
      <c r="V167" s="99">
        <v>20.240700347359265</v>
      </c>
      <c r="W167" s="99">
        <v>23.092707851269601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16.567785209130378</v>
      </c>
      <c r="U168" s="99">
        <v>13.605338676978267</v>
      </c>
      <c r="V168" s="99">
        <v>18.130439039097073</v>
      </c>
      <c r="W168" s="99">
        <v>21.345674160707418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5.8098565570930107</v>
      </c>
      <c r="U169" s="102">
        <v>4.5194558008241126</v>
      </c>
      <c r="V169" s="102">
        <v>6.0585416857486187</v>
      </c>
      <c r="W169" s="102">
        <v>7.0638175393249698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10.757928652037368</v>
      </c>
      <c r="U170" s="105">
        <v>9.0858828761541552</v>
      </c>
      <c r="V170" s="105">
        <v>12.071897353348456</v>
      </c>
      <c r="W170" s="105">
        <v>14.281856621382447</v>
      </c>
      <c r="DA170" s="132" t="s">
        <v>2906</v>
      </c>
    </row>
    <row r="171" spans="1:105" ht="12" customHeight="1" x14ac:dyDescent="0.25">
      <c r="A171" s="106" t="s">
        <v>122</v>
      </c>
      <c r="B171" s="102">
        <v>15.595004126679276</v>
      </c>
      <c r="C171" s="102">
        <v>12.581737071740266</v>
      </c>
      <c r="D171" s="102">
        <v>12.872417508091683</v>
      </c>
      <c r="E171" s="102">
        <v>13.290075839001894</v>
      </c>
      <c r="F171" s="102">
        <v>12.817422127352875</v>
      </c>
      <c r="G171" s="102">
        <v>12.726852922930176</v>
      </c>
      <c r="H171" s="102">
        <v>12.814276974424686</v>
      </c>
      <c r="I171" s="102">
        <v>13.94041540212338</v>
      </c>
      <c r="J171" s="102">
        <v>12.770657483564619</v>
      </c>
      <c r="K171" s="102">
        <v>10.113448994418818</v>
      </c>
      <c r="L171" s="102">
        <v>9.4150620155024658</v>
      </c>
      <c r="M171" s="102">
        <v>10.087198099855764</v>
      </c>
      <c r="N171" s="102">
        <v>11.137835015980455</v>
      </c>
      <c r="O171" s="102">
        <v>13.554694324968999</v>
      </c>
      <c r="P171" s="102">
        <v>13.797469707961861</v>
      </c>
      <c r="Q171" s="102">
        <v>15.727120349590525</v>
      </c>
      <c r="R171" s="102">
        <v>16.302558634163603</v>
      </c>
      <c r="S171" s="102">
        <v>17.060810196124056</v>
      </c>
      <c r="T171" s="102">
        <v>20.589662389838125</v>
      </c>
      <c r="U171" s="102">
        <v>24.019063110433247</v>
      </c>
      <c r="V171" s="102">
        <v>20.951833603964165</v>
      </c>
      <c r="W171" s="102">
        <v>25.363951021774817</v>
      </c>
      <c r="DA171" s="131" t="s">
        <v>2907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6.7895923711335806</v>
      </c>
      <c r="M172" s="105">
        <v>7.1163101314057116</v>
      </c>
      <c r="N172" s="105">
        <v>8.0385291359840103</v>
      </c>
      <c r="O172" s="105">
        <v>10.11318820757282</v>
      </c>
      <c r="P172" s="105">
        <v>10.152555523449385</v>
      </c>
      <c r="Q172" s="105">
        <v>11.695084107437738</v>
      </c>
      <c r="R172" s="105">
        <v>12.105578446336839</v>
      </c>
      <c r="S172" s="105">
        <v>12.216518563000353</v>
      </c>
      <c r="T172" s="105">
        <v>14.928963259554715</v>
      </c>
      <c r="U172" s="105">
        <v>17.887499550505972</v>
      </c>
      <c r="V172" s="105">
        <v>16.010581480500392</v>
      </c>
      <c r="W172" s="105">
        <v>19.733073561121849</v>
      </c>
      <c r="DA172" s="132" t="s">
        <v>2908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3.2929540004322964</v>
      </c>
      <c r="M173" s="99">
        <v>3.1086587776660823</v>
      </c>
      <c r="N173" s="99">
        <v>3.6548981555295672</v>
      </c>
      <c r="O173" s="99">
        <v>4.9496942925650798</v>
      </c>
      <c r="P173" s="99">
        <v>4.5201343213785625</v>
      </c>
      <c r="Q173" s="99">
        <v>5.2488903084169394</v>
      </c>
      <c r="R173" s="99">
        <v>5.4060330639018694</v>
      </c>
      <c r="S173" s="99">
        <v>4.8594924570740279</v>
      </c>
      <c r="T173" s="99">
        <v>6.0900499486956088</v>
      </c>
      <c r="U173" s="99">
        <v>6.8886916829461748</v>
      </c>
      <c r="V173" s="99">
        <v>6.1472553005450079</v>
      </c>
      <c r="W173" s="99">
        <v>7.5119972207445924</v>
      </c>
      <c r="DA173" s="63" t="s">
        <v>2909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3.4966383707012847</v>
      </c>
      <c r="M174" s="110">
        <v>4.0076513537396288</v>
      </c>
      <c r="N174" s="110">
        <v>4.3836309804544422</v>
      </c>
      <c r="O174" s="110">
        <v>5.1634939150077415</v>
      </c>
      <c r="P174" s="110">
        <v>5.6324212020708213</v>
      </c>
      <c r="Q174" s="110">
        <v>6.4461937990207989</v>
      </c>
      <c r="R174" s="110">
        <v>6.6995453824349696</v>
      </c>
      <c r="S174" s="110">
        <v>7.3570261059263213</v>
      </c>
      <c r="T174" s="110">
        <v>8.8389133108591054</v>
      </c>
      <c r="U174" s="110">
        <v>10.998807867559796</v>
      </c>
      <c r="V174" s="110">
        <v>9.8633261799553864</v>
      </c>
      <c r="W174" s="110">
        <v>12.221076340377255</v>
      </c>
      <c r="DA174" s="60" t="s">
        <v>2910</v>
      </c>
    </row>
    <row r="175" spans="1:105" ht="12" customHeight="1" x14ac:dyDescent="0.25">
      <c r="A175" s="121" t="s">
        <v>54</v>
      </c>
      <c r="B175" s="123">
        <v>3.0779492633701389</v>
      </c>
      <c r="C175" s="123">
        <v>3.4301858643925325</v>
      </c>
      <c r="D175" s="123">
        <v>3.0862933664085803</v>
      </c>
      <c r="E175" s="123">
        <v>3.3912478734893408</v>
      </c>
      <c r="F175" s="123">
        <v>3.5710726069120668</v>
      </c>
      <c r="G175" s="123">
        <v>3.4874093770988663</v>
      </c>
      <c r="H175" s="123">
        <v>3.1184104889311297</v>
      </c>
      <c r="I175" s="123">
        <v>3.485823492320177</v>
      </c>
      <c r="J175" s="123">
        <v>2.96626427528428</v>
      </c>
      <c r="K175" s="123">
        <v>2.7583552083749558</v>
      </c>
      <c r="L175" s="123">
        <v>2.466027104255462</v>
      </c>
      <c r="M175" s="123">
        <v>2.7639032612888088</v>
      </c>
      <c r="N175" s="123">
        <v>2.8405746988135387</v>
      </c>
      <c r="O175" s="123">
        <v>2.75114279232143</v>
      </c>
      <c r="P175" s="123">
        <v>3.189639112897531</v>
      </c>
      <c r="Q175" s="123">
        <v>3.3677770418215065</v>
      </c>
      <c r="R175" s="123">
        <v>3.4650743962596233</v>
      </c>
      <c r="S175" s="123">
        <v>4.1449035004612194</v>
      </c>
      <c r="T175" s="123">
        <v>3.9782678709944999</v>
      </c>
      <c r="U175" s="123">
        <v>4.1514691471460576</v>
      </c>
      <c r="V175" s="123">
        <v>4.3016988435148278</v>
      </c>
      <c r="W175" s="123">
        <v>5.0444930463506594</v>
      </c>
      <c r="DA175" s="130" t="s">
        <v>2911</v>
      </c>
    </row>
    <row r="176" spans="1:105" ht="12" customHeight="1" x14ac:dyDescent="0.25">
      <c r="A176" s="97" t="s">
        <v>50</v>
      </c>
      <c r="B176" s="99">
        <v>4.4039733046921352</v>
      </c>
      <c r="C176" s="99">
        <v>4.5370642846086291</v>
      </c>
      <c r="D176" s="99">
        <v>4.0673899167168921</v>
      </c>
      <c r="E176" s="99">
        <v>3.9517343990368805</v>
      </c>
      <c r="F176" s="99">
        <v>4.2424827332829</v>
      </c>
      <c r="G176" s="99">
        <v>4.4612602022155032</v>
      </c>
      <c r="H176" s="99">
        <v>4.0704321936123833</v>
      </c>
      <c r="I176" s="99">
        <v>4.1311785023759997</v>
      </c>
      <c r="J176" s="99">
        <v>3.9346057911238752</v>
      </c>
      <c r="K176" s="99">
        <v>3.6716144730262945</v>
      </c>
      <c r="L176" s="99">
        <v>3.2154290422736227</v>
      </c>
      <c r="M176" s="99">
        <v>3.4784166100999276</v>
      </c>
      <c r="N176" s="99">
        <v>3.5644811347469423</v>
      </c>
      <c r="O176" s="99">
        <v>3.5832032726955307</v>
      </c>
      <c r="P176" s="99">
        <v>3.9784999618932888</v>
      </c>
      <c r="Q176" s="99">
        <v>4.3185244590689731</v>
      </c>
      <c r="R176" s="99">
        <v>4.9227779717075064</v>
      </c>
      <c r="S176" s="99">
        <v>5.5398044774098754</v>
      </c>
      <c r="T176" s="99">
        <v>3.2121882796804808</v>
      </c>
      <c r="U176" s="99">
        <v>6.5519237503022341</v>
      </c>
      <c r="V176" s="99">
        <v>4.0878163069935187</v>
      </c>
      <c r="W176" s="99">
        <v>8.2586315885347847</v>
      </c>
      <c r="DA176" s="63" t="s">
        <v>2912</v>
      </c>
    </row>
    <row r="177" spans="1:105" ht="12" customHeight="1" x14ac:dyDescent="0.25">
      <c r="A177" s="109" t="s">
        <v>120</v>
      </c>
      <c r="B177" s="110">
        <v>2.9997803258122615</v>
      </c>
      <c r="C177" s="110">
        <v>3.364421656454506</v>
      </c>
      <c r="D177" s="110">
        <v>3.0271662492577494</v>
      </c>
      <c r="E177" s="110">
        <v>3.3589214060271146</v>
      </c>
      <c r="F177" s="110">
        <v>3.5318335687767455</v>
      </c>
      <c r="G177" s="110">
        <v>3.4268873430208284</v>
      </c>
      <c r="H177" s="110">
        <v>3.0532335945961595</v>
      </c>
      <c r="I177" s="110">
        <v>3.4395801833979953</v>
      </c>
      <c r="J177" s="110">
        <v>2.894437253265099</v>
      </c>
      <c r="K177" s="110">
        <v>2.6895725998045479</v>
      </c>
      <c r="L177" s="110">
        <v>2.4079408127947306</v>
      </c>
      <c r="M177" s="110">
        <v>2.7105783505473586</v>
      </c>
      <c r="N177" s="110">
        <v>2.7949380017176146</v>
      </c>
      <c r="O177" s="110">
        <v>2.7088363919530414</v>
      </c>
      <c r="P177" s="110">
        <v>3.1550746997694761</v>
      </c>
      <c r="Q177" s="110">
        <v>3.3301056471743111</v>
      </c>
      <c r="R177" s="110">
        <v>3.411254202946572</v>
      </c>
      <c r="S177" s="110">
        <v>4.0976381712772234</v>
      </c>
      <c r="T177" s="110">
        <v>4.0001091176894397</v>
      </c>
      <c r="U177" s="110">
        <v>4.0803971862875628</v>
      </c>
      <c r="V177" s="110">
        <v>4.3077460936371885</v>
      </c>
      <c r="W177" s="110">
        <v>4.9456528419398333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68.45331918733774</v>
      </c>
      <c r="C3" s="118">
        <f t="shared" si="0"/>
        <v>88.041915929380266</v>
      </c>
      <c r="D3" s="118">
        <f t="shared" si="0"/>
        <v>148.6403370520793</v>
      </c>
      <c r="E3" s="118">
        <f t="shared" si="0"/>
        <v>97.964658779357336</v>
      </c>
      <c r="F3" s="118">
        <f t="shared" si="0"/>
        <v>125.95777113948346</v>
      </c>
      <c r="G3" s="118">
        <f t="shared" si="0"/>
        <v>66.903127948724986</v>
      </c>
      <c r="H3" s="118">
        <f t="shared" si="0"/>
        <v>66.601351390554584</v>
      </c>
      <c r="I3" s="118">
        <f t="shared" si="0"/>
        <v>61.120303672927086</v>
      </c>
      <c r="J3" s="118">
        <f t="shared" si="0"/>
        <v>92.509885280186381</v>
      </c>
      <c r="K3" s="118">
        <f t="shared" si="0"/>
        <v>75.51496287122329</v>
      </c>
      <c r="L3" s="118">
        <f t="shared" si="0"/>
        <v>98.6037001771099</v>
      </c>
      <c r="M3" s="118">
        <f t="shared" si="0"/>
        <v>105.87045989521344</v>
      </c>
      <c r="N3" s="118">
        <f t="shared" si="0"/>
        <v>117.82806807050314</v>
      </c>
      <c r="O3" s="118">
        <f t="shared" si="0"/>
        <v>92.263379300167145</v>
      </c>
      <c r="P3" s="118">
        <f t="shared" si="0"/>
        <v>80.921360616772205</v>
      </c>
      <c r="Q3" s="118">
        <f t="shared" si="0"/>
        <v>77.537872883284777</v>
      </c>
      <c r="R3" s="118">
        <f t="shared" ref="R3:V3" si="1">R4+R7+R9+R19</f>
        <v>111.54044744575505</v>
      </c>
      <c r="S3" s="118">
        <f t="shared" si="1"/>
        <v>120.89038740047879</v>
      </c>
      <c r="T3" s="118">
        <f t="shared" si="1"/>
        <v>98.531512754115624</v>
      </c>
      <c r="U3" s="118">
        <f t="shared" si="1"/>
        <v>86.539049764877788</v>
      </c>
      <c r="V3" s="118">
        <f t="shared" si="1"/>
        <v>132.61662052591598</v>
      </c>
      <c r="W3" s="118">
        <f t="shared" ref="W3" si="2">W4+W7+W9+W19</f>
        <v>126.96081919296282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59.411718218104753</v>
      </c>
      <c r="C4" s="123">
        <f t="shared" si="3"/>
        <v>79.609477893979331</v>
      </c>
      <c r="D4" s="123">
        <f t="shared" si="3"/>
        <v>136.42407268312635</v>
      </c>
      <c r="E4" s="123">
        <f t="shared" si="3"/>
        <v>88.678893624248332</v>
      </c>
      <c r="F4" s="123">
        <f t="shared" si="3"/>
        <v>114.10015066966085</v>
      </c>
      <c r="G4" s="123">
        <f t="shared" si="3"/>
        <v>58.331088910871344</v>
      </c>
      <c r="H4" s="123">
        <f t="shared" si="3"/>
        <v>57.652045076058464</v>
      </c>
      <c r="I4" s="123">
        <f t="shared" si="3"/>
        <v>51.60304033715299</v>
      </c>
      <c r="J4" s="123">
        <f t="shared" si="3"/>
        <v>80.141848332844617</v>
      </c>
      <c r="K4" s="123">
        <f t="shared" si="3"/>
        <v>65.804767576914855</v>
      </c>
      <c r="L4" s="123">
        <f t="shared" si="3"/>
        <v>91.756580123974288</v>
      </c>
      <c r="M4" s="123">
        <f t="shared" si="3"/>
        <v>97.340113780728714</v>
      </c>
      <c r="N4" s="123">
        <f t="shared" si="3"/>
        <v>108.14927762390414</v>
      </c>
      <c r="O4" s="123">
        <f t="shared" si="3"/>
        <v>83.678406638936593</v>
      </c>
      <c r="P4" s="123">
        <f t="shared" si="3"/>
        <v>70.230969399668282</v>
      </c>
      <c r="Q4" s="123">
        <f t="shared" si="3"/>
        <v>67.625587709140902</v>
      </c>
      <c r="R4" s="123">
        <f t="shared" ref="R4:V4" si="4">SUM(R5:R6)</f>
        <v>98.379948354600344</v>
      </c>
      <c r="S4" s="123">
        <f t="shared" si="4"/>
        <v>105.5024878390378</v>
      </c>
      <c r="T4" s="123">
        <f t="shared" si="4"/>
        <v>82.247186956418091</v>
      </c>
      <c r="U4" s="123">
        <f t="shared" si="4"/>
        <v>70.320367248326917</v>
      </c>
      <c r="V4" s="123">
        <f t="shared" si="4"/>
        <v>109.02552044797139</v>
      </c>
      <c r="W4" s="123">
        <f t="shared" ref="W4" si="5">SUM(W5:W6)</f>
        <v>106.76291104214422</v>
      </c>
      <c r="DA4" s="130" t="s">
        <v>2916</v>
      </c>
    </row>
    <row r="5" spans="1:105" ht="12" customHeight="1" x14ac:dyDescent="0.25">
      <c r="A5" s="97" t="s">
        <v>51</v>
      </c>
      <c r="B5" s="99">
        <v>58.833826577465985</v>
      </c>
      <c r="C5" s="99">
        <v>78.848875476004281</v>
      </c>
      <c r="D5" s="99">
        <v>135.15041881231733</v>
      </c>
      <c r="E5" s="99">
        <v>87.864805081047976</v>
      </c>
      <c r="F5" s="99">
        <v>113.07115497376246</v>
      </c>
      <c r="G5" s="99">
        <v>57.814170359852923</v>
      </c>
      <c r="H5" s="99">
        <v>57.152209579039585</v>
      </c>
      <c r="I5" s="99">
        <v>51.163633912498376</v>
      </c>
      <c r="J5" s="99">
        <v>79.469223727203058</v>
      </c>
      <c r="K5" s="99">
        <v>65.259395304849747</v>
      </c>
      <c r="L5" s="99">
        <v>91.028863936061171</v>
      </c>
      <c r="M5" s="99">
        <v>96.577429051676376</v>
      </c>
      <c r="N5" s="99">
        <v>107.31811629008057</v>
      </c>
      <c r="O5" s="99">
        <v>83.033861366293209</v>
      </c>
      <c r="P5" s="99">
        <v>69.68610198968166</v>
      </c>
      <c r="Q5" s="99">
        <v>67.119050658000788</v>
      </c>
      <c r="R5" s="99">
        <v>97.650614242855553</v>
      </c>
      <c r="S5" s="99">
        <v>104.71670186950722</v>
      </c>
      <c r="T5" s="99">
        <v>81.613895862030631</v>
      </c>
      <c r="U5" s="99">
        <v>69.785012478702242</v>
      </c>
      <c r="V5" s="99">
        <v>108.19808033194326</v>
      </c>
      <c r="W5" s="99">
        <v>105.97666409096129</v>
      </c>
      <c r="DA5" s="63" t="s">
        <v>2917</v>
      </c>
    </row>
    <row r="6" spans="1:105" ht="12" customHeight="1" x14ac:dyDescent="0.25">
      <c r="A6" s="97" t="s">
        <v>53</v>
      </c>
      <c r="B6" s="99">
        <v>0.57789164063876697</v>
      </c>
      <c r="C6" s="99">
        <v>0.76060241797504524</v>
      </c>
      <c r="D6" s="99">
        <v>1.273653870809021</v>
      </c>
      <c r="E6" s="99">
        <v>0.81408854320035084</v>
      </c>
      <c r="F6" s="99">
        <v>1.0289956958983881</v>
      </c>
      <c r="G6" s="99">
        <v>0.51691855101842388</v>
      </c>
      <c r="H6" s="99">
        <v>0.49983549701888053</v>
      </c>
      <c r="I6" s="99">
        <v>0.43940642465461538</v>
      </c>
      <c r="J6" s="99">
        <v>0.67262460564155702</v>
      </c>
      <c r="K6" s="99">
        <v>0.54537227206511463</v>
      </c>
      <c r="L6" s="99">
        <v>0.72771618791312309</v>
      </c>
      <c r="M6" s="99">
        <v>0.76268472905233264</v>
      </c>
      <c r="N6" s="99">
        <v>0.83116133382357915</v>
      </c>
      <c r="O6" s="99">
        <v>0.64454527264338213</v>
      </c>
      <c r="P6" s="99">
        <v>0.54486740998661853</v>
      </c>
      <c r="Q6" s="99">
        <v>0.50653705114010994</v>
      </c>
      <c r="R6" s="99">
        <v>0.7293341117447899</v>
      </c>
      <c r="S6" s="99">
        <v>0.78578596953057855</v>
      </c>
      <c r="T6" s="99">
        <v>0.63329109438746201</v>
      </c>
      <c r="U6" s="99">
        <v>0.5353547696246812</v>
      </c>
      <c r="V6" s="99">
        <v>0.82744011602812284</v>
      </c>
      <c r="W6" s="99">
        <v>0.78624695118292598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1.0707042117107055E-2</v>
      </c>
      <c r="C7" s="123">
        <f t="shared" si="6"/>
        <v>2.2059885339998499E-2</v>
      </c>
      <c r="D7" s="123">
        <f t="shared" si="6"/>
        <v>3.8003329063635335E-2</v>
      </c>
      <c r="E7" s="123">
        <f t="shared" si="6"/>
        <v>5.6804405025877573E-2</v>
      </c>
      <c r="F7" s="123">
        <f t="shared" si="6"/>
        <v>6.4849160552248653E-2</v>
      </c>
      <c r="G7" s="123">
        <f t="shared" si="6"/>
        <v>8.4082070101747383E-2</v>
      </c>
      <c r="H7" s="123">
        <f t="shared" si="6"/>
        <v>0.11126936620162241</v>
      </c>
      <c r="I7" s="123">
        <f t="shared" si="6"/>
        <v>0.1532913975979166</v>
      </c>
      <c r="J7" s="123">
        <f t="shared" si="6"/>
        <v>0.13041294349589103</v>
      </c>
      <c r="K7" s="123">
        <f t="shared" si="6"/>
        <v>0.16439862479255438</v>
      </c>
      <c r="L7" s="123">
        <f t="shared" si="6"/>
        <v>0.21691764506237399</v>
      </c>
      <c r="M7" s="123">
        <f t="shared" si="6"/>
        <v>0.20380963843709907</v>
      </c>
      <c r="N7" s="123">
        <f t="shared" si="6"/>
        <v>0.31206846395184579</v>
      </c>
      <c r="O7" s="123">
        <f t="shared" si="6"/>
        <v>0.30490711368540835</v>
      </c>
      <c r="P7" s="123">
        <f t="shared" si="6"/>
        <v>0.21611544734363805</v>
      </c>
      <c r="Q7" s="123">
        <f t="shared" si="6"/>
        <v>0.25487452028000285</v>
      </c>
      <c r="R7" s="123">
        <f t="shared" si="6"/>
        <v>0.23313990822919575</v>
      </c>
      <c r="S7" s="123">
        <f t="shared" si="6"/>
        <v>0.34107375658819683</v>
      </c>
      <c r="T7" s="123">
        <f t="shared" si="6"/>
        <v>0.61320626559311975</v>
      </c>
      <c r="U7" s="123">
        <f t="shared" si="6"/>
        <v>0.76051778049484131</v>
      </c>
      <c r="V7" s="123">
        <f t="shared" si="6"/>
        <v>0.84695569594210274</v>
      </c>
      <c r="W7" s="123">
        <f t="shared" si="6"/>
        <v>0.93982511319737394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1.0707042117107055E-2</v>
      </c>
      <c r="C8" s="99">
        <f>RES_hhdet_tesh!C8/RES_summary!C$19</f>
        <v>2.2059885339998499E-2</v>
      </c>
      <c r="D8" s="99">
        <f>RES_hhdet_tesh!D8/RES_summary!D$19</f>
        <v>3.8003329063635335E-2</v>
      </c>
      <c r="E8" s="99">
        <f>RES_hhdet_tesh!E8/RES_summary!E$19</f>
        <v>5.6804405025877573E-2</v>
      </c>
      <c r="F8" s="99">
        <f>RES_hhdet_tesh!F8/RES_summary!F$19</f>
        <v>6.4849160552248653E-2</v>
      </c>
      <c r="G8" s="99">
        <f>RES_hhdet_tesh!G8/RES_summary!G$19</f>
        <v>8.4082070101747383E-2</v>
      </c>
      <c r="H8" s="99">
        <f>RES_hhdet_tesh!H8/RES_summary!H$19</f>
        <v>0.11126936620162241</v>
      </c>
      <c r="I8" s="99">
        <f>RES_hhdet_tesh!I8/RES_summary!I$19</f>
        <v>0.1532913975979166</v>
      </c>
      <c r="J8" s="99">
        <f>RES_hhdet_tesh!J8/RES_summary!J$19</f>
        <v>0.13041294349589103</v>
      </c>
      <c r="K8" s="99">
        <f>RES_hhdet_tesh!K8/RES_summary!K$19</f>
        <v>0.16439862479255438</v>
      </c>
      <c r="L8" s="99">
        <f>RES_hhdet_tesh!L8/RES_summary!L$19</f>
        <v>0.21691764506237399</v>
      </c>
      <c r="M8" s="99">
        <f>RES_hhdet_tesh!M8/RES_summary!M$19</f>
        <v>0.20380963843709907</v>
      </c>
      <c r="N8" s="99">
        <f>RES_hhdet_tesh!N8/RES_summary!N$19</f>
        <v>0.31206846395184579</v>
      </c>
      <c r="O8" s="99">
        <f>RES_hhdet_tesh!O8/RES_summary!O$19</f>
        <v>0.30490711368540835</v>
      </c>
      <c r="P8" s="99">
        <f>RES_hhdet_tesh!P8/RES_summary!P$19</f>
        <v>0.21611544734363805</v>
      </c>
      <c r="Q8" s="99">
        <f>RES_hhdet_tesh!Q8/RES_summary!Q$19</f>
        <v>0.25487452028000285</v>
      </c>
      <c r="R8" s="99">
        <f>RES_hhdet_tesh!R8/RES_summary!R$19</f>
        <v>0.23313990822919575</v>
      </c>
      <c r="S8" s="99">
        <f>RES_hhdet_tesh!S8/RES_summary!S$19</f>
        <v>0.34107375658819683</v>
      </c>
      <c r="T8" s="99">
        <f>RES_hhdet_tesh!T8/RES_summary!T$19</f>
        <v>0.61320626559311975</v>
      </c>
      <c r="U8" s="99">
        <f>RES_hhdet_tesh!U8/RES_summary!U$19</f>
        <v>0.76051778049484131</v>
      </c>
      <c r="V8" s="99">
        <f>RES_hhdet_tesh!V8/RES_summary!V$19</f>
        <v>0.84695569594210274</v>
      </c>
      <c r="W8" s="99">
        <f>RES_hhdet_tesh!W8/RES_summary!W$19</f>
        <v>0.93982511319737394</v>
      </c>
      <c r="DA8" s="63" t="s">
        <v>2920</v>
      </c>
    </row>
    <row r="9" spans="1:105" ht="12" customHeight="1" x14ac:dyDescent="0.25">
      <c r="A9" s="121" t="s">
        <v>55</v>
      </c>
      <c r="B9" s="123">
        <v>6.6582102201128563</v>
      </c>
      <c r="C9" s="123">
        <v>5.9099993163792712</v>
      </c>
      <c r="D9" s="123">
        <v>9.0662803330694981</v>
      </c>
      <c r="E9" s="123">
        <v>6.5802249056713142</v>
      </c>
      <c r="F9" s="123">
        <v>8.5998476391175291</v>
      </c>
      <c r="G9" s="123">
        <v>6.178554008255043</v>
      </c>
      <c r="H9" s="123">
        <v>6.5815221887748745</v>
      </c>
      <c r="I9" s="123">
        <v>6.9751065605582916</v>
      </c>
      <c r="J9" s="123">
        <v>9.5658717575897327</v>
      </c>
      <c r="K9" s="123">
        <v>7.3792694813524973</v>
      </c>
      <c r="L9" s="123">
        <v>4.6149737203001484</v>
      </c>
      <c r="M9" s="123">
        <v>5.9975880899783567</v>
      </c>
      <c r="N9" s="123">
        <v>7.028706482471418</v>
      </c>
      <c r="O9" s="123">
        <v>6.4192013618172847</v>
      </c>
      <c r="P9" s="123">
        <v>8.4179378877239461</v>
      </c>
      <c r="Q9" s="123">
        <v>7.5505513793184083</v>
      </c>
      <c r="R9" s="123">
        <v>10.074540816055269</v>
      </c>
      <c r="S9" s="123">
        <v>12.030991588833416</v>
      </c>
      <c r="T9" s="123">
        <v>12.413309340531768</v>
      </c>
      <c r="U9" s="123">
        <v>12.723820190853047</v>
      </c>
      <c r="V9" s="123">
        <v>18.738104134924647</v>
      </c>
      <c r="W9" s="123">
        <v>15.167497081721043</v>
      </c>
      <c r="DA9" s="130" t="s">
        <v>2921</v>
      </c>
    </row>
    <row r="10" spans="1:105" ht="12" customHeight="1" x14ac:dyDescent="0.25">
      <c r="A10" s="97" t="s">
        <v>143</v>
      </c>
      <c r="B10" s="99">
        <v>5.9154157900930597</v>
      </c>
      <c r="C10" s="99">
        <v>5.5849225462091656</v>
      </c>
      <c r="D10" s="99">
        <v>9.499382331521014</v>
      </c>
      <c r="E10" s="99">
        <v>6.439257932276079</v>
      </c>
      <c r="F10" s="99">
        <v>8.8436453149029681</v>
      </c>
      <c r="G10" s="99">
        <v>5.9462771514354182</v>
      </c>
      <c r="H10" s="99">
        <v>6.4335368528257035</v>
      </c>
      <c r="I10" s="99">
        <v>6.7679360467460308</v>
      </c>
      <c r="J10" s="99">
        <v>9.9479031599225838</v>
      </c>
      <c r="K10" s="99">
        <v>7.5386047282571225</v>
      </c>
      <c r="L10" s="99">
        <v>4.5198476632450424</v>
      </c>
      <c r="M10" s="99">
        <v>5.9978820234177332</v>
      </c>
      <c r="N10" s="99">
        <v>7.0615469537850819</v>
      </c>
      <c r="O10" s="99">
        <v>6.2717157154077032</v>
      </c>
      <c r="P10" s="99">
        <v>8.4230172275110018</v>
      </c>
      <c r="Q10" s="99">
        <v>7.4314212478909152</v>
      </c>
      <c r="R10" s="99">
        <v>10.0759591366302</v>
      </c>
      <c r="S10" s="99">
        <v>12.130574016557945</v>
      </c>
      <c r="T10" s="99">
        <v>12.35523587743025</v>
      </c>
      <c r="U10" s="99">
        <v>12.373539492067609</v>
      </c>
      <c r="V10" s="99">
        <v>19.327784992786544</v>
      </c>
      <c r="W10" s="99">
        <v>14.756344388058368</v>
      </c>
      <c r="DA10" s="63" t="s">
        <v>2922</v>
      </c>
    </row>
    <row r="11" spans="1:105" ht="12" customHeight="1" x14ac:dyDescent="0.25">
      <c r="A11" s="97" t="s">
        <v>124</v>
      </c>
      <c r="B11" s="99">
        <v>7.6150121140079623</v>
      </c>
      <c r="C11" s="99">
        <v>7.4543769765700407</v>
      </c>
      <c r="D11" s="99">
        <v>7.420416837850877</v>
      </c>
      <c r="E11" s="99">
        <v>7.2706702918728494</v>
      </c>
      <c r="F11" s="99">
        <v>7.2189371468878774</v>
      </c>
      <c r="G11" s="99">
        <v>7.3163098609145294</v>
      </c>
      <c r="H11" s="99">
        <v>7.4201145289310579</v>
      </c>
      <c r="I11" s="99">
        <v>7.5405491146063079</v>
      </c>
      <c r="J11" s="99">
        <v>7.2851789562442972</v>
      </c>
      <c r="K11" s="99">
        <v>7.2968987933213079</v>
      </c>
      <c r="L11" s="99">
        <v>7.0889756094177505</v>
      </c>
      <c r="M11" s="99">
        <v>7.1043206045514289</v>
      </c>
      <c r="N11" s="99">
        <v>7.1504761372729497</v>
      </c>
      <c r="O11" s="99">
        <v>7.4973801738731547</v>
      </c>
      <c r="P11" s="99">
        <v>8.4467348417172925</v>
      </c>
      <c r="Q11" s="99">
        <v>9.0945654912724656</v>
      </c>
      <c r="R11" s="99">
        <v>9.669757015532408</v>
      </c>
      <c r="S11" s="99">
        <v>11.681184706940034</v>
      </c>
      <c r="T11" s="99">
        <v>15.487038287682958</v>
      </c>
      <c r="U11" s="99">
        <v>12.764450891255947</v>
      </c>
      <c r="V11" s="99">
        <v>17.089345157744166</v>
      </c>
      <c r="W11" s="99">
        <v>20.113632586481515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14.799361074946944</v>
      </c>
      <c r="U12" s="99">
        <v>12.185902848611457</v>
      </c>
      <c r="V12" s="99">
        <v>16.331995943137315</v>
      </c>
      <c r="W12" s="99">
        <v>19.236752747955105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4.6981166589196679</v>
      </c>
      <c r="U13" s="102">
        <v>3.6546393836833193</v>
      </c>
      <c r="V13" s="102">
        <v>4.9642063103324023</v>
      </c>
      <c r="W13" s="102">
        <v>5.7879023406308026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10.101244416027276</v>
      </c>
      <c r="U14" s="105">
        <v>8.5312634649281378</v>
      </c>
      <c r="V14" s="105">
        <v>11.367789632804913</v>
      </c>
      <c r="W14" s="105">
        <v>13.448850407324304</v>
      </c>
      <c r="DA14" s="132" t="s">
        <v>2926</v>
      </c>
    </row>
    <row r="15" spans="1:105" ht="12" customHeight="1" x14ac:dyDescent="0.25">
      <c r="A15" s="106" t="s">
        <v>122</v>
      </c>
      <c r="B15" s="102">
        <v>8.558558900848066</v>
      </c>
      <c r="C15" s="102">
        <v>6.9083379972323131</v>
      </c>
      <c r="D15" s="102">
        <v>7.0945870365990036</v>
      </c>
      <c r="E15" s="102">
        <v>7.3639549952759324</v>
      </c>
      <c r="F15" s="102">
        <v>7.1548027509463425</v>
      </c>
      <c r="G15" s="102">
        <v>7.1785493535738238</v>
      </c>
      <c r="H15" s="102">
        <v>7.3171611836707866</v>
      </c>
      <c r="I15" s="102">
        <v>8.0049402465705803</v>
      </c>
      <c r="J15" s="102">
        <v>7.3448266968075222</v>
      </c>
      <c r="K15" s="102">
        <v>5.8170629994151151</v>
      </c>
      <c r="L15" s="102">
        <v>5.4176578335692565</v>
      </c>
      <c r="M15" s="102">
        <v>5.8444451233165804</v>
      </c>
      <c r="N15" s="102">
        <v>6.5574676993360708</v>
      </c>
      <c r="O15" s="102">
        <v>8.1336774434646113</v>
      </c>
      <c r="P15" s="102">
        <v>8.3595995890799912</v>
      </c>
      <c r="Q15" s="102">
        <v>9.6635601485208475</v>
      </c>
      <c r="R15" s="102">
        <v>10.059822832666745</v>
      </c>
      <c r="S15" s="102">
        <v>10.566099795779598</v>
      </c>
      <c r="T15" s="102">
        <v>12.786573894154266</v>
      </c>
      <c r="U15" s="102">
        <v>15.459017400459091</v>
      </c>
      <c r="V15" s="102">
        <v>13.962642564986989</v>
      </c>
      <c r="W15" s="102">
        <v>17.194449630231158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8.1204283429806114</v>
      </c>
      <c r="P16" s="105">
        <v>8.335337755907803</v>
      </c>
      <c r="Q16" s="105">
        <v>9.6152010165729287</v>
      </c>
      <c r="R16" s="105">
        <v>9.829937326420902</v>
      </c>
      <c r="S16" s="105">
        <v>10.411126872162136</v>
      </c>
      <c r="T16" s="105">
        <v>12.717398083620401</v>
      </c>
      <c r="U16" s="105">
        <v>15.393015901162485</v>
      </c>
      <c r="V16" s="105">
        <v>13.920499081649458</v>
      </c>
      <c r="W16" s="105">
        <v>17.185287781496289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2.949413639382692</v>
      </c>
      <c r="P17" s="99">
        <v>2.6941331066851166</v>
      </c>
      <c r="Q17" s="99">
        <v>3.1532163036588177</v>
      </c>
      <c r="R17" s="99">
        <v>3.2414884339408609</v>
      </c>
      <c r="S17" s="99">
        <v>3.1322930814184415</v>
      </c>
      <c r="T17" s="99">
        <v>4.0215444181227236</v>
      </c>
      <c r="U17" s="99">
        <v>4.5693630214579919</v>
      </c>
      <c r="V17" s="99">
        <v>4.1696014810298214</v>
      </c>
      <c r="W17" s="99">
        <v>5.105682803948234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5.1710147035979199</v>
      </c>
      <c r="P18" s="99">
        <v>5.6412046492226855</v>
      </c>
      <c r="Q18" s="99">
        <v>6.4619847129141119</v>
      </c>
      <c r="R18" s="99">
        <v>6.5884488924800424</v>
      </c>
      <c r="S18" s="99">
        <v>7.2788337907436942</v>
      </c>
      <c r="T18" s="99">
        <v>8.6958536654976797</v>
      </c>
      <c r="U18" s="99">
        <v>10.823652879704492</v>
      </c>
      <c r="V18" s="99">
        <v>9.7508976006196342</v>
      </c>
      <c r="W18" s="99">
        <v>12.079604977548055</v>
      </c>
      <c r="DA18" s="63" t="s">
        <v>2930</v>
      </c>
    </row>
    <row r="19" spans="1:105" ht="12" customHeight="1" x14ac:dyDescent="0.25">
      <c r="A19" s="121" t="s">
        <v>54</v>
      </c>
      <c r="B19" s="123">
        <v>2.3726837070030302</v>
      </c>
      <c r="C19" s="123">
        <v>2.5003788336816601</v>
      </c>
      <c r="D19" s="123">
        <v>3.1119807068198266</v>
      </c>
      <c r="E19" s="123">
        <v>2.6487358444118132</v>
      </c>
      <c r="F19" s="123">
        <v>3.1929236701528407</v>
      </c>
      <c r="G19" s="123">
        <v>2.3094029594968504</v>
      </c>
      <c r="H19" s="123">
        <v>2.2565147595196211</v>
      </c>
      <c r="I19" s="123">
        <v>2.3888653776178836</v>
      </c>
      <c r="J19" s="123">
        <v>2.6717522462561401</v>
      </c>
      <c r="K19" s="123">
        <v>2.166527188163379</v>
      </c>
      <c r="L19" s="123">
        <v>2.0152286877730838</v>
      </c>
      <c r="M19" s="123">
        <v>2.3289483860692832</v>
      </c>
      <c r="N19" s="123">
        <v>2.3380155001757226</v>
      </c>
      <c r="O19" s="123">
        <v>1.8608641857278612</v>
      </c>
      <c r="P19" s="123">
        <v>2.0563378820363352</v>
      </c>
      <c r="Q19" s="123">
        <v>2.1068592745454753</v>
      </c>
      <c r="R19" s="123">
        <v>2.8528183668702316</v>
      </c>
      <c r="S19" s="123">
        <v>3.0158342160193743</v>
      </c>
      <c r="T19" s="123">
        <v>3.2578101915726392</v>
      </c>
      <c r="U19" s="123">
        <v>2.7343445452029824</v>
      </c>
      <c r="V19" s="123">
        <v>4.0060402470778289</v>
      </c>
      <c r="W19" s="123">
        <v>4.0905859559001811</v>
      </c>
      <c r="DA19" s="130" t="s">
        <v>2931</v>
      </c>
    </row>
    <row r="20" spans="1:105" ht="12" customHeight="1" x14ac:dyDescent="0.25">
      <c r="A20" s="97" t="s">
        <v>51</v>
      </c>
      <c r="B20" s="99">
        <v>2.615963583958528</v>
      </c>
      <c r="C20" s="99">
        <v>2.5154870763025587</v>
      </c>
      <c r="D20" s="99">
        <v>4.2902283975704334</v>
      </c>
      <c r="E20" s="99">
        <v>2.8589696314619713</v>
      </c>
      <c r="F20" s="99">
        <v>3.909087277973863</v>
      </c>
      <c r="G20" s="99">
        <v>2.0217622404191258</v>
      </c>
      <c r="H20" s="99">
        <v>2.2042170755170183</v>
      </c>
      <c r="I20" s="99">
        <v>2.1926010843606374</v>
      </c>
      <c r="J20" s="99">
        <v>3.0639788144061577</v>
      </c>
      <c r="K20" s="99">
        <v>2.2443877671086008</v>
      </c>
      <c r="L20" s="99">
        <v>2.0858174165233079</v>
      </c>
      <c r="M20" s="99">
        <v>2.3860137038844877</v>
      </c>
      <c r="N20" s="99">
        <v>2.3475783633320075</v>
      </c>
      <c r="O20" s="99">
        <v>1.8426520663773551</v>
      </c>
      <c r="P20" s="99">
        <v>1.9918009740845604</v>
      </c>
      <c r="Q20" s="99">
        <v>2.0049447169462682</v>
      </c>
      <c r="R20" s="99">
        <v>2.8921965509459762</v>
      </c>
      <c r="S20" s="99">
        <v>2.9774997022739353</v>
      </c>
      <c r="T20" s="99">
        <v>3.2687534096551198</v>
      </c>
      <c r="U20" s="99">
        <v>2.7099408721279232</v>
      </c>
      <c r="V20" s="99">
        <v>4.0142564661320188</v>
      </c>
      <c r="W20" s="99">
        <v>4.0893386200420228</v>
      </c>
      <c r="DA20" s="63" t="s">
        <v>2932</v>
      </c>
    </row>
    <row r="21" spans="1:105" ht="12" customHeight="1" x14ac:dyDescent="0.25">
      <c r="A21" s="97" t="s">
        <v>50</v>
      </c>
      <c r="B21" s="99">
        <v>2.568114107824722</v>
      </c>
      <c r="C21" s="99">
        <v>2.6465196621604208</v>
      </c>
      <c r="D21" s="99">
        <v>2.3758123538145073</v>
      </c>
      <c r="E21" s="99">
        <v>2.3111698521080726</v>
      </c>
      <c r="F21" s="99">
        <v>2.4875477268410524</v>
      </c>
      <c r="G21" s="99">
        <v>2.6246029347055568</v>
      </c>
      <c r="H21" s="99">
        <v>2.4034359641022647</v>
      </c>
      <c r="I21" s="99">
        <v>2.4430310671834259</v>
      </c>
      <c r="J21" s="99">
        <v>2.3274759689600986</v>
      </c>
      <c r="K21" s="99">
        <v>2.1723777675419611</v>
      </c>
      <c r="L21" s="99">
        <v>1.9029586935059448</v>
      </c>
      <c r="M21" s="99">
        <v>2.0597801673059681</v>
      </c>
      <c r="N21" s="99">
        <v>2.1127084543471084</v>
      </c>
      <c r="O21" s="99">
        <v>2.1259175200499576</v>
      </c>
      <c r="P21" s="99">
        <v>2.3614130416463741</v>
      </c>
      <c r="Q21" s="99">
        <v>2.5640628479728367</v>
      </c>
      <c r="R21" s="99">
        <v>2.9234384552866741</v>
      </c>
      <c r="S21" s="99">
        <v>3.2906323423119979</v>
      </c>
      <c r="T21" s="99">
        <v>1.9083020011790481</v>
      </c>
      <c r="U21" s="99">
        <v>3.9138499864125218</v>
      </c>
      <c r="V21" s="99">
        <v>2.4562604067298226</v>
      </c>
      <c r="W21" s="99">
        <v>4.9833275645935888</v>
      </c>
      <c r="DA21" s="63" t="s">
        <v>2933</v>
      </c>
    </row>
    <row r="22" spans="1:105" ht="12" customHeight="1" x14ac:dyDescent="0.25">
      <c r="A22" s="109" t="s">
        <v>120</v>
      </c>
      <c r="B22" s="110">
        <v>2.2112512680362135</v>
      </c>
      <c r="C22" s="110">
        <v>2.4809792513850142</v>
      </c>
      <c r="D22" s="110">
        <v>2.2371923681174608</v>
      </c>
      <c r="E22" s="110">
        <v>2.4900307746221579</v>
      </c>
      <c r="F22" s="110">
        <v>2.629747609629419</v>
      </c>
      <c r="G22" s="110">
        <v>2.5659240238286194</v>
      </c>
      <c r="H22" s="110">
        <v>2.3019421211265421</v>
      </c>
      <c r="I22" s="110">
        <v>2.6018820244636673</v>
      </c>
      <c r="J22" s="110">
        <v>2.1909861654565339</v>
      </c>
      <c r="K22" s="110">
        <v>2.0371322698974859</v>
      </c>
      <c r="L22" s="110">
        <v>1.8252857389912174</v>
      </c>
      <c r="M22" s="110">
        <v>2.060888811390718</v>
      </c>
      <c r="N22" s="110">
        <v>2.1372463941217861</v>
      </c>
      <c r="O22" s="110">
        <v>2.0845630577887415</v>
      </c>
      <c r="P22" s="110">
        <v>2.435563218986613</v>
      </c>
      <c r="Q22" s="110">
        <v>2.5816452795157794</v>
      </c>
      <c r="R22" s="110">
        <v>2.6519059269460756</v>
      </c>
      <c r="S22" s="110">
        <v>3.2023797339524114</v>
      </c>
      <c r="T22" s="110">
        <v>3.1535047567432422</v>
      </c>
      <c r="U22" s="110">
        <v>3.2870801285564673</v>
      </c>
      <c r="V22" s="110">
        <v>3.5565017141062931</v>
      </c>
      <c r="W22" s="110">
        <v>4.1373112668745753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94.759254352033466</v>
      </c>
      <c r="C24" s="118">
        <f t="shared" si="7"/>
        <v>87.008845566262039</v>
      </c>
      <c r="D24" s="118">
        <f t="shared" si="7"/>
        <v>160.47913019629704</v>
      </c>
      <c r="E24" s="118">
        <f t="shared" si="7"/>
        <v>65.535700189502975</v>
      </c>
      <c r="F24" s="118">
        <f t="shared" si="7"/>
        <v>22.692695678453092</v>
      </c>
      <c r="G24" s="118">
        <f t="shared" si="7"/>
        <v>42.737363189658396</v>
      </c>
      <c r="H24" s="118">
        <f t="shared" si="7"/>
        <v>107.97821510361915</v>
      </c>
      <c r="I24" s="118">
        <f t="shared" si="7"/>
        <v>73.81927655231614</v>
      </c>
      <c r="J24" s="118">
        <f t="shared" si="7"/>
        <v>120.18101442474523</v>
      </c>
      <c r="K24" s="118">
        <f t="shared" si="7"/>
        <v>124.20085003306964</v>
      </c>
      <c r="L24" s="118">
        <f t="shared" si="7"/>
        <v>91.563233359119295</v>
      </c>
      <c r="M24" s="118">
        <f t="shared" si="7"/>
        <v>44.5625049329864</v>
      </c>
      <c r="N24" s="118">
        <f t="shared" si="7"/>
        <v>140.73874820779716</v>
      </c>
      <c r="O24" s="118">
        <f t="shared" si="7"/>
        <v>107.19160838438084</v>
      </c>
      <c r="P24" s="118">
        <f t="shared" si="7"/>
        <v>20.218119227242227</v>
      </c>
      <c r="Q24" s="118">
        <f t="shared" si="7"/>
        <v>21.495892494639286</v>
      </c>
      <c r="R24" s="118">
        <f t="shared" ref="R24:V24" si="8">R25+R28+R30+R39</f>
        <v>114.79960011721035</v>
      </c>
      <c r="S24" s="118">
        <f t="shared" si="8"/>
        <v>118.65014003184186</v>
      </c>
      <c r="T24" s="118">
        <f t="shared" si="8"/>
        <v>112.70753824282551</v>
      </c>
      <c r="U24" s="118">
        <f t="shared" si="8"/>
        <v>101.58208286026314</v>
      </c>
      <c r="V24" s="118">
        <f t="shared" si="8"/>
        <v>108.79960970605786</v>
      </c>
      <c r="W24" s="118">
        <f t="shared" ref="W24" si="9">W25+W28+W30+W39</f>
        <v>135.56026402436132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84.07604523033848</v>
      </c>
      <c r="C25" s="123">
        <f t="shared" si="10"/>
        <v>77.482632930136702</v>
      </c>
      <c r="D25" s="123">
        <f t="shared" si="10"/>
        <v>151.03499116213987</v>
      </c>
      <c r="E25" s="123">
        <f t="shared" si="10"/>
        <v>55.653338458496862</v>
      </c>
      <c r="F25" s="123">
        <f t="shared" si="10"/>
        <v>12.835632420531139</v>
      </c>
      <c r="G25" s="123">
        <f t="shared" si="10"/>
        <v>32.871203719029687</v>
      </c>
      <c r="H25" s="123">
        <f t="shared" si="10"/>
        <v>98.209243035951431</v>
      </c>
      <c r="I25" s="123">
        <f t="shared" si="10"/>
        <v>63.093641104088292</v>
      </c>
      <c r="J25" s="123">
        <f t="shared" si="10"/>
        <v>110.45659662457544</v>
      </c>
      <c r="K25" s="123">
        <f t="shared" si="10"/>
        <v>115.94208922377273</v>
      </c>
      <c r="L25" s="123">
        <f t="shared" si="10"/>
        <v>83.86005063787438</v>
      </c>
      <c r="M25" s="123">
        <f t="shared" si="10"/>
        <v>36.14949203666071</v>
      </c>
      <c r="N25" s="123">
        <f t="shared" si="10"/>
        <v>131.36807538147676</v>
      </c>
      <c r="O25" s="123">
        <f t="shared" si="10"/>
        <v>96.554061199959975</v>
      </c>
      <c r="P25" s="123">
        <f t="shared" si="10"/>
        <v>9.1590220657092871</v>
      </c>
      <c r="Q25" s="123">
        <f t="shared" si="10"/>
        <v>8.9734926614938288</v>
      </c>
      <c r="R25" s="123">
        <f t="shared" ref="R25:V25" si="11">SUM(R26:R27)</f>
        <v>101.85496770353613</v>
      </c>
      <c r="S25" s="123">
        <f t="shared" si="11"/>
        <v>104.58498903934573</v>
      </c>
      <c r="T25" s="123">
        <f t="shared" si="11"/>
        <v>96.281013890402576</v>
      </c>
      <c r="U25" s="123">
        <f t="shared" si="11"/>
        <v>82.400721534404013</v>
      </c>
      <c r="V25" s="123">
        <f t="shared" si="11"/>
        <v>90.500124288050671</v>
      </c>
      <c r="W25" s="123">
        <f t="shared" ref="W25" si="12">SUM(W26:W27)</f>
        <v>113.33039388727268</v>
      </c>
      <c r="DA25" s="130" t="s">
        <v>2936</v>
      </c>
    </row>
    <row r="26" spans="1:105" ht="12" customHeight="1" x14ac:dyDescent="0.25">
      <c r="A26" s="97" t="s">
        <v>74</v>
      </c>
      <c r="B26" s="99">
        <v>82.06094868525588</v>
      </c>
      <c r="C26" s="99">
        <v>75.658075669609985</v>
      </c>
      <c r="D26" s="99">
        <v>147.55852240814758</v>
      </c>
      <c r="E26" s="99">
        <v>54.393418216409081</v>
      </c>
      <c r="F26" s="99">
        <v>12.550104179772934</v>
      </c>
      <c r="G26" s="99">
        <v>32.152511842548392</v>
      </c>
      <c r="H26" s="99">
        <v>96.1079179391445</v>
      </c>
      <c r="I26" s="99">
        <v>61.767454214067996</v>
      </c>
      <c r="J26" s="99">
        <v>108.16777635856722</v>
      </c>
      <c r="K26" s="99">
        <v>113.56934385861177</v>
      </c>
      <c r="L26" s="99">
        <v>82.216875370715968</v>
      </c>
      <c r="M26" s="99">
        <v>35.449616267460783</v>
      </c>
      <c r="N26" s="99">
        <v>128.87282772231714</v>
      </c>
      <c r="O26" s="99">
        <v>94.715993428465808</v>
      </c>
      <c r="P26" s="99">
        <v>8.9834212877169364</v>
      </c>
      <c r="Q26" s="99">
        <v>8.8073238974940118</v>
      </c>
      <c r="R26" s="99">
        <v>99.987988892660098</v>
      </c>
      <c r="S26" s="99">
        <v>102.65912387774152</v>
      </c>
      <c r="T26" s="99">
        <v>94.448801849334671</v>
      </c>
      <c r="U26" s="99">
        <v>80.850120056395781</v>
      </c>
      <c r="V26" s="99">
        <v>88.802344121842552</v>
      </c>
      <c r="W26" s="99">
        <v>111.26665955959206</v>
      </c>
      <c r="DA26" s="63" t="s">
        <v>2937</v>
      </c>
    </row>
    <row r="27" spans="1:105" ht="12" customHeight="1" x14ac:dyDescent="0.25">
      <c r="A27" s="97" t="s">
        <v>53</v>
      </c>
      <c r="B27" s="99">
        <v>2.0150965450825984</v>
      </c>
      <c r="C27" s="99">
        <v>1.8245572605267191</v>
      </c>
      <c r="D27" s="99">
        <v>3.4764687539922825</v>
      </c>
      <c r="E27" s="99">
        <v>1.2599202420877811</v>
      </c>
      <c r="F27" s="99">
        <v>0.28552824075820538</v>
      </c>
      <c r="G27" s="99">
        <v>0.71869187648129718</v>
      </c>
      <c r="H27" s="99">
        <v>2.1013250968069266</v>
      </c>
      <c r="I27" s="99">
        <v>1.3261868900202971</v>
      </c>
      <c r="J27" s="99">
        <v>2.2888202660082189</v>
      </c>
      <c r="K27" s="99">
        <v>2.3727453651609509</v>
      </c>
      <c r="L27" s="99">
        <v>1.6431752671584148</v>
      </c>
      <c r="M27" s="99">
        <v>0.69987576919993022</v>
      </c>
      <c r="N27" s="99">
        <v>2.4952476591596215</v>
      </c>
      <c r="O27" s="99">
        <v>1.8380677714941656</v>
      </c>
      <c r="P27" s="99">
        <v>0.17560077799235138</v>
      </c>
      <c r="Q27" s="99">
        <v>0.16616876399981681</v>
      </c>
      <c r="R27" s="99">
        <v>1.8669788108760317</v>
      </c>
      <c r="S27" s="99">
        <v>1.9258651616042013</v>
      </c>
      <c r="T27" s="99">
        <v>1.8322120410679006</v>
      </c>
      <c r="U27" s="99">
        <v>1.550601478008236</v>
      </c>
      <c r="V27" s="99">
        <v>1.6977801662081262</v>
      </c>
      <c r="W27" s="99">
        <v>2.0637343276806197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1.0906843657760687E-2</v>
      </c>
      <c r="C28" s="123">
        <f t="shared" si="13"/>
        <v>2.517550012597964E-2</v>
      </c>
      <c r="D28" s="123">
        <f t="shared" si="13"/>
        <v>4.0290630485477742E-2</v>
      </c>
      <c r="E28" s="123">
        <f t="shared" si="13"/>
        <v>6.0279988868609691E-2</v>
      </c>
      <c r="F28" s="123">
        <f t="shared" si="13"/>
        <v>6.6862527300135935E-2</v>
      </c>
      <c r="G28" s="123">
        <f t="shared" si="13"/>
        <v>8.9016001974281833E-2</v>
      </c>
      <c r="H28" s="123">
        <f t="shared" si="13"/>
        <v>0.12488548300052363</v>
      </c>
      <c r="I28" s="123">
        <f t="shared" si="13"/>
        <v>0.20096443541425976</v>
      </c>
      <c r="J28" s="123">
        <f t="shared" si="13"/>
        <v>0.18345273400587223</v>
      </c>
      <c r="K28" s="123">
        <f t="shared" si="13"/>
        <v>0.21456929995664065</v>
      </c>
      <c r="L28" s="123">
        <f t="shared" si="13"/>
        <v>0.27108664622748507</v>
      </c>
      <c r="M28" s="123">
        <f t="shared" si="13"/>
        <v>0.36868798495130078</v>
      </c>
      <c r="N28" s="123">
        <f t="shared" si="13"/>
        <v>0.60650026713952254</v>
      </c>
      <c r="O28" s="123">
        <f t="shared" si="13"/>
        <v>0.45037735690538988</v>
      </c>
      <c r="P28" s="123">
        <f t="shared" si="13"/>
        <v>0.25215861105870363</v>
      </c>
      <c r="Q28" s="123">
        <f t="shared" si="13"/>
        <v>0.29325891464874471</v>
      </c>
      <c r="R28" s="123">
        <f t="shared" si="13"/>
        <v>0.22054966331935166</v>
      </c>
      <c r="S28" s="123">
        <f t="shared" si="13"/>
        <v>0.20386918418609137</v>
      </c>
      <c r="T28" s="123">
        <f t="shared" si="13"/>
        <v>0.2574847432925666</v>
      </c>
      <c r="U28" s="123">
        <f t="shared" si="13"/>
        <v>0.32350640156492405</v>
      </c>
      <c r="V28" s="123">
        <f t="shared" si="13"/>
        <v>0.45666937733320018</v>
      </c>
      <c r="W28" s="123">
        <f t="shared" si="13"/>
        <v>0.51089939060870115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1.0906843657760687E-2</v>
      </c>
      <c r="C29" s="99">
        <f>RES_hhdet_tesh!C29/RES_summary!C$19</f>
        <v>2.517550012597964E-2</v>
      </c>
      <c r="D29" s="99">
        <f>RES_hhdet_tesh!D29/RES_summary!D$19</f>
        <v>4.0290630485477742E-2</v>
      </c>
      <c r="E29" s="99">
        <f>RES_hhdet_tesh!E29/RES_summary!E$19</f>
        <v>6.0279988868609691E-2</v>
      </c>
      <c r="F29" s="99">
        <f>RES_hhdet_tesh!F29/RES_summary!F$19</f>
        <v>6.6862527300135935E-2</v>
      </c>
      <c r="G29" s="99">
        <f>RES_hhdet_tesh!G29/RES_summary!G$19</f>
        <v>8.9016001974281833E-2</v>
      </c>
      <c r="H29" s="99">
        <f>RES_hhdet_tesh!H29/RES_summary!H$19</f>
        <v>0.12488548300052363</v>
      </c>
      <c r="I29" s="99">
        <f>RES_hhdet_tesh!I29/RES_summary!I$19</f>
        <v>0.20096443541425976</v>
      </c>
      <c r="J29" s="99">
        <f>RES_hhdet_tesh!J29/RES_summary!J$19</f>
        <v>0.18345273400587223</v>
      </c>
      <c r="K29" s="99">
        <f>RES_hhdet_tesh!K29/RES_summary!K$19</f>
        <v>0.21456929995664065</v>
      </c>
      <c r="L29" s="99">
        <f>RES_hhdet_tesh!L29/RES_summary!L$19</f>
        <v>0.27108664622748507</v>
      </c>
      <c r="M29" s="99">
        <f>RES_hhdet_tesh!M29/RES_summary!M$19</f>
        <v>0.36868798495130078</v>
      </c>
      <c r="N29" s="99">
        <f>RES_hhdet_tesh!N29/RES_summary!N$19</f>
        <v>0.60650026713952254</v>
      </c>
      <c r="O29" s="99">
        <f>RES_hhdet_tesh!O29/RES_summary!O$19</f>
        <v>0.45037735690538988</v>
      </c>
      <c r="P29" s="99">
        <f>RES_hhdet_tesh!P29/RES_summary!P$19</f>
        <v>0.25215861105870363</v>
      </c>
      <c r="Q29" s="99">
        <f>RES_hhdet_tesh!Q29/RES_summary!Q$19</f>
        <v>0.29325891464874471</v>
      </c>
      <c r="R29" s="99">
        <f>RES_hhdet_tesh!R29/RES_summary!R$19</f>
        <v>0.22054966331935166</v>
      </c>
      <c r="S29" s="99">
        <f>RES_hhdet_tesh!S29/RES_summary!S$19</f>
        <v>0.20386918418609137</v>
      </c>
      <c r="T29" s="99">
        <f>RES_hhdet_tesh!T29/RES_summary!T$19</f>
        <v>0.2574847432925666</v>
      </c>
      <c r="U29" s="99">
        <f>RES_hhdet_tesh!U29/RES_summary!U$19</f>
        <v>0.32350640156492405</v>
      </c>
      <c r="V29" s="99">
        <f>RES_hhdet_tesh!V29/RES_summary!V$19</f>
        <v>0.45666937733320018</v>
      </c>
      <c r="W29" s="99">
        <f>RES_hhdet_tesh!W29/RES_summary!W$19</f>
        <v>0.51089939060870115</v>
      </c>
      <c r="DA29" s="63" t="s">
        <v>2940</v>
      </c>
    </row>
    <row r="30" spans="1:105" ht="12" customHeight="1" x14ac:dyDescent="0.25">
      <c r="A30" s="121" t="s">
        <v>55</v>
      </c>
      <c r="B30" s="123">
        <v>8.441171491715405</v>
      </c>
      <c r="C30" s="123">
        <v>7.0100585095081378</v>
      </c>
      <c r="D30" s="123">
        <v>7.1581672063726032</v>
      </c>
      <c r="E30" s="123">
        <v>7.3426519941025603</v>
      </c>
      <c r="F30" s="123">
        <v>7.168962474395598</v>
      </c>
      <c r="G30" s="123">
        <v>7.207568204648453</v>
      </c>
      <c r="H30" s="123">
        <v>7.3351905257967021</v>
      </c>
      <c r="I30" s="123">
        <v>7.9339490258251066</v>
      </c>
      <c r="J30" s="123">
        <v>7.3400557106849016</v>
      </c>
      <c r="K30" s="123">
        <v>5.9973427859792432</v>
      </c>
      <c r="L30" s="123">
        <v>5.601303032491546</v>
      </c>
      <c r="M30" s="123">
        <v>5.9835165590907566</v>
      </c>
      <c r="N30" s="123">
        <v>6.6287186700376974</v>
      </c>
      <c r="O30" s="123">
        <v>8.1000188548539676</v>
      </c>
      <c r="P30" s="123">
        <v>8.3748022070329515</v>
      </c>
      <c r="Q30" s="123">
        <v>9.6481914775805429</v>
      </c>
      <c r="R30" s="123">
        <v>10.063778910161144</v>
      </c>
      <c r="S30" s="123">
        <v>10.656787355962832</v>
      </c>
      <c r="T30" s="123">
        <v>13.040168286671065</v>
      </c>
      <c r="U30" s="123">
        <v>15.556643854307769</v>
      </c>
      <c r="V30" s="123">
        <v>14.310652997912698</v>
      </c>
      <c r="W30" s="123">
        <v>17.558656746839677</v>
      </c>
      <c r="DA30" s="130" t="s">
        <v>2941</v>
      </c>
    </row>
    <row r="31" spans="1:105" ht="12" customHeight="1" x14ac:dyDescent="0.25">
      <c r="A31" s="97" t="s">
        <v>141</v>
      </c>
      <c r="B31" s="99">
        <v>7.6150121140079632</v>
      </c>
      <c r="C31" s="99">
        <v>7.4527699829241865</v>
      </c>
      <c r="D31" s="99">
        <v>7.4182828276315096</v>
      </c>
      <c r="E31" s="99">
        <v>7.2681571061397072</v>
      </c>
      <c r="F31" s="99">
        <v>7.2205080946848774</v>
      </c>
      <c r="G31" s="99">
        <v>7.3191312615442845</v>
      </c>
      <c r="H31" s="99">
        <v>7.4240822783192346</v>
      </c>
      <c r="I31" s="99">
        <v>7.5513455890699941</v>
      </c>
      <c r="J31" s="99">
        <v>7.2932908691613729</v>
      </c>
      <c r="K31" s="99">
        <v>7.3086705353812933</v>
      </c>
      <c r="L31" s="99">
        <v>7.1059687574471049</v>
      </c>
      <c r="M31" s="99">
        <v>7.1251310418428524</v>
      </c>
      <c r="N31" s="99">
        <v>7.1691588128682397</v>
      </c>
      <c r="O31" s="99">
        <v>7.5105758266135689</v>
      </c>
      <c r="P31" s="99">
        <v>8.4654548992729879</v>
      </c>
      <c r="Q31" s="99">
        <v>9.0972294708910617</v>
      </c>
      <c r="R31" s="99">
        <v>9.7024103822510277</v>
      </c>
      <c r="S31" s="99">
        <v>11.769050152920277</v>
      </c>
      <c r="T31" s="99">
        <v>15.751487922607659</v>
      </c>
      <c r="U31" s="99">
        <v>12.964100003236588</v>
      </c>
      <c r="V31" s="99">
        <v>17.299473121139478</v>
      </c>
      <c r="W31" s="99">
        <v>20.304845194241814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8.5585589008480625</v>
      </c>
      <c r="C35" s="102">
        <v>6.9078232278681382</v>
      </c>
      <c r="D35" s="102">
        <v>7.0935074133751899</v>
      </c>
      <c r="E35" s="102">
        <v>7.3622670426719132</v>
      </c>
      <c r="F35" s="102">
        <v>7.155487078509724</v>
      </c>
      <c r="G35" s="102">
        <v>7.179402725795021</v>
      </c>
      <c r="H35" s="102">
        <v>7.3157626622976339</v>
      </c>
      <c r="I35" s="102">
        <v>8.0107635947723654</v>
      </c>
      <c r="J35" s="102">
        <v>7.3481133119470119</v>
      </c>
      <c r="K35" s="102">
        <v>5.8245775511637623</v>
      </c>
      <c r="L35" s="102">
        <v>5.4294453965718761</v>
      </c>
      <c r="M35" s="102">
        <v>5.8608032960488998</v>
      </c>
      <c r="N35" s="102">
        <v>6.5749332392667208</v>
      </c>
      <c r="O35" s="102">
        <v>8.1479372761603219</v>
      </c>
      <c r="P35" s="102">
        <v>8.3717818815785012</v>
      </c>
      <c r="Q35" s="102">
        <v>9.6710405297999351</v>
      </c>
      <c r="R35" s="102">
        <v>10.07986123744946</v>
      </c>
      <c r="S35" s="102">
        <v>10.622711371557664</v>
      </c>
      <c r="T35" s="102">
        <v>12.925196601140403</v>
      </c>
      <c r="U35" s="102">
        <v>15.678691065799477</v>
      </c>
      <c r="V35" s="102">
        <v>14.159536135979932</v>
      </c>
      <c r="W35" s="102">
        <v>17.399280036656748</v>
      </c>
      <c r="DA35" s="131" t="s">
        <v>2946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5.4297322316900996</v>
      </c>
      <c r="M36" s="105">
        <v>5.8579442960768642</v>
      </c>
      <c r="N36" s="105">
        <v>6.5670855061758777</v>
      </c>
      <c r="O36" s="105">
        <v>8.139973866444068</v>
      </c>
      <c r="P36" s="105">
        <v>8.3543119931047176</v>
      </c>
      <c r="Q36" s="105">
        <v>9.636848702308761</v>
      </c>
      <c r="R36" s="105">
        <v>10.038626817332018</v>
      </c>
      <c r="S36" s="105">
        <v>10.591014509924216</v>
      </c>
      <c r="T36" s="105">
        <v>12.935772311024779</v>
      </c>
      <c r="U36" s="105">
        <v>15.652251159158256</v>
      </c>
      <c r="V36" s="105">
        <v>14.117710727522853</v>
      </c>
      <c r="W36" s="105">
        <v>17.403228644308335</v>
      </c>
      <c r="DA36" s="132" t="s">
        <v>2947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1.933173420292057</v>
      </c>
      <c r="M37" s="99">
        <v>1.8381534495163303</v>
      </c>
      <c r="N37" s="99">
        <v>2.1682104879873827</v>
      </c>
      <c r="O37" s="99">
        <v>2.9565127517764154</v>
      </c>
      <c r="P37" s="99">
        <v>2.7002659260264887</v>
      </c>
      <c r="Q37" s="99">
        <v>3.1603154621143767</v>
      </c>
      <c r="R37" s="99">
        <v>3.3103052074980202</v>
      </c>
      <c r="S37" s="99">
        <v>3.1864141011806231</v>
      </c>
      <c r="T37" s="99">
        <v>4.0905995542052365</v>
      </c>
      <c r="U37" s="99">
        <v>4.6463161026053026</v>
      </c>
      <c r="V37" s="99">
        <v>4.228672205857066</v>
      </c>
      <c r="W37" s="99">
        <v>5.1704321948042438</v>
      </c>
      <c r="DA37" s="63" t="s">
        <v>2948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3.4965588113980419</v>
      </c>
      <c r="M38" s="99">
        <v>4.019790846560535</v>
      </c>
      <c r="N38" s="99">
        <v>4.3988750181884955</v>
      </c>
      <c r="O38" s="99">
        <v>5.1834611146676535</v>
      </c>
      <c r="P38" s="99">
        <v>5.6540460670782284</v>
      </c>
      <c r="Q38" s="99">
        <v>6.476533240194386</v>
      </c>
      <c r="R38" s="99">
        <v>6.7283216098339977</v>
      </c>
      <c r="S38" s="99">
        <v>7.4046004087435948</v>
      </c>
      <c r="T38" s="99">
        <v>8.8451727568195402</v>
      </c>
      <c r="U38" s="99">
        <v>11.00593505655295</v>
      </c>
      <c r="V38" s="99">
        <v>9.8890385216657855</v>
      </c>
      <c r="W38" s="99">
        <v>12.232796449504091</v>
      </c>
      <c r="DA38" s="63" t="s">
        <v>2949</v>
      </c>
    </row>
    <row r="39" spans="1:105" ht="12" customHeight="1" x14ac:dyDescent="0.25">
      <c r="A39" s="121" t="s">
        <v>54</v>
      </c>
      <c r="B39" s="123">
        <v>2.2311307863218186</v>
      </c>
      <c r="C39" s="123">
        <v>2.4909786264912137</v>
      </c>
      <c r="D39" s="123">
        <v>2.2456811972990689</v>
      </c>
      <c r="E39" s="123">
        <v>2.4794297480349465</v>
      </c>
      <c r="F39" s="123">
        <v>2.6212382562262171</v>
      </c>
      <c r="G39" s="123">
        <v>2.5695752640059784</v>
      </c>
      <c r="H39" s="123">
        <v>2.3088960588704848</v>
      </c>
      <c r="I39" s="123">
        <v>2.5907219869884832</v>
      </c>
      <c r="J39" s="123">
        <v>2.200909355479006</v>
      </c>
      <c r="K39" s="123">
        <v>2.0468487233610326</v>
      </c>
      <c r="L39" s="123">
        <v>1.830793042525876</v>
      </c>
      <c r="M39" s="123">
        <v>2.0608083522836269</v>
      </c>
      <c r="N39" s="123">
        <v>2.1354538891431827</v>
      </c>
      <c r="O39" s="123">
        <v>2.0871509726615098</v>
      </c>
      <c r="P39" s="123">
        <v>2.4321363434412859</v>
      </c>
      <c r="Q39" s="123">
        <v>2.5809494409161724</v>
      </c>
      <c r="R39" s="123">
        <v>2.6603038401937242</v>
      </c>
      <c r="S39" s="123">
        <v>3.2044944523472072</v>
      </c>
      <c r="T39" s="123">
        <v>3.1288713224592986</v>
      </c>
      <c r="U39" s="123">
        <v>3.3012110699864352</v>
      </c>
      <c r="V39" s="123">
        <v>3.5321630427612947</v>
      </c>
      <c r="W39" s="123">
        <v>4.1603139996402625</v>
      </c>
      <c r="DA39" s="130" t="s">
        <v>2950</v>
      </c>
    </row>
    <row r="40" spans="1:105" ht="12" customHeight="1" x14ac:dyDescent="0.25">
      <c r="A40" s="97" t="s">
        <v>50</v>
      </c>
      <c r="B40" s="99">
        <v>2.568114107824722</v>
      </c>
      <c r="C40" s="99">
        <v>2.6465196621604212</v>
      </c>
      <c r="D40" s="99">
        <v>2.3758123538145073</v>
      </c>
      <c r="E40" s="99">
        <v>2.311169852108073</v>
      </c>
      <c r="F40" s="99">
        <v>2.4875477268410533</v>
      </c>
      <c r="G40" s="99">
        <v>2.6246029347055564</v>
      </c>
      <c r="H40" s="99">
        <v>2.403435964102266</v>
      </c>
      <c r="I40" s="99">
        <v>2.4430310671834263</v>
      </c>
      <c r="J40" s="99">
        <v>2.3274759689600977</v>
      </c>
      <c r="K40" s="99">
        <v>2.1723777675419611</v>
      </c>
      <c r="L40" s="99">
        <v>1.9029586935059459</v>
      </c>
      <c r="M40" s="99">
        <v>2.0597801673059672</v>
      </c>
      <c r="N40" s="99">
        <v>2.1127084543471106</v>
      </c>
      <c r="O40" s="99">
        <v>2.1259175200499589</v>
      </c>
      <c r="P40" s="99">
        <v>2.3614130416463746</v>
      </c>
      <c r="Q40" s="99">
        <v>2.5640628479728389</v>
      </c>
      <c r="R40" s="99">
        <v>2.9234384552866737</v>
      </c>
      <c r="S40" s="99">
        <v>3.2906323423119992</v>
      </c>
      <c r="T40" s="99">
        <v>1.9083020011790481</v>
      </c>
      <c r="U40" s="99">
        <v>3.9138499864125214</v>
      </c>
      <c r="V40" s="99">
        <v>2.4562604067298213</v>
      </c>
      <c r="W40" s="99">
        <v>4.9833275645935915</v>
      </c>
      <c r="DA40" s="63" t="s">
        <v>2951</v>
      </c>
    </row>
    <row r="41" spans="1:105" ht="12" customHeight="1" x14ac:dyDescent="0.25">
      <c r="A41" s="109" t="s">
        <v>120</v>
      </c>
      <c r="B41" s="110">
        <v>2.211251268036214</v>
      </c>
      <c r="C41" s="110">
        <v>2.4809792513850146</v>
      </c>
      <c r="D41" s="110">
        <v>2.2371923681174599</v>
      </c>
      <c r="E41" s="110">
        <v>2.4900307746221575</v>
      </c>
      <c r="F41" s="110">
        <v>2.6297476096294186</v>
      </c>
      <c r="G41" s="110">
        <v>2.5659240238286194</v>
      </c>
      <c r="H41" s="110">
        <v>2.3019421211265412</v>
      </c>
      <c r="I41" s="110">
        <v>2.60188202446367</v>
      </c>
      <c r="J41" s="110">
        <v>2.1909861654565321</v>
      </c>
      <c r="K41" s="110">
        <v>2.037132269897485</v>
      </c>
      <c r="L41" s="110">
        <v>1.8252857389912167</v>
      </c>
      <c r="M41" s="110">
        <v>2.0608888113907162</v>
      </c>
      <c r="N41" s="110">
        <v>2.137246394121787</v>
      </c>
      <c r="O41" s="110">
        <v>2.0845630577887415</v>
      </c>
      <c r="P41" s="110">
        <v>2.4355632189866125</v>
      </c>
      <c r="Q41" s="110">
        <v>2.5816452795157767</v>
      </c>
      <c r="R41" s="110">
        <v>2.651905926946077</v>
      </c>
      <c r="S41" s="110">
        <v>3.2023797339524114</v>
      </c>
      <c r="T41" s="110">
        <v>3.1535047567432377</v>
      </c>
      <c r="U41" s="110">
        <v>3.2870801285564615</v>
      </c>
      <c r="V41" s="110">
        <v>3.55650171410629</v>
      </c>
      <c r="W41" s="110">
        <v>4.1373112668745762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0</v>
      </c>
      <c r="C43" s="118">
        <f t="shared" si="14"/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0</v>
      </c>
      <c r="C44" s="123">
        <f t="shared" si="17"/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2954</v>
      </c>
    </row>
    <row r="45" spans="1:105" ht="12" customHeight="1" x14ac:dyDescent="0.25">
      <c r="A45" s="97" t="s">
        <v>216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2955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</v>
      </c>
      <c r="C48" s="99">
        <f>RES_hhdet_tesh!C48/RES_summary!C$19</f>
        <v>0</v>
      </c>
      <c r="D48" s="99">
        <f>RES_hhdet_tesh!D48/RES_summary!D$19</f>
        <v>0</v>
      </c>
      <c r="E48" s="99">
        <f>RES_hhdet_tesh!E48/RES_summary!E$19</f>
        <v>0</v>
      </c>
      <c r="F48" s="99">
        <f>RES_hhdet_tesh!F48/RES_summary!F$19</f>
        <v>0</v>
      </c>
      <c r="G48" s="99">
        <f>RES_hhdet_tesh!G48/RES_summary!G$19</f>
        <v>0</v>
      </c>
      <c r="H48" s="99">
        <f>RES_hhdet_tesh!H48/RES_summary!H$19</f>
        <v>0</v>
      </c>
      <c r="I48" s="99">
        <f>RES_hhdet_tesh!I48/RES_summary!I$19</f>
        <v>0</v>
      </c>
      <c r="J48" s="99">
        <f>RES_hhdet_tesh!J48/RES_summary!J$19</f>
        <v>0</v>
      </c>
      <c r="K48" s="99">
        <f>RES_hhdet_tesh!K48/RES_summary!K$19</f>
        <v>0</v>
      </c>
      <c r="L48" s="99">
        <f>RES_hhdet_tesh!L48/RES_summary!L$19</f>
        <v>0</v>
      </c>
      <c r="M48" s="99">
        <f>RES_hhdet_tesh!M48/RES_summary!M$19</f>
        <v>0</v>
      </c>
      <c r="N48" s="99">
        <f>RES_hhdet_tesh!N48/RES_summary!N$19</f>
        <v>0</v>
      </c>
      <c r="O48" s="99">
        <f>RES_hhdet_tesh!O48/RES_summary!O$19</f>
        <v>0</v>
      </c>
      <c r="P48" s="99">
        <f>RES_hhdet_tesh!P48/RES_summary!P$19</f>
        <v>0</v>
      </c>
      <c r="Q48" s="99">
        <f>RES_hhdet_tesh!Q48/RES_summary!Q$19</f>
        <v>0</v>
      </c>
      <c r="R48" s="99">
        <f>RES_hhdet_tesh!R48/RES_summary!R$19</f>
        <v>0</v>
      </c>
      <c r="S48" s="99">
        <f>RES_hhdet_tesh!S48/RES_summary!S$19</f>
        <v>0</v>
      </c>
      <c r="T48" s="99">
        <f>RES_hhdet_tesh!T48/RES_summary!T$19</f>
        <v>0</v>
      </c>
      <c r="U48" s="99">
        <f>RES_hhdet_tesh!U48/RES_summary!U$19</f>
        <v>0</v>
      </c>
      <c r="V48" s="99">
        <f>RES_hhdet_tesh!V48/RES_summary!V$19</f>
        <v>0</v>
      </c>
      <c r="W48" s="99">
        <f>RES_hhdet_tesh!W48/RES_summary!W$19</f>
        <v>0</v>
      </c>
      <c r="DA48" s="63" t="s">
        <v>2958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2959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2960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2961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2962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2963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2964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2965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2966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2967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2968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2969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105.73653274032898</v>
      </c>
      <c r="C62" s="118">
        <f t="shared" si="21"/>
        <v>105.52192633958227</v>
      </c>
      <c r="D62" s="118">
        <f t="shared" si="21"/>
        <v>102.54250430320373</v>
      </c>
      <c r="E62" s="118">
        <f t="shared" si="21"/>
        <v>103.32670443086565</v>
      </c>
      <c r="F62" s="118">
        <f t="shared" si="21"/>
        <v>94.922073026584584</v>
      </c>
      <c r="G62" s="118">
        <f t="shared" si="21"/>
        <v>90.961486162603762</v>
      </c>
      <c r="H62" s="118">
        <f t="shared" si="21"/>
        <v>82.312121768422472</v>
      </c>
      <c r="I62" s="118">
        <f t="shared" si="21"/>
        <v>70.59746548152664</v>
      </c>
      <c r="J62" s="118">
        <f t="shared" si="21"/>
        <v>77.153535501434646</v>
      </c>
      <c r="K62" s="118">
        <f t="shared" si="21"/>
        <v>81.59898957514541</v>
      </c>
      <c r="L62" s="118">
        <f t="shared" si="21"/>
        <v>102.56929541499069</v>
      </c>
      <c r="M62" s="118">
        <f t="shared" si="21"/>
        <v>94.476291846868975</v>
      </c>
      <c r="N62" s="118">
        <f t="shared" si="21"/>
        <v>95.029567609991275</v>
      </c>
      <c r="O62" s="118">
        <f t="shared" si="21"/>
        <v>104.75034416500871</v>
      </c>
      <c r="P62" s="118">
        <f t="shared" si="21"/>
        <v>94.954513631410862</v>
      </c>
      <c r="Q62" s="118">
        <f t="shared" si="21"/>
        <v>97.700415657204914</v>
      </c>
      <c r="R62" s="118">
        <f t="shared" ref="R62:V62" si="22">R63+R66+R68+R77</f>
        <v>101.38301299470014</v>
      </c>
      <c r="S62" s="118">
        <f t="shared" si="22"/>
        <v>109.77970897860473</v>
      </c>
      <c r="T62" s="118">
        <f t="shared" si="22"/>
        <v>108.55593944998397</v>
      </c>
      <c r="U62" s="118">
        <f t="shared" si="22"/>
        <v>109.68072089512178</v>
      </c>
      <c r="V62" s="118">
        <f t="shared" si="22"/>
        <v>115.30592830418078</v>
      </c>
      <c r="W62" s="118">
        <f t="shared" ref="W62" si="23">W63+W66+W68+W77</f>
        <v>127.81857949978159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93.140760330925033</v>
      </c>
      <c r="C63" s="123">
        <f t="shared" si="24"/>
        <v>96.417008619547644</v>
      </c>
      <c r="D63" s="123">
        <f t="shared" si="24"/>
        <v>93.379313233769622</v>
      </c>
      <c r="E63" s="123">
        <f t="shared" si="24"/>
        <v>93.248386553555719</v>
      </c>
      <c r="F63" s="123">
        <f t="shared" si="24"/>
        <v>84.979835984644851</v>
      </c>
      <c r="G63" s="123">
        <f t="shared" si="24"/>
        <v>81.038747615346125</v>
      </c>
      <c r="H63" s="123">
        <f t="shared" si="24"/>
        <v>72.371871727196321</v>
      </c>
      <c r="I63" s="123">
        <f t="shared" si="24"/>
        <v>60.425464848828724</v>
      </c>
      <c r="J63" s="123">
        <f t="shared" si="24"/>
        <v>66.828274053545172</v>
      </c>
      <c r="K63" s="123">
        <f t="shared" si="24"/>
        <v>71.141763967280866</v>
      </c>
      <c r="L63" s="123">
        <f t="shared" si="24"/>
        <v>95.644485723050849</v>
      </c>
      <c r="M63" s="123">
        <f t="shared" si="24"/>
        <v>86.448716406068499</v>
      </c>
      <c r="N63" s="123">
        <f t="shared" si="24"/>
        <v>86.598509152635287</v>
      </c>
      <c r="O63" s="123">
        <f t="shared" si="24"/>
        <v>95.24206898261302</v>
      </c>
      <c r="P63" s="123">
        <f t="shared" si="24"/>
        <v>81.544073529666889</v>
      </c>
      <c r="Q63" s="123">
        <f t="shared" si="24"/>
        <v>85.492007185138178</v>
      </c>
      <c r="R63" s="123">
        <f t="shared" ref="R63:V63" si="25">SUM(R64:R65)</f>
        <v>89.426270496626671</v>
      </c>
      <c r="S63" s="123">
        <f t="shared" si="25"/>
        <v>95.464622691408834</v>
      </c>
      <c r="T63" s="123">
        <f t="shared" si="25"/>
        <v>90.071144863560448</v>
      </c>
      <c r="U63" s="123">
        <f t="shared" si="25"/>
        <v>90.215448485694637</v>
      </c>
      <c r="V63" s="123">
        <f t="shared" si="25"/>
        <v>94.278995650545966</v>
      </c>
      <c r="W63" s="123">
        <f t="shared" ref="W63" si="26">SUM(W64:W65)</f>
        <v>107.5605845080086</v>
      </c>
      <c r="DA63" s="130" t="s">
        <v>2972</v>
      </c>
    </row>
    <row r="64" spans="1:105" ht="12" customHeight="1" x14ac:dyDescent="0.25">
      <c r="A64" s="97" t="s">
        <v>217</v>
      </c>
      <c r="B64" s="99">
        <v>90.908404802843094</v>
      </c>
      <c r="C64" s="99">
        <v>94.146585603932238</v>
      </c>
      <c r="D64" s="99">
        <v>91.229942003774582</v>
      </c>
      <c r="E64" s="99">
        <v>91.137362614740894</v>
      </c>
      <c r="F64" s="99">
        <v>83.089462197545359</v>
      </c>
      <c r="G64" s="99">
        <v>79.266926598714164</v>
      </c>
      <c r="H64" s="99">
        <v>70.823373585248746</v>
      </c>
      <c r="I64" s="99">
        <v>59.155361270978524</v>
      </c>
      <c r="J64" s="99">
        <v>65.44349566393042</v>
      </c>
      <c r="K64" s="99">
        <v>69.685853591222809</v>
      </c>
      <c r="L64" s="99">
        <v>93.770403222685374</v>
      </c>
      <c r="M64" s="99">
        <v>84.775017593656841</v>
      </c>
      <c r="N64" s="99">
        <v>84.953629096180606</v>
      </c>
      <c r="O64" s="99">
        <v>93.42897717361268</v>
      </c>
      <c r="P64" s="99">
        <v>79.980674877524208</v>
      </c>
      <c r="Q64" s="99">
        <v>83.908888805069992</v>
      </c>
      <c r="R64" s="99">
        <v>87.787106929869438</v>
      </c>
      <c r="S64" s="99">
        <v>93.706703197456335</v>
      </c>
      <c r="T64" s="99">
        <v>88.357105620479345</v>
      </c>
      <c r="U64" s="99">
        <v>88.517790926923283</v>
      </c>
      <c r="V64" s="99">
        <v>92.510323947996113</v>
      </c>
      <c r="W64" s="99">
        <v>105.60191779080506</v>
      </c>
      <c r="DA64" s="63" t="s">
        <v>2973</v>
      </c>
    </row>
    <row r="65" spans="1:105" ht="12" customHeight="1" x14ac:dyDescent="0.25">
      <c r="A65" s="97" t="s">
        <v>53</v>
      </c>
      <c r="B65" s="99">
        <v>2.23235552808194</v>
      </c>
      <c r="C65" s="99">
        <v>2.2704230156154099</v>
      </c>
      <c r="D65" s="99">
        <v>2.1493712299950376</v>
      </c>
      <c r="E65" s="99">
        <v>2.1110239388148315</v>
      </c>
      <c r="F65" s="99">
        <v>1.8903737870994923</v>
      </c>
      <c r="G65" s="99">
        <v>1.7718210166319566</v>
      </c>
      <c r="H65" s="99">
        <v>1.5484981419475821</v>
      </c>
      <c r="I65" s="99">
        <v>1.2701035778501999</v>
      </c>
      <c r="J65" s="99">
        <v>1.3847783896147492</v>
      </c>
      <c r="K65" s="99">
        <v>1.4559103760580581</v>
      </c>
      <c r="L65" s="99">
        <v>1.8740825003654809</v>
      </c>
      <c r="M65" s="99">
        <v>1.6736988124116614</v>
      </c>
      <c r="N65" s="99">
        <v>1.6448800564546822</v>
      </c>
      <c r="O65" s="99">
        <v>1.8130918090003425</v>
      </c>
      <c r="P65" s="99">
        <v>1.5633986521426866</v>
      </c>
      <c r="Q65" s="99">
        <v>1.5831183800681892</v>
      </c>
      <c r="R65" s="99">
        <v>1.6391635667572271</v>
      </c>
      <c r="S65" s="99">
        <v>1.7579194939524958</v>
      </c>
      <c r="T65" s="99">
        <v>1.7140392430811031</v>
      </c>
      <c r="U65" s="99">
        <v>1.6976575587713507</v>
      </c>
      <c r="V65" s="99">
        <v>1.7686717025498464</v>
      </c>
      <c r="W65" s="99">
        <v>1.9586667172035477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1.0707909422979809E-2</v>
      </c>
      <c r="C66" s="123">
        <f t="shared" si="27"/>
        <v>2.2811661897818407E-2</v>
      </c>
      <c r="D66" s="123">
        <f t="shared" si="27"/>
        <v>4.0309654125133799E-2</v>
      </c>
      <c r="E66" s="123">
        <f t="shared" si="27"/>
        <v>6.3470184851725786E-2</v>
      </c>
      <c r="F66" s="123">
        <f t="shared" si="27"/>
        <v>7.4424129104867592E-2</v>
      </c>
      <c r="G66" s="123">
        <f t="shared" si="27"/>
        <v>0.10237617827041605</v>
      </c>
      <c r="H66" s="123">
        <f t="shared" si="27"/>
        <v>0.14056151120699129</v>
      </c>
      <c r="I66" s="123">
        <f t="shared" si="27"/>
        <v>0.20327031586846647</v>
      </c>
      <c r="J66" s="123">
        <f t="shared" si="27"/>
        <v>0.17403591284838266</v>
      </c>
      <c r="K66" s="123">
        <f t="shared" si="27"/>
        <v>0.21432187377665141</v>
      </c>
      <c r="L66" s="123">
        <f t="shared" si="27"/>
        <v>0.28557460202565843</v>
      </c>
      <c r="M66" s="123">
        <f t="shared" si="27"/>
        <v>0.25049110827787802</v>
      </c>
      <c r="N66" s="123">
        <f t="shared" si="27"/>
        <v>0.38633998526452179</v>
      </c>
      <c r="O66" s="123">
        <f t="shared" si="27"/>
        <v>0.34667772019697041</v>
      </c>
      <c r="P66" s="123">
        <f t="shared" si="27"/>
        <v>0.26710825944616934</v>
      </c>
      <c r="Q66" s="123">
        <f t="shared" si="27"/>
        <v>0.46086944031861304</v>
      </c>
      <c r="R66" s="123">
        <f t="shared" si="27"/>
        <v>0.50830031482704263</v>
      </c>
      <c r="S66" s="123">
        <f t="shared" si="27"/>
        <v>0.5665516588468692</v>
      </c>
      <c r="T66" s="123">
        <f t="shared" si="27"/>
        <v>0.69848857893045291</v>
      </c>
      <c r="U66" s="123">
        <f t="shared" si="27"/>
        <v>0.76223485951813419</v>
      </c>
      <c r="V66" s="123">
        <f t="shared" si="27"/>
        <v>0.87560072381203213</v>
      </c>
      <c r="W66" s="123">
        <f t="shared" si="27"/>
        <v>0.88778543684889533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1.0707909422979809E-2</v>
      </c>
      <c r="C67" s="99">
        <f>RES_hhdet_tesh!C67/RES_summary!C$19</f>
        <v>2.2811661897818407E-2</v>
      </c>
      <c r="D67" s="99">
        <f>RES_hhdet_tesh!D67/RES_summary!D$19</f>
        <v>4.0309654125133799E-2</v>
      </c>
      <c r="E67" s="99">
        <f>RES_hhdet_tesh!E67/RES_summary!E$19</f>
        <v>6.3470184851725786E-2</v>
      </c>
      <c r="F67" s="99">
        <f>RES_hhdet_tesh!F67/RES_summary!F$19</f>
        <v>7.4424129104867592E-2</v>
      </c>
      <c r="G67" s="99">
        <f>RES_hhdet_tesh!G67/RES_summary!G$19</f>
        <v>0.10237617827041605</v>
      </c>
      <c r="H67" s="99">
        <f>RES_hhdet_tesh!H67/RES_summary!H$19</f>
        <v>0.14056151120699129</v>
      </c>
      <c r="I67" s="99">
        <f>RES_hhdet_tesh!I67/RES_summary!I$19</f>
        <v>0.20327031586846647</v>
      </c>
      <c r="J67" s="99">
        <f>RES_hhdet_tesh!J67/RES_summary!J$19</f>
        <v>0.17403591284838266</v>
      </c>
      <c r="K67" s="99">
        <f>RES_hhdet_tesh!K67/RES_summary!K$19</f>
        <v>0.21432187377665141</v>
      </c>
      <c r="L67" s="99">
        <f>RES_hhdet_tesh!L67/RES_summary!L$19</f>
        <v>0.28557460202565843</v>
      </c>
      <c r="M67" s="99">
        <f>RES_hhdet_tesh!M67/RES_summary!M$19</f>
        <v>0.25049110827787802</v>
      </c>
      <c r="N67" s="99">
        <f>RES_hhdet_tesh!N67/RES_summary!N$19</f>
        <v>0.38633998526452179</v>
      </c>
      <c r="O67" s="99">
        <f>RES_hhdet_tesh!O67/RES_summary!O$19</f>
        <v>0.34667772019697041</v>
      </c>
      <c r="P67" s="99">
        <f>RES_hhdet_tesh!P67/RES_summary!P$19</f>
        <v>0.26710825944616934</v>
      </c>
      <c r="Q67" s="99">
        <f>RES_hhdet_tesh!Q67/RES_summary!Q$19</f>
        <v>0.46086944031861304</v>
      </c>
      <c r="R67" s="99">
        <f>RES_hhdet_tesh!R67/RES_summary!R$19</f>
        <v>0.50830031482704263</v>
      </c>
      <c r="S67" s="99">
        <f>RES_hhdet_tesh!S67/RES_summary!S$19</f>
        <v>0.5665516588468692</v>
      </c>
      <c r="T67" s="99">
        <f>RES_hhdet_tesh!T67/RES_summary!T$19</f>
        <v>0.69848857893045291</v>
      </c>
      <c r="U67" s="99">
        <f>RES_hhdet_tesh!U67/RES_summary!U$19</f>
        <v>0.76223485951813419</v>
      </c>
      <c r="V67" s="99">
        <f>RES_hhdet_tesh!V67/RES_summary!V$19</f>
        <v>0.87560072381203213</v>
      </c>
      <c r="W67" s="99">
        <f>RES_hhdet_tesh!W67/RES_summary!W$19</f>
        <v>0.88778543684889533</v>
      </c>
      <c r="DA67" s="63" t="s">
        <v>2976</v>
      </c>
    </row>
    <row r="68" spans="1:105" ht="12" customHeight="1" x14ac:dyDescent="0.25">
      <c r="A68" s="121" t="s">
        <v>55</v>
      </c>
      <c r="B68" s="123">
        <v>9.2449038721368417</v>
      </c>
      <c r="C68" s="123">
        <v>6.8947885542859204</v>
      </c>
      <c r="D68" s="123">
        <v>7.0222535010879703</v>
      </c>
      <c r="E68" s="123">
        <v>7.3955444460337629</v>
      </c>
      <c r="F68" s="123">
        <v>7.18918214667851</v>
      </c>
      <c r="G68" s="123">
        <v>7.2671344566464953</v>
      </c>
      <c r="H68" s="123">
        <v>7.458093037869225</v>
      </c>
      <c r="I68" s="123">
        <v>7.5194158684219321</v>
      </c>
      <c r="J68" s="123">
        <v>7.7394514674555746</v>
      </c>
      <c r="K68" s="123">
        <v>7.7680906891639996</v>
      </c>
      <c r="L68" s="123">
        <v>5.0285863111149762</v>
      </c>
      <c r="M68" s="123">
        <v>5.785413193811527</v>
      </c>
      <c r="N68" s="123">
        <v>6.0875055078090554</v>
      </c>
      <c r="O68" s="123">
        <v>7.1309928409820378</v>
      </c>
      <c r="P68" s="123">
        <v>10.425904216168945</v>
      </c>
      <c r="Q68" s="123">
        <v>9.2475898058329911</v>
      </c>
      <c r="R68" s="123">
        <v>8.9536712888223473</v>
      </c>
      <c r="S68" s="123">
        <v>10.552890205142104</v>
      </c>
      <c r="T68" s="123">
        <v>14.490721212267946</v>
      </c>
      <c r="U68" s="123">
        <v>15.315826602208253</v>
      </c>
      <c r="V68" s="123">
        <v>16.659847660596206</v>
      </c>
      <c r="W68" s="123">
        <v>15.226854974507217</v>
      </c>
      <c r="DA68" s="130" t="s">
        <v>2977</v>
      </c>
    </row>
    <row r="69" spans="1:105" ht="12" customHeight="1" x14ac:dyDescent="0.25">
      <c r="A69" s="97" t="s">
        <v>134</v>
      </c>
      <c r="B69" s="99">
        <v>9.6050867295073257</v>
      </c>
      <c r="C69" s="99">
        <v>6.8888955253128081</v>
      </c>
      <c r="D69" s="99">
        <v>6.9919352306681848</v>
      </c>
      <c r="E69" s="99">
        <v>7.4100742110675979</v>
      </c>
      <c r="F69" s="99">
        <v>7.2034692592066527</v>
      </c>
      <c r="G69" s="99">
        <v>7.299530697934939</v>
      </c>
      <c r="H69" s="99">
        <v>7.5056712015515243</v>
      </c>
      <c r="I69" s="99">
        <v>7.3772121103654973</v>
      </c>
      <c r="J69" s="99">
        <v>7.843521577059529</v>
      </c>
      <c r="K69" s="99">
        <v>8.2118317357356592</v>
      </c>
      <c r="L69" s="99">
        <v>4.9939075081024278</v>
      </c>
      <c r="M69" s="99">
        <v>5.7797037143536887</v>
      </c>
      <c r="N69" s="99">
        <v>6.0451341765755808</v>
      </c>
      <c r="O69" s="99">
        <v>7.0612698394636944</v>
      </c>
      <c r="P69" s="99">
        <v>10.488903998090535</v>
      </c>
      <c r="Q69" s="99">
        <v>9.238036646197072</v>
      </c>
      <c r="R69" s="99">
        <v>8.9281743830541416</v>
      </c>
      <c r="S69" s="99">
        <v>10.555396417411824</v>
      </c>
      <c r="T69" s="99">
        <v>14.611017667142127</v>
      </c>
      <c r="U69" s="99">
        <v>15.310451111981388</v>
      </c>
      <c r="V69" s="99">
        <v>17.083607795364465</v>
      </c>
      <c r="W69" s="99">
        <v>14.813860630239736</v>
      </c>
      <c r="DA69" s="63" t="s">
        <v>2978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4.9946408828091311</v>
      </c>
      <c r="M70" s="99">
        <v>5.7819650623514329</v>
      </c>
      <c r="N70" s="99">
        <v>6.0493948958148556</v>
      </c>
      <c r="O70" s="99">
        <v>7.070127200812764</v>
      </c>
      <c r="P70" s="99">
        <v>10.494613778586805</v>
      </c>
      <c r="Q70" s="99">
        <v>9.2473738595026926</v>
      </c>
      <c r="R70" s="99">
        <v>8.9419409413288093</v>
      </c>
      <c r="S70" s="99">
        <v>10.564502096707926</v>
      </c>
      <c r="T70" s="99">
        <v>14.598253697598052</v>
      </c>
      <c r="U70" s="99">
        <v>15.292845743229282</v>
      </c>
      <c r="V70" s="99">
        <v>17.030837289965241</v>
      </c>
      <c r="W70" s="99">
        <v>14.768651105537076</v>
      </c>
      <c r="DA70" s="63" t="s">
        <v>2979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1.769783736646787</v>
      </c>
      <c r="M71" s="102">
        <v>1.8178498489967039</v>
      </c>
      <c r="N71" s="102">
        <v>2.0073192199728283</v>
      </c>
      <c r="O71" s="102">
        <v>2.5707988731483091</v>
      </c>
      <c r="P71" s="102">
        <v>3.4238383217776951</v>
      </c>
      <c r="Q71" s="102">
        <v>3.0442629918244659</v>
      </c>
      <c r="R71" s="102">
        <v>2.9529818097805207</v>
      </c>
      <c r="S71" s="102">
        <v>3.1796725078114561</v>
      </c>
      <c r="T71" s="102">
        <v>4.6574658340400523</v>
      </c>
      <c r="U71" s="102">
        <v>4.5439743618278969</v>
      </c>
      <c r="V71" s="102">
        <v>5.2502254895074696</v>
      </c>
      <c r="W71" s="102">
        <v>4.5407798546714231</v>
      </c>
      <c r="DA71" s="131" t="s">
        <v>2980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3.2248571461623441</v>
      </c>
      <c r="M72" s="105">
        <v>3.9641152133547282</v>
      </c>
      <c r="N72" s="105">
        <v>4.0420756758420282</v>
      </c>
      <c r="O72" s="105">
        <v>4.4993283276644549</v>
      </c>
      <c r="P72" s="105">
        <v>7.070775456809109</v>
      </c>
      <c r="Q72" s="105">
        <v>6.2031108676782276</v>
      </c>
      <c r="R72" s="105">
        <v>5.98895913154829</v>
      </c>
      <c r="S72" s="105">
        <v>7.3848295888964692</v>
      </c>
      <c r="T72" s="105">
        <v>9.9407878635579987</v>
      </c>
      <c r="U72" s="105">
        <v>10.748871381401385</v>
      </c>
      <c r="V72" s="105">
        <v>11.780611800457773</v>
      </c>
      <c r="W72" s="105">
        <v>10.227871250865652</v>
      </c>
      <c r="DA72" s="132" t="s">
        <v>2981</v>
      </c>
    </row>
    <row r="73" spans="1:105" ht="12" customHeight="1" x14ac:dyDescent="0.25">
      <c r="A73" s="106" t="s">
        <v>122</v>
      </c>
      <c r="B73" s="102">
        <v>8.5585589008480625</v>
      </c>
      <c r="C73" s="102">
        <v>6.9080253227273554</v>
      </c>
      <c r="D73" s="102">
        <v>7.0924365380604204</v>
      </c>
      <c r="E73" s="102">
        <v>7.359118135710295</v>
      </c>
      <c r="F73" s="102">
        <v>7.1507778575397047</v>
      </c>
      <c r="G73" s="102">
        <v>7.171792321112096</v>
      </c>
      <c r="H73" s="102">
        <v>7.3094677342872343</v>
      </c>
      <c r="I73" s="102">
        <v>8.0006099694736132</v>
      </c>
      <c r="J73" s="102">
        <v>7.3398299934197819</v>
      </c>
      <c r="K73" s="102">
        <v>5.8177344895262966</v>
      </c>
      <c r="L73" s="102">
        <v>5.4132943623901593</v>
      </c>
      <c r="M73" s="102">
        <v>5.8391775589368082</v>
      </c>
      <c r="N73" s="102">
        <v>6.5499152163694738</v>
      </c>
      <c r="O73" s="102">
        <v>8.1214402577847533</v>
      </c>
      <c r="P73" s="102">
        <v>8.3255211472179305</v>
      </c>
      <c r="Q73" s="102">
        <v>9.5428436619435857</v>
      </c>
      <c r="R73" s="102">
        <v>9.9378806898597691</v>
      </c>
      <c r="S73" s="102">
        <v>10.467116345058434</v>
      </c>
      <c r="T73" s="102">
        <v>12.668419352382802</v>
      </c>
      <c r="U73" s="102">
        <v>15.354461441053706</v>
      </c>
      <c r="V73" s="102">
        <v>13.91168038766458</v>
      </c>
      <c r="W73" s="102">
        <v>17.199283860119397</v>
      </c>
      <c r="DA73" s="131" t="s">
        <v>2982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5.8100765336998625</v>
      </c>
      <c r="N74" s="105">
        <v>6.5129856788968405</v>
      </c>
      <c r="O74" s="105">
        <v>8.073853156439176</v>
      </c>
      <c r="P74" s="105">
        <v>8.287439942377345</v>
      </c>
      <c r="Q74" s="105">
        <v>9.528338171872365</v>
      </c>
      <c r="R74" s="105">
        <v>9.9337097344421377</v>
      </c>
      <c r="S74" s="105">
        <v>10.430778910990151</v>
      </c>
      <c r="T74" s="105">
        <v>12.705587871606328</v>
      </c>
      <c r="U74" s="105">
        <v>15.376213671617998</v>
      </c>
      <c r="V74" s="105">
        <v>13.908913980541801</v>
      </c>
      <c r="W74" s="105">
        <v>17.175560540979212</v>
      </c>
      <c r="DA74" s="132" t="s">
        <v>2983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1.8231331133562814</v>
      </c>
      <c r="N75" s="99">
        <v>2.1503487115883391</v>
      </c>
      <c r="O75" s="99">
        <v>2.9324971068255334</v>
      </c>
      <c r="P75" s="99">
        <v>2.6786516602279802</v>
      </c>
      <c r="Q75" s="99">
        <v>3.1247304365802284</v>
      </c>
      <c r="R75" s="99">
        <v>3.2757080885727268</v>
      </c>
      <c r="S75" s="99">
        <v>3.1382055965585027</v>
      </c>
      <c r="T75" s="99">
        <v>4.0178097475643444</v>
      </c>
      <c r="U75" s="99">
        <v>4.5643753382871575</v>
      </c>
      <c r="V75" s="99">
        <v>4.1661314003629544</v>
      </c>
      <c r="W75" s="99">
        <v>5.102792878258926</v>
      </c>
      <c r="DA75" s="63" t="s">
        <v>2984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3.9869434203435823</v>
      </c>
      <c r="N76" s="99">
        <v>4.3626369673085019</v>
      </c>
      <c r="O76" s="99">
        <v>5.1413560496136421</v>
      </c>
      <c r="P76" s="99">
        <v>5.608788282149364</v>
      </c>
      <c r="Q76" s="99">
        <v>6.4036077352921348</v>
      </c>
      <c r="R76" s="99">
        <v>6.65800164586941</v>
      </c>
      <c r="S76" s="99">
        <v>7.2925733144316478</v>
      </c>
      <c r="T76" s="99">
        <v>8.6877781240419818</v>
      </c>
      <c r="U76" s="99">
        <v>10.81183833333084</v>
      </c>
      <c r="V76" s="99">
        <v>9.742782580178849</v>
      </c>
      <c r="W76" s="99">
        <v>12.072767662720286</v>
      </c>
      <c r="DA76" s="63" t="s">
        <v>2985</v>
      </c>
    </row>
    <row r="77" spans="1:105" ht="12" customHeight="1" x14ac:dyDescent="0.25">
      <c r="A77" s="121" t="s">
        <v>54</v>
      </c>
      <c r="B77" s="123">
        <v>3.3401606278441229</v>
      </c>
      <c r="C77" s="123">
        <v>2.1873175038508803</v>
      </c>
      <c r="D77" s="123">
        <v>2.1006279142209947</v>
      </c>
      <c r="E77" s="123">
        <v>2.619303246424431</v>
      </c>
      <c r="F77" s="123">
        <v>2.6786307661563655</v>
      </c>
      <c r="G77" s="123">
        <v>2.5532279123407338</v>
      </c>
      <c r="H77" s="123">
        <v>2.3415954921499296</v>
      </c>
      <c r="I77" s="123">
        <v>2.4493144484075233</v>
      </c>
      <c r="J77" s="123">
        <v>2.4117740675855059</v>
      </c>
      <c r="K77" s="123">
        <v>2.4748130449238923</v>
      </c>
      <c r="L77" s="123">
        <v>1.6106487787992059</v>
      </c>
      <c r="M77" s="123">
        <v>1.9916711387110684</v>
      </c>
      <c r="N77" s="123">
        <v>1.9572129642824043</v>
      </c>
      <c r="O77" s="123">
        <v>2.0306046212166944</v>
      </c>
      <c r="P77" s="123">
        <v>2.7174276261288495</v>
      </c>
      <c r="Q77" s="123">
        <v>2.4999492259151328</v>
      </c>
      <c r="R77" s="123">
        <v>2.4947708944240738</v>
      </c>
      <c r="S77" s="123">
        <v>3.1956444232069128</v>
      </c>
      <c r="T77" s="123">
        <v>3.2955847952251287</v>
      </c>
      <c r="U77" s="123">
        <v>3.3872109477007659</v>
      </c>
      <c r="V77" s="123">
        <v>3.4914842692265875</v>
      </c>
      <c r="W77" s="123">
        <v>4.1433545804168732</v>
      </c>
      <c r="DA77" s="130" t="s">
        <v>2986</v>
      </c>
    </row>
    <row r="78" spans="1:105" ht="12" customHeight="1" x14ac:dyDescent="0.25">
      <c r="A78" s="97" t="s">
        <v>192</v>
      </c>
      <c r="B78" s="99">
        <v>3.355239618597484</v>
      </c>
      <c r="C78" s="99">
        <v>2.1808047436163007</v>
      </c>
      <c r="D78" s="99">
        <v>2.0958819214338549</v>
      </c>
      <c r="E78" s="99">
        <v>2.6232756102939541</v>
      </c>
      <c r="F78" s="99">
        <v>2.6800890153213666</v>
      </c>
      <c r="G78" s="99">
        <v>2.552958216756426</v>
      </c>
      <c r="H78" s="99">
        <v>2.3425200240450805</v>
      </c>
      <c r="I78" s="99">
        <v>2.4455323902734203</v>
      </c>
      <c r="J78" s="99">
        <v>2.4188259678306778</v>
      </c>
      <c r="K78" s="99">
        <v>2.4882628099613138</v>
      </c>
      <c r="L78" s="99">
        <v>1.6045229826447522</v>
      </c>
      <c r="M78" s="99">
        <v>1.9851121747222604</v>
      </c>
      <c r="N78" s="99">
        <v>1.9415203547589006</v>
      </c>
      <c r="O78" s="99">
        <v>2.0277331292602039</v>
      </c>
      <c r="P78" s="99">
        <v>2.7253515808856421</v>
      </c>
      <c r="Q78" s="99">
        <v>2.4970706421710855</v>
      </c>
      <c r="R78" s="99">
        <v>2.490194333896711</v>
      </c>
      <c r="S78" s="99">
        <v>3.1954624327625463</v>
      </c>
      <c r="T78" s="99">
        <v>3.2972898558113672</v>
      </c>
      <c r="U78" s="99">
        <v>3.390104809916143</v>
      </c>
      <c r="V78" s="99">
        <v>3.489148289589707</v>
      </c>
      <c r="W78" s="99">
        <v>4.1435935954892278</v>
      </c>
      <c r="DA78" s="63" t="s">
        <v>2987</v>
      </c>
    </row>
    <row r="79" spans="1:105" ht="12" customHeight="1" x14ac:dyDescent="0.25">
      <c r="A79" s="109" t="s">
        <v>120</v>
      </c>
      <c r="B79" s="110">
        <v>2.2112512680362135</v>
      </c>
      <c r="C79" s="110">
        <v>2.4809792513850146</v>
      </c>
      <c r="D79" s="110">
        <v>2.2371923681174608</v>
      </c>
      <c r="E79" s="110">
        <v>2.4900307746221579</v>
      </c>
      <c r="F79" s="110">
        <v>2.6297476096294181</v>
      </c>
      <c r="G79" s="110">
        <v>2.5659240238286189</v>
      </c>
      <c r="H79" s="110">
        <v>2.3019421211265425</v>
      </c>
      <c r="I79" s="110">
        <v>2.6018820244636682</v>
      </c>
      <c r="J79" s="110">
        <v>2.1909861654565335</v>
      </c>
      <c r="K79" s="110">
        <v>2.037132269897485</v>
      </c>
      <c r="L79" s="110">
        <v>1.8252857389912189</v>
      </c>
      <c r="M79" s="110">
        <v>2.0608888113907184</v>
      </c>
      <c r="N79" s="110">
        <v>2.1372463941217856</v>
      </c>
      <c r="O79" s="110">
        <v>2.0845630577887402</v>
      </c>
      <c r="P79" s="110">
        <v>2.4355632189866117</v>
      </c>
      <c r="Q79" s="110">
        <v>2.5816452795157772</v>
      </c>
      <c r="R79" s="110">
        <v>2.6519059269460725</v>
      </c>
      <c r="S79" s="110">
        <v>3.2023797339524078</v>
      </c>
      <c r="T79" s="110">
        <v>3.1535047567432417</v>
      </c>
      <c r="U79" s="110">
        <v>3.2870801285564646</v>
      </c>
      <c r="V79" s="110">
        <v>3.5565017141062945</v>
      </c>
      <c r="W79" s="110">
        <v>4.1373112668745806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13.754225597365307</v>
      </c>
      <c r="C81" s="118">
        <f t="shared" si="28"/>
        <v>142.64894433665745</v>
      </c>
      <c r="D81" s="118">
        <f t="shared" si="28"/>
        <v>104.46044431862794</v>
      </c>
      <c r="E81" s="118">
        <f t="shared" si="28"/>
        <v>90.524387207515844</v>
      </c>
      <c r="F81" s="118">
        <f t="shared" si="28"/>
        <v>101.63642240538779</v>
      </c>
      <c r="G81" s="118">
        <f t="shared" si="28"/>
        <v>96.541779299794996</v>
      </c>
      <c r="H81" s="118">
        <f t="shared" si="28"/>
        <v>66.386121861827206</v>
      </c>
      <c r="I81" s="118">
        <f t="shared" si="28"/>
        <v>82.757468835716622</v>
      </c>
      <c r="J81" s="118">
        <f t="shared" si="28"/>
        <v>37.723487864802784</v>
      </c>
      <c r="K81" s="118">
        <f t="shared" si="28"/>
        <v>22.592387679593656</v>
      </c>
      <c r="L81" s="118">
        <f t="shared" si="28"/>
        <v>147.83896378222812</v>
      </c>
      <c r="M81" s="118">
        <f t="shared" si="28"/>
        <v>122.69376226975413</v>
      </c>
      <c r="N81" s="118">
        <f t="shared" si="28"/>
        <v>124.81181276140748</v>
      </c>
      <c r="O81" s="118">
        <f t="shared" si="28"/>
        <v>118.35374655010072</v>
      </c>
      <c r="P81" s="118">
        <f t="shared" si="28"/>
        <v>72.228892140378633</v>
      </c>
      <c r="Q81" s="118">
        <f t="shared" si="28"/>
        <v>102.97640257224541</v>
      </c>
      <c r="R81" s="118">
        <f t="shared" ref="R81:V81" si="29">R82+R85+R87+R100</f>
        <v>113.89783545806146</v>
      </c>
      <c r="S81" s="118">
        <f t="shared" si="29"/>
        <v>113.86677818734279</v>
      </c>
      <c r="T81" s="118">
        <f t="shared" si="29"/>
        <v>98.458136416739663</v>
      </c>
      <c r="U81" s="118">
        <f t="shared" si="29"/>
        <v>109.9095664013176</v>
      </c>
      <c r="V81" s="118">
        <f t="shared" si="29"/>
        <v>112.16467496078788</v>
      </c>
      <c r="W81" s="118">
        <f t="shared" ref="W81" si="30">W82+W85+W87+W100</f>
        <v>131.67984826243026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3.1425801738137915</v>
      </c>
      <c r="C82" s="123">
        <f t="shared" si="31"/>
        <v>132.99244707468301</v>
      </c>
      <c r="D82" s="123">
        <f t="shared" si="31"/>
        <v>94.966805224231436</v>
      </c>
      <c r="E82" s="123">
        <f t="shared" si="31"/>
        <v>80.613581055692762</v>
      </c>
      <c r="F82" s="123">
        <f t="shared" si="31"/>
        <v>91.705512423708839</v>
      </c>
      <c r="G82" s="123">
        <f t="shared" si="31"/>
        <v>86.586949781798893</v>
      </c>
      <c r="H82" s="123">
        <f t="shared" si="31"/>
        <v>56.556804112194904</v>
      </c>
      <c r="I82" s="123">
        <f t="shared" si="31"/>
        <v>71.921264118835225</v>
      </c>
      <c r="J82" s="123">
        <f t="shared" si="31"/>
        <v>28.117207328532029</v>
      </c>
      <c r="K82" s="123">
        <f t="shared" si="31"/>
        <v>14.488627907805967</v>
      </c>
      <c r="L82" s="123">
        <f t="shared" si="31"/>
        <v>140.14066686898994</v>
      </c>
      <c r="M82" s="123">
        <f t="shared" si="31"/>
        <v>114.391907127536</v>
      </c>
      <c r="N82" s="123">
        <f t="shared" si="31"/>
        <v>115.43334906288969</v>
      </c>
      <c r="O82" s="123">
        <f t="shared" si="31"/>
        <v>107.56240778757564</v>
      </c>
      <c r="P82" s="123">
        <f t="shared" si="31"/>
        <v>61.07593693025261</v>
      </c>
      <c r="Q82" s="123">
        <f t="shared" si="31"/>
        <v>90.12589990593672</v>
      </c>
      <c r="R82" s="123">
        <f t="shared" ref="R82:V82" si="32">SUM(R83:R84)</f>
        <v>100.78040664326717</v>
      </c>
      <c r="S82" s="123">
        <f t="shared" si="32"/>
        <v>99.727422226574078</v>
      </c>
      <c r="T82" s="123">
        <f t="shared" si="32"/>
        <v>81.735884477713725</v>
      </c>
      <c r="U82" s="123">
        <f t="shared" si="32"/>
        <v>88.733770819324675</v>
      </c>
      <c r="V82" s="123">
        <f t="shared" si="32"/>
        <v>93.357230587786688</v>
      </c>
      <c r="W82" s="123">
        <f t="shared" ref="W82" si="33">SUM(W83:W84)</f>
        <v>110.10020389428365</v>
      </c>
      <c r="DA82" s="130" t="s">
        <v>2990</v>
      </c>
    </row>
    <row r="83" spans="1:105" ht="12" customHeight="1" x14ac:dyDescent="0.25">
      <c r="A83" s="97" t="s">
        <v>204</v>
      </c>
      <c r="B83" s="99">
        <v>3.1120126213687134</v>
      </c>
      <c r="C83" s="99">
        <v>131.7218147392702</v>
      </c>
      <c r="D83" s="99">
        <v>94.080196015949312</v>
      </c>
      <c r="E83" s="99">
        <v>79.873533564326138</v>
      </c>
      <c r="F83" s="99">
        <v>90.878479531812374</v>
      </c>
      <c r="G83" s="99">
        <v>85.819633390933944</v>
      </c>
      <c r="H83" s="99">
        <v>56.06646420741054</v>
      </c>
      <c r="I83" s="99">
        <v>71.308845445117186</v>
      </c>
      <c r="J83" s="99">
        <v>27.881221687016136</v>
      </c>
      <c r="K83" s="99">
        <v>14.368550043965016</v>
      </c>
      <c r="L83" s="99">
        <v>139.02921925697439</v>
      </c>
      <c r="M83" s="99">
        <v>113.4956172291096</v>
      </c>
      <c r="N83" s="99">
        <v>114.54620734097746</v>
      </c>
      <c r="O83" s="99">
        <v>106.73389247235497</v>
      </c>
      <c r="P83" s="99">
        <v>60.602096289120155</v>
      </c>
      <c r="Q83" s="99">
        <v>89.450828396524443</v>
      </c>
      <c r="R83" s="99">
        <v>100.03327687150195</v>
      </c>
      <c r="S83" s="99">
        <v>98.984649134031912</v>
      </c>
      <c r="T83" s="99">
        <v>81.10653033628823</v>
      </c>
      <c r="U83" s="99">
        <v>88.058233285978829</v>
      </c>
      <c r="V83" s="99">
        <v>92.648703653980519</v>
      </c>
      <c r="W83" s="99">
        <v>109.28937971581658</v>
      </c>
      <c r="DA83" s="63" t="s">
        <v>2991</v>
      </c>
    </row>
    <row r="84" spans="1:105" ht="12" customHeight="1" x14ac:dyDescent="0.25">
      <c r="A84" s="97" t="s">
        <v>53</v>
      </c>
      <c r="B84" s="99">
        <v>3.056755244507799E-2</v>
      </c>
      <c r="C84" s="99">
        <v>1.2706323354128193</v>
      </c>
      <c r="D84" s="99">
        <v>0.88660920828211776</v>
      </c>
      <c r="E84" s="99">
        <v>0.74004749136661985</v>
      </c>
      <c r="F84" s="99">
        <v>0.82703289189647033</v>
      </c>
      <c r="G84" s="99">
        <v>0.76731639086495373</v>
      </c>
      <c r="H84" s="99">
        <v>0.49033990478436446</v>
      </c>
      <c r="I84" s="99">
        <v>0.61241867371803871</v>
      </c>
      <c r="J84" s="99">
        <v>0.23598564151589321</v>
      </c>
      <c r="K84" s="99">
        <v>0.12007786384095039</v>
      </c>
      <c r="L84" s="99">
        <v>1.1114476120155445</v>
      </c>
      <c r="M84" s="99">
        <v>0.89628989842640816</v>
      </c>
      <c r="N84" s="99">
        <v>0.88714172191223095</v>
      </c>
      <c r="O84" s="99">
        <v>0.82851531522066479</v>
      </c>
      <c r="P84" s="99">
        <v>0.473840641132457</v>
      </c>
      <c r="Q84" s="99">
        <v>0.67507150941227434</v>
      </c>
      <c r="R84" s="99">
        <v>0.74712977176521311</v>
      </c>
      <c r="S84" s="99">
        <v>0.74277309254216195</v>
      </c>
      <c r="T84" s="99">
        <v>0.62935414142549251</v>
      </c>
      <c r="U84" s="99">
        <v>0.67553753334584621</v>
      </c>
      <c r="V84" s="99">
        <v>0.70852693380616449</v>
      </c>
      <c r="W84" s="99">
        <v>0.81082417846706722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1.0892063682759088E-2</v>
      </c>
      <c r="C85" s="123">
        <f t="shared" si="34"/>
        <v>4.0512869430894882E-2</v>
      </c>
      <c r="D85" s="123">
        <f t="shared" si="34"/>
        <v>6.9629199065247796E-2</v>
      </c>
      <c r="E85" s="123">
        <f t="shared" si="34"/>
        <v>0.12460984477405458</v>
      </c>
      <c r="F85" s="123">
        <f t="shared" si="34"/>
        <v>0.13630362432716042</v>
      </c>
      <c r="G85" s="123">
        <f t="shared" si="34"/>
        <v>0.17536912410582228</v>
      </c>
      <c r="H85" s="123">
        <f t="shared" si="34"/>
        <v>0.22567846714631926</v>
      </c>
      <c r="I85" s="123">
        <f t="shared" si="34"/>
        <v>0.29327890125693656</v>
      </c>
      <c r="J85" s="123">
        <f t="shared" si="34"/>
        <v>0.18467187497034793</v>
      </c>
      <c r="K85" s="123">
        <f t="shared" si="34"/>
        <v>0.26208707165285028</v>
      </c>
      <c r="L85" s="123">
        <f t="shared" si="34"/>
        <v>0.28587278376952463</v>
      </c>
      <c r="M85" s="123">
        <f t="shared" si="34"/>
        <v>0.3328780206395443</v>
      </c>
      <c r="N85" s="123">
        <f t="shared" si="34"/>
        <v>0.62896636521386062</v>
      </c>
      <c r="O85" s="123">
        <f t="shared" si="34"/>
        <v>0.62883403907333912</v>
      </c>
      <c r="P85" s="123">
        <f t="shared" si="34"/>
        <v>0.48274222145093798</v>
      </c>
      <c r="Q85" s="123">
        <f t="shared" si="34"/>
        <v>0.68025095388426005</v>
      </c>
      <c r="R85" s="123">
        <f t="shared" si="34"/>
        <v>0.59987642659405505</v>
      </c>
      <c r="S85" s="123">
        <f t="shared" si="34"/>
        <v>0.540439145797174</v>
      </c>
      <c r="T85" s="123">
        <f t="shared" si="34"/>
        <v>0.50369355334114341</v>
      </c>
      <c r="U85" s="123">
        <f t="shared" si="34"/>
        <v>0.39890504979268016</v>
      </c>
      <c r="V85" s="123">
        <f t="shared" si="34"/>
        <v>0.32891673177244035</v>
      </c>
      <c r="W85" s="123">
        <f t="shared" si="34"/>
        <v>0.30636763908936565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1.0892063682759088E-2</v>
      </c>
      <c r="C86" s="99">
        <f>RES_hhdet_tesh!C86/RES_summary!C$19</f>
        <v>4.0512869430894882E-2</v>
      </c>
      <c r="D86" s="99">
        <f>RES_hhdet_tesh!D86/RES_summary!D$19</f>
        <v>6.9629199065247796E-2</v>
      </c>
      <c r="E86" s="99">
        <f>RES_hhdet_tesh!E86/RES_summary!E$19</f>
        <v>0.12460984477405458</v>
      </c>
      <c r="F86" s="99">
        <f>RES_hhdet_tesh!F86/RES_summary!F$19</f>
        <v>0.13630362432716042</v>
      </c>
      <c r="G86" s="99">
        <f>RES_hhdet_tesh!G86/RES_summary!G$19</f>
        <v>0.17536912410582228</v>
      </c>
      <c r="H86" s="99">
        <f>RES_hhdet_tesh!H86/RES_summary!H$19</f>
        <v>0.22567846714631926</v>
      </c>
      <c r="I86" s="99">
        <f>RES_hhdet_tesh!I86/RES_summary!I$19</f>
        <v>0.29327890125693656</v>
      </c>
      <c r="J86" s="99">
        <f>RES_hhdet_tesh!J86/RES_summary!J$19</f>
        <v>0.18467187497034793</v>
      </c>
      <c r="K86" s="99">
        <f>RES_hhdet_tesh!K86/RES_summary!K$19</f>
        <v>0.26208707165285028</v>
      </c>
      <c r="L86" s="99">
        <f>RES_hhdet_tesh!L86/RES_summary!L$19</f>
        <v>0.28587278376952463</v>
      </c>
      <c r="M86" s="99">
        <f>RES_hhdet_tesh!M86/RES_summary!M$19</f>
        <v>0.3328780206395443</v>
      </c>
      <c r="N86" s="99">
        <f>RES_hhdet_tesh!N86/RES_summary!N$19</f>
        <v>0.62896636521386062</v>
      </c>
      <c r="O86" s="99">
        <f>RES_hhdet_tesh!O86/RES_summary!O$19</f>
        <v>0.62883403907333912</v>
      </c>
      <c r="P86" s="99">
        <f>RES_hhdet_tesh!P86/RES_summary!P$19</f>
        <v>0.48274222145093798</v>
      </c>
      <c r="Q86" s="99">
        <f>RES_hhdet_tesh!Q86/RES_summary!Q$19</f>
        <v>0.68025095388426005</v>
      </c>
      <c r="R86" s="99">
        <f>RES_hhdet_tesh!R86/RES_summary!R$19</f>
        <v>0.59987642659405505</v>
      </c>
      <c r="S86" s="99">
        <f>RES_hhdet_tesh!S86/RES_summary!S$19</f>
        <v>0.540439145797174</v>
      </c>
      <c r="T86" s="99">
        <f>RES_hhdet_tesh!T86/RES_summary!T$19</f>
        <v>0.50369355334114341</v>
      </c>
      <c r="U86" s="99">
        <f>RES_hhdet_tesh!U86/RES_summary!U$19</f>
        <v>0.39890504979268016</v>
      </c>
      <c r="V86" s="99">
        <f>RES_hhdet_tesh!V86/RES_summary!V$19</f>
        <v>0.32891673177244035</v>
      </c>
      <c r="W86" s="99">
        <f>RES_hhdet_tesh!W86/RES_summary!W$19</f>
        <v>0.30636763908936565</v>
      </c>
      <c r="DA86" s="63" t="s">
        <v>2994</v>
      </c>
    </row>
    <row r="87" spans="1:105" ht="12" customHeight="1" x14ac:dyDescent="0.25">
      <c r="A87" s="121" t="s">
        <v>55</v>
      </c>
      <c r="B87" s="123">
        <v>8.4373925556376701</v>
      </c>
      <c r="C87" s="123">
        <v>7.1081204464608376</v>
      </c>
      <c r="D87" s="123">
        <v>7.1752996138455991</v>
      </c>
      <c r="E87" s="123">
        <v>7.3138806661264599</v>
      </c>
      <c r="F87" s="123">
        <v>7.170427827803481</v>
      </c>
      <c r="G87" s="123">
        <v>7.2070381110670976</v>
      </c>
      <c r="H87" s="123">
        <v>7.3060107387325175</v>
      </c>
      <c r="I87" s="123">
        <v>7.9436334614244242</v>
      </c>
      <c r="J87" s="123">
        <v>7.2937706986515982</v>
      </c>
      <c r="K87" s="123">
        <v>5.887861359737002</v>
      </c>
      <c r="L87" s="123">
        <v>5.5475974156445327</v>
      </c>
      <c r="M87" s="123">
        <v>5.9046177121681458</v>
      </c>
      <c r="N87" s="123">
        <v>6.5947163028317304</v>
      </c>
      <c r="O87" s="123">
        <v>8.066263796687954</v>
      </c>
      <c r="P87" s="123">
        <v>8.2842423485871173</v>
      </c>
      <c r="Q87" s="123">
        <v>9.5927086639026768</v>
      </c>
      <c r="R87" s="123">
        <v>9.8326946135690889</v>
      </c>
      <c r="S87" s="123">
        <v>10.411376489707612</v>
      </c>
      <c r="T87" s="123">
        <v>13.082754060222623</v>
      </c>
      <c r="U87" s="123">
        <v>17.462314157713628</v>
      </c>
      <c r="V87" s="123">
        <v>14.940335312527882</v>
      </c>
      <c r="W87" s="123">
        <v>17.129665440956362</v>
      </c>
      <c r="DA87" s="130" t="s">
        <v>2995</v>
      </c>
    </row>
    <row r="88" spans="1:105" ht="12" customHeight="1" x14ac:dyDescent="0.25">
      <c r="A88" s="97" t="s">
        <v>132</v>
      </c>
      <c r="B88" s="99">
        <v>4.6820391342314158</v>
      </c>
      <c r="C88" s="99">
        <v>9.5637555608802671</v>
      </c>
      <c r="D88" s="99">
        <v>7.0378405083169495</v>
      </c>
      <c r="E88" s="99">
        <v>6.3068026766139909</v>
      </c>
      <c r="F88" s="99">
        <v>7.6959619708695666</v>
      </c>
      <c r="G88" s="99">
        <v>7.796936696151378</v>
      </c>
      <c r="H88" s="99">
        <v>5.8839036921903691</v>
      </c>
      <c r="I88" s="99">
        <v>8.8897612634448446</v>
      </c>
      <c r="J88" s="99">
        <v>5.1312604266547241</v>
      </c>
      <c r="K88" s="99">
        <v>5.0564424619115291</v>
      </c>
      <c r="L88" s="99">
        <v>7.1518136589226193</v>
      </c>
      <c r="M88" s="99">
        <v>6.319102669121885</v>
      </c>
      <c r="N88" s="99">
        <v>7.2629886303070981</v>
      </c>
      <c r="O88" s="99">
        <v>7.4250093089587832</v>
      </c>
      <c r="P88" s="99">
        <v>6.4576253879791361</v>
      </c>
      <c r="Q88" s="99">
        <v>9.2596892408391138</v>
      </c>
      <c r="R88" s="99">
        <v>6.9911000598958566</v>
      </c>
      <c r="S88" s="99">
        <v>7.0181622056715449</v>
      </c>
      <c r="T88" s="99">
        <v>13.232360478559253</v>
      </c>
      <c r="U88" s="99">
        <v>19.262379409393976</v>
      </c>
      <c r="V88" s="99">
        <v>15.218570984895976</v>
      </c>
      <c r="W88" s="99">
        <v>16.907004816846857</v>
      </c>
      <c r="DA88" s="63" t="s">
        <v>2996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7.1524124991909419</v>
      </c>
      <c r="M89" s="99">
        <v>6.3208379052509667</v>
      </c>
      <c r="N89" s="99">
        <v>7.2649919820178246</v>
      </c>
      <c r="O89" s="99">
        <v>7.4285541640656065</v>
      </c>
      <c r="P89" s="99">
        <v>6.4605735597295544</v>
      </c>
      <c r="Q89" s="99">
        <v>9.2647606166189345</v>
      </c>
      <c r="R89" s="99">
        <v>6.9971731232416001</v>
      </c>
      <c r="S89" s="99">
        <v>7.022153584590261</v>
      </c>
      <c r="T89" s="99">
        <v>13.233503536314737</v>
      </c>
      <c r="U89" s="99">
        <v>19.263652824375093</v>
      </c>
      <c r="V89" s="99">
        <v>15.21450729377321</v>
      </c>
      <c r="W89" s="99">
        <v>16.924332965626363</v>
      </c>
      <c r="DA89" s="63" t="s">
        <v>2997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2.5510133225890912</v>
      </c>
      <c r="M90" s="102">
        <v>1.9907888711995374</v>
      </c>
      <c r="N90" s="102">
        <v>2.4148494070675635</v>
      </c>
      <c r="O90" s="102">
        <v>2.7085141128063004</v>
      </c>
      <c r="P90" s="102">
        <v>2.1108174408380096</v>
      </c>
      <c r="Q90" s="102">
        <v>3.0557343445312686</v>
      </c>
      <c r="R90" s="102">
        <v>2.3235579521330449</v>
      </c>
      <c r="S90" s="102">
        <v>1.620190933548439</v>
      </c>
      <c r="T90" s="102">
        <v>4.2057157268485295</v>
      </c>
      <c r="U90" s="102">
        <v>5.747785178354091</v>
      </c>
      <c r="V90" s="102">
        <v>4.6211071826506238</v>
      </c>
      <c r="W90" s="102">
        <v>5.0754475514027337</v>
      </c>
      <c r="DA90" s="131" t="s">
        <v>2998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4.6013991766018494</v>
      </c>
      <c r="M91" s="105">
        <v>4.330049034051429</v>
      </c>
      <c r="N91" s="105">
        <v>4.8501425749502625</v>
      </c>
      <c r="O91" s="105">
        <v>4.7200400512593044</v>
      </c>
      <c r="P91" s="105">
        <v>4.3497561188915457</v>
      </c>
      <c r="Q91" s="105">
        <v>6.2090262720876659</v>
      </c>
      <c r="R91" s="105">
        <v>4.6736151711085547</v>
      </c>
      <c r="S91" s="105">
        <v>5.4019626510418224</v>
      </c>
      <c r="T91" s="105">
        <v>9.0277878094662096</v>
      </c>
      <c r="U91" s="105">
        <v>13.515867646021</v>
      </c>
      <c r="V91" s="105">
        <v>10.593400111122586</v>
      </c>
      <c r="W91" s="105">
        <v>11.848885414223631</v>
      </c>
      <c r="DA91" s="132" t="s">
        <v>2999</v>
      </c>
    </row>
    <row r="92" spans="1:105" ht="12" customHeight="1" x14ac:dyDescent="0.25">
      <c r="A92" s="106" t="s">
        <v>124</v>
      </c>
      <c r="B92" s="102">
        <v>7.6150121140079605</v>
      </c>
      <c r="C92" s="102">
        <v>7.4505665791008768</v>
      </c>
      <c r="D92" s="102">
        <v>7.4146551809063226</v>
      </c>
      <c r="E92" s="102">
        <v>7.2623118547598944</v>
      </c>
      <c r="F92" s="102">
        <v>7.2137351011021549</v>
      </c>
      <c r="G92" s="102">
        <v>7.3107497685153611</v>
      </c>
      <c r="H92" s="102">
        <v>7.4198923619349113</v>
      </c>
      <c r="I92" s="102">
        <v>7.5432623113795634</v>
      </c>
      <c r="J92" s="102">
        <v>7.2723777733532566</v>
      </c>
      <c r="K92" s="102">
        <v>7.2779635434706416</v>
      </c>
      <c r="L92" s="102">
        <v>7.0764094648793785</v>
      </c>
      <c r="M92" s="102">
        <v>7.0925157632995823</v>
      </c>
      <c r="N92" s="102">
        <v>7.1360104120013998</v>
      </c>
      <c r="O92" s="102">
        <v>7.482445047560903</v>
      </c>
      <c r="P92" s="102">
        <v>8.432732108289331</v>
      </c>
      <c r="Q92" s="102">
        <v>9.0564664603527127</v>
      </c>
      <c r="R92" s="102">
        <v>9.6657993287377302</v>
      </c>
      <c r="S92" s="102">
        <v>11.730110457597187</v>
      </c>
      <c r="T92" s="102">
        <v>15.741588345261462</v>
      </c>
      <c r="U92" s="102">
        <v>12.983698088345008</v>
      </c>
      <c r="V92" s="102">
        <v>17.436697218471217</v>
      </c>
      <c r="W92" s="102">
        <v>20.586570327256577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7.0849003865809559</v>
      </c>
      <c r="M93" s="105">
        <v>7.1013349063221325</v>
      </c>
      <c r="N93" s="105">
        <v>7.1425850860349618</v>
      </c>
      <c r="O93" s="105">
        <v>7.4861066287534115</v>
      </c>
      <c r="P93" s="105">
        <v>8.435489356991269</v>
      </c>
      <c r="Q93" s="105">
        <v>9.0588369450849786</v>
      </c>
      <c r="R93" s="105">
        <v>9.6713084485094605</v>
      </c>
      <c r="S93" s="105">
        <v>11.738501230564214</v>
      </c>
      <c r="T93" s="105">
        <v>15.937796869403153</v>
      </c>
      <c r="U93" s="105">
        <v>13.123299261900529</v>
      </c>
      <c r="V93" s="105">
        <v>17.588329151201009</v>
      </c>
      <c r="W93" s="105">
        <v>20.716533380812894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2.5315946877856939</v>
      </c>
      <c r="M94" s="99">
        <v>2.2521689667340996</v>
      </c>
      <c r="N94" s="99">
        <v>2.385273876348609</v>
      </c>
      <c r="O94" s="99">
        <v>2.7369842284339345</v>
      </c>
      <c r="P94" s="99">
        <v>2.7627597246748485</v>
      </c>
      <c r="Q94" s="99">
        <v>2.9857388629327803</v>
      </c>
      <c r="R94" s="99">
        <v>3.1826821132117873</v>
      </c>
      <c r="S94" s="99">
        <v>3.5325975572152184</v>
      </c>
      <c r="T94" s="99">
        <v>5.0595176777852302</v>
      </c>
      <c r="U94" s="99">
        <v>3.9357712696576179</v>
      </c>
      <c r="V94" s="99">
        <v>5.3460761847227767</v>
      </c>
      <c r="W94" s="99">
        <v>6.2331347507343304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4.5533056987952625</v>
      </c>
      <c r="M95" s="99">
        <v>4.8491659395880333</v>
      </c>
      <c r="N95" s="99">
        <v>4.7573112096863515</v>
      </c>
      <c r="O95" s="99">
        <v>4.7491224003194779</v>
      </c>
      <c r="P95" s="99">
        <v>5.6727296323164209</v>
      </c>
      <c r="Q95" s="99">
        <v>6.0730980821522005</v>
      </c>
      <c r="R95" s="99">
        <v>6.4886263352976732</v>
      </c>
      <c r="S95" s="99">
        <v>8.2059036733489972</v>
      </c>
      <c r="T95" s="99">
        <v>10.878279191617924</v>
      </c>
      <c r="U95" s="99">
        <v>9.1875279922429112</v>
      </c>
      <c r="V95" s="99">
        <v>12.242252966478233</v>
      </c>
      <c r="W95" s="99">
        <v>14.483398630078563</v>
      </c>
      <c r="DA95" s="63" t="s">
        <v>3003</v>
      </c>
    </row>
    <row r="96" spans="1:105" ht="12" customHeight="1" x14ac:dyDescent="0.25">
      <c r="A96" s="106" t="s">
        <v>122</v>
      </c>
      <c r="B96" s="102">
        <v>8.5585589008480625</v>
      </c>
      <c r="C96" s="102">
        <v>6.9061261754650545</v>
      </c>
      <c r="D96" s="102">
        <v>7.089081955812131</v>
      </c>
      <c r="E96" s="102">
        <v>7.3541226312065566</v>
      </c>
      <c r="F96" s="102">
        <v>7.14606671197481</v>
      </c>
      <c r="G96" s="102">
        <v>7.1680775794851215</v>
      </c>
      <c r="H96" s="102">
        <v>7.3112756135402321</v>
      </c>
      <c r="I96" s="102">
        <v>8.0008752469739335</v>
      </c>
      <c r="J96" s="102">
        <v>7.3248495410612895</v>
      </c>
      <c r="K96" s="102">
        <v>5.7956991535456863</v>
      </c>
      <c r="L96" s="102">
        <v>5.4047642253597941</v>
      </c>
      <c r="M96" s="102">
        <v>5.8307241028926269</v>
      </c>
      <c r="N96" s="102">
        <v>6.5407450016688715</v>
      </c>
      <c r="O96" s="102">
        <v>8.1144596270032654</v>
      </c>
      <c r="P96" s="102">
        <v>8.340469107513977</v>
      </c>
      <c r="Q96" s="102">
        <v>9.6291024544911714</v>
      </c>
      <c r="R96" s="102">
        <v>10.03848291328023</v>
      </c>
      <c r="S96" s="102">
        <v>10.587949883668259</v>
      </c>
      <c r="T96" s="102">
        <v>12.890401130151304</v>
      </c>
      <c r="U96" s="102">
        <v>15.667534135522144</v>
      </c>
      <c r="V96" s="102">
        <v>14.212993464733643</v>
      </c>
      <c r="W96" s="102">
        <v>17.607065789685159</v>
      </c>
      <c r="DA96" s="131" t="s">
        <v>3004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5.4150529441720927</v>
      </c>
      <c r="M97" s="105">
        <v>5.8405532662752631</v>
      </c>
      <c r="N97" s="105">
        <v>6.5470479296953537</v>
      </c>
      <c r="O97" s="105">
        <v>8.1161723230518099</v>
      </c>
      <c r="P97" s="105">
        <v>8.3309518425550309</v>
      </c>
      <c r="Q97" s="105">
        <v>9.609706102634318</v>
      </c>
      <c r="R97" s="105">
        <v>10.015140645719887</v>
      </c>
      <c r="S97" s="105">
        <v>10.58783115907308</v>
      </c>
      <c r="T97" s="105">
        <v>12.997721342509809</v>
      </c>
      <c r="U97" s="105">
        <v>15.732064013802608</v>
      </c>
      <c r="V97" s="105">
        <v>14.241795154229264</v>
      </c>
      <c r="W97" s="105">
        <v>17.590646152073433</v>
      </c>
      <c r="DA97" s="132" t="s">
        <v>3005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1.9279470836611263</v>
      </c>
      <c r="M98" s="99">
        <v>1.832696350608465</v>
      </c>
      <c r="N98" s="99">
        <v>2.1615948160217791</v>
      </c>
      <c r="O98" s="99">
        <v>2.9478678141260306</v>
      </c>
      <c r="P98" s="99">
        <v>2.6927154995391605</v>
      </c>
      <c r="Q98" s="99">
        <v>3.1514142974200947</v>
      </c>
      <c r="R98" s="99">
        <v>3.3025604832835889</v>
      </c>
      <c r="S98" s="99">
        <v>3.1854563577999886</v>
      </c>
      <c r="T98" s="99">
        <v>4.1101893146372532</v>
      </c>
      <c r="U98" s="99">
        <v>4.6700082698187115</v>
      </c>
      <c r="V98" s="99">
        <v>4.2658391641919007</v>
      </c>
      <c r="W98" s="99">
        <v>5.2261132144485805</v>
      </c>
      <c r="DA98" s="63" t="s">
        <v>3006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3.4871058605109666</v>
      </c>
      <c r="M99" s="99">
        <v>4.0078569156667978</v>
      </c>
      <c r="N99" s="99">
        <v>4.3854531136735737</v>
      </c>
      <c r="O99" s="99">
        <v>5.1683045089257797</v>
      </c>
      <c r="P99" s="99">
        <v>5.6382363430158708</v>
      </c>
      <c r="Q99" s="99">
        <v>6.4582918052142206</v>
      </c>
      <c r="R99" s="99">
        <v>6.7125801624362973</v>
      </c>
      <c r="S99" s="99">
        <v>7.4023748012730888</v>
      </c>
      <c r="T99" s="99">
        <v>8.887532027872556</v>
      </c>
      <c r="U99" s="99">
        <v>11.062055743983899</v>
      </c>
      <c r="V99" s="99">
        <v>9.9759559900373667</v>
      </c>
      <c r="W99" s="99">
        <v>12.364532937624857</v>
      </c>
      <c r="DA99" s="63" t="s">
        <v>3007</v>
      </c>
    </row>
    <row r="100" spans="1:105" ht="12" customHeight="1" x14ac:dyDescent="0.25">
      <c r="A100" s="121" t="s">
        <v>54</v>
      </c>
      <c r="B100" s="123">
        <v>2.1633608042310857</v>
      </c>
      <c r="C100" s="123">
        <v>2.5078639460826961</v>
      </c>
      <c r="D100" s="123">
        <v>2.248710281485657</v>
      </c>
      <c r="E100" s="123">
        <v>2.4723156409225591</v>
      </c>
      <c r="F100" s="123">
        <v>2.6241785295483169</v>
      </c>
      <c r="G100" s="123">
        <v>2.5724222828231884</v>
      </c>
      <c r="H100" s="123">
        <v>2.2976285437534636</v>
      </c>
      <c r="I100" s="123">
        <v>2.599292354200033</v>
      </c>
      <c r="J100" s="123">
        <v>2.1278379626488095</v>
      </c>
      <c r="K100" s="123">
        <v>1.9538113403978377</v>
      </c>
      <c r="L100" s="123">
        <v>1.8648267138241295</v>
      </c>
      <c r="M100" s="123">
        <v>2.0643594094104389</v>
      </c>
      <c r="N100" s="123">
        <v>2.1547810304722028</v>
      </c>
      <c r="O100" s="123">
        <v>2.0962409267637914</v>
      </c>
      <c r="P100" s="123">
        <v>2.3859706400879648</v>
      </c>
      <c r="Q100" s="123">
        <v>2.5775430485217563</v>
      </c>
      <c r="R100" s="123">
        <v>2.6848577746311486</v>
      </c>
      <c r="S100" s="123">
        <v>3.1875403252639272</v>
      </c>
      <c r="T100" s="123">
        <v>3.135804325462181</v>
      </c>
      <c r="U100" s="123">
        <v>3.3145763744866326</v>
      </c>
      <c r="V100" s="123">
        <v>3.5381923287008745</v>
      </c>
      <c r="W100" s="123">
        <v>4.1436112881008738</v>
      </c>
      <c r="DA100" s="130" t="s">
        <v>3008</v>
      </c>
    </row>
    <row r="101" spans="1:105" ht="12" customHeight="1" x14ac:dyDescent="0.25">
      <c r="A101" s="97" t="s">
        <v>207</v>
      </c>
      <c r="B101" s="99">
        <v>0.11022336649198351</v>
      </c>
      <c r="C101" s="99">
        <v>2.9673262432414531</v>
      </c>
      <c r="D101" s="99">
        <v>2.3186206441025559</v>
      </c>
      <c r="E101" s="99">
        <v>2.2266560109501339</v>
      </c>
      <c r="F101" s="99">
        <v>2.71628314620231</v>
      </c>
      <c r="G101" s="99">
        <v>2.6678415756674561</v>
      </c>
      <c r="H101" s="99">
        <v>1.9573018644311684</v>
      </c>
      <c r="I101" s="99">
        <v>2.8521138972244815</v>
      </c>
      <c r="J101" s="99">
        <v>0.66777603241861871</v>
      </c>
      <c r="K101" s="99">
        <v>0.30523814006413957</v>
      </c>
      <c r="L101" s="99">
        <v>2.4509766938608935</v>
      </c>
      <c r="M101" s="99">
        <v>2.1181220683389119</v>
      </c>
      <c r="N101" s="99">
        <v>2.4630390076917772</v>
      </c>
      <c r="O101" s="99">
        <v>2.2550372618566374</v>
      </c>
      <c r="P101" s="99">
        <v>1.6100206698422772</v>
      </c>
      <c r="Q101" s="99">
        <v>2.5205578986826369</v>
      </c>
      <c r="R101" s="99">
        <v>3.0402254036756342</v>
      </c>
      <c r="S101" s="99">
        <v>2.9246477197371812</v>
      </c>
      <c r="T101" s="99">
        <v>3.2602894301386516</v>
      </c>
      <c r="U101" s="99">
        <v>3.4983634850614909</v>
      </c>
      <c r="V101" s="99">
        <v>3.5958107926194613</v>
      </c>
      <c r="W101" s="99">
        <v>3.9444110245519668</v>
      </c>
      <c r="DA101" s="63" t="s">
        <v>3009</v>
      </c>
    </row>
    <row r="102" spans="1:105" ht="12" customHeight="1" x14ac:dyDescent="0.25">
      <c r="A102" s="97" t="s">
        <v>50</v>
      </c>
      <c r="B102" s="99">
        <v>2.5681141078247225</v>
      </c>
      <c r="C102" s="99">
        <v>2.6465196621604208</v>
      </c>
      <c r="D102" s="99">
        <v>2.3758123538145073</v>
      </c>
      <c r="E102" s="99">
        <v>2.3111698521080721</v>
      </c>
      <c r="F102" s="99">
        <v>2.487547726841052</v>
      </c>
      <c r="G102" s="99">
        <v>2.6246029347055577</v>
      </c>
      <c r="H102" s="99">
        <v>2.4034359641022647</v>
      </c>
      <c r="I102" s="99">
        <v>2.4430310671834259</v>
      </c>
      <c r="J102" s="99">
        <v>2.3274759689600968</v>
      </c>
      <c r="K102" s="99">
        <v>2.1723777675419602</v>
      </c>
      <c r="L102" s="99">
        <v>1.9029586935059439</v>
      </c>
      <c r="M102" s="99">
        <v>2.0597801673059699</v>
      </c>
      <c r="N102" s="99">
        <v>2.112708454347112</v>
      </c>
      <c r="O102" s="99">
        <v>2.1259175200499598</v>
      </c>
      <c r="P102" s="99">
        <v>2.3614130416463692</v>
      </c>
      <c r="Q102" s="99">
        <v>2.5640628479728513</v>
      </c>
      <c r="R102" s="99">
        <v>2.9234384552866794</v>
      </c>
      <c r="S102" s="99">
        <v>3.2906323423119996</v>
      </c>
      <c r="T102" s="99">
        <v>1.908302001179053</v>
      </c>
      <c r="U102" s="99">
        <v>3.9138499864125125</v>
      </c>
      <c r="V102" s="99">
        <v>2.4562604067298182</v>
      </c>
      <c r="W102" s="99">
        <v>4.9833275645935791</v>
      </c>
      <c r="DA102" s="63" t="s">
        <v>3010</v>
      </c>
    </row>
    <row r="103" spans="1:105" ht="12" customHeight="1" x14ac:dyDescent="0.25">
      <c r="A103" s="109" t="s">
        <v>120</v>
      </c>
      <c r="B103" s="110">
        <v>2.211251268036214</v>
      </c>
      <c r="C103" s="110">
        <v>2.4809792513850151</v>
      </c>
      <c r="D103" s="110">
        <v>2.2371923681174599</v>
      </c>
      <c r="E103" s="110">
        <v>2.4900307746221575</v>
      </c>
      <c r="F103" s="110">
        <v>2.629747609629419</v>
      </c>
      <c r="G103" s="110">
        <v>2.5659240238286189</v>
      </c>
      <c r="H103" s="110">
        <v>2.3019421211265425</v>
      </c>
      <c r="I103" s="110">
        <v>2.6018820244636673</v>
      </c>
      <c r="J103" s="110">
        <v>2.1909861654565339</v>
      </c>
      <c r="K103" s="110">
        <v>2.0371322698974863</v>
      </c>
      <c r="L103" s="110">
        <v>1.8252857389912183</v>
      </c>
      <c r="M103" s="110">
        <v>2.0608888113907211</v>
      </c>
      <c r="N103" s="110">
        <v>2.1372463941217879</v>
      </c>
      <c r="O103" s="110">
        <v>2.0845630577887411</v>
      </c>
      <c r="P103" s="110">
        <v>2.4355632189866054</v>
      </c>
      <c r="Q103" s="110">
        <v>2.5816452795157816</v>
      </c>
      <c r="R103" s="110">
        <v>2.6519059269460699</v>
      </c>
      <c r="S103" s="110">
        <v>3.202379733952406</v>
      </c>
      <c r="T103" s="110">
        <v>3.1535047567432448</v>
      </c>
      <c r="U103" s="110">
        <v>3.287080128556465</v>
      </c>
      <c r="V103" s="110">
        <v>3.5565017141063056</v>
      </c>
      <c r="W103" s="110">
        <v>4.1373112668745708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60.942061038674858</v>
      </c>
      <c r="C124" s="118">
        <f t="shared" si="42"/>
        <v>126.48858348415955</v>
      </c>
      <c r="D124" s="118">
        <f t="shared" si="42"/>
        <v>112.91809216465859</v>
      </c>
      <c r="E124" s="118">
        <f t="shared" si="42"/>
        <v>98.80612703999013</v>
      </c>
      <c r="F124" s="118">
        <f t="shared" si="42"/>
        <v>92.660690722704615</v>
      </c>
      <c r="G124" s="118">
        <f t="shared" si="42"/>
        <v>92.583874026355417</v>
      </c>
      <c r="H124" s="118">
        <f t="shared" si="42"/>
        <v>81.947860147424521</v>
      </c>
      <c r="I124" s="118">
        <f t="shared" si="42"/>
        <v>74.736949885558502</v>
      </c>
      <c r="J124" s="118">
        <f t="shared" si="42"/>
        <v>73.62434614854223</v>
      </c>
      <c r="K124" s="118">
        <f t="shared" si="42"/>
        <v>81.53573860685286</v>
      </c>
      <c r="L124" s="118">
        <f t="shared" si="42"/>
        <v>99.086031883994721</v>
      </c>
      <c r="M124" s="118">
        <f t="shared" si="42"/>
        <v>98.485647741080342</v>
      </c>
      <c r="N124" s="118">
        <f t="shared" si="42"/>
        <v>105.98168570100634</v>
      </c>
      <c r="O124" s="118">
        <f t="shared" si="42"/>
        <v>108.37452107299238</v>
      </c>
      <c r="P124" s="118">
        <f t="shared" si="42"/>
        <v>92.730214705632847</v>
      </c>
      <c r="Q124" s="118">
        <f t="shared" si="42"/>
        <v>101.04801927019206</v>
      </c>
      <c r="R124" s="118">
        <f t="shared" ref="R124:V124" si="43">R125+R128+R130+R139</f>
        <v>104.23385111967781</v>
      </c>
      <c r="S124" s="118">
        <f t="shared" si="43"/>
        <v>109.99560609735798</v>
      </c>
      <c r="T124" s="118">
        <f t="shared" si="43"/>
        <v>106.29159071483421</v>
      </c>
      <c r="U124" s="118">
        <f t="shared" si="43"/>
        <v>109.15060310628066</v>
      </c>
      <c r="V124" s="118">
        <f t="shared" si="43"/>
        <v>117.40925073355308</v>
      </c>
      <c r="W124" s="118">
        <f t="shared" ref="W124" si="44">W125+W128+W130+W139</f>
        <v>125.70853929938146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53.300997230778506</v>
      </c>
      <c r="C125" s="123">
        <f t="shared" si="45"/>
        <v>115.73673343737747</v>
      </c>
      <c r="D125" s="123">
        <f t="shared" si="45"/>
        <v>103.00584648814682</v>
      </c>
      <c r="E125" s="123">
        <f t="shared" si="45"/>
        <v>89.190674339039091</v>
      </c>
      <c r="F125" s="123">
        <f t="shared" si="45"/>
        <v>82.95403650880273</v>
      </c>
      <c r="G125" s="123">
        <f t="shared" si="45"/>
        <v>82.497427503732936</v>
      </c>
      <c r="H125" s="123">
        <f t="shared" si="45"/>
        <v>72.068099274355703</v>
      </c>
      <c r="I125" s="123">
        <f t="shared" si="45"/>
        <v>64.02579782606783</v>
      </c>
      <c r="J125" s="123">
        <f t="shared" si="45"/>
        <v>63.735096434462044</v>
      </c>
      <c r="K125" s="123">
        <f t="shared" si="45"/>
        <v>71.158785148834937</v>
      </c>
      <c r="L125" s="123">
        <f t="shared" si="45"/>
        <v>92.52595050657915</v>
      </c>
      <c r="M125" s="123">
        <f t="shared" si="45"/>
        <v>90.654258335072655</v>
      </c>
      <c r="N125" s="123">
        <f t="shared" si="45"/>
        <v>97.167545781694201</v>
      </c>
      <c r="O125" s="123">
        <f t="shared" si="45"/>
        <v>98.797830957167093</v>
      </c>
      <c r="P125" s="123">
        <f t="shared" si="45"/>
        <v>79.822366652159914</v>
      </c>
      <c r="Q125" s="123">
        <f t="shared" si="45"/>
        <v>88.444029071335578</v>
      </c>
      <c r="R125" s="123">
        <f t="shared" ref="R125:V125" si="46">SUM(R126:R127)</f>
        <v>91.823838201430206</v>
      </c>
      <c r="S125" s="123">
        <f t="shared" si="46"/>
        <v>95.728878310631515</v>
      </c>
      <c r="T125" s="123">
        <f t="shared" si="46"/>
        <v>88.409242099891301</v>
      </c>
      <c r="U125" s="123">
        <f t="shared" si="46"/>
        <v>88.931089771770033</v>
      </c>
      <c r="V125" s="123">
        <f t="shared" si="46"/>
        <v>96.422838868297731</v>
      </c>
      <c r="W125" s="123">
        <f t="shared" ref="W125" si="47">SUM(W126:W127)</f>
        <v>105.94514158865243</v>
      </c>
      <c r="DA125" s="130" t="s">
        <v>3031</v>
      </c>
    </row>
    <row r="126" spans="1:105" ht="12" customHeight="1" x14ac:dyDescent="0.25">
      <c r="A126" s="97" t="s">
        <v>203</v>
      </c>
      <c r="B126" s="99">
        <v>53.040503689219463</v>
      </c>
      <c r="C126" s="99">
        <v>115.18119542105426</v>
      </c>
      <c r="D126" s="99">
        <v>102.52276063434236</v>
      </c>
      <c r="E126" s="99">
        <v>88.779393128368795</v>
      </c>
      <c r="F126" s="99">
        <v>82.578287704246677</v>
      </c>
      <c r="G126" s="99">
        <v>82.13026270548167</v>
      </c>
      <c r="H126" s="99">
        <v>71.754328723532268</v>
      </c>
      <c r="I126" s="99">
        <v>63.752038388839495</v>
      </c>
      <c r="J126" s="99">
        <v>63.466507335025206</v>
      </c>
      <c r="K126" s="99">
        <v>70.862685685177411</v>
      </c>
      <c r="L126" s="99">
        <v>92.157580736590404</v>
      </c>
      <c r="M126" s="99">
        <v>90.297711849149607</v>
      </c>
      <c r="N126" s="99">
        <v>96.792723840010922</v>
      </c>
      <c r="O126" s="99">
        <v>98.415857418849782</v>
      </c>
      <c r="P126" s="99">
        <v>79.51152105094134</v>
      </c>
      <c r="Q126" s="99">
        <v>88.111546991012077</v>
      </c>
      <c r="R126" s="99">
        <v>91.482206485516812</v>
      </c>
      <c r="S126" s="99">
        <v>95.37104984806497</v>
      </c>
      <c r="T126" s="99">
        <v>88.067557639369099</v>
      </c>
      <c r="U126" s="99">
        <v>88.591276388658002</v>
      </c>
      <c r="V126" s="99">
        <v>96.055548552261669</v>
      </c>
      <c r="W126" s="99">
        <v>105.55358752770913</v>
      </c>
      <c r="DA126" s="63" t="s">
        <v>3032</v>
      </c>
    </row>
    <row r="127" spans="1:105" ht="12" customHeight="1" x14ac:dyDescent="0.25">
      <c r="A127" s="97" t="s">
        <v>53</v>
      </c>
      <c r="B127" s="99">
        <v>0.26049354155904531</v>
      </c>
      <c r="C127" s="99">
        <v>0.55553801632320776</v>
      </c>
      <c r="D127" s="99">
        <v>0.48308585380445823</v>
      </c>
      <c r="E127" s="99">
        <v>0.41128121067029039</v>
      </c>
      <c r="F127" s="99">
        <v>0.37574880455606052</v>
      </c>
      <c r="G127" s="99">
        <v>0.36716479825127146</v>
      </c>
      <c r="H127" s="99">
        <v>0.31377055082343108</v>
      </c>
      <c r="I127" s="99">
        <v>0.2737594372283304</v>
      </c>
      <c r="J127" s="99">
        <v>0.26858909943683912</v>
      </c>
      <c r="K127" s="99">
        <v>0.29609946365752865</v>
      </c>
      <c r="L127" s="99">
        <v>0.36836976998874632</v>
      </c>
      <c r="M127" s="99">
        <v>0.35654648592304206</v>
      </c>
      <c r="N127" s="99">
        <v>0.37482194168328364</v>
      </c>
      <c r="O127" s="99">
        <v>0.38197353831731434</v>
      </c>
      <c r="P127" s="99">
        <v>0.31084560121857391</v>
      </c>
      <c r="Q127" s="99">
        <v>0.33248208032349641</v>
      </c>
      <c r="R127" s="99">
        <v>0.34163171591339681</v>
      </c>
      <c r="S127" s="99">
        <v>0.35782846256654877</v>
      </c>
      <c r="T127" s="99">
        <v>0.34168446052220652</v>
      </c>
      <c r="U127" s="99">
        <v>0.33981338311203291</v>
      </c>
      <c r="V127" s="99">
        <v>0.36729031603605772</v>
      </c>
      <c r="W127" s="99">
        <v>0.3915540609433078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1.0706792181711264E-2</v>
      </c>
      <c r="C128" s="123">
        <f t="shared" si="48"/>
        <v>2.2686678271386714E-2</v>
      </c>
      <c r="D128" s="123">
        <f t="shared" si="48"/>
        <v>4.0366768049730967E-2</v>
      </c>
      <c r="E128" s="123">
        <f t="shared" si="48"/>
        <v>6.3088101571822444E-2</v>
      </c>
      <c r="F128" s="123">
        <f t="shared" si="48"/>
        <v>7.1500531771398382E-2</v>
      </c>
      <c r="G128" s="123">
        <f t="shared" si="48"/>
        <v>9.6172170839259427E-2</v>
      </c>
      <c r="H128" s="123">
        <f t="shared" si="48"/>
        <v>0.1302659179746449</v>
      </c>
      <c r="I128" s="123">
        <f t="shared" si="48"/>
        <v>0.18632054154233141</v>
      </c>
      <c r="J128" s="123">
        <f t="shared" si="48"/>
        <v>0.1559226596571065</v>
      </c>
      <c r="K128" s="123">
        <f t="shared" si="48"/>
        <v>0.18009768175057347</v>
      </c>
      <c r="L128" s="123">
        <f t="shared" si="48"/>
        <v>0.22311295239719708</v>
      </c>
      <c r="M128" s="123">
        <f t="shared" si="48"/>
        <v>0.1912792936381118</v>
      </c>
      <c r="N128" s="123">
        <f t="shared" si="48"/>
        <v>0.30255381841403672</v>
      </c>
      <c r="O128" s="123">
        <f t="shared" si="48"/>
        <v>0.29354147025776267</v>
      </c>
      <c r="P128" s="123">
        <f t="shared" si="48"/>
        <v>0.26760110416472643</v>
      </c>
      <c r="Q128" s="123">
        <f t="shared" si="48"/>
        <v>0.51229032422810694</v>
      </c>
      <c r="R128" s="123">
        <f t="shared" si="48"/>
        <v>0.5808675260591003</v>
      </c>
      <c r="S128" s="123">
        <f t="shared" si="48"/>
        <v>0.64317682542222887</v>
      </c>
      <c r="T128" s="123">
        <f t="shared" si="48"/>
        <v>0.74583135023275937</v>
      </c>
      <c r="U128" s="123">
        <f t="shared" si="48"/>
        <v>0.78411031282873089</v>
      </c>
      <c r="V128" s="123">
        <f t="shared" si="48"/>
        <v>0.82758436282106584</v>
      </c>
      <c r="W128" s="123">
        <f t="shared" si="48"/>
        <v>0.7632988488119693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1.0706792181711264E-2</v>
      </c>
      <c r="C129" s="99">
        <f>RES_hhdet_tesh!C129/RES_summary!C$19</f>
        <v>2.2686678271386714E-2</v>
      </c>
      <c r="D129" s="99">
        <f>RES_hhdet_tesh!D129/RES_summary!D$19</f>
        <v>4.0366768049730967E-2</v>
      </c>
      <c r="E129" s="99">
        <f>RES_hhdet_tesh!E129/RES_summary!E$19</f>
        <v>6.3088101571822444E-2</v>
      </c>
      <c r="F129" s="99">
        <f>RES_hhdet_tesh!F129/RES_summary!F$19</f>
        <v>7.1500531771398382E-2</v>
      </c>
      <c r="G129" s="99">
        <f>RES_hhdet_tesh!G129/RES_summary!G$19</f>
        <v>9.6172170839259427E-2</v>
      </c>
      <c r="H129" s="99">
        <f>RES_hhdet_tesh!H129/RES_summary!H$19</f>
        <v>0.1302659179746449</v>
      </c>
      <c r="I129" s="99">
        <f>RES_hhdet_tesh!I129/RES_summary!I$19</f>
        <v>0.18632054154233141</v>
      </c>
      <c r="J129" s="99">
        <f>RES_hhdet_tesh!J129/RES_summary!J$19</f>
        <v>0.1559226596571065</v>
      </c>
      <c r="K129" s="99">
        <f>RES_hhdet_tesh!K129/RES_summary!K$19</f>
        <v>0.18009768175057347</v>
      </c>
      <c r="L129" s="99">
        <f>RES_hhdet_tesh!L129/RES_summary!L$19</f>
        <v>0.22311295239719708</v>
      </c>
      <c r="M129" s="99">
        <f>RES_hhdet_tesh!M129/RES_summary!M$19</f>
        <v>0.1912792936381118</v>
      </c>
      <c r="N129" s="99">
        <f>RES_hhdet_tesh!N129/RES_summary!N$19</f>
        <v>0.30255381841403672</v>
      </c>
      <c r="O129" s="99">
        <f>RES_hhdet_tesh!O129/RES_summary!O$19</f>
        <v>0.29354147025776267</v>
      </c>
      <c r="P129" s="99">
        <f>RES_hhdet_tesh!P129/RES_summary!P$19</f>
        <v>0.26760110416472643</v>
      </c>
      <c r="Q129" s="99">
        <f>RES_hhdet_tesh!Q129/RES_summary!Q$19</f>
        <v>0.51229032422810694</v>
      </c>
      <c r="R129" s="99">
        <f>RES_hhdet_tesh!R129/RES_summary!R$19</f>
        <v>0.5808675260591003</v>
      </c>
      <c r="S129" s="99">
        <f>RES_hhdet_tesh!S129/RES_summary!S$19</f>
        <v>0.64317682542222887</v>
      </c>
      <c r="T129" s="99">
        <f>RES_hhdet_tesh!T129/RES_summary!T$19</f>
        <v>0.74583135023275937</v>
      </c>
      <c r="U129" s="99">
        <f>RES_hhdet_tesh!U129/RES_summary!U$19</f>
        <v>0.78411031282873089</v>
      </c>
      <c r="V129" s="99">
        <f>RES_hhdet_tesh!V129/RES_summary!V$19</f>
        <v>0.82758436282106584</v>
      </c>
      <c r="W129" s="99">
        <f>RES_hhdet_tesh!W129/RES_summary!W$19</f>
        <v>0.7632988488119693</v>
      </c>
      <c r="DA129" s="63" t="s">
        <v>3035</v>
      </c>
    </row>
    <row r="130" spans="1:105" ht="12" customHeight="1" x14ac:dyDescent="0.25">
      <c r="A130" s="121" t="s">
        <v>55</v>
      </c>
      <c r="B130" s="123">
        <v>5.3992400982903321</v>
      </c>
      <c r="C130" s="123">
        <v>8.2384115217010887</v>
      </c>
      <c r="D130" s="123">
        <v>7.6263556628979261</v>
      </c>
      <c r="E130" s="123">
        <v>7.0725174519214846</v>
      </c>
      <c r="F130" s="123">
        <v>7.0135816662475703</v>
      </c>
      <c r="G130" s="123">
        <v>7.4208155329339762</v>
      </c>
      <c r="H130" s="123">
        <v>7.4410494343750209</v>
      </c>
      <c r="I130" s="123">
        <v>7.933459945568007</v>
      </c>
      <c r="J130" s="123">
        <v>7.5330230633747384</v>
      </c>
      <c r="K130" s="123">
        <v>8.1505177655876704</v>
      </c>
      <c r="L130" s="123">
        <v>4.506385328391814</v>
      </c>
      <c r="M130" s="123">
        <v>5.5792949323281995</v>
      </c>
      <c r="N130" s="123">
        <v>6.3758006568734649</v>
      </c>
      <c r="O130" s="123">
        <v>7.1964793255993564</v>
      </c>
      <c r="P130" s="123">
        <v>10.20794982656882</v>
      </c>
      <c r="Q130" s="123">
        <v>9.5107594344608515</v>
      </c>
      <c r="R130" s="123">
        <v>9.1674194427436024</v>
      </c>
      <c r="S130" s="123">
        <v>10.418398770235244</v>
      </c>
      <c r="T130" s="123">
        <v>14.014433482447187</v>
      </c>
      <c r="U130" s="123">
        <v>16.132497537112929</v>
      </c>
      <c r="V130" s="123">
        <v>16.628810829808025</v>
      </c>
      <c r="W130" s="123">
        <v>14.839589653436089</v>
      </c>
      <c r="DA130" s="130" t="s">
        <v>3036</v>
      </c>
    </row>
    <row r="131" spans="1:105" ht="12" customHeight="1" x14ac:dyDescent="0.25">
      <c r="A131" s="97" t="s">
        <v>128</v>
      </c>
      <c r="B131" s="99">
        <v>5.3354471699163994</v>
      </c>
      <c r="C131" s="99">
        <v>8.2719364609303874</v>
      </c>
      <c r="D131" s="99">
        <v>7.6395714591242427</v>
      </c>
      <c r="E131" s="99">
        <v>7.0651683940446848</v>
      </c>
      <c r="F131" s="99">
        <v>7.0099505470372394</v>
      </c>
      <c r="G131" s="99">
        <v>7.4281189020793148</v>
      </c>
      <c r="H131" s="99">
        <v>7.445035500320218</v>
      </c>
      <c r="I131" s="99">
        <v>7.9313152450816649</v>
      </c>
      <c r="J131" s="99">
        <v>7.5391435868934948</v>
      </c>
      <c r="K131" s="99">
        <v>8.2221498191240201</v>
      </c>
      <c r="L131" s="99">
        <v>4.4750011537943806</v>
      </c>
      <c r="M131" s="99">
        <v>5.5687226408709227</v>
      </c>
      <c r="N131" s="99">
        <v>6.3680121596439578</v>
      </c>
      <c r="O131" s="99">
        <v>7.1432793471068772</v>
      </c>
      <c r="P131" s="99">
        <v>10.297241999713746</v>
      </c>
      <c r="Q131" s="99">
        <v>9.5066357292452643</v>
      </c>
      <c r="R131" s="99">
        <v>9.1345031687804958</v>
      </c>
      <c r="S131" s="99">
        <v>10.414253281091177</v>
      </c>
      <c r="T131" s="99">
        <v>14.069831060756455</v>
      </c>
      <c r="U131" s="99">
        <v>16.174512770450505</v>
      </c>
      <c r="V131" s="99">
        <v>16.86595046652095</v>
      </c>
      <c r="W131" s="99">
        <v>14.414866202290076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4.4742571074935871</v>
      </c>
      <c r="M132" s="99">
        <v>5.5693180155474691</v>
      </c>
      <c r="N132" s="99">
        <v>6.371667611718296</v>
      </c>
      <c r="O132" s="99">
        <v>7.150956256322365</v>
      </c>
      <c r="P132" s="99">
        <v>10.285399701225394</v>
      </c>
      <c r="Q132" s="99">
        <v>9.4997772961474354</v>
      </c>
      <c r="R132" s="99">
        <v>9.1316775447348135</v>
      </c>
      <c r="S132" s="99">
        <v>10.414388470158535</v>
      </c>
      <c r="T132" s="99">
        <v>14.057438692265329</v>
      </c>
      <c r="U132" s="99">
        <v>16.157248141388628</v>
      </c>
      <c r="V132" s="99">
        <v>16.834783214597536</v>
      </c>
      <c r="W132" s="99">
        <v>14.388260360541889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1.5814724056787366</v>
      </c>
      <c r="M133" s="102">
        <v>1.7481226720535794</v>
      </c>
      <c r="N133" s="102">
        <v>2.1123912913018796</v>
      </c>
      <c r="O133" s="102">
        <v>2.6031729102927366</v>
      </c>
      <c r="P133" s="102">
        <v>3.3754193548088467</v>
      </c>
      <c r="Q133" s="102">
        <v>3.1502154000307239</v>
      </c>
      <c r="R133" s="102">
        <v>3.0347047461984675</v>
      </c>
      <c r="S133" s="102">
        <v>3.1370022083437528</v>
      </c>
      <c r="T133" s="102">
        <v>4.4788161086990677</v>
      </c>
      <c r="U133" s="102">
        <v>4.8126576013342426</v>
      </c>
      <c r="V133" s="102">
        <v>5.1578514775670641</v>
      </c>
      <c r="W133" s="102">
        <v>4.398588780758792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2.89278470181485</v>
      </c>
      <c r="M134" s="105">
        <v>3.8211953434938888</v>
      </c>
      <c r="N134" s="105">
        <v>4.259276320416415</v>
      </c>
      <c r="O134" s="105">
        <v>4.5477833460296297</v>
      </c>
      <c r="P134" s="105">
        <v>6.909980346416547</v>
      </c>
      <c r="Q134" s="105">
        <v>6.3495618961167102</v>
      </c>
      <c r="R134" s="105">
        <v>6.0969727985363473</v>
      </c>
      <c r="S134" s="105">
        <v>7.2773862618147822</v>
      </c>
      <c r="T134" s="105">
        <v>9.5786225835662613</v>
      </c>
      <c r="U134" s="105">
        <v>11.344590540054387</v>
      </c>
      <c r="V134" s="105">
        <v>11.676931737030474</v>
      </c>
      <c r="W134" s="105">
        <v>9.9896715797830975</v>
      </c>
      <c r="DA134" s="132" t="s">
        <v>3040</v>
      </c>
    </row>
    <row r="135" spans="1:105" ht="12" customHeight="1" x14ac:dyDescent="0.25">
      <c r="A135" s="106" t="s">
        <v>122</v>
      </c>
      <c r="B135" s="102">
        <v>8.5585589008480625</v>
      </c>
      <c r="C135" s="102">
        <v>6.9068934778630302</v>
      </c>
      <c r="D135" s="102">
        <v>7.0917436060278103</v>
      </c>
      <c r="E135" s="102">
        <v>7.3580852040443574</v>
      </c>
      <c r="F135" s="102">
        <v>7.1506346565037564</v>
      </c>
      <c r="G135" s="102">
        <v>7.1705929311317682</v>
      </c>
      <c r="H135" s="102">
        <v>7.3103675010183693</v>
      </c>
      <c r="I135" s="102">
        <v>8.0014297874588181</v>
      </c>
      <c r="J135" s="102">
        <v>7.3387351193305763</v>
      </c>
      <c r="K135" s="102">
        <v>5.8126373518046988</v>
      </c>
      <c r="L135" s="102">
        <v>5.4181743136490663</v>
      </c>
      <c r="M135" s="102">
        <v>5.8368695722055408</v>
      </c>
      <c r="N135" s="102">
        <v>6.5400659292904111</v>
      </c>
      <c r="O135" s="102">
        <v>8.0982373895008664</v>
      </c>
      <c r="P135" s="102">
        <v>8.3161476539052952</v>
      </c>
      <c r="Q135" s="102">
        <v>9.6061842764692127</v>
      </c>
      <c r="R135" s="102">
        <v>10.023012174403881</v>
      </c>
      <c r="S135" s="102">
        <v>10.573560537596673</v>
      </c>
      <c r="T135" s="102">
        <v>12.812655076220878</v>
      </c>
      <c r="U135" s="102">
        <v>15.46456358637816</v>
      </c>
      <c r="V135" s="102">
        <v>13.934824141014834</v>
      </c>
      <c r="W135" s="102">
        <v>17.221618593349323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5.4389883690391727</v>
      </c>
      <c r="M136" s="105">
        <v>5.8602778102060133</v>
      </c>
      <c r="N136" s="105">
        <v>6.567788259163394</v>
      </c>
      <c r="O136" s="105">
        <v>8.1371277886032161</v>
      </c>
      <c r="P136" s="105">
        <v>8.3517028252264929</v>
      </c>
      <c r="Q136" s="105">
        <v>9.6284075546286356</v>
      </c>
      <c r="R136" s="105">
        <v>9.9685557465456611</v>
      </c>
      <c r="S136" s="105">
        <v>10.55378430978095</v>
      </c>
      <c r="T136" s="105">
        <v>12.700551364441758</v>
      </c>
      <c r="U136" s="105">
        <v>15.371363478444325</v>
      </c>
      <c r="V136" s="105">
        <v>13.901556833961148</v>
      </c>
      <c r="W136" s="105">
        <v>17.17345029463316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1.9364689269458417</v>
      </c>
      <c r="M137" s="99">
        <v>1.8388856785764218</v>
      </c>
      <c r="N137" s="99">
        <v>2.1684425112184744</v>
      </c>
      <c r="O137" s="99">
        <v>2.9554790303459684</v>
      </c>
      <c r="P137" s="99">
        <v>2.6994225954060083</v>
      </c>
      <c r="Q137" s="99">
        <v>3.157547265751067</v>
      </c>
      <c r="R137" s="99">
        <v>3.2871987971552672</v>
      </c>
      <c r="S137" s="99">
        <v>3.1752130179779603</v>
      </c>
      <c r="T137" s="99">
        <v>4.0162170839438982</v>
      </c>
      <c r="U137" s="99">
        <v>4.5629355753792904</v>
      </c>
      <c r="V137" s="99">
        <v>4.1639277172120188</v>
      </c>
      <c r="W137" s="99">
        <v>5.1021659321979573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3.5025194420933308</v>
      </c>
      <c r="M138" s="99">
        <v>4.0213921316295904</v>
      </c>
      <c r="N138" s="99">
        <v>4.3993457479449196</v>
      </c>
      <c r="O138" s="99">
        <v>5.181648758257249</v>
      </c>
      <c r="P138" s="99">
        <v>5.6522802298204846</v>
      </c>
      <c r="Q138" s="99">
        <v>6.4708602888775673</v>
      </c>
      <c r="R138" s="99">
        <v>6.6813569493903957</v>
      </c>
      <c r="S138" s="99">
        <v>7.3785712918029933</v>
      </c>
      <c r="T138" s="99">
        <v>8.6843342804978594</v>
      </c>
      <c r="U138" s="99">
        <v>10.808427903065038</v>
      </c>
      <c r="V138" s="99">
        <v>9.7376291167491313</v>
      </c>
      <c r="W138" s="99">
        <v>12.071284362435202</v>
      </c>
      <c r="DA138" s="63" t="s">
        <v>3044</v>
      </c>
    </row>
    <row r="139" spans="1:105" ht="12" customHeight="1" x14ac:dyDescent="0.25">
      <c r="A139" s="121" t="s">
        <v>54</v>
      </c>
      <c r="B139" s="123">
        <v>2.2311169174243028</v>
      </c>
      <c r="C139" s="123">
        <v>2.4907518468095948</v>
      </c>
      <c r="D139" s="123">
        <v>2.2455232455641205</v>
      </c>
      <c r="E139" s="123">
        <v>2.4798471474577317</v>
      </c>
      <c r="F139" s="123">
        <v>2.6215720158829123</v>
      </c>
      <c r="G139" s="123">
        <v>2.5694588188492551</v>
      </c>
      <c r="H139" s="123">
        <v>2.3084455207191641</v>
      </c>
      <c r="I139" s="123">
        <v>2.5913715723803379</v>
      </c>
      <c r="J139" s="123">
        <v>2.200303991048342</v>
      </c>
      <c r="K139" s="123">
        <v>2.0463380106796962</v>
      </c>
      <c r="L139" s="123">
        <v>1.8305830966265546</v>
      </c>
      <c r="M139" s="123">
        <v>2.0608151800413692</v>
      </c>
      <c r="N139" s="123">
        <v>2.1357854440246333</v>
      </c>
      <c r="O139" s="123">
        <v>2.0866693199681667</v>
      </c>
      <c r="P139" s="123">
        <v>2.432297122739389</v>
      </c>
      <c r="Q139" s="123">
        <v>2.5809404401675233</v>
      </c>
      <c r="R139" s="123">
        <v>2.6617259494448997</v>
      </c>
      <c r="S139" s="123">
        <v>3.2051521910689931</v>
      </c>
      <c r="T139" s="123">
        <v>3.1220837822629552</v>
      </c>
      <c r="U139" s="123">
        <v>3.3029054845689605</v>
      </c>
      <c r="V139" s="123">
        <v>3.5300166726262603</v>
      </c>
      <c r="W139" s="123">
        <v>4.1605092084809652</v>
      </c>
      <c r="DA139" s="130" t="s">
        <v>3045</v>
      </c>
    </row>
    <row r="140" spans="1:105" ht="12" customHeight="1" x14ac:dyDescent="0.25">
      <c r="A140" s="97" t="s">
        <v>50</v>
      </c>
      <c r="B140" s="99">
        <v>2.5681141078247225</v>
      </c>
      <c r="C140" s="99">
        <v>2.6465196621604212</v>
      </c>
      <c r="D140" s="99">
        <v>2.3758123538145073</v>
      </c>
      <c r="E140" s="99">
        <v>2.3111698521080726</v>
      </c>
      <c r="F140" s="99">
        <v>2.4875477268410542</v>
      </c>
      <c r="G140" s="99">
        <v>2.6246029347055559</v>
      </c>
      <c r="H140" s="99">
        <v>2.4034359641022647</v>
      </c>
      <c r="I140" s="99">
        <v>2.4430310671834268</v>
      </c>
      <c r="J140" s="99">
        <v>2.3274759689600968</v>
      </c>
      <c r="K140" s="99">
        <v>2.1723777675419611</v>
      </c>
      <c r="L140" s="99">
        <v>1.9029586935059455</v>
      </c>
      <c r="M140" s="99">
        <v>2.0597801673059704</v>
      </c>
      <c r="N140" s="99">
        <v>2.1127084543471137</v>
      </c>
      <c r="O140" s="99">
        <v>2.1259175200499598</v>
      </c>
      <c r="P140" s="99">
        <v>2.3614130416463692</v>
      </c>
      <c r="Q140" s="99">
        <v>2.5640628479728425</v>
      </c>
      <c r="R140" s="99">
        <v>2.923438455286675</v>
      </c>
      <c r="S140" s="99">
        <v>3.2906323423120036</v>
      </c>
      <c r="T140" s="99">
        <v>1.9083020011790548</v>
      </c>
      <c r="U140" s="99">
        <v>3.9138499864125103</v>
      </c>
      <c r="V140" s="99">
        <v>2.4562604067298168</v>
      </c>
      <c r="W140" s="99">
        <v>4.9833275645935835</v>
      </c>
      <c r="DA140" s="63" t="s">
        <v>3046</v>
      </c>
    </row>
    <row r="141" spans="1:105" ht="12" customHeight="1" x14ac:dyDescent="0.25">
      <c r="A141" s="109" t="s">
        <v>120</v>
      </c>
      <c r="B141" s="110">
        <v>2.2112512680362131</v>
      </c>
      <c r="C141" s="110">
        <v>2.4809792513850146</v>
      </c>
      <c r="D141" s="110">
        <v>2.2371923681174608</v>
      </c>
      <c r="E141" s="110">
        <v>2.4900307746221579</v>
      </c>
      <c r="F141" s="110">
        <v>2.6297476096294177</v>
      </c>
      <c r="G141" s="110">
        <v>2.5659240238286189</v>
      </c>
      <c r="H141" s="110">
        <v>2.3019421211265421</v>
      </c>
      <c r="I141" s="110">
        <v>2.6018820244636678</v>
      </c>
      <c r="J141" s="110">
        <v>2.1909861654565326</v>
      </c>
      <c r="K141" s="110">
        <v>2.0371322698974841</v>
      </c>
      <c r="L141" s="110">
        <v>1.8252857389912205</v>
      </c>
      <c r="M141" s="110">
        <v>2.0608888113907207</v>
      </c>
      <c r="N141" s="110">
        <v>2.1372463941217905</v>
      </c>
      <c r="O141" s="110">
        <v>2.0845630577887451</v>
      </c>
      <c r="P141" s="110">
        <v>2.435563218986605</v>
      </c>
      <c r="Q141" s="110">
        <v>2.5816452795157838</v>
      </c>
      <c r="R141" s="110">
        <v>2.6519059269460676</v>
      </c>
      <c r="S141" s="110">
        <v>3.2023797339524029</v>
      </c>
      <c r="T141" s="110">
        <v>3.1535047567432364</v>
      </c>
      <c r="U141" s="110">
        <v>3.2870801285564748</v>
      </c>
      <c r="V141" s="110">
        <v>3.5565017141063033</v>
      </c>
      <c r="W141" s="110">
        <v>4.1373112668745948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87.666491918790399</v>
      </c>
      <c r="C143" s="118">
        <f t="shared" si="49"/>
        <v>107.53057909912553</v>
      </c>
      <c r="D143" s="118">
        <f t="shared" si="49"/>
        <v>107.28515986845377</v>
      </c>
      <c r="E143" s="118">
        <f t="shared" si="49"/>
        <v>104.18316486573289</v>
      </c>
      <c r="F143" s="118">
        <f t="shared" si="49"/>
        <v>93.229257538685403</v>
      </c>
      <c r="G143" s="118">
        <f t="shared" si="49"/>
        <v>89.518244462434637</v>
      </c>
      <c r="H143" s="118">
        <f t="shared" si="49"/>
        <v>82.022708308180611</v>
      </c>
      <c r="I143" s="118">
        <f t="shared" si="49"/>
        <v>74.201553993352945</v>
      </c>
      <c r="J143" s="118">
        <f t="shared" si="49"/>
        <v>77.647943296674867</v>
      </c>
      <c r="K143" s="118">
        <f t="shared" si="49"/>
        <v>80.111137769249794</v>
      </c>
      <c r="L143" s="118">
        <f t="shared" si="49"/>
        <v>95.67238472197694</v>
      </c>
      <c r="M143" s="118">
        <f t="shared" si="49"/>
        <v>88.96925844450648</v>
      </c>
      <c r="N143" s="118">
        <f t="shared" si="49"/>
        <v>88.656515006048167</v>
      </c>
      <c r="O143" s="118">
        <f t="shared" si="49"/>
        <v>97.199091442635023</v>
      </c>
      <c r="P143" s="118">
        <f t="shared" si="49"/>
        <v>89.425686992565545</v>
      </c>
      <c r="Q143" s="118">
        <f t="shared" si="49"/>
        <v>109.84712699459172</v>
      </c>
      <c r="R143" s="118">
        <f t="shared" ref="R143:V143" si="50">R144+R146+R148+R157</f>
        <v>102.01732647639997</v>
      </c>
      <c r="S143" s="118">
        <f t="shared" si="50"/>
        <v>109.84315399686878</v>
      </c>
      <c r="T143" s="118">
        <f t="shared" si="50"/>
        <v>107.33691999411258</v>
      </c>
      <c r="U143" s="118">
        <f t="shared" si="50"/>
        <v>106.66577575829083</v>
      </c>
      <c r="V143" s="118">
        <f t="shared" si="50"/>
        <v>116.02660970087121</v>
      </c>
      <c r="W143" s="118">
        <f t="shared" ref="W143" si="51">W144+W146+W148+W157</f>
        <v>139.6279810407579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76.887131536780615</v>
      </c>
      <c r="C144" s="123">
        <f t="shared" si="52"/>
        <v>97.849932995693351</v>
      </c>
      <c r="D144" s="123">
        <f t="shared" si="52"/>
        <v>97.626297029818105</v>
      </c>
      <c r="E144" s="123">
        <f t="shared" si="52"/>
        <v>94.070584587970075</v>
      </c>
      <c r="F144" s="123">
        <f t="shared" si="52"/>
        <v>83.146941271647052</v>
      </c>
      <c r="G144" s="123">
        <f t="shared" si="52"/>
        <v>79.391148972067498</v>
      </c>
      <c r="H144" s="123">
        <f t="shared" si="52"/>
        <v>71.909734752951351</v>
      </c>
      <c r="I144" s="123">
        <f t="shared" si="52"/>
        <v>63.014393963713687</v>
      </c>
      <c r="J144" s="123">
        <f t="shared" si="52"/>
        <v>67.531937758424775</v>
      </c>
      <c r="K144" s="123">
        <f t="shared" si="52"/>
        <v>71.375767350287106</v>
      </c>
      <c r="L144" s="123">
        <f t="shared" si="52"/>
        <v>87.378551630606069</v>
      </c>
      <c r="M144" s="123">
        <f t="shared" si="52"/>
        <v>80.227494066600954</v>
      </c>
      <c r="N144" s="123">
        <f t="shared" si="52"/>
        <v>78.890837379833513</v>
      </c>
      <c r="O144" s="123">
        <f t="shared" si="52"/>
        <v>86.011409971521189</v>
      </c>
      <c r="P144" s="123">
        <f t="shared" si="52"/>
        <v>77.626578172633103</v>
      </c>
      <c r="Q144" s="123">
        <f t="shared" si="52"/>
        <v>95.443470324482263</v>
      </c>
      <c r="R144" s="123">
        <f t="shared" si="52"/>
        <v>86.555331333340604</v>
      </c>
      <c r="S144" s="123">
        <f t="shared" si="52"/>
        <v>93.097696558931645</v>
      </c>
      <c r="T144" s="123">
        <f t="shared" si="52"/>
        <v>88.247862489657194</v>
      </c>
      <c r="U144" s="123">
        <f t="shared" si="52"/>
        <v>85.110963076030288</v>
      </c>
      <c r="V144" s="123">
        <f t="shared" si="52"/>
        <v>95.466743155846288</v>
      </c>
      <c r="W144" s="123">
        <f t="shared" si="52"/>
        <v>115.37322266278957</v>
      </c>
      <c r="DA144" s="130" t="s">
        <v>3049</v>
      </c>
    </row>
    <row r="145" spans="1:105" ht="12" customHeight="1" x14ac:dyDescent="0.25">
      <c r="A145" s="97" t="s">
        <v>53</v>
      </c>
      <c r="B145" s="99">
        <v>76.887131536780615</v>
      </c>
      <c r="C145" s="99">
        <v>97.849932995693351</v>
      </c>
      <c r="D145" s="99">
        <v>97.626297029818105</v>
      </c>
      <c r="E145" s="99">
        <v>94.070584587970075</v>
      </c>
      <c r="F145" s="99">
        <v>83.146941271647052</v>
      </c>
      <c r="G145" s="99">
        <v>79.391148972067498</v>
      </c>
      <c r="H145" s="99">
        <v>71.909734752951351</v>
      </c>
      <c r="I145" s="99">
        <v>63.014393963713687</v>
      </c>
      <c r="J145" s="99">
        <v>67.531937758424775</v>
      </c>
      <c r="K145" s="99">
        <v>71.375767350287106</v>
      </c>
      <c r="L145" s="99">
        <v>87.378551630606069</v>
      </c>
      <c r="M145" s="99">
        <v>80.227494066600954</v>
      </c>
      <c r="N145" s="99">
        <v>78.890837379833513</v>
      </c>
      <c r="O145" s="99">
        <v>86.011409971521189</v>
      </c>
      <c r="P145" s="99">
        <v>77.626578172633103</v>
      </c>
      <c r="Q145" s="99">
        <v>95.443470324482263</v>
      </c>
      <c r="R145" s="99">
        <v>86.555331333340604</v>
      </c>
      <c r="S145" s="99">
        <v>93.097696558931645</v>
      </c>
      <c r="T145" s="99">
        <v>88.247862489657194</v>
      </c>
      <c r="U145" s="99">
        <v>85.110963076030288</v>
      </c>
      <c r="V145" s="99">
        <v>95.466743155846288</v>
      </c>
      <c r="W145" s="99">
        <v>115.37322266278957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0.10723183160063937</v>
      </c>
      <c r="C146" s="123">
        <f t="shared" si="53"/>
        <v>0.18324365409803922</v>
      </c>
      <c r="D146" s="123">
        <f t="shared" si="53"/>
        <v>0.25797495992167851</v>
      </c>
      <c r="E146" s="123">
        <f t="shared" si="53"/>
        <v>0.29297716686929987</v>
      </c>
      <c r="F146" s="123">
        <f t="shared" si="53"/>
        <v>0.29713345778552608</v>
      </c>
      <c r="G146" s="123">
        <f t="shared" si="53"/>
        <v>0.35907937923429395</v>
      </c>
      <c r="H146" s="123">
        <f t="shared" si="53"/>
        <v>0.47135874888865281</v>
      </c>
      <c r="I146" s="123">
        <f t="shared" si="53"/>
        <v>0.66152401403324057</v>
      </c>
      <c r="J146" s="123">
        <f t="shared" si="53"/>
        <v>0.57846025218008656</v>
      </c>
      <c r="K146" s="123">
        <f t="shared" si="53"/>
        <v>0.68971376369170667</v>
      </c>
      <c r="L146" s="123">
        <f t="shared" si="53"/>
        <v>0.8649364751850217</v>
      </c>
      <c r="M146" s="123">
        <f t="shared" si="53"/>
        <v>0.7279034018864512</v>
      </c>
      <c r="N146" s="123">
        <f t="shared" si="53"/>
        <v>1.0411705859281006</v>
      </c>
      <c r="O146" s="123">
        <f t="shared" si="53"/>
        <v>1.0236998663521819</v>
      </c>
      <c r="P146" s="123">
        <f t="shared" si="53"/>
        <v>1.091007555684923</v>
      </c>
      <c r="Q146" s="123">
        <f t="shared" si="53"/>
        <v>2.3222455433977203</v>
      </c>
      <c r="R146" s="123">
        <f t="shared" si="53"/>
        <v>2.8965793847127861</v>
      </c>
      <c r="S146" s="123">
        <f t="shared" si="53"/>
        <v>3.0422483489488452</v>
      </c>
      <c r="T146" s="123">
        <f t="shared" si="53"/>
        <v>3.0982088686482867</v>
      </c>
      <c r="U146" s="123">
        <f t="shared" si="53"/>
        <v>2.9370419785110244</v>
      </c>
      <c r="V146" s="123">
        <f t="shared" si="53"/>
        <v>2.8618814115738194</v>
      </c>
      <c r="W146" s="123">
        <f t="shared" si="53"/>
        <v>2.6284498827454006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0.10723183160063937</v>
      </c>
      <c r="C147" s="99">
        <f>RES_hhdet_tesh!C147/RES_summary!C$19</f>
        <v>0.18324365409803922</v>
      </c>
      <c r="D147" s="99">
        <f>RES_hhdet_tesh!D147/RES_summary!D$19</f>
        <v>0.25797495992167851</v>
      </c>
      <c r="E147" s="99">
        <f>RES_hhdet_tesh!E147/RES_summary!E$19</f>
        <v>0.29297716686929987</v>
      </c>
      <c r="F147" s="99">
        <f>RES_hhdet_tesh!F147/RES_summary!F$19</f>
        <v>0.29713345778552608</v>
      </c>
      <c r="G147" s="99">
        <f>RES_hhdet_tesh!G147/RES_summary!G$19</f>
        <v>0.35907937923429395</v>
      </c>
      <c r="H147" s="99">
        <f>RES_hhdet_tesh!H147/RES_summary!H$19</f>
        <v>0.47135874888865281</v>
      </c>
      <c r="I147" s="99">
        <f>RES_hhdet_tesh!I147/RES_summary!I$19</f>
        <v>0.66152401403324057</v>
      </c>
      <c r="J147" s="99">
        <f>RES_hhdet_tesh!J147/RES_summary!J$19</f>
        <v>0.57846025218008656</v>
      </c>
      <c r="K147" s="99">
        <f>RES_hhdet_tesh!K147/RES_summary!K$19</f>
        <v>0.68971376369170667</v>
      </c>
      <c r="L147" s="99">
        <f>RES_hhdet_tesh!L147/RES_summary!L$19</f>
        <v>0.8649364751850217</v>
      </c>
      <c r="M147" s="99">
        <f>RES_hhdet_tesh!M147/RES_summary!M$19</f>
        <v>0.7279034018864512</v>
      </c>
      <c r="N147" s="99">
        <f>RES_hhdet_tesh!N147/RES_summary!N$19</f>
        <v>1.0411705859281006</v>
      </c>
      <c r="O147" s="99">
        <f>RES_hhdet_tesh!O147/RES_summary!O$19</f>
        <v>1.0236998663521819</v>
      </c>
      <c r="P147" s="99">
        <f>RES_hhdet_tesh!P147/RES_summary!P$19</f>
        <v>1.091007555684923</v>
      </c>
      <c r="Q147" s="99">
        <f>RES_hhdet_tesh!Q147/RES_summary!Q$19</f>
        <v>2.3222455433977203</v>
      </c>
      <c r="R147" s="99">
        <f>RES_hhdet_tesh!R147/RES_summary!R$19</f>
        <v>2.8965793847127861</v>
      </c>
      <c r="S147" s="99">
        <f>RES_hhdet_tesh!S147/RES_summary!S$19</f>
        <v>3.0422483489488452</v>
      </c>
      <c r="T147" s="99">
        <f>RES_hhdet_tesh!T147/RES_summary!T$19</f>
        <v>3.0982088686482867</v>
      </c>
      <c r="U147" s="99">
        <f>RES_hhdet_tesh!U147/RES_summary!U$19</f>
        <v>2.9370419785110244</v>
      </c>
      <c r="V147" s="99">
        <f>RES_hhdet_tesh!V147/RES_summary!V$19</f>
        <v>2.8618814115738194</v>
      </c>
      <c r="W147" s="99">
        <f>RES_hhdet_tesh!W147/RES_summary!W$19</f>
        <v>2.6284498827454006</v>
      </c>
      <c r="DA147" s="63" t="s">
        <v>3052</v>
      </c>
    </row>
    <row r="148" spans="1:105" ht="12" customHeight="1" x14ac:dyDescent="0.25">
      <c r="A148" s="121" t="s">
        <v>55</v>
      </c>
      <c r="B148" s="123">
        <v>8.4410467370471132</v>
      </c>
      <c r="C148" s="123">
        <v>7.0065401883506038</v>
      </c>
      <c r="D148" s="123">
        <v>7.1552420715634906</v>
      </c>
      <c r="E148" s="123">
        <v>7.3395572906835422</v>
      </c>
      <c r="F148" s="123">
        <v>7.163461720763542</v>
      </c>
      <c r="G148" s="123">
        <v>7.198585086361609</v>
      </c>
      <c r="H148" s="123">
        <v>7.3332103869196645</v>
      </c>
      <c r="I148" s="123">
        <v>7.9342192067745509</v>
      </c>
      <c r="J148" s="123">
        <v>7.3371247678074782</v>
      </c>
      <c r="K148" s="123">
        <v>5.9991809464188455</v>
      </c>
      <c r="L148" s="123">
        <v>5.5982232135175458</v>
      </c>
      <c r="M148" s="123">
        <v>5.953043266494805</v>
      </c>
      <c r="N148" s="123">
        <v>6.5885916612533784</v>
      </c>
      <c r="O148" s="123">
        <v>8.0775474153417122</v>
      </c>
      <c r="P148" s="123">
        <v>8.2751289416528842</v>
      </c>
      <c r="Q148" s="123">
        <v>9.5003547203182457</v>
      </c>
      <c r="R148" s="123">
        <v>9.9050851305508054</v>
      </c>
      <c r="S148" s="123">
        <v>10.498479515883403</v>
      </c>
      <c r="T148" s="123">
        <v>12.862804579362676</v>
      </c>
      <c r="U148" s="123">
        <v>15.315980986569297</v>
      </c>
      <c r="V148" s="123">
        <v>14.167980874445636</v>
      </c>
      <c r="W148" s="123">
        <v>17.464063029023237</v>
      </c>
      <c r="DA148" s="130" t="s">
        <v>3053</v>
      </c>
    </row>
    <row r="149" spans="1:105" ht="12" customHeight="1" x14ac:dyDescent="0.25">
      <c r="A149" s="97" t="s">
        <v>124</v>
      </c>
      <c r="B149" s="99">
        <v>7.6150121140079623</v>
      </c>
      <c r="C149" s="99">
        <v>7.4529958356581369</v>
      </c>
      <c r="D149" s="99">
        <v>7.4168115978816882</v>
      </c>
      <c r="E149" s="99">
        <v>7.2647009991718132</v>
      </c>
      <c r="F149" s="99">
        <v>7.2163012994189897</v>
      </c>
      <c r="G149" s="99">
        <v>7.3135428074482558</v>
      </c>
      <c r="H149" s="99">
        <v>7.4219298440883827</v>
      </c>
      <c r="I149" s="99">
        <v>7.5474164011029785</v>
      </c>
      <c r="J149" s="99">
        <v>7.2896670350076453</v>
      </c>
      <c r="K149" s="99">
        <v>7.3066810485205131</v>
      </c>
      <c r="L149" s="99">
        <v>7.1034785000304055</v>
      </c>
      <c r="M149" s="99">
        <v>7.1185152768156801</v>
      </c>
      <c r="N149" s="99">
        <v>7.1518755112681358</v>
      </c>
      <c r="O149" s="99">
        <v>7.4772958371228073</v>
      </c>
      <c r="P149" s="99">
        <v>8.4064677301986723</v>
      </c>
      <c r="Q149" s="99">
        <v>8.9780007994854234</v>
      </c>
      <c r="R149" s="99">
        <v>9.5679884967283577</v>
      </c>
      <c r="S149" s="99">
        <v>11.603274841293702</v>
      </c>
      <c r="T149" s="99">
        <v>15.525219017603991</v>
      </c>
      <c r="U149" s="99">
        <v>12.795513960475542</v>
      </c>
      <c r="V149" s="99">
        <v>17.138292618630917</v>
      </c>
      <c r="W149" s="99">
        <v>20.205375068357945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15.534822264084553</v>
      </c>
      <c r="U150" s="99">
        <v>12.825130569821104</v>
      </c>
      <c r="V150" s="99">
        <v>17.157994045962997</v>
      </c>
      <c r="W150" s="99">
        <v>20.260865901421326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4.9315917695800531</v>
      </c>
      <c r="U151" s="102">
        <v>3.8463483472371456</v>
      </c>
      <c r="V151" s="102">
        <v>5.2152732961831338</v>
      </c>
      <c r="W151" s="102">
        <v>6.096034747159135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10.603230494504498</v>
      </c>
      <c r="U152" s="105">
        <v>8.9787822225839591</v>
      </c>
      <c r="V152" s="105">
        <v>11.942720749779866</v>
      </c>
      <c r="W152" s="105">
        <v>14.16483115426219</v>
      </c>
      <c r="DA152" s="132" t="s">
        <v>3057</v>
      </c>
    </row>
    <row r="153" spans="1:105" ht="12" customHeight="1" x14ac:dyDescent="0.25">
      <c r="A153" s="106" t="s">
        <v>122</v>
      </c>
      <c r="B153" s="102">
        <v>8.5585589008480643</v>
      </c>
      <c r="C153" s="102">
        <v>6.9079119152700503</v>
      </c>
      <c r="D153" s="102">
        <v>7.0919653258585731</v>
      </c>
      <c r="E153" s="102">
        <v>7.35825919840034</v>
      </c>
      <c r="F153" s="102">
        <v>7.1507133182699461</v>
      </c>
      <c r="G153" s="102">
        <v>7.17292138243804</v>
      </c>
      <c r="H153" s="102">
        <v>7.3148114110710942</v>
      </c>
      <c r="I153" s="102">
        <v>8.0073693800296457</v>
      </c>
      <c r="J153" s="102">
        <v>7.3449480199056483</v>
      </c>
      <c r="K153" s="102">
        <v>5.822973538846675</v>
      </c>
      <c r="L153" s="102">
        <v>5.4282181409790846</v>
      </c>
      <c r="M153" s="102">
        <v>5.8521842809657443</v>
      </c>
      <c r="N153" s="102">
        <v>6.552577226001862</v>
      </c>
      <c r="O153" s="102">
        <v>8.1092385817501231</v>
      </c>
      <c r="P153" s="102">
        <v>8.2684815511488914</v>
      </c>
      <c r="Q153" s="102">
        <v>9.5182816936095715</v>
      </c>
      <c r="R153" s="102">
        <v>9.9187242586942528</v>
      </c>
      <c r="S153" s="102">
        <v>10.456472277287459</v>
      </c>
      <c r="T153" s="102">
        <v>12.718679744053629</v>
      </c>
      <c r="U153" s="102">
        <v>15.448824674266072</v>
      </c>
      <c r="V153" s="102">
        <v>13.980939846287777</v>
      </c>
      <c r="W153" s="102">
        <v>17.284981080769814</v>
      </c>
      <c r="DA153" s="131" t="s">
        <v>3058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5.4425773020425483</v>
      </c>
      <c r="M154" s="105">
        <v>5.8653828136106299</v>
      </c>
      <c r="N154" s="105">
        <v>6.5723918785500137</v>
      </c>
      <c r="O154" s="105">
        <v>8.1382824211458651</v>
      </c>
      <c r="P154" s="105">
        <v>8.3534616006155513</v>
      </c>
      <c r="Q154" s="105">
        <v>9.6006535701261377</v>
      </c>
      <c r="R154" s="105">
        <v>9.9306228183892724</v>
      </c>
      <c r="S154" s="105">
        <v>10.438055683193005</v>
      </c>
      <c r="T154" s="105">
        <v>12.771272173965404</v>
      </c>
      <c r="U154" s="105">
        <v>15.456108806912663</v>
      </c>
      <c r="V154" s="105">
        <v>13.973865386586866</v>
      </c>
      <c r="W154" s="105">
        <v>17.256376747692006</v>
      </c>
      <c r="DA154" s="132" t="s">
        <v>3059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1.9377467118518525</v>
      </c>
      <c r="M155" s="99">
        <v>1.840487568103482</v>
      </c>
      <c r="N155" s="99">
        <v>2.1699624572930882</v>
      </c>
      <c r="O155" s="99">
        <v>2.9558984034166893</v>
      </c>
      <c r="P155" s="99">
        <v>2.6999910636722779</v>
      </c>
      <c r="Q155" s="99">
        <v>3.148445603053228</v>
      </c>
      <c r="R155" s="99">
        <v>3.2746901570895837</v>
      </c>
      <c r="S155" s="99">
        <v>3.1403948872573766</v>
      </c>
      <c r="T155" s="99">
        <v>4.0385806896842302</v>
      </c>
      <c r="U155" s="99">
        <v>4.5880919302242988</v>
      </c>
      <c r="V155" s="99">
        <v>4.1855862688451833</v>
      </c>
      <c r="W155" s="99">
        <v>5.1268030619777081</v>
      </c>
      <c r="DA155" s="63" t="s">
        <v>3060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3.5048305901906942</v>
      </c>
      <c r="M156" s="99">
        <v>4.0248952455071487</v>
      </c>
      <c r="N156" s="99">
        <v>4.4024294212569233</v>
      </c>
      <c r="O156" s="99">
        <v>5.1823840177291771</v>
      </c>
      <c r="P156" s="99">
        <v>5.6534705369432752</v>
      </c>
      <c r="Q156" s="99">
        <v>6.4522079670729111</v>
      </c>
      <c r="R156" s="99">
        <v>6.6559326612996896</v>
      </c>
      <c r="S156" s="99">
        <v>7.2976607959356263</v>
      </c>
      <c r="T156" s="99">
        <v>8.7326914842811725</v>
      </c>
      <c r="U156" s="99">
        <v>10.868016876688364</v>
      </c>
      <c r="V156" s="99">
        <v>9.7882791177416824</v>
      </c>
      <c r="W156" s="99">
        <v>12.1295736857143</v>
      </c>
      <c r="DA156" s="63" t="s">
        <v>3061</v>
      </c>
    </row>
    <row r="157" spans="1:105" ht="12" customHeight="1" x14ac:dyDescent="0.25">
      <c r="A157" s="121" t="s">
        <v>54</v>
      </c>
      <c r="B157" s="123">
        <v>2.2310818133620192</v>
      </c>
      <c r="C157" s="123">
        <v>2.4908622609835471</v>
      </c>
      <c r="D157" s="123">
        <v>2.2456458071504954</v>
      </c>
      <c r="E157" s="123">
        <v>2.4800458202099636</v>
      </c>
      <c r="F157" s="123">
        <v>2.6217210884892892</v>
      </c>
      <c r="G157" s="123">
        <v>2.5694310247712497</v>
      </c>
      <c r="H157" s="123">
        <v>2.3084044194209561</v>
      </c>
      <c r="I157" s="123">
        <v>2.5914168088314744</v>
      </c>
      <c r="J157" s="123">
        <v>2.2004205182625167</v>
      </c>
      <c r="K157" s="123">
        <v>2.0464757088521273</v>
      </c>
      <c r="L157" s="123">
        <v>1.8306734026683154</v>
      </c>
      <c r="M157" s="123">
        <v>2.0608177095242755</v>
      </c>
      <c r="N157" s="123">
        <v>2.1359153790331735</v>
      </c>
      <c r="O157" s="123">
        <v>2.0864341894199292</v>
      </c>
      <c r="P157" s="123">
        <v>2.4329723225946411</v>
      </c>
      <c r="Q157" s="123">
        <v>2.5810564063935044</v>
      </c>
      <c r="R157" s="123">
        <v>2.6603306277957888</v>
      </c>
      <c r="S157" s="123">
        <v>3.2047295731048839</v>
      </c>
      <c r="T157" s="123">
        <v>3.1280440564444167</v>
      </c>
      <c r="U157" s="123">
        <v>3.3017897171802253</v>
      </c>
      <c r="V157" s="123">
        <v>3.530004259005461</v>
      </c>
      <c r="W157" s="123">
        <v>4.1622454661996953</v>
      </c>
      <c r="DA157" s="130" t="s">
        <v>3062</v>
      </c>
    </row>
    <row r="158" spans="1:105" ht="12" customHeight="1" x14ac:dyDescent="0.25">
      <c r="A158" s="97" t="s">
        <v>50</v>
      </c>
      <c r="B158" s="99">
        <v>2.568114107824722</v>
      </c>
      <c r="C158" s="99">
        <v>2.6465196621604208</v>
      </c>
      <c r="D158" s="99">
        <v>2.3758123538145073</v>
      </c>
      <c r="E158" s="99">
        <v>2.3111698521080721</v>
      </c>
      <c r="F158" s="99">
        <v>2.4875477268410529</v>
      </c>
      <c r="G158" s="99">
        <v>2.6246029347055564</v>
      </c>
      <c r="H158" s="99">
        <v>2.4034359641022642</v>
      </c>
      <c r="I158" s="99">
        <v>2.4430310671834268</v>
      </c>
      <c r="J158" s="99">
        <v>2.3274759689600981</v>
      </c>
      <c r="K158" s="99">
        <v>2.1723777675419611</v>
      </c>
      <c r="L158" s="99">
        <v>1.9029586935059459</v>
      </c>
      <c r="M158" s="99">
        <v>2.0597801673059681</v>
      </c>
      <c r="N158" s="99">
        <v>2.1127084543471093</v>
      </c>
      <c r="O158" s="99">
        <v>2.1259175200499589</v>
      </c>
      <c r="P158" s="99">
        <v>2.3614130416463719</v>
      </c>
      <c r="Q158" s="99">
        <v>2.5640628479728367</v>
      </c>
      <c r="R158" s="99">
        <v>2.9234384552866759</v>
      </c>
      <c r="S158" s="99">
        <v>3.2906323423120023</v>
      </c>
      <c r="T158" s="99">
        <v>1.9083020011790455</v>
      </c>
      <c r="U158" s="99">
        <v>3.9138499864125231</v>
      </c>
      <c r="V158" s="99">
        <v>2.4562604067298213</v>
      </c>
      <c r="W158" s="99">
        <v>4.9833275645935871</v>
      </c>
      <c r="DA158" s="63" t="s">
        <v>3063</v>
      </c>
    </row>
    <row r="159" spans="1:105" ht="12" customHeight="1" x14ac:dyDescent="0.25">
      <c r="A159" s="109" t="s">
        <v>120</v>
      </c>
      <c r="B159" s="110">
        <v>2.211251268036214</v>
      </c>
      <c r="C159" s="110">
        <v>2.4809792513850155</v>
      </c>
      <c r="D159" s="110">
        <v>2.2371923681174608</v>
      </c>
      <c r="E159" s="110">
        <v>2.4900307746221575</v>
      </c>
      <c r="F159" s="110">
        <v>2.629747609629419</v>
      </c>
      <c r="G159" s="110">
        <v>2.5659240238286181</v>
      </c>
      <c r="H159" s="110">
        <v>2.3019421211265412</v>
      </c>
      <c r="I159" s="110">
        <v>2.6018820244636678</v>
      </c>
      <c r="J159" s="110">
        <v>2.1909861654565326</v>
      </c>
      <c r="K159" s="110">
        <v>2.0371322698974836</v>
      </c>
      <c r="L159" s="110">
        <v>1.8252857389912169</v>
      </c>
      <c r="M159" s="110">
        <v>2.0608888113907167</v>
      </c>
      <c r="N159" s="110">
        <v>2.137246394121783</v>
      </c>
      <c r="O159" s="110">
        <v>2.0845630577887388</v>
      </c>
      <c r="P159" s="110">
        <v>2.4355632189866134</v>
      </c>
      <c r="Q159" s="110">
        <v>2.581645279515774</v>
      </c>
      <c r="R159" s="110">
        <v>2.6519059269460747</v>
      </c>
      <c r="S159" s="110">
        <v>3.2023797339523976</v>
      </c>
      <c r="T159" s="110">
        <v>3.1535047567432533</v>
      </c>
      <c r="U159" s="110">
        <v>3.2870801285564788</v>
      </c>
      <c r="V159" s="110">
        <v>3.5565017141062958</v>
      </c>
      <c r="W159" s="110">
        <v>4.1373112668745655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96.474446755693521</v>
      </c>
      <c r="C161" s="118">
        <f t="shared" si="54"/>
        <v>102.95748052179194</v>
      </c>
      <c r="D161" s="118">
        <f t="shared" si="54"/>
        <v>105.60237193069932</v>
      </c>
      <c r="E161" s="118">
        <f t="shared" si="54"/>
        <v>103.17203302793723</v>
      </c>
      <c r="F161" s="118">
        <f t="shared" si="54"/>
        <v>93.811159137310469</v>
      </c>
      <c r="G161" s="118">
        <f t="shared" si="54"/>
        <v>87.943408571869412</v>
      </c>
      <c r="H161" s="118">
        <f t="shared" si="54"/>
        <v>80.127070231224494</v>
      </c>
      <c r="I161" s="118">
        <f t="shared" si="54"/>
        <v>75.424577450010233</v>
      </c>
      <c r="J161" s="118">
        <f t="shared" si="54"/>
        <v>78.868378719871274</v>
      </c>
      <c r="K161" s="118">
        <f t="shared" si="54"/>
        <v>78.355124534142703</v>
      </c>
      <c r="L161" s="118">
        <f t="shared" si="54"/>
        <v>86.808701773153331</v>
      </c>
      <c r="M161" s="118">
        <f t="shared" si="54"/>
        <v>97.289482188854905</v>
      </c>
      <c r="N161" s="118">
        <f t="shared" si="54"/>
        <v>109.72693421560813</v>
      </c>
      <c r="O161" s="118">
        <f t="shared" si="54"/>
        <v>110.376668718586</v>
      </c>
      <c r="P161" s="118">
        <f t="shared" si="54"/>
        <v>108.11070962076207</v>
      </c>
      <c r="Q161" s="118">
        <f t="shared" si="54"/>
        <v>113.62840196272688</v>
      </c>
      <c r="R161" s="118">
        <f t="shared" ref="R161:V161" si="55">R162+R164+R166+R175</f>
        <v>117.66146725134807</v>
      </c>
      <c r="S161" s="118">
        <f t="shared" si="55"/>
        <v>79.052126849023011</v>
      </c>
      <c r="T161" s="118">
        <f t="shared" si="55"/>
        <v>80.967808321269516</v>
      </c>
      <c r="U161" s="118">
        <f t="shared" si="55"/>
        <v>109.78142049188713</v>
      </c>
      <c r="V161" s="118">
        <f t="shared" si="55"/>
        <v>141.03720841808996</v>
      </c>
      <c r="W161" s="118">
        <f t="shared" ref="W161" si="56">W162+W164+W166+W175</f>
        <v>124.78729608199576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85.748626053225848</v>
      </c>
      <c r="C162" s="123">
        <f t="shared" si="57"/>
        <v>93.387134924459701</v>
      </c>
      <c r="D162" s="123">
        <f t="shared" si="57"/>
        <v>96.062342089670267</v>
      </c>
      <c r="E162" s="123">
        <f t="shared" si="57"/>
        <v>93.170769844064552</v>
      </c>
      <c r="F162" s="123">
        <f t="shared" si="57"/>
        <v>83.87020257533915</v>
      </c>
      <c r="G162" s="123">
        <f t="shared" si="57"/>
        <v>78.009751221456099</v>
      </c>
      <c r="H162" s="123">
        <f t="shared" si="57"/>
        <v>70.270033104228858</v>
      </c>
      <c r="I162" s="123">
        <f t="shared" si="57"/>
        <v>64.542162108665636</v>
      </c>
      <c r="J162" s="123">
        <f t="shared" si="57"/>
        <v>68.97233759333885</v>
      </c>
      <c r="K162" s="123">
        <f t="shared" si="57"/>
        <v>69.810768813910869</v>
      </c>
      <c r="L162" s="123">
        <f t="shared" si="57"/>
        <v>78.647128039537137</v>
      </c>
      <c r="M162" s="123">
        <f t="shared" si="57"/>
        <v>88.555863386028747</v>
      </c>
      <c r="N162" s="123">
        <f t="shared" si="57"/>
        <v>99.809154347984844</v>
      </c>
      <c r="O162" s="123">
        <f t="shared" si="57"/>
        <v>98.92985825485701</v>
      </c>
      <c r="P162" s="123">
        <f t="shared" si="57"/>
        <v>96.222145473594495</v>
      </c>
      <c r="Q162" s="123">
        <f t="shared" si="57"/>
        <v>99.70799263672609</v>
      </c>
      <c r="R162" s="123">
        <f t="shared" si="57"/>
        <v>103.25517632516426</v>
      </c>
      <c r="S162" s="123">
        <f t="shared" si="57"/>
        <v>63.503963489292424</v>
      </c>
      <c r="T162" s="123">
        <f t="shared" si="57"/>
        <v>63.059001362467932</v>
      </c>
      <c r="U162" s="123">
        <f t="shared" si="57"/>
        <v>89.382264778858115</v>
      </c>
      <c r="V162" s="123">
        <f t="shared" si="57"/>
        <v>121.64285497872154</v>
      </c>
      <c r="W162" s="123">
        <f t="shared" si="57"/>
        <v>101.41805005334072</v>
      </c>
      <c r="DA162" s="130" t="s">
        <v>3066</v>
      </c>
    </row>
    <row r="163" spans="1:105" ht="12" customHeight="1" x14ac:dyDescent="0.25">
      <c r="A163" s="97" t="s">
        <v>53</v>
      </c>
      <c r="B163" s="110">
        <v>85.748626053225848</v>
      </c>
      <c r="C163" s="110">
        <v>93.387134924459701</v>
      </c>
      <c r="D163" s="110">
        <v>96.062342089670267</v>
      </c>
      <c r="E163" s="110">
        <v>93.170769844064552</v>
      </c>
      <c r="F163" s="110">
        <v>83.87020257533915</v>
      </c>
      <c r="G163" s="110">
        <v>78.009751221456099</v>
      </c>
      <c r="H163" s="110">
        <v>70.270033104228858</v>
      </c>
      <c r="I163" s="110">
        <v>64.542162108665636</v>
      </c>
      <c r="J163" s="110">
        <v>68.97233759333885</v>
      </c>
      <c r="K163" s="110">
        <v>69.810768813910869</v>
      </c>
      <c r="L163" s="110">
        <v>78.647128039537137</v>
      </c>
      <c r="M163" s="110">
        <v>88.555863386028747</v>
      </c>
      <c r="N163" s="110">
        <v>99.809154347984844</v>
      </c>
      <c r="O163" s="110">
        <v>98.92985825485701</v>
      </c>
      <c r="P163" s="110">
        <v>96.222145473594495</v>
      </c>
      <c r="Q163" s="110">
        <v>99.70799263672609</v>
      </c>
      <c r="R163" s="110">
        <v>103.25517632516426</v>
      </c>
      <c r="S163" s="110">
        <v>63.503963489292424</v>
      </c>
      <c r="T163" s="110">
        <v>63.059001362467932</v>
      </c>
      <c r="U163" s="110">
        <v>89.382264778858115</v>
      </c>
      <c r="V163" s="110">
        <v>121.64285497872154</v>
      </c>
      <c r="W163" s="110">
        <v>101.41805005334072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5.3552954222105612E-2</v>
      </c>
      <c r="C164" s="123">
        <f t="shared" si="58"/>
        <v>0.10071669019909764</v>
      </c>
      <c r="D164" s="123">
        <f t="shared" si="58"/>
        <v>0.15499945067420287</v>
      </c>
      <c r="E164" s="123">
        <f t="shared" si="58"/>
        <v>0.17084241146084411</v>
      </c>
      <c r="F164" s="123">
        <f t="shared" si="58"/>
        <v>0.14937169914881795</v>
      </c>
      <c r="G164" s="123">
        <f t="shared" si="58"/>
        <v>0.15885399197893119</v>
      </c>
      <c r="H164" s="123">
        <f t="shared" si="58"/>
        <v>0.20586373244163181</v>
      </c>
      <c r="I164" s="123">
        <f t="shared" si="58"/>
        <v>0.33921892538701348</v>
      </c>
      <c r="J164" s="123">
        <f t="shared" si="58"/>
        <v>0.34850689504741361</v>
      </c>
      <c r="K164" s="123">
        <f t="shared" si="58"/>
        <v>0.47423218070180573</v>
      </c>
      <c r="L164" s="123">
        <f t="shared" si="58"/>
        <v>0.69237588132419403</v>
      </c>
      <c r="M164" s="123">
        <f t="shared" si="58"/>
        <v>0.68825070396819799</v>
      </c>
      <c r="N164" s="123">
        <f t="shared" si="58"/>
        <v>1.1837927524584089</v>
      </c>
      <c r="O164" s="123">
        <f t="shared" si="58"/>
        <v>1.28494758317873</v>
      </c>
      <c r="P164" s="123">
        <f t="shared" si="58"/>
        <v>1.1176191069709891</v>
      </c>
      <c r="Q164" s="123">
        <f t="shared" si="58"/>
        <v>1.7465065064880261</v>
      </c>
      <c r="R164" s="123">
        <f t="shared" si="58"/>
        <v>1.7264843119056621</v>
      </c>
      <c r="S164" s="123">
        <f t="shared" si="58"/>
        <v>1.7180477148706366</v>
      </c>
      <c r="T164" s="123">
        <f t="shared" si="58"/>
        <v>1.7728668846023838</v>
      </c>
      <c r="U164" s="123">
        <f t="shared" si="58"/>
        <v>1.6053381178131401</v>
      </c>
      <c r="V164" s="123">
        <f t="shared" si="58"/>
        <v>1.5800822476123815</v>
      </c>
      <c r="W164" s="123">
        <f t="shared" si="58"/>
        <v>1.6039641917870158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5.3552954222105612E-2</v>
      </c>
      <c r="C165" s="99">
        <f>RES_hhdet_tesh!C165/RES_summary!C$19</f>
        <v>0.10071669019909764</v>
      </c>
      <c r="D165" s="99">
        <f>RES_hhdet_tesh!D165/RES_summary!D$19</f>
        <v>0.15499945067420287</v>
      </c>
      <c r="E165" s="99">
        <f>RES_hhdet_tesh!E165/RES_summary!E$19</f>
        <v>0.17084241146084411</v>
      </c>
      <c r="F165" s="99">
        <f>RES_hhdet_tesh!F165/RES_summary!F$19</f>
        <v>0.14937169914881795</v>
      </c>
      <c r="G165" s="99">
        <f>RES_hhdet_tesh!G165/RES_summary!G$19</f>
        <v>0.15885399197893119</v>
      </c>
      <c r="H165" s="99">
        <f>RES_hhdet_tesh!H165/RES_summary!H$19</f>
        <v>0.20586373244163181</v>
      </c>
      <c r="I165" s="99">
        <f>RES_hhdet_tesh!I165/RES_summary!I$19</f>
        <v>0.33921892538701348</v>
      </c>
      <c r="J165" s="99">
        <f>RES_hhdet_tesh!J165/RES_summary!J$19</f>
        <v>0.34850689504741361</v>
      </c>
      <c r="K165" s="99">
        <f>RES_hhdet_tesh!K165/RES_summary!K$19</f>
        <v>0.47423218070180573</v>
      </c>
      <c r="L165" s="99">
        <f>RES_hhdet_tesh!L165/RES_summary!L$19</f>
        <v>0.69237588132419403</v>
      </c>
      <c r="M165" s="99">
        <f>RES_hhdet_tesh!M165/RES_summary!M$19</f>
        <v>0.68825070396819799</v>
      </c>
      <c r="N165" s="99">
        <f>RES_hhdet_tesh!N165/RES_summary!N$19</f>
        <v>1.1837927524584089</v>
      </c>
      <c r="O165" s="99">
        <f>RES_hhdet_tesh!O165/RES_summary!O$19</f>
        <v>1.28494758317873</v>
      </c>
      <c r="P165" s="99">
        <f>RES_hhdet_tesh!P165/RES_summary!P$19</f>
        <v>1.1176191069709891</v>
      </c>
      <c r="Q165" s="99">
        <f>RES_hhdet_tesh!Q165/RES_summary!Q$19</f>
        <v>1.7465065064880261</v>
      </c>
      <c r="R165" s="99">
        <f>RES_hhdet_tesh!R165/RES_summary!R$19</f>
        <v>1.7264843119056621</v>
      </c>
      <c r="S165" s="99">
        <f>RES_hhdet_tesh!S165/RES_summary!S$19</f>
        <v>1.7180477148706366</v>
      </c>
      <c r="T165" s="99">
        <f>RES_hhdet_tesh!T165/RES_summary!T$19</f>
        <v>1.7728668846023838</v>
      </c>
      <c r="U165" s="99">
        <f>RES_hhdet_tesh!U165/RES_summary!U$19</f>
        <v>1.6053381178131401</v>
      </c>
      <c r="V165" s="99">
        <f>RES_hhdet_tesh!V165/RES_summary!V$19</f>
        <v>1.5800822476123815</v>
      </c>
      <c r="W165" s="99">
        <f>RES_hhdet_tesh!W165/RES_summary!W$19</f>
        <v>1.6039641917870158</v>
      </c>
      <c r="DA165" s="63" t="s">
        <v>3069</v>
      </c>
    </row>
    <row r="166" spans="1:105" ht="12" customHeight="1" x14ac:dyDescent="0.25">
      <c r="A166" s="121" t="s">
        <v>55</v>
      </c>
      <c r="B166" s="123">
        <v>8.4411505576048782</v>
      </c>
      <c r="C166" s="123">
        <v>6.9793658093869215</v>
      </c>
      <c r="D166" s="123">
        <v>7.1399587551238479</v>
      </c>
      <c r="E166" s="123">
        <v>7.3501433970236567</v>
      </c>
      <c r="F166" s="123">
        <v>7.1696889286783341</v>
      </c>
      <c r="G166" s="123">
        <v>7.2054459817174079</v>
      </c>
      <c r="H166" s="123">
        <v>7.3427280660049714</v>
      </c>
      <c r="I166" s="123">
        <v>7.9519358659661981</v>
      </c>
      <c r="J166" s="123">
        <v>7.3471230009887103</v>
      </c>
      <c r="K166" s="123">
        <v>6.023518620472613</v>
      </c>
      <c r="L166" s="123">
        <v>5.6383247453245628</v>
      </c>
      <c r="M166" s="123">
        <v>5.984556280696129</v>
      </c>
      <c r="N166" s="123">
        <v>6.5981959098126302</v>
      </c>
      <c r="O166" s="123">
        <v>8.0752988795922693</v>
      </c>
      <c r="P166" s="123">
        <v>8.3384943773592681</v>
      </c>
      <c r="Q166" s="123">
        <v>9.5929276554475784</v>
      </c>
      <c r="R166" s="123">
        <v>10.018232342402214</v>
      </c>
      <c r="S166" s="123">
        <v>10.624843533955097</v>
      </c>
      <c r="T166" s="123">
        <v>13.016952465953027</v>
      </c>
      <c r="U166" s="123">
        <v>15.488713884209012</v>
      </c>
      <c r="V166" s="123">
        <v>14.288022016344922</v>
      </c>
      <c r="W166" s="123">
        <v>17.602730316373556</v>
      </c>
      <c r="DA166" s="130" t="s">
        <v>3070</v>
      </c>
    </row>
    <row r="167" spans="1:105" ht="12" customHeight="1" x14ac:dyDescent="0.25">
      <c r="A167" s="97" t="s">
        <v>124</v>
      </c>
      <c r="B167" s="99">
        <v>7.6150121140079623</v>
      </c>
      <c r="C167" s="99">
        <v>7.4543769765700407</v>
      </c>
      <c r="D167" s="99">
        <v>7.4204168378508779</v>
      </c>
      <c r="E167" s="99">
        <v>7.2706702918728503</v>
      </c>
      <c r="F167" s="99">
        <v>7.2246705458873901</v>
      </c>
      <c r="G167" s="99">
        <v>7.3232869859594363</v>
      </c>
      <c r="H167" s="99">
        <v>7.4319098503766838</v>
      </c>
      <c r="I167" s="99">
        <v>7.5570066187437668</v>
      </c>
      <c r="J167" s="99">
        <v>7.2988513665386545</v>
      </c>
      <c r="K167" s="99">
        <v>7.3168315685389347</v>
      </c>
      <c r="L167" s="99">
        <v>7.1126178174276866</v>
      </c>
      <c r="M167" s="99">
        <v>7.1264773792706668</v>
      </c>
      <c r="N167" s="99">
        <v>7.1572063388372023</v>
      </c>
      <c r="O167" s="99">
        <v>7.4804454199784987</v>
      </c>
      <c r="P167" s="99">
        <v>8.4255357558211958</v>
      </c>
      <c r="Q167" s="99">
        <v>9.042641719107495</v>
      </c>
      <c r="R167" s="99">
        <v>9.6630710648209153</v>
      </c>
      <c r="S167" s="99">
        <v>11.724007347277736</v>
      </c>
      <c r="T167" s="99">
        <v>15.725693832869343</v>
      </c>
      <c r="U167" s="99">
        <v>12.936184196572054</v>
      </c>
      <c r="V167" s="99">
        <v>17.263040309884648</v>
      </c>
      <c r="W167" s="99">
        <v>20.349162030750492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15.76147096167724</v>
      </c>
      <c r="U168" s="99">
        <v>12.978111211527283</v>
      </c>
      <c r="V168" s="99">
        <v>17.34358085162857</v>
      </c>
      <c r="W168" s="99">
        <v>20.428254927845497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5.0035423096398697</v>
      </c>
      <c r="U169" s="102">
        <v>3.89222833537313</v>
      </c>
      <c r="V169" s="102">
        <v>5.2716834982801153</v>
      </c>
      <c r="W169" s="102">
        <v>6.1463983064630483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10.757928652037368</v>
      </c>
      <c r="U170" s="105">
        <v>9.0858828761541552</v>
      </c>
      <c r="V170" s="105">
        <v>12.071897353348456</v>
      </c>
      <c r="W170" s="105">
        <v>14.281856621382447</v>
      </c>
      <c r="DA170" s="132" t="s">
        <v>3074</v>
      </c>
    </row>
    <row r="171" spans="1:105" ht="12" customHeight="1" x14ac:dyDescent="0.25">
      <c r="A171" s="106" t="s">
        <v>122</v>
      </c>
      <c r="B171" s="102">
        <v>8.5585589008480625</v>
      </c>
      <c r="C171" s="102">
        <v>6.9083379972323131</v>
      </c>
      <c r="D171" s="102">
        <v>7.0945870365990027</v>
      </c>
      <c r="E171" s="102">
        <v>7.3639549952759324</v>
      </c>
      <c r="F171" s="102">
        <v>7.1598107010997776</v>
      </c>
      <c r="G171" s="102">
        <v>7.1844105060295851</v>
      </c>
      <c r="H171" s="102">
        <v>7.3269482532656411</v>
      </c>
      <c r="I171" s="102">
        <v>8.0195105386039227</v>
      </c>
      <c r="J171" s="102">
        <v>7.354858584547836</v>
      </c>
      <c r="K171" s="102">
        <v>5.8300586973084911</v>
      </c>
      <c r="L171" s="102">
        <v>5.4336114636512276</v>
      </c>
      <c r="M171" s="102">
        <v>5.8557087810554957</v>
      </c>
      <c r="N171" s="102">
        <v>6.5532137679703419</v>
      </c>
      <c r="O171" s="102">
        <v>8.1113147004434243</v>
      </c>
      <c r="P171" s="102">
        <v>8.3344898054952825</v>
      </c>
      <c r="Q171" s="102">
        <v>9.617189643945764</v>
      </c>
      <c r="R171" s="102">
        <v>10.034421874510349</v>
      </c>
      <c r="S171" s="102">
        <v>10.581148944454711</v>
      </c>
      <c r="T171" s="102">
        <v>12.881363570854967</v>
      </c>
      <c r="U171" s="102">
        <v>15.617530480672013</v>
      </c>
      <c r="V171" s="102">
        <v>14.095192233977778</v>
      </c>
      <c r="W171" s="102">
        <v>17.416948758882526</v>
      </c>
      <c r="DA171" s="131" t="s">
        <v>3075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5.4298557776495553</v>
      </c>
      <c r="M172" s="105">
        <v>5.8402537058342565</v>
      </c>
      <c r="N172" s="105">
        <v>6.5443276649448885</v>
      </c>
      <c r="O172" s="105">
        <v>8.1086178902300627</v>
      </c>
      <c r="P172" s="105">
        <v>8.3223594998039321</v>
      </c>
      <c r="Q172" s="105">
        <v>9.5917047042068297</v>
      </c>
      <c r="R172" s="105">
        <v>9.9956928101871618</v>
      </c>
      <c r="S172" s="105">
        <v>10.522967606158517</v>
      </c>
      <c r="T172" s="105">
        <v>12.926618078545271</v>
      </c>
      <c r="U172" s="105">
        <v>15.642115123318813</v>
      </c>
      <c r="V172" s="105">
        <v>14.081003478218548</v>
      </c>
      <c r="W172" s="105">
        <v>17.386554800374725</v>
      </c>
      <c r="DA172" s="132" t="s">
        <v>3076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1.9332174069482702</v>
      </c>
      <c r="M173" s="99">
        <v>1.8326023520946266</v>
      </c>
      <c r="N173" s="99">
        <v>2.1606966844904458</v>
      </c>
      <c r="O173" s="99">
        <v>2.9451239752223208</v>
      </c>
      <c r="P173" s="99">
        <v>2.6899382977331117</v>
      </c>
      <c r="Q173" s="99">
        <v>3.1455109051860317</v>
      </c>
      <c r="R173" s="99">
        <v>3.2961474277521932</v>
      </c>
      <c r="S173" s="99">
        <v>3.1659415002321927</v>
      </c>
      <c r="T173" s="99">
        <v>4.0877047676861666</v>
      </c>
      <c r="U173" s="99">
        <v>4.6433072557590194</v>
      </c>
      <c r="V173" s="99">
        <v>4.2176772982631601</v>
      </c>
      <c r="W173" s="99">
        <v>5.1654784599974732</v>
      </c>
      <c r="DA173" s="63" t="s">
        <v>3077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3.4966383707012847</v>
      </c>
      <c r="M174" s="110">
        <v>4.0076513537396288</v>
      </c>
      <c r="N174" s="110">
        <v>4.3836309804544422</v>
      </c>
      <c r="O174" s="110">
        <v>5.1634939150077415</v>
      </c>
      <c r="P174" s="110">
        <v>5.6324212020708213</v>
      </c>
      <c r="Q174" s="110">
        <v>6.4461937990207989</v>
      </c>
      <c r="R174" s="110">
        <v>6.6995453824349696</v>
      </c>
      <c r="S174" s="110">
        <v>7.3570261059263213</v>
      </c>
      <c r="T174" s="110">
        <v>8.8389133108591054</v>
      </c>
      <c r="U174" s="110">
        <v>10.998807867559796</v>
      </c>
      <c r="V174" s="110">
        <v>9.8633261799553864</v>
      </c>
      <c r="W174" s="110">
        <v>12.221076340377255</v>
      </c>
      <c r="DA174" s="60" t="s">
        <v>3078</v>
      </c>
    </row>
    <row r="175" spans="1:105" ht="12" customHeight="1" x14ac:dyDescent="0.25">
      <c r="A175" s="121" t="s">
        <v>54</v>
      </c>
      <c r="B175" s="123">
        <v>2.2311171906406746</v>
      </c>
      <c r="C175" s="123">
        <v>2.4902630977462179</v>
      </c>
      <c r="D175" s="123">
        <v>2.2450716352310183</v>
      </c>
      <c r="E175" s="123">
        <v>2.4802773753881771</v>
      </c>
      <c r="F175" s="123">
        <v>2.6218959341441628</v>
      </c>
      <c r="G175" s="123">
        <v>2.5693573767169786</v>
      </c>
      <c r="H175" s="123">
        <v>2.3084453285490429</v>
      </c>
      <c r="I175" s="123">
        <v>2.5912605499913912</v>
      </c>
      <c r="J175" s="123">
        <v>2.2004112304963068</v>
      </c>
      <c r="K175" s="123">
        <v>2.0466049190574154</v>
      </c>
      <c r="L175" s="123">
        <v>1.8308731069674309</v>
      </c>
      <c r="M175" s="123">
        <v>2.0608118181618336</v>
      </c>
      <c r="N175" s="123">
        <v>2.1357912053522519</v>
      </c>
      <c r="O175" s="123">
        <v>2.0865640009579951</v>
      </c>
      <c r="P175" s="123">
        <v>2.4324506628373159</v>
      </c>
      <c r="Q175" s="123">
        <v>2.5809751640651823</v>
      </c>
      <c r="R175" s="123">
        <v>2.6615742718759341</v>
      </c>
      <c r="S175" s="123">
        <v>3.2052721109048501</v>
      </c>
      <c r="T175" s="123">
        <v>3.1189876082461718</v>
      </c>
      <c r="U175" s="123">
        <v>3.3051037110068702</v>
      </c>
      <c r="V175" s="123">
        <v>3.5262491754111163</v>
      </c>
      <c r="W175" s="123">
        <v>4.1625515204944685</v>
      </c>
      <c r="DA175" s="130" t="s">
        <v>3079</v>
      </c>
    </row>
    <row r="176" spans="1:105" ht="12" customHeight="1" x14ac:dyDescent="0.25">
      <c r="A176" s="97" t="s">
        <v>50</v>
      </c>
      <c r="B176" s="99">
        <v>2.5681141078247225</v>
      </c>
      <c r="C176" s="99">
        <v>2.6465196621604208</v>
      </c>
      <c r="D176" s="99">
        <v>2.3758123538145073</v>
      </c>
      <c r="E176" s="99">
        <v>2.311169852108073</v>
      </c>
      <c r="F176" s="99">
        <v>2.4875477268410529</v>
      </c>
      <c r="G176" s="99">
        <v>2.6246029347055568</v>
      </c>
      <c r="H176" s="99">
        <v>2.4034359641022651</v>
      </c>
      <c r="I176" s="99">
        <v>2.4430310671834254</v>
      </c>
      <c r="J176" s="99">
        <v>2.3274759689600977</v>
      </c>
      <c r="K176" s="99">
        <v>2.1723777675419611</v>
      </c>
      <c r="L176" s="99">
        <v>1.9029586935059453</v>
      </c>
      <c r="M176" s="99">
        <v>2.059780167305969</v>
      </c>
      <c r="N176" s="99">
        <v>2.112708454347108</v>
      </c>
      <c r="O176" s="99">
        <v>2.125917520049958</v>
      </c>
      <c r="P176" s="99">
        <v>2.3614130416463746</v>
      </c>
      <c r="Q176" s="99">
        <v>2.5640628479728353</v>
      </c>
      <c r="R176" s="99">
        <v>2.9234384552866763</v>
      </c>
      <c r="S176" s="99">
        <v>3.2906323423119952</v>
      </c>
      <c r="T176" s="99">
        <v>1.9083020011790459</v>
      </c>
      <c r="U176" s="99">
        <v>3.9138499864125138</v>
      </c>
      <c r="V176" s="99">
        <v>2.4562604067298208</v>
      </c>
      <c r="W176" s="99">
        <v>4.9833275645935915</v>
      </c>
      <c r="DA176" s="63" t="s">
        <v>3080</v>
      </c>
    </row>
    <row r="177" spans="1:105" ht="12" customHeight="1" x14ac:dyDescent="0.25">
      <c r="A177" s="109" t="s">
        <v>120</v>
      </c>
      <c r="B177" s="110">
        <v>2.2112512680362144</v>
      </c>
      <c r="C177" s="110">
        <v>2.4809792513850151</v>
      </c>
      <c r="D177" s="110">
        <v>2.2371923681174599</v>
      </c>
      <c r="E177" s="110">
        <v>2.4900307746221584</v>
      </c>
      <c r="F177" s="110">
        <v>2.6297476096294181</v>
      </c>
      <c r="G177" s="110">
        <v>2.5659240238286194</v>
      </c>
      <c r="H177" s="110">
        <v>2.3019421211265434</v>
      </c>
      <c r="I177" s="110">
        <v>2.6018820244636687</v>
      </c>
      <c r="J177" s="110">
        <v>2.1909861654565344</v>
      </c>
      <c r="K177" s="110">
        <v>2.037132269897485</v>
      </c>
      <c r="L177" s="110">
        <v>1.8252857389912189</v>
      </c>
      <c r="M177" s="110">
        <v>2.0608888113907167</v>
      </c>
      <c r="N177" s="110">
        <v>2.1372463941217839</v>
      </c>
      <c r="O177" s="110">
        <v>2.084563057788742</v>
      </c>
      <c r="P177" s="110">
        <v>2.4355632189866085</v>
      </c>
      <c r="Q177" s="110">
        <v>2.5816452795157798</v>
      </c>
      <c r="R177" s="110">
        <v>2.6519059269460672</v>
      </c>
      <c r="S177" s="110">
        <v>3.2023797339523981</v>
      </c>
      <c r="T177" s="110">
        <v>3.1535047567432488</v>
      </c>
      <c r="U177" s="110">
        <v>3.2870801285564877</v>
      </c>
      <c r="V177" s="110">
        <v>3.556501714106286</v>
      </c>
      <c r="W177" s="110">
        <v>4.1373112668745549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45.499233884048252</v>
      </c>
      <c r="C3" s="118">
        <f t="shared" si="0"/>
        <v>59.548106434128002</v>
      </c>
      <c r="D3" s="118">
        <f t="shared" si="0"/>
        <v>102.068386405544</v>
      </c>
      <c r="E3" s="118">
        <f t="shared" si="0"/>
        <v>66.356135374864323</v>
      </c>
      <c r="F3" s="118">
        <f t="shared" si="0"/>
        <v>85.193755716800737</v>
      </c>
      <c r="G3" s="118">
        <f t="shared" si="0"/>
        <v>44.198274002815374</v>
      </c>
      <c r="H3" s="118">
        <f t="shared" si="0"/>
        <v>43.915880332498666</v>
      </c>
      <c r="I3" s="118">
        <f t="shared" si="0"/>
        <v>39.295632169729409</v>
      </c>
      <c r="J3" s="118">
        <f t="shared" si="0"/>
        <v>60.169126529026833</v>
      </c>
      <c r="K3" s="118">
        <f t="shared" si="0"/>
        <v>48.598295072902438</v>
      </c>
      <c r="L3" s="118">
        <f t="shared" si="0"/>
        <v>63.816992821314905</v>
      </c>
      <c r="M3" s="118">
        <f t="shared" si="0"/>
        <v>67.850788630982095</v>
      </c>
      <c r="N3" s="118">
        <f t="shared" si="0"/>
        <v>73.493112346572815</v>
      </c>
      <c r="O3" s="118">
        <f t="shared" si="0"/>
        <v>55.835750206529269</v>
      </c>
      <c r="P3" s="118">
        <f t="shared" si="0"/>
        <v>48.067381387460223</v>
      </c>
      <c r="Q3" s="118">
        <f t="shared" si="0"/>
        <v>46.204375681036922</v>
      </c>
      <c r="R3" s="118">
        <f t="shared" ref="R3:V3" si="1">R4+R7+R9+R19</f>
        <v>64.588713978218195</v>
      </c>
      <c r="S3" s="118">
        <f t="shared" si="1"/>
        <v>66.669395360611361</v>
      </c>
      <c r="T3" s="118">
        <f t="shared" si="1"/>
        <v>51.397511137729673</v>
      </c>
      <c r="U3" s="118">
        <f t="shared" si="1"/>
        <v>43.02259991279994</v>
      </c>
      <c r="V3" s="118">
        <f t="shared" si="1"/>
        <v>63.931396779631363</v>
      </c>
      <c r="W3" s="118">
        <f t="shared" ref="W3" si="2">W4+W7+W9+W19</f>
        <v>59.899831202879653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42.02270470895435</v>
      </c>
      <c r="C4" s="123">
        <f t="shared" si="3"/>
        <v>56.040649766122165</v>
      </c>
      <c r="D4" s="123">
        <f t="shared" si="3"/>
        <v>95.853936441780306</v>
      </c>
      <c r="E4" s="123">
        <f t="shared" si="3"/>
        <v>62.001721447743556</v>
      </c>
      <c r="F4" s="123">
        <f t="shared" si="3"/>
        <v>79.236496698995509</v>
      </c>
      <c r="G4" s="123">
        <f t="shared" si="3"/>
        <v>40.443980266955947</v>
      </c>
      <c r="H4" s="123">
        <f t="shared" si="3"/>
        <v>39.760390141985759</v>
      </c>
      <c r="I4" s="123">
        <f t="shared" si="3"/>
        <v>35.041983416694464</v>
      </c>
      <c r="J4" s="123">
        <f t="shared" si="3"/>
        <v>53.842093416115326</v>
      </c>
      <c r="K4" s="123">
        <f t="shared" si="3"/>
        <v>43.618585662558552</v>
      </c>
      <c r="L4" s="123">
        <f t="shared" si="3"/>
        <v>60.363913711710829</v>
      </c>
      <c r="M4" s="123">
        <f t="shared" si="3"/>
        <v>63.331812918387307</v>
      </c>
      <c r="N4" s="123">
        <f t="shared" si="3"/>
        <v>68.366972942669094</v>
      </c>
      <c r="O4" s="123">
        <f t="shared" si="3"/>
        <v>51.582772536572229</v>
      </c>
      <c r="P4" s="123">
        <f t="shared" si="3"/>
        <v>42.833724750653722</v>
      </c>
      <c r="Q4" s="123">
        <f t="shared" si="3"/>
        <v>41.362734750208126</v>
      </c>
      <c r="R4" s="123">
        <f t="shared" ref="R4:V4" si="4">SUM(R5:R6)</f>
        <v>58.015889642635578</v>
      </c>
      <c r="S4" s="123">
        <f t="shared" si="4"/>
        <v>59.294446951893057</v>
      </c>
      <c r="T4" s="123">
        <f t="shared" si="4"/>
        <v>44.029597072875276</v>
      </c>
      <c r="U4" s="123">
        <f t="shared" si="4"/>
        <v>36.145439755686986</v>
      </c>
      <c r="V4" s="123">
        <f t="shared" si="4"/>
        <v>53.490685196925071</v>
      </c>
      <c r="W4" s="123">
        <f t="shared" ref="W4" si="5">SUM(W5:W6)</f>
        <v>51.624836016486768</v>
      </c>
      <c r="DA4" s="130" t="s">
        <v>3084</v>
      </c>
    </row>
    <row r="5" spans="1:105" ht="12" customHeight="1" x14ac:dyDescent="0.25">
      <c r="A5" s="97" t="s">
        <v>51</v>
      </c>
      <c r="B5" s="99">
        <v>42.02270470895435</v>
      </c>
      <c r="C5" s="99">
        <v>56.040649766122165</v>
      </c>
      <c r="D5" s="99">
        <v>95.853936441780306</v>
      </c>
      <c r="E5" s="99">
        <v>62.001721447743556</v>
      </c>
      <c r="F5" s="99">
        <v>79.236496698995509</v>
      </c>
      <c r="G5" s="99">
        <v>40.443980266955947</v>
      </c>
      <c r="H5" s="99">
        <v>39.760390141985759</v>
      </c>
      <c r="I5" s="99">
        <v>35.041983416694464</v>
      </c>
      <c r="J5" s="99">
        <v>53.842093416115326</v>
      </c>
      <c r="K5" s="99">
        <v>43.618585662558552</v>
      </c>
      <c r="L5" s="99">
        <v>60.363913711710829</v>
      </c>
      <c r="M5" s="99">
        <v>63.331812918387307</v>
      </c>
      <c r="N5" s="99">
        <v>68.366972942669094</v>
      </c>
      <c r="O5" s="99">
        <v>51.582772536572229</v>
      </c>
      <c r="P5" s="99">
        <v>42.833724750653722</v>
      </c>
      <c r="Q5" s="99">
        <v>41.362734750208126</v>
      </c>
      <c r="R5" s="99">
        <v>58.015889642635578</v>
      </c>
      <c r="S5" s="99">
        <v>59.294446951893057</v>
      </c>
      <c r="T5" s="99">
        <v>44.029597072875276</v>
      </c>
      <c r="U5" s="99">
        <v>36.145439755686986</v>
      </c>
      <c r="V5" s="99">
        <v>53.490685196925071</v>
      </c>
      <c r="W5" s="99">
        <v>51.624836016486768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2.8107296458866999</v>
      </c>
      <c r="C9" s="123">
        <v>2.8248100829156249</v>
      </c>
      <c r="D9" s="123">
        <v>4.9949031395140651</v>
      </c>
      <c r="E9" s="123">
        <v>3.4956748497297649</v>
      </c>
      <c r="F9" s="123">
        <v>4.7977153258891994</v>
      </c>
      <c r="G9" s="123">
        <v>3.0987762190143076</v>
      </c>
      <c r="H9" s="123">
        <v>3.414520226481867</v>
      </c>
      <c r="I9" s="123">
        <v>3.5056439799531964</v>
      </c>
      <c r="J9" s="123">
        <v>5.2224181274441284</v>
      </c>
      <c r="K9" s="123">
        <v>4.0869617709711248</v>
      </c>
      <c r="L9" s="123">
        <v>2.4762291555125806</v>
      </c>
      <c r="M9" s="123">
        <v>3.2581790128318584</v>
      </c>
      <c r="N9" s="123">
        <v>3.7207269732575887</v>
      </c>
      <c r="O9" s="123">
        <v>3.1927855612898743</v>
      </c>
      <c r="P9" s="123">
        <v>4.184174075086605</v>
      </c>
      <c r="Q9" s="123">
        <v>3.8178796387721379</v>
      </c>
      <c r="R9" s="123">
        <v>5.0910210431691132</v>
      </c>
      <c r="S9" s="123">
        <v>5.8672967090646644</v>
      </c>
      <c r="T9" s="123">
        <v>5.571243391169836</v>
      </c>
      <c r="U9" s="123">
        <v>5.3396890866679154</v>
      </c>
      <c r="V9" s="123">
        <v>8.1313456742037715</v>
      </c>
      <c r="W9" s="123">
        <v>5.9189615350438149</v>
      </c>
      <c r="DA9" s="130" t="s">
        <v>3089</v>
      </c>
    </row>
    <row r="10" spans="1:105" ht="12" customHeight="1" x14ac:dyDescent="0.25">
      <c r="A10" s="97" t="s">
        <v>143</v>
      </c>
      <c r="B10" s="99">
        <v>3.7986348540901065</v>
      </c>
      <c r="C10" s="99">
        <v>3.5548913429941646</v>
      </c>
      <c r="D10" s="99">
        <v>6.0190721947418959</v>
      </c>
      <c r="E10" s="99">
        <v>4.0572822938655273</v>
      </c>
      <c r="F10" s="99">
        <v>5.53994771745616</v>
      </c>
      <c r="G10" s="99">
        <v>3.7131240988859737</v>
      </c>
      <c r="H10" s="99">
        <v>4.0090732536971876</v>
      </c>
      <c r="I10" s="99">
        <v>4.1665381204741623</v>
      </c>
      <c r="J10" s="99">
        <v>6.0529318021933696</v>
      </c>
      <c r="K10" s="99">
        <v>4.513915060521998</v>
      </c>
      <c r="L10" s="99">
        <v>2.6768649802753051</v>
      </c>
      <c r="M10" s="99">
        <v>3.5004536019730068</v>
      </c>
      <c r="N10" s="99">
        <v>3.995684546764211</v>
      </c>
      <c r="O10" s="99">
        <v>3.4492375120470209</v>
      </c>
      <c r="P10" s="99">
        <v>4.5629208070339216</v>
      </c>
      <c r="Q10" s="99">
        <v>4.0305582486372442</v>
      </c>
      <c r="R10" s="99">
        <v>5.3581958525166007</v>
      </c>
      <c r="S10" s="99">
        <v>6.2623068371620416</v>
      </c>
      <c r="T10" s="99">
        <v>6.1887691134519214</v>
      </c>
      <c r="U10" s="99">
        <v>6.0424814884032827</v>
      </c>
      <c r="V10" s="99">
        <v>9.1403371423200284</v>
      </c>
      <c r="W10" s="99">
        <v>6.9529035385784184</v>
      </c>
      <c r="DA10" s="63" t="s">
        <v>3090</v>
      </c>
    </row>
    <row r="11" spans="1:105" ht="12" customHeight="1" x14ac:dyDescent="0.25">
      <c r="A11" s="97" t="s">
        <v>124</v>
      </c>
      <c r="B11" s="99">
        <v>3.531286879409079</v>
      </c>
      <c r="C11" s="99">
        <v>3.4567960257224324</v>
      </c>
      <c r="D11" s="99">
        <v>3.4410477917752669</v>
      </c>
      <c r="E11" s="99">
        <v>3.3716062721647724</v>
      </c>
      <c r="F11" s="99">
        <v>3.3056663350895796</v>
      </c>
      <c r="G11" s="99">
        <v>3.2644050213654863</v>
      </c>
      <c r="H11" s="99">
        <v>3.2492540045720313</v>
      </c>
      <c r="I11" s="99">
        <v>3.261908695543045</v>
      </c>
      <c r="J11" s="99">
        <v>3.1433749808795683</v>
      </c>
      <c r="K11" s="99">
        <v>3.1370927544137377</v>
      </c>
      <c r="L11" s="99">
        <v>3.0389774953384348</v>
      </c>
      <c r="M11" s="99">
        <v>3.0380077619887977</v>
      </c>
      <c r="N11" s="99">
        <v>3.0569059983571636</v>
      </c>
      <c r="O11" s="99">
        <v>3.1436383361932267</v>
      </c>
      <c r="P11" s="99">
        <v>3.4000837164144668</v>
      </c>
      <c r="Q11" s="99">
        <v>3.0900939238450102</v>
      </c>
      <c r="R11" s="99">
        <v>3.1596732994497212</v>
      </c>
      <c r="S11" s="99">
        <v>3.5886092246303258</v>
      </c>
      <c r="T11" s="99">
        <v>4.2809129368583365</v>
      </c>
      <c r="U11" s="99">
        <v>3.4508063873248087</v>
      </c>
      <c r="V11" s="99">
        <v>4.4803875006422089</v>
      </c>
      <c r="W11" s="99">
        <v>5.1371785940278754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1.239205950054806</v>
      </c>
      <c r="U12" s="99">
        <v>0.9639715652796087</v>
      </c>
      <c r="V12" s="99">
        <v>1.3093914952886896</v>
      </c>
      <c r="W12" s="99">
        <v>1.5266549427265865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1.239205950054806</v>
      </c>
      <c r="U13" s="102">
        <v>0.9639715652796087</v>
      </c>
      <c r="V13" s="102">
        <v>1.3093914952886896</v>
      </c>
      <c r="W13" s="102">
        <v>1.5266549427265865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0.66579952920720187</v>
      </c>
      <c r="C19" s="123">
        <v>0.68264658509021026</v>
      </c>
      <c r="D19" s="123">
        <v>1.219546824249633</v>
      </c>
      <c r="E19" s="123">
        <v>0.85873907739101041</v>
      </c>
      <c r="F19" s="123">
        <v>1.1595436919160322</v>
      </c>
      <c r="G19" s="123">
        <v>0.65551751684512072</v>
      </c>
      <c r="H19" s="123">
        <v>0.74096996403104076</v>
      </c>
      <c r="I19" s="123">
        <v>0.74800477308174296</v>
      </c>
      <c r="J19" s="123">
        <v>1.1046149854673759</v>
      </c>
      <c r="K19" s="123">
        <v>0.89274763937276702</v>
      </c>
      <c r="L19" s="123">
        <v>0.97684995409150222</v>
      </c>
      <c r="M19" s="123">
        <v>1.2607966997629385</v>
      </c>
      <c r="N19" s="123">
        <v>1.4054124306461346</v>
      </c>
      <c r="O19" s="123">
        <v>1.0601921086671697</v>
      </c>
      <c r="P19" s="123">
        <v>1.0494825617199017</v>
      </c>
      <c r="Q19" s="123">
        <v>1.0237612920566523</v>
      </c>
      <c r="R19" s="123">
        <v>1.4818032924135014</v>
      </c>
      <c r="S19" s="123">
        <v>1.5076516996536315</v>
      </c>
      <c r="T19" s="123">
        <v>1.7966706736845561</v>
      </c>
      <c r="U19" s="123">
        <v>1.5374710704450372</v>
      </c>
      <c r="V19" s="123">
        <v>2.3093659085025231</v>
      </c>
      <c r="W19" s="123">
        <v>2.3560336513490761</v>
      </c>
      <c r="DA19" s="130" t="s">
        <v>3099</v>
      </c>
    </row>
    <row r="20" spans="1:105" ht="12" customHeight="1" x14ac:dyDescent="0.25">
      <c r="A20" s="97" t="s">
        <v>51</v>
      </c>
      <c r="B20" s="99">
        <v>1.7142704295779649</v>
      </c>
      <c r="C20" s="99">
        <v>1.6435451642841388</v>
      </c>
      <c r="D20" s="99">
        <v>2.8037167565783991</v>
      </c>
      <c r="E20" s="99">
        <v>1.8650399769081318</v>
      </c>
      <c r="F20" s="99">
        <v>2.5439997771281644</v>
      </c>
      <c r="G20" s="99">
        <v>1.3149176502481628</v>
      </c>
      <c r="H20" s="99">
        <v>1.4307024722017192</v>
      </c>
      <c r="I20" s="99">
        <v>1.4131378254168934</v>
      </c>
      <c r="J20" s="99">
        <v>1.9738063331213891</v>
      </c>
      <c r="K20" s="99">
        <v>1.4342378895401096</v>
      </c>
      <c r="L20" s="99">
        <v>1.3304171104476574</v>
      </c>
      <c r="M20" s="99">
        <v>1.5175427115463462</v>
      </c>
      <c r="N20" s="99">
        <v>1.4704418577633813</v>
      </c>
      <c r="O20" s="99">
        <v>1.1432606104940732</v>
      </c>
      <c r="P20" s="99">
        <v>1.2243474662901686</v>
      </c>
      <c r="Q20" s="99">
        <v>1.2371499042397729</v>
      </c>
      <c r="R20" s="99">
        <v>1.7777348036992484</v>
      </c>
      <c r="S20" s="99">
        <v>1.8070105426517646</v>
      </c>
      <c r="T20" s="99">
        <v>1.9534375161122701</v>
      </c>
      <c r="U20" s="99">
        <v>1.6043614905623698</v>
      </c>
      <c r="V20" s="99">
        <v>2.350880182134599</v>
      </c>
      <c r="W20" s="99">
        <v>2.4051487633956241</v>
      </c>
      <c r="DA20" s="63" t="s">
        <v>3100</v>
      </c>
    </row>
    <row r="21" spans="1:105" ht="12" customHeight="1" x14ac:dyDescent="0.25">
      <c r="A21" s="97" t="s">
        <v>50</v>
      </c>
      <c r="B21" s="99">
        <v>1.0004065758938656</v>
      </c>
      <c r="C21" s="99">
        <v>1.0292734299297299</v>
      </c>
      <c r="D21" s="99">
        <v>0.92270327794787033</v>
      </c>
      <c r="E21" s="99">
        <v>0.89640312863262017</v>
      </c>
      <c r="F21" s="99">
        <v>0.9624490761779928</v>
      </c>
      <c r="G21" s="99">
        <v>1.0133248654785183</v>
      </c>
      <c r="H21" s="99">
        <v>0.92512060083433778</v>
      </c>
      <c r="I21" s="99">
        <v>0.93887416182520222</v>
      </c>
      <c r="J21" s="99">
        <v>0.89415054927446858</v>
      </c>
      <c r="K21" s="99">
        <v>0.83403416437693012</v>
      </c>
      <c r="L21" s="99">
        <v>0.73001803200852755</v>
      </c>
      <c r="M21" s="99">
        <v>0.78939597142094808</v>
      </c>
      <c r="N21" s="99">
        <v>0.80820830741886729</v>
      </c>
      <c r="O21" s="99">
        <v>0.81326138353654809</v>
      </c>
      <c r="P21" s="99">
        <v>0.90334926883967193</v>
      </c>
      <c r="Q21" s="99">
        <v>0.98087215498748481</v>
      </c>
      <c r="R21" s="99">
        <v>1.1180506391657881</v>
      </c>
      <c r="S21" s="99">
        <v>1.2580390268408215</v>
      </c>
      <c r="T21" s="99">
        <v>0.72865740330972528</v>
      </c>
      <c r="U21" s="99">
        <v>1.4836623288672701</v>
      </c>
      <c r="V21" s="99">
        <v>0.92459337084210003</v>
      </c>
      <c r="W21" s="99">
        <v>1.866715642762582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39.009449906152547</v>
      </c>
      <c r="C24" s="118">
        <f t="shared" si="7"/>
        <v>35.515269987463277</v>
      </c>
      <c r="D24" s="118">
        <f t="shared" si="7"/>
        <v>68.152509628017398</v>
      </c>
      <c r="E24" s="118">
        <f t="shared" si="7"/>
        <v>25.461736674350494</v>
      </c>
      <c r="F24" s="118">
        <f t="shared" si="7"/>
        <v>6.3505856203528088</v>
      </c>
      <c r="G24" s="118">
        <f t="shared" si="7"/>
        <v>14.949843735509575</v>
      </c>
      <c r="H24" s="118">
        <f t="shared" si="7"/>
        <v>41.709417854843899</v>
      </c>
      <c r="I24" s="118">
        <f t="shared" si="7"/>
        <v>26.682854857036286</v>
      </c>
      <c r="J24" s="118">
        <f t="shared" si="7"/>
        <v>45.641679324296582</v>
      </c>
      <c r="K24" s="118">
        <f t="shared" si="7"/>
        <v>47.237519335690571</v>
      </c>
      <c r="L24" s="118">
        <f t="shared" si="7"/>
        <v>33.847157271024379</v>
      </c>
      <c r="M24" s="118">
        <f t="shared" si="7"/>
        <v>14.629953969348396</v>
      </c>
      <c r="N24" s="118">
        <f t="shared" si="7"/>
        <v>51.80612507642968</v>
      </c>
      <c r="O24" s="118">
        <f t="shared" si="7"/>
        <v>37.091187830810782</v>
      </c>
      <c r="P24" s="118">
        <f t="shared" si="7"/>
        <v>3.67563158709001</v>
      </c>
      <c r="Q24" s="118">
        <f t="shared" si="7"/>
        <v>3.5718946667026152</v>
      </c>
      <c r="R24" s="118">
        <f t="shared" ref="R24:V24" si="8">R25+R28+R30+R39</f>
        <v>38.418649683893214</v>
      </c>
      <c r="S24" s="118">
        <f t="shared" si="8"/>
        <v>38.891133362727523</v>
      </c>
      <c r="T24" s="118">
        <f t="shared" si="8"/>
        <v>35.286219122421045</v>
      </c>
      <c r="U24" s="118">
        <f t="shared" si="8"/>
        <v>29.501143368230448</v>
      </c>
      <c r="V24" s="118">
        <f t="shared" si="8"/>
        <v>31.36186850070305</v>
      </c>
      <c r="W24" s="118">
        <f t="shared" ref="W24" si="9">W25+W28+W30+W39</f>
        <v>37.280887671228456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38.514390709385808</v>
      </c>
      <c r="C25" s="123">
        <f t="shared" si="10"/>
        <v>34.816378084523322</v>
      </c>
      <c r="D25" s="123">
        <f t="shared" si="10"/>
        <v>67.426669883281576</v>
      </c>
      <c r="E25" s="123">
        <f t="shared" si="10"/>
        <v>24.725230216333134</v>
      </c>
      <c r="F25" s="123">
        <f t="shared" si="10"/>
        <v>5.6220839072514233</v>
      </c>
      <c r="G25" s="123">
        <f t="shared" si="10"/>
        <v>14.229459805937942</v>
      </c>
      <c r="H25" s="123">
        <f t="shared" si="10"/>
        <v>41.060013856885362</v>
      </c>
      <c r="I25" s="123">
        <f t="shared" si="10"/>
        <v>26.064377717067877</v>
      </c>
      <c r="J25" s="123">
        <f t="shared" si="10"/>
        <v>45.110050745516467</v>
      </c>
      <c r="K25" s="123">
        <f t="shared" si="10"/>
        <v>46.810561233718715</v>
      </c>
      <c r="L25" s="123">
        <f t="shared" si="10"/>
        <v>33.482614584496218</v>
      </c>
      <c r="M25" s="123">
        <f t="shared" si="10"/>
        <v>14.276103962697821</v>
      </c>
      <c r="N25" s="123">
        <f t="shared" si="10"/>
        <v>51.46742067391439</v>
      </c>
      <c r="O25" s="123">
        <f t="shared" si="10"/>
        <v>36.810668916012766</v>
      </c>
      <c r="P25" s="123">
        <f t="shared" si="10"/>
        <v>3.4862099797414694</v>
      </c>
      <c r="Q25" s="123">
        <f t="shared" si="10"/>
        <v>3.4109636430247732</v>
      </c>
      <c r="R25" s="123">
        <f t="shared" ref="R25:V25" si="11">SUM(R26:R27)</f>
        <v>38.268856509283253</v>
      </c>
      <c r="S25" s="123">
        <f t="shared" si="11"/>
        <v>38.739626905406304</v>
      </c>
      <c r="T25" s="123">
        <f t="shared" si="11"/>
        <v>35.08366408634209</v>
      </c>
      <c r="U25" s="123">
        <f t="shared" si="11"/>
        <v>29.30398741641023</v>
      </c>
      <c r="V25" s="123">
        <f t="shared" si="11"/>
        <v>31.10185709595898</v>
      </c>
      <c r="W25" s="123">
        <f t="shared" ref="W25" si="12">SUM(W26:W27)</f>
        <v>36.939465952170444</v>
      </c>
      <c r="DA25" s="130" t="s">
        <v>3104</v>
      </c>
    </row>
    <row r="26" spans="1:105" ht="12" customHeight="1" x14ac:dyDescent="0.25">
      <c r="A26" s="97" t="s">
        <v>74</v>
      </c>
      <c r="B26" s="99">
        <v>38.514390709385808</v>
      </c>
      <c r="C26" s="99">
        <v>34.816378084523322</v>
      </c>
      <c r="D26" s="99">
        <v>67.426669883281576</v>
      </c>
      <c r="E26" s="99">
        <v>24.725230216333134</v>
      </c>
      <c r="F26" s="99">
        <v>5.6220839072514233</v>
      </c>
      <c r="G26" s="99">
        <v>14.229459805937942</v>
      </c>
      <c r="H26" s="99">
        <v>41.060013856885362</v>
      </c>
      <c r="I26" s="99">
        <v>26.064377717067877</v>
      </c>
      <c r="J26" s="99">
        <v>45.110050745516467</v>
      </c>
      <c r="K26" s="99">
        <v>46.810561233718715</v>
      </c>
      <c r="L26" s="99">
        <v>33.482614584496218</v>
      </c>
      <c r="M26" s="99">
        <v>14.276103962697821</v>
      </c>
      <c r="N26" s="99">
        <v>51.46742067391439</v>
      </c>
      <c r="O26" s="99">
        <v>36.810668916012766</v>
      </c>
      <c r="P26" s="99">
        <v>3.4862099797414694</v>
      </c>
      <c r="Q26" s="99">
        <v>3.4109636430247732</v>
      </c>
      <c r="R26" s="99">
        <v>38.268856509283253</v>
      </c>
      <c r="S26" s="99">
        <v>38.739626905406304</v>
      </c>
      <c r="T26" s="99">
        <v>35.08366408634209</v>
      </c>
      <c r="U26" s="99">
        <v>29.30398741641023</v>
      </c>
      <c r="V26" s="99">
        <v>31.10185709595898</v>
      </c>
      <c r="W26" s="99">
        <v>36.939465952170444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0.43933022024929413</v>
      </c>
      <c r="C30" s="123">
        <v>0.63681277083606513</v>
      </c>
      <c r="D30" s="123">
        <v>0.6694238100838551</v>
      </c>
      <c r="E30" s="123">
        <v>0.68345012681197814</v>
      </c>
      <c r="F30" s="123">
        <v>0.67096889768071633</v>
      </c>
      <c r="G30" s="123">
        <v>0.65740206186959527</v>
      </c>
      <c r="H30" s="123">
        <v>0.58608132853330841</v>
      </c>
      <c r="I30" s="123">
        <v>0.55253739505171617</v>
      </c>
      <c r="J30" s="123">
        <v>0.46665195808590193</v>
      </c>
      <c r="K30" s="123">
        <v>0.36706462471546036</v>
      </c>
      <c r="L30" s="123">
        <v>0.31278101953745674</v>
      </c>
      <c r="M30" s="123">
        <v>0.2965126432320313</v>
      </c>
      <c r="N30" s="123">
        <v>0.27952281888121044</v>
      </c>
      <c r="O30" s="123">
        <v>0.22953541037020703</v>
      </c>
      <c r="P30" s="123">
        <v>0.14763038849694346</v>
      </c>
      <c r="Q30" s="123">
        <v>0.12208756600480326</v>
      </c>
      <c r="R30" s="123">
        <v>0.11520485976053886</v>
      </c>
      <c r="S30" s="123">
        <v>0.1213638595372321</v>
      </c>
      <c r="T30" s="123">
        <v>0.18812655064891856</v>
      </c>
      <c r="U30" s="123">
        <v>0.16352987926436452</v>
      </c>
      <c r="V30" s="123">
        <v>0.23938159166132</v>
      </c>
      <c r="W30" s="123">
        <v>0.29038813654275142</v>
      </c>
      <c r="DA30" s="130" t="s">
        <v>3109</v>
      </c>
    </row>
    <row r="31" spans="1:105" ht="12" customHeight="1" x14ac:dyDescent="0.25">
      <c r="A31" s="97" t="s">
        <v>141</v>
      </c>
      <c r="B31" s="99">
        <v>3.5312868794090795</v>
      </c>
      <c r="C31" s="99">
        <v>3.3944157777875104</v>
      </c>
      <c r="D31" s="99">
        <v>3.3624047519255562</v>
      </c>
      <c r="E31" s="99">
        <v>3.2790868617933184</v>
      </c>
      <c r="F31" s="99">
        <v>3.2375360188752969</v>
      </c>
      <c r="G31" s="99">
        <v>3.2613621796241112</v>
      </c>
      <c r="H31" s="99">
        <v>3.2676832667269924</v>
      </c>
      <c r="I31" s="99">
        <v>3.3046547235711814</v>
      </c>
      <c r="J31" s="99">
        <v>3.1750144293279718</v>
      </c>
      <c r="K31" s="99">
        <v>3.1531692986524487</v>
      </c>
      <c r="L31" s="99">
        <v>3.0515768286055818</v>
      </c>
      <c r="M31" s="99">
        <v>3.0498443303866081</v>
      </c>
      <c r="N31" s="99">
        <v>3.0529015151123038</v>
      </c>
      <c r="O31" s="99">
        <v>3.0940436438677903</v>
      </c>
      <c r="P31" s="99">
        <v>3.338782176007145</v>
      </c>
      <c r="Q31" s="99">
        <v>3.3713609298183531</v>
      </c>
      <c r="R31" s="99">
        <v>3.2768419885272069</v>
      </c>
      <c r="S31" s="99">
        <v>3.7228623237532141</v>
      </c>
      <c r="T31" s="99">
        <v>4.6887929880483936</v>
      </c>
      <c r="U31" s="99">
        <v>3.7451548819760339</v>
      </c>
      <c r="V31" s="99">
        <v>4.7587906776045541</v>
      </c>
      <c r="W31" s="99">
        <v>5.3121264349757764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5.5728976517441443E-2</v>
      </c>
      <c r="C39" s="123">
        <v>6.2079132103888816E-2</v>
      </c>
      <c r="D39" s="123">
        <v>5.6415934651961035E-2</v>
      </c>
      <c r="E39" s="123">
        <v>5.3056331205381169E-2</v>
      </c>
      <c r="F39" s="123">
        <v>5.7532815420669278E-2</v>
      </c>
      <c r="G39" s="123">
        <v>6.2981867702037508E-2</v>
      </c>
      <c r="H39" s="123">
        <v>6.3322669425227893E-2</v>
      </c>
      <c r="I39" s="123">
        <v>6.5939744916692924E-2</v>
      </c>
      <c r="J39" s="123">
        <v>6.4976620694208106E-2</v>
      </c>
      <c r="K39" s="123">
        <v>5.9893477256393705E-2</v>
      </c>
      <c r="L39" s="123">
        <v>5.1761666990709894E-2</v>
      </c>
      <c r="M39" s="123">
        <v>5.7337363418544236E-2</v>
      </c>
      <c r="N39" s="123">
        <v>5.9181583634079091E-2</v>
      </c>
      <c r="O39" s="123">
        <v>5.0983504427815157E-2</v>
      </c>
      <c r="P39" s="123">
        <v>4.1791218851597145E-2</v>
      </c>
      <c r="Q39" s="123">
        <v>3.8843457673038859E-2</v>
      </c>
      <c r="R39" s="123">
        <v>3.4588314849423055E-2</v>
      </c>
      <c r="S39" s="123">
        <v>3.0142597783983312E-2</v>
      </c>
      <c r="T39" s="123">
        <v>1.4428485430038537E-2</v>
      </c>
      <c r="U39" s="123">
        <v>3.3626072555854883E-2</v>
      </c>
      <c r="V39" s="123">
        <v>2.0629813082747417E-2</v>
      </c>
      <c r="W39" s="123">
        <v>5.1033582515260544E-2</v>
      </c>
      <c r="DA39" s="130" t="s">
        <v>3118</v>
      </c>
    </row>
    <row r="40" spans="1:105" ht="12" customHeight="1" x14ac:dyDescent="0.25">
      <c r="A40" s="97" t="s">
        <v>50</v>
      </c>
      <c r="B40" s="99">
        <v>1.0004065758938654</v>
      </c>
      <c r="C40" s="99">
        <v>1.027724724786842</v>
      </c>
      <c r="D40" s="99">
        <v>0.92125496782099692</v>
      </c>
      <c r="E40" s="99">
        <v>0.89516843171164429</v>
      </c>
      <c r="F40" s="99">
        <v>0.96143140631879898</v>
      </c>
      <c r="G40" s="99">
        <v>1.0121786632025895</v>
      </c>
      <c r="H40" s="99">
        <v>0.92420457359497943</v>
      </c>
      <c r="I40" s="99">
        <v>0.93858032521138901</v>
      </c>
      <c r="J40" s="99">
        <v>0.8937293522337606</v>
      </c>
      <c r="K40" s="99">
        <v>0.83367075935555435</v>
      </c>
      <c r="L40" s="99">
        <v>0.73002724118503803</v>
      </c>
      <c r="M40" s="99">
        <v>0.79005013961077653</v>
      </c>
      <c r="N40" s="99">
        <v>0.81014789488273131</v>
      </c>
      <c r="O40" s="99">
        <v>0.81470817761061065</v>
      </c>
      <c r="P40" s="99">
        <v>0.90427161655645061</v>
      </c>
      <c r="Q40" s="99">
        <v>0.98149547296711248</v>
      </c>
      <c r="R40" s="99">
        <v>1.118355513464679</v>
      </c>
      <c r="S40" s="99">
        <v>1.2579277144966989</v>
      </c>
      <c r="T40" s="99">
        <v>0.72934977758321562</v>
      </c>
      <c r="U40" s="99">
        <v>1.4914652941229811</v>
      </c>
      <c r="V40" s="99">
        <v>0.93258059141186955</v>
      </c>
      <c r="W40" s="99">
        <v>1.8769614453507406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0</v>
      </c>
      <c r="C43" s="118">
        <f t="shared" si="14"/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0</v>
      </c>
      <c r="C44" s="123">
        <f t="shared" si="17"/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3122</v>
      </c>
    </row>
    <row r="45" spans="1:105" ht="12" customHeight="1" x14ac:dyDescent="0.25">
      <c r="A45" s="97" t="s">
        <v>216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3127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3128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3129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3136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45.763921368482329</v>
      </c>
      <c r="C62" s="118">
        <f t="shared" si="21"/>
        <v>45.504587786375893</v>
      </c>
      <c r="D62" s="118">
        <f t="shared" si="21"/>
        <v>43.552477305791498</v>
      </c>
      <c r="E62" s="118">
        <f t="shared" si="21"/>
        <v>43.181508235728153</v>
      </c>
      <c r="F62" s="118">
        <f t="shared" si="21"/>
        <v>38.920999056926199</v>
      </c>
      <c r="G62" s="118">
        <f t="shared" si="21"/>
        <v>36.68044896582262</v>
      </c>
      <c r="H62" s="118">
        <f t="shared" si="21"/>
        <v>32.489944730234399</v>
      </c>
      <c r="I62" s="118">
        <f t="shared" si="21"/>
        <v>27.08513295094275</v>
      </c>
      <c r="J62" s="118">
        <f t="shared" si="21"/>
        <v>29.330794304681003</v>
      </c>
      <c r="K62" s="118">
        <f t="shared" si="21"/>
        <v>30.677124422621951</v>
      </c>
      <c r="L62" s="118">
        <f t="shared" si="21"/>
        <v>38.448790606970597</v>
      </c>
      <c r="M62" s="118">
        <f t="shared" si="21"/>
        <v>34.535114926481967</v>
      </c>
      <c r="N62" s="118">
        <f t="shared" si="21"/>
        <v>33.784572707752488</v>
      </c>
      <c r="O62" s="118">
        <f t="shared" si="21"/>
        <v>36.130147910821492</v>
      </c>
      <c r="P62" s="118">
        <f t="shared" si="21"/>
        <v>32.546643880176724</v>
      </c>
      <c r="Q62" s="118">
        <f t="shared" si="21"/>
        <v>32.971200906187676</v>
      </c>
      <c r="R62" s="118">
        <f t="shared" ref="R62:V62" si="22">R63+R66+R68+R77</f>
        <v>33.64461578136131</v>
      </c>
      <c r="S62" s="118">
        <f t="shared" si="22"/>
        <v>35.515475078038818</v>
      </c>
      <c r="T62" s="118">
        <f t="shared" si="22"/>
        <v>34.13530722883749</v>
      </c>
      <c r="U62" s="118">
        <f t="shared" si="22"/>
        <v>33.398623349235585</v>
      </c>
      <c r="V62" s="118">
        <f t="shared" si="22"/>
        <v>34.373718380897529</v>
      </c>
      <c r="W62" s="118">
        <f t="shared" ref="W62" si="23">W63+W66+W68+W77</f>
        <v>37.212263312020248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41.822056727568111</v>
      </c>
      <c r="C63" s="123">
        <f t="shared" si="24"/>
        <v>42.681731799813399</v>
      </c>
      <c r="D63" s="123">
        <f t="shared" si="24"/>
        <v>40.739092710467659</v>
      </c>
      <c r="E63" s="123">
        <f t="shared" si="24"/>
        <v>40.037940593525349</v>
      </c>
      <c r="F63" s="123">
        <f t="shared" si="24"/>
        <v>35.809946103245153</v>
      </c>
      <c r="G63" s="123">
        <f t="shared" si="24"/>
        <v>33.554061079918291</v>
      </c>
      <c r="H63" s="123">
        <f t="shared" si="24"/>
        <v>29.373034234824914</v>
      </c>
      <c r="I63" s="123">
        <f t="shared" si="24"/>
        <v>23.971774136702063</v>
      </c>
      <c r="J63" s="123">
        <f t="shared" si="24"/>
        <v>26.062069705148833</v>
      </c>
      <c r="K63" s="123">
        <f t="shared" si="24"/>
        <v>27.244397051374886</v>
      </c>
      <c r="L63" s="123">
        <f t="shared" si="24"/>
        <v>36.167700624266807</v>
      </c>
      <c r="M63" s="123">
        <f t="shared" si="24"/>
        <v>31.953164296436771</v>
      </c>
      <c r="N63" s="123">
        <f t="shared" si="24"/>
        <v>31.138908326491396</v>
      </c>
      <c r="O63" s="123">
        <f t="shared" si="24"/>
        <v>33.112315840760239</v>
      </c>
      <c r="P63" s="123">
        <f t="shared" si="24"/>
        <v>28.062144525490762</v>
      </c>
      <c r="Q63" s="123">
        <f t="shared" si="24"/>
        <v>29.051839251266426</v>
      </c>
      <c r="R63" s="123">
        <f t="shared" ref="R63:V63" si="25">SUM(R64:R65)</f>
        <v>29.875565855815072</v>
      </c>
      <c r="S63" s="123">
        <f t="shared" si="25"/>
        <v>31.091453593126715</v>
      </c>
      <c r="T63" s="123">
        <f t="shared" si="25"/>
        <v>28.648930492984917</v>
      </c>
      <c r="U63" s="123">
        <f t="shared" si="25"/>
        <v>28.037343680956123</v>
      </c>
      <c r="V63" s="123">
        <f t="shared" si="25"/>
        <v>28.738046127472472</v>
      </c>
      <c r="W63" s="123">
        <f t="shared" ref="W63" si="26">SUM(W64:W65)</f>
        <v>32.229996376442784</v>
      </c>
      <c r="DA63" s="130" t="s">
        <v>3140</v>
      </c>
    </row>
    <row r="64" spans="1:105" ht="12" customHeight="1" x14ac:dyDescent="0.25">
      <c r="A64" s="97" t="s">
        <v>217</v>
      </c>
      <c r="B64" s="99">
        <v>41.822056727568111</v>
      </c>
      <c r="C64" s="99">
        <v>42.681731799813399</v>
      </c>
      <c r="D64" s="99">
        <v>40.739092710467659</v>
      </c>
      <c r="E64" s="99">
        <v>40.037940593525349</v>
      </c>
      <c r="F64" s="99">
        <v>35.809946103245153</v>
      </c>
      <c r="G64" s="99">
        <v>33.554061079918291</v>
      </c>
      <c r="H64" s="99">
        <v>29.373034234824914</v>
      </c>
      <c r="I64" s="99">
        <v>23.971774136702063</v>
      </c>
      <c r="J64" s="99">
        <v>26.062069705148833</v>
      </c>
      <c r="K64" s="99">
        <v>27.244397051374886</v>
      </c>
      <c r="L64" s="99">
        <v>36.167700624266807</v>
      </c>
      <c r="M64" s="99">
        <v>31.953164296436771</v>
      </c>
      <c r="N64" s="99">
        <v>31.138908326491396</v>
      </c>
      <c r="O64" s="99">
        <v>33.112315840760239</v>
      </c>
      <c r="P64" s="99">
        <v>28.062144525490762</v>
      </c>
      <c r="Q64" s="99">
        <v>29.051839251266426</v>
      </c>
      <c r="R64" s="99">
        <v>29.875565855815072</v>
      </c>
      <c r="S64" s="99">
        <v>31.091453593126715</v>
      </c>
      <c r="T64" s="99">
        <v>28.648930492984917</v>
      </c>
      <c r="U64" s="99">
        <v>28.037343680956123</v>
      </c>
      <c r="V64" s="99">
        <v>28.738046127472472</v>
      </c>
      <c r="W64" s="99">
        <v>32.229996376442784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2.7852553402597726</v>
      </c>
      <c r="C68" s="123">
        <v>2.0789232524028542</v>
      </c>
      <c r="D68" s="123">
        <v>2.1084586960534497</v>
      </c>
      <c r="E68" s="123">
        <v>2.2597957075941153</v>
      </c>
      <c r="F68" s="123">
        <v>2.2095661967131668</v>
      </c>
      <c r="G68" s="123">
        <v>2.2626473583889588</v>
      </c>
      <c r="H68" s="123">
        <v>2.3281447530076158</v>
      </c>
      <c r="I68" s="123">
        <v>2.2923362281478292</v>
      </c>
      <c r="J68" s="123">
        <v>2.462819450383062</v>
      </c>
      <c r="K68" s="123">
        <v>2.603540238513633</v>
      </c>
      <c r="L68" s="123">
        <v>1.7456634890044131</v>
      </c>
      <c r="M68" s="123">
        <v>1.9601755048858265</v>
      </c>
      <c r="N68" s="123">
        <v>2.0339813810075755</v>
      </c>
      <c r="O68" s="123">
        <v>2.3590632717913</v>
      </c>
      <c r="P68" s="123">
        <v>3.5779240781613879</v>
      </c>
      <c r="Q68" s="123">
        <v>3.094718748965593</v>
      </c>
      <c r="R68" s="123">
        <v>2.9423321125626254</v>
      </c>
      <c r="S68" s="123">
        <v>3.3626295709026701</v>
      </c>
      <c r="T68" s="123">
        <v>4.3774944104609057</v>
      </c>
      <c r="U68" s="123">
        <v>4.2437476297035177</v>
      </c>
      <c r="V68" s="123">
        <v>4.4982700878799502</v>
      </c>
      <c r="W68" s="123">
        <v>3.6430552843355133</v>
      </c>
      <c r="DA68" s="130" t="s">
        <v>3145</v>
      </c>
    </row>
    <row r="69" spans="1:105" ht="12" customHeight="1" x14ac:dyDescent="0.25">
      <c r="A69" s="97" t="s">
        <v>134</v>
      </c>
      <c r="B69" s="99">
        <v>4.2469127704546965</v>
      </c>
      <c r="C69" s="99">
        <v>3.0044629725764747</v>
      </c>
      <c r="D69" s="99">
        <v>3.019288772286735</v>
      </c>
      <c r="E69" s="99">
        <v>3.1611853999411688</v>
      </c>
      <c r="F69" s="99">
        <v>3.0315660722146975</v>
      </c>
      <c r="G69" s="99">
        <v>3.0314708104982522</v>
      </c>
      <c r="H69" s="99">
        <v>3.0734340776721649</v>
      </c>
      <c r="I69" s="99">
        <v>2.9697735152198965</v>
      </c>
      <c r="J69" s="99">
        <v>3.1041911152930504</v>
      </c>
      <c r="K69" s="99">
        <v>3.1958923793400515</v>
      </c>
      <c r="L69" s="99">
        <v>1.9066788794454776</v>
      </c>
      <c r="M69" s="99">
        <v>2.1734697925636604</v>
      </c>
      <c r="N69" s="99">
        <v>2.2249224747902461</v>
      </c>
      <c r="O69" s="99">
        <v>2.5295334645615757</v>
      </c>
      <c r="P69" s="99">
        <v>3.6912249161049022</v>
      </c>
      <c r="Q69" s="99">
        <v>3.198994847069125</v>
      </c>
      <c r="R69" s="99">
        <v>3.022042192635876</v>
      </c>
      <c r="S69" s="99">
        <v>3.4620464879250425</v>
      </c>
      <c r="T69" s="99">
        <v>4.6766400474787799</v>
      </c>
      <c r="U69" s="99">
        <v>4.7801613856135319</v>
      </c>
      <c r="V69" s="99">
        <v>5.2026719057798019</v>
      </c>
      <c r="W69" s="99">
        <v>4.4157084458215214</v>
      </c>
      <c r="DA69" s="63" t="s">
        <v>3146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0.62122508627603212</v>
      </c>
      <c r="M70" s="99">
        <v>0.63809713350599817</v>
      </c>
      <c r="N70" s="99">
        <v>0.70460420094821596</v>
      </c>
      <c r="O70" s="99">
        <v>0.90239542758812374</v>
      </c>
      <c r="P70" s="99">
        <v>1.1726535452634073</v>
      </c>
      <c r="Q70" s="99">
        <v>1.0407612724914461</v>
      </c>
      <c r="R70" s="99">
        <v>1.0068139875262969</v>
      </c>
      <c r="S70" s="99">
        <v>1.0389053532525256</v>
      </c>
      <c r="T70" s="99">
        <v>1.4237013159740668</v>
      </c>
      <c r="U70" s="99">
        <v>1.3471888165496999</v>
      </c>
      <c r="V70" s="99">
        <v>1.447422844777206</v>
      </c>
      <c r="W70" s="99">
        <v>1.2274607586464803</v>
      </c>
      <c r="DA70" s="63" t="s">
        <v>3147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0.62122508627603212</v>
      </c>
      <c r="M71" s="102">
        <v>0.63809713350599817</v>
      </c>
      <c r="N71" s="102">
        <v>0.70460420094821596</v>
      </c>
      <c r="O71" s="102">
        <v>0.90239542758812374</v>
      </c>
      <c r="P71" s="102">
        <v>1.1726535452634073</v>
      </c>
      <c r="Q71" s="102">
        <v>1.0407612724914461</v>
      </c>
      <c r="R71" s="102">
        <v>1.0068139875262969</v>
      </c>
      <c r="S71" s="102">
        <v>1.0389053532525256</v>
      </c>
      <c r="T71" s="102">
        <v>1.4237013159740668</v>
      </c>
      <c r="U71" s="102">
        <v>1.3471888165496999</v>
      </c>
      <c r="V71" s="102">
        <v>1.447422844777206</v>
      </c>
      <c r="W71" s="102">
        <v>1.2274607586464803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1.1566093006544484</v>
      </c>
      <c r="C77" s="123">
        <v>0.74393273415964489</v>
      </c>
      <c r="D77" s="123">
        <v>0.70492589927038907</v>
      </c>
      <c r="E77" s="123">
        <v>0.88377193460868975</v>
      </c>
      <c r="F77" s="123">
        <v>0.90148675696787628</v>
      </c>
      <c r="G77" s="123">
        <v>0.86374052751536912</v>
      </c>
      <c r="H77" s="123">
        <v>0.78876574240186548</v>
      </c>
      <c r="I77" s="123">
        <v>0.82102258609286061</v>
      </c>
      <c r="J77" s="123">
        <v>0.80590514914910827</v>
      </c>
      <c r="K77" s="123">
        <v>0.82918713273343214</v>
      </c>
      <c r="L77" s="123">
        <v>0.53542649369937778</v>
      </c>
      <c r="M77" s="123">
        <v>0.62177512515937039</v>
      </c>
      <c r="N77" s="123">
        <v>0.61168300025351119</v>
      </c>
      <c r="O77" s="123">
        <v>0.65876879826995149</v>
      </c>
      <c r="P77" s="123">
        <v>0.90657527652457648</v>
      </c>
      <c r="Q77" s="123">
        <v>0.82464290595565803</v>
      </c>
      <c r="R77" s="123">
        <v>0.82671781298360947</v>
      </c>
      <c r="S77" s="123">
        <v>1.061391914009437</v>
      </c>
      <c r="T77" s="123">
        <v>1.1088823253916673</v>
      </c>
      <c r="U77" s="123">
        <v>1.117532038575944</v>
      </c>
      <c r="V77" s="123">
        <v>1.1374021655451014</v>
      </c>
      <c r="W77" s="123">
        <v>1.3392116512419503</v>
      </c>
      <c r="DA77" s="130" t="s">
        <v>3154</v>
      </c>
    </row>
    <row r="78" spans="1:105" ht="12" customHeight="1" x14ac:dyDescent="0.25">
      <c r="A78" s="97" t="s">
        <v>192</v>
      </c>
      <c r="B78" s="99">
        <v>1.1720582831598172</v>
      </c>
      <c r="C78" s="99">
        <v>0.76043149700131818</v>
      </c>
      <c r="D78" s="99">
        <v>0.72942402552468855</v>
      </c>
      <c r="E78" s="99">
        <v>0.91092902113294205</v>
      </c>
      <c r="F78" s="99">
        <v>0.92837929836673938</v>
      </c>
      <c r="G78" s="99">
        <v>0.88208842927099806</v>
      </c>
      <c r="H78" s="99">
        <v>0.80715608521086402</v>
      </c>
      <c r="I78" s="99">
        <v>0.84137524050530266</v>
      </c>
      <c r="J78" s="99">
        <v>0.83164552108103662</v>
      </c>
      <c r="K78" s="99">
        <v>0.85466774039010807</v>
      </c>
      <c r="L78" s="99">
        <v>0.55070770879468167</v>
      </c>
      <c r="M78" s="99">
        <v>0.68069361370681591</v>
      </c>
      <c r="N78" s="99">
        <v>0.66500033406039094</v>
      </c>
      <c r="O78" s="99">
        <v>0.69382632449930026</v>
      </c>
      <c r="P78" s="99">
        <v>0.93206150782153629</v>
      </c>
      <c r="Q78" s="99">
        <v>0.85369943389190328</v>
      </c>
      <c r="R78" s="99">
        <v>0.85079598351912511</v>
      </c>
      <c r="S78" s="99">
        <v>1.0900710935418501</v>
      </c>
      <c r="T78" s="99">
        <v>1.1221896947308363</v>
      </c>
      <c r="U78" s="99">
        <v>1.1498296245594175</v>
      </c>
      <c r="V78" s="99">
        <v>1.1782673256967153</v>
      </c>
      <c r="W78" s="99">
        <v>1.3921779200744802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0.49292777991482684</v>
      </c>
      <c r="C81" s="118">
        <f t="shared" si="28"/>
        <v>1.0371448841857409</v>
      </c>
      <c r="D81" s="118">
        <f t="shared" si="28"/>
        <v>0.94731568025033996</v>
      </c>
      <c r="E81" s="118">
        <f t="shared" si="28"/>
        <v>0.84403098186026126</v>
      </c>
      <c r="F81" s="118">
        <f t="shared" si="28"/>
        <v>0.76354917916804066</v>
      </c>
      <c r="G81" s="118">
        <f t="shared" si="28"/>
        <v>0.69709568920326026</v>
      </c>
      <c r="H81" s="118">
        <f t="shared" si="28"/>
        <v>0.65163155593710576</v>
      </c>
      <c r="I81" s="118">
        <f t="shared" si="28"/>
        <v>0.58784981873097408</v>
      </c>
      <c r="J81" s="118">
        <f t="shared" si="28"/>
        <v>0.39624996908319737</v>
      </c>
      <c r="K81" s="118">
        <f t="shared" si="28"/>
        <v>0.25548041127320142</v>
      </c>
      <c r="L81" s="118">
        <f t="shared" si="28"/>
        <v>0.16190562814584497</v>
      </c>
      <c r="M81" s="118">
        <f t="shared" si="28"/>
        <v>0.15703636131534646</v>
      </c>
      <c r="N81" s="118">
        <f t="shared" si="28"/>
        <v>0.15254701735586876</v>
      </c>
      <c r="O81" s="118">
        <f t="shared" si="28"/>
        <v>0.15583194475125348</v>
      </c>
      <c r="P81" s="118">
        <f t="shared" si="28"/>
        <v>0.16174480134885302</v>
      </c>
      <c r="Q81" s="118">
        <f t="shared" si="28"/>
        <v>0.16170148837437237</v>
      </c>
      <c r="R81" s="118">
        <f t="shared" ref="R81:V81" si="29">R82+R85+R87+R100</f>
        <v>0.15838198938014136</v>
      </c>
      <c r="S81" s="118">
        <f t="shared" si="29"/>
        <v>0.16744038250498985</v>
      </c>
      <c r="T81" s="118">
        <f t="shared" si="29"/>
        <v>0.14143906068884321</v>
      </c>
      <c r="U81" s="118">
        <f t="shared" si="29"/>
        <v>0.10914374491714754</v>
      </c>
      <c r="V81" s="118">
        <f t="shared" si="29"/>
        <v>8.5669816640280227E-2</v>
      </c>
      <c r="W81" s="118">
        <f t="shared" ref="W81" si="30">W82+W85+W87+W100</f>
        <v>0.11001381930353257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0.43898673638185753</v>
      </c>
      <c r="C87" s="123">
        <v>0.96943170925650335</v>
      </c>
      <c r="D87" s="123">
        <v>0.88789738436732268</v>
      </c>
      <c r="E87" s="123">
        <v>0.7940708978771498</v>
      </c>
      <c r="F87" s="123">
        <v>0.70928948108046186</v>
      </c>
      <c r="G87" s="123">
        <v>0.6369080070429517</v>
      </c>
      <c r="H87" s="123">
        <v>0.59410579949267828</v>
      </c>
      <c r="I87" s="123">
        <v>0.52631259614436376</v>
      </c>
      <c r="J87" s="123">
        <v>0.32651003653309352</v>
      </c>
      <c r="K87" s="123">
        <v>0.20036716994968998</v>
      </c>
      <c r="L87" s="123">
        <v>0.12227999255113087</v>
      </c>
      <c r="M87" s="123">
        <v>0.11598716161395785</v>
      </c>
      <c r="N87" s="123">
        <v>0.11211423753220004</v>
      </c>
      <c r="O87" s="123">
        <v>0.11638252973093799</v>
      </c>
      <c r="P87" s="123">
        <v>0.12065553027384131</v>
      </c>
      <c r="Q87" s="123">
        <v>0.12050795392808568</v>
      </c>
      <c r="R87" s="123">
        <v>0.11852043277360597</v>
      </c>
      <c r="S87" s="123">
        <v>0.13213747961864078</v>
      </c>
      <c r="T87" s="123">
        <v>0.12673029541062109</v>
      </c>
      <c r="U87" s="123">
        <v>7.9773873739891463E-2</v>
      </c>
      <c r="V87" s="123">
        <v>6.7727868767703273E-2</v>
      </c>
      <c r="W87" s="123">
        <v>6.7523318762699083E-2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3.531286879409079</v>
      </c>
      <c r="C92" s="102">
        <v>3.3493529723966033</v>
      </c>
      <c r="D92" s="102">
        <v>3.3198965247359618</v>
      </c>
      <c r="E92" s="102">
        <v>3.2378893698293143</v>
      </c>
      <c r="F92" s="102">
        <v>3.2045379294341259</v>
      </c>
      <c r="G92" s="102">
        <v>3.234651186631758</v>
      </c>
      <c r="H92" s="102">
        <v>3.2684318339758143</v>
      </c>
      <c r="I92" s="102">
        <v>3.2986914947059693</v>
      </c>
      <c r="J92" s="102">
        <v>3.1185233929504226</v>
      </c>
      <c r="K92" s="102">
        <v>3.0732589252277247</v>
      </c>
      <c r="L92" s="102">
        <v>2.9526236688941228</v>
      </c>
      <c r="M92" s="102">
        <v>2.9289634054615243</v>
      </c>
      <c r="N92" s="102">
        <v>2.9061725031861476</v>
      </c>
      <c r="O92" s="102">
        <v>2.9977840854140125</v>
      </c>
      <c r="P92" s="102">
        <v>3.3420595238979467</v>
      </c>
      <c r="Q92" s="102">
        <v>3.4137768434814535</v>
      </c>
      <c r="R92" s="102">
        <v>3.3593303987938143</v>
      </c>
      <c r="S92" s="102">
        <v>3.7805763321849808</v>
      </c>
      <c r="T92" s="102">
        <v>4.6949306862453408</v>
      </c>
      <c r="U92" s="102">
        <v>3.6937133975630312</v>
      </c>
      <c r="V92" s="102">
        <v>4.8706895366481877</v>
      </c>
      <c r="W92" s="102">
        <v>5.745800846625567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1.0331779811207744</v>
      </c>
      <c r="M93" s="105">
        <v>0.91914057073190381</v>
      </c>
      <c r="N93" s="105">
        <v>0.97346248191945883</v>
      </c>
      <c r="O93" s="105">
        <v>1.1170002264328311</v>
      </c>
      <c r="P93" s="105">
        <v>1.1275195545452894</v>
      </c>
      <c r="Q93" s="105">
        <v>1.2185203521883288</v>
      </c>
      <c r="R93" s="105">
        <v>1.2988955523340528</v>
      </c>
      <c r="S93" s="105">
        <v>1.3531568675164194</v>
      </c>
      <c r="T93" s="105">
        <v>1.3833581590799442</v>
      </c>
      <c r="U93" s="105">
        <v>1.0761067842610301</v>
      </c>
      <c r="V93" s="105">
        <v>1.461708127174008</v>
      </c>
      <c r="W93" s="105">
        <v>1.7042450216020555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1.0331779811207744</v>
      </c>
      <c r="M94" s="99">
        <v>0.91914057073190381</v>
      </c>
      <c r="N94" s="99">
        <v>0.97346248191945883</v>
      </c>
      <c r="O94" s="99">
        <v>1.1170002264328311</v>
      </c>
      <c r="P94" s="99">
        <v>1.1275195545452894</v>
      </c>
      <c r="Q94" s="99">
        <v>1.2185203521883288</v>
      </c>
      <c r="R94" s="99">
        <v>1.2988955523340528</v>
      </c>
      <c r="S94" s="99">
        <v>1.3531568675164194</v>
      </c>
      <c r="T94" s="99">
        <v>1.3833581590799442</v>
      </c>
      <c r="U94" s="99">
        <v>1.0761067842610301</v>
      </c>
      <c r="V94" s="99">
        <v>1.461708127174008</v>
      </c>
      <c r="W94" s="99">
        <v>1.7042450216020555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5.3941043532969302E-2</v>
      </c>
      <c r="C100" s="123">
        <v>6.7713174929237549E-2</v>
      </c>
      <c r="D100" s="123">
        <v>5.941829588301728E-2</v>
      </c>
      <c r="E100" s="123">
        <v>4.9960083983111511E-2</v>
      </c>
      <c r="F100" s="123">
        <v>5.4259698087578787E-2</v>
      </c>
      <c r="G100" s="123">
        <v>6.0187682160308516E-2</v>
      </c>
      <c r="H100" s="123">
        <v>5.7525756444427423E-2</v>
      </c>
      <c r="I100" s="123">
        <v>6.153722258661027E-2</v>
      </c>
      <c r="J100" s="123">
        <v>6.9739932550103842E-2</v>
      </c>
      <c r="K100" s="123">
        <v>5.5113241323511419E-2</v>
      </c>
      <c r="L100" s="123">
        <v>3.962563559471409E-2</v>
      </c>
      <c r="M100" s="123">
        <v>4.1049199701388601E-2</v>
      </c>
      <c r="N100" s="123">
        <v>4.0432779823668712E-2</v>
      </c>
      <c r="O100" s="123">
        <v>3.944941502031548E-2</v>
      </c>
      <c r="P100" s="123">
        <v>4.1089271075011709E-2</v>
      </c>
      <c r="Q100" s="123">
        <v>4.1193534446286685E-2</v>
      </c>
      <c r="R100" s="123">
        <v>3.9861556606535384E-2</v>
      </c>
      <c r="S100" s="123">
        <v>3.5302902886349068E-2</v>
      </c>
      <c r="T100" s="123">
        <v>1.4708765278222118E-2</v>
      </c>
      <c r="U100" s="123">
        <v>2.9369871177256084E-2</v>
      </c>
      <c r="V100" s="123">
        <v>1.7941947872576955E-2</v>
      </c>
      <c r="W100" s="123">
        <v>4.2490500540833497E-2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1.0004065758938658</v>
      </c>
      <c r="C102" s="99">
        <v>1.0232213100418119</v>
      </c>
      <c r="D102" s="99">
        <v>0.91704622923066414</v>
      </c>
      <c r="E102" s="99">
        <v>0.89123323068960936</v>
      </c>
      <c r="F102" s="99">
        <v>0.95821508066002548</v>
      </c>
      <c r="G102" s="99">
        <v>1.0099795665514923</v>
      </c>
      <c r="H102" s="99">
        <v>0.92413700848896352</v>
      </c>
      <c r="I102" s="99">
        <v>0.93851720489320567</v>
      </c>
      <c r="J102" s="99">
        <v>0.89257023301048311</v>
      </c>
      <c r="K102" s="99">
        <v>0.8324470349099613</v>
      </c>
      <c r="L102" s="99">
        <v>0.72875781312578647</v>
      </c>
      <c r="M102" s="99">
        <v>0.78867464033296286</v>
      </c>
      <c r="N102" s="99">
        <v>0.8088305969251719</v>
      </c>
      <c r="O102" s="99">
        <v>0.81381317553769017</v>
      </c>
      <c r="P102" s="99">
        <v>0.90388359172911759</v>
      </c>
      <c r="Q102" s="99">
        <v>0.98129646675007176</v>
      </c>
      <c r="R102" s="99">
        <v>1.1182590630484925</v>
      </c>
      <c r="S102" s="99">
        <v>1.2577717278416487</v>
      </c>
      <c r="T102" s="99">
        <v>0.72894534092639718</v>
      </c>
      <c r="U102" s="99">
        <v>1.4917026381443277</v>
      </c>
      <c r="V102" s="99">
        <v>0.93356461545894842</v>
      </c>
      <c r="W102" s="99">
        <v>1.8835343756258283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5.569009733270263E-2</v>
      </c>
      <c r="C124" s="118">
        <f t="shared" si="42"/>
        <v>6.0721666829778136E-2</v>
      </c>
      <c r="D124" s="118">
        <f t="shared" si="42"/>
        <v>5.5385793733698667E-2</v>
      </c>
      <c r="E124" s="118">
        <f t="shared" si="42"/>
        <v>5.0969457828735555E-2</v>
      </c>
      <c r="F124" s="118">
        <f t="shared" si="42"/>
        <v>5.5289431804170286E-2</v>
      </c>
      <c r="G124" s="118">
        <f t="shared" si="42"/>
        <v>6.0975408104425165E-2</v>
      </c>
      <c r="H124" s="118">
        <f t="shared" si="42"/>
        <v>5.9252254209896806E-2</v>
      </c>
      <c r="I124" s="118">
        <f t="shared" si="42"/>
        <v>6.2119466520187759E-2</v>
      </c>
      <c r="J124" s="118">
        <f t="shared" si="42"/>
        <v>6.103270385337755E-2</v>
      </c>
      <c r="K124" s="118">
        <f t="shared" si="42"/>
        <v>5.6760213462508438E-2</v>
      </c>
      <c r="L124" s="118">
        <f t="shared" si="42"/>
        <v>4.979415713713211E-2</v>
      </c>
      <c r="M124" s="118">
        <f t="shared" si="42"/>
        <v>5.2457015676905687E-2</v>
      </c>
      <c r="N124" s="118">
        <f t="shared" si="42"/>
        <v>4.819979514899686E-2</v>
      </c>
      <c r="O124" s="118">
        <f t="shared" si="42"/>
        <v>4.1458736140743968E-2</v>
      </c>
      <c r="P124" s="118">
        <f t="shared" si="42"/>
        <v>3.9812690862250838E-2</v>
      </c>
      <c r="Q124" s="118">
        <f t="shared" si="42"/>
        <v>3.9332149127379722E-2</v>
      </c>
      <c r="R124" s="118">
        <f t="shared" ref="R124:V124" si="43">R125+R128+R130+R139</f>
        <v>4.0443658233501226E-2</v>
      </c>
      <c r="S124" s="118">
        <f t="shared" si="43"/>
        <v>3.9527208860118838E-2</v>
      </c>
      <c r="T124" s="118">
        <f t="shared" si="43"/>
        <v>1.8407793366663604E-2</v>
      </c>
      <c r="U124" s="118">
        <f t="shared" si="43"/>
        <v>3.7637044624177531E-2</v>
      </c>
      <c r="V124" s="118">
        <f t="shared" si="43"/>
        <v>2.2421371162795897E-2</v>
      </c>
      <c r="W124" s="118">
        <f t="shared" ref="W124" si="44">W125+W128+W130+W139</f>
        <v>5.1498789120051423E-2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5.569009733270263E-2</v>
      </c>
      <c r="C139" s="123">
        <v>6.0721666829778136E-2</v>
      </c>
      <c r="D139" s="123">
        <v>5.5385793733698667E-2</v>
      </c>
      <c r="E139" s="123">
        <v>5.0969457828735555E-2</v>
      </c>
      <c r="F139" s="123">
        <v>5.5289431804170286E-2</v>
      </c>
      <c r="G139" s="123">
        <v>6.0975408104425165E-2</v>
      </c>
      <c r="H139" s="123">
        <v>5.9252254209896806E-2</v>
      </c>
      <c r="I139" s="123">
        <v>6.2119466520187759E-2</v>
      </c>
      <c r="J139" s="123">
        <v>6.103270385337755E-2</v>
      </c>
      <c r="K139" s="123">
        <v>5.6760213462508438E-2</v>
      </c>
      <c r="L139" s="123">
        <v>4.979415713713211E-2</v>
      </c>
      <c r="M139" s="123">
        <v>5.2457015676905687E-2</v>
      </c>
      <c r="N139" s="123">
        <v>4.819979514899686E-2</v>
      </c>
      <c r="O139" s="123">
        <v>4.1458736140743968E-2</v>
      </c>
      <c r="P139" s="123">
        <v>3.9812690862250838E-2</v>
      </c>
      <c r="Q139" s="123">
        <v>3.9332149127379722E-2</v>
      </c>
      <c r="R139" s="123">
        <v>4.0443658233501226E-2</v>
      </c>
      <c r="S139" s="123">
        <v>3.9527208860118838E-2</v>
      </c>
      <c r="T139" s="123">
        <v>1.8407793366663604E-2</v>
      </c>
      <c r="U139" s="123">
        <v>3.7637044624177531E-2</v>
      </c>
      <c r="V139" s="123">
        <v>2.2421371162795897E-2</v>
      </c>
      <c r="W139" s="123">
        <v>5.1498789120051423E-2</v>
      </c>
      <c r="DA139" s="130" t="s">
        <v>3213</v>
      </c>
    </row>
    <row r="140" spans="1:105" ht="12" customHeight="1" x14ac:dyDescent="0.25">
      <c r="A140" s="97" t="s">
        <v>50</v>
      </c>
      <c r="B140" s="99">
        <v>1.0004065758938656</v>
      </c>
      <c r="C140" s="99">
        <v>1.0285793316160319</v>
      </c>
      <c r="D140" s="99">
        <v>0.92158094802638713</v>
      </c>
      <c r="E140" s="99">
        <v>0.89520601059874716</v>
      </c>
      <c r="F140" s="99">
        <v>0.96166113015936761</v>
      </c>
      <c r="G140" s="99">
        <v>1.0122144330736165</v>
      </c>
      <c r="H140" s="99">
        <v>0.9247069781101579</v>
      </c>
      <c r="I140" s="99">
        <v>0.93884988430897687</v>
      </c>
      <c r="J140" s="99">
        <v>0.89402207351483709</v>
      </c>
      <c r="K140" s="99">
        <v>0.83388871115908791</v>
      </c>
      <c r="L140" s="99">
        <v>0.73011104189262521</v>
      </c>
      <c r="M140" s="99">
        <v>0.78982879773665859</v>
      </c>
      <c r="N140" s="99">
        <v>0.80955788484438607</v>
      </c>
      <c r="O140" s="99">
        <v>0.81400300298832806</v>
      </c>
      <c r="P140" s="99">
        <v>0.90386745042929484</v>
      </c>
      <c r="Q140" s="99">
        <v>0.98115240185628405</v>
      </c>
      <c r="R140" s="99">
        <v>1.1183038304435549</v>
      </c>
      <c r="S140" s="99">
        <v>1.2582265969801034</v>
      </c>
      <c r="T140" s="99">
        <v>0.72949472138141247</v>
      </c>
      <c r="U140" s="99">
        <v>1.4906309273931244</v>
      </c>
      <c r="V140" s="99">
        <v>0.93142835890654352</v>
      </c>
      <c r="W140" s="99">
        <v>1.8781327950404547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0.49538881176744837</v>
      </c>
      <c r="C143" s="118">
        <f t="shared" si="49"/>
        <v>0.67640167931301853</v>
      </c>
      <c r="D143" s="118">
        <f t="shared" si="49"/>
        <v>0.70918294476825605</v>
      </c>
      <c r="E143" s="118">
        <f t="shared" si="49"/>
        <v>0.70161696279818209</v>
      </c>
      <c r="F143" s="118">
        <f t="shared" si="49"/>
        <v>0.67994777117102378</v>
      </c>
      <c r="G143" s="118">
        <f t="shared" si="49"/>
        <v>0.6522411082838766</v>
      </c>
      <c r="H143" s="118">
        <f t="shared" si="49"/>
        <v>0.61981569863030772</v>
      </c>
      <c r="I143" s="118">
        <f t="shared" si="49"/>
        <v>0.58678412499271182</v>
      </c>
      <c r="J143" s="118">
        <f t="shared" si="49"/>
        <v>0.51074094810663673</v>
      </c>
      <c r="K143" s="118">
        <f t="shared" si="49"/>
        <v>0.43269915233010608</v>
      </c>
      <c r="L143" s="118">
        <f t="shared" si="49"/>
        <v>0.35840374432868605</v>
      </c>
      <c r="M143" s="118">
        <f t="shared" si="49"/>
        <v>0.2881257522138454</v>
      </c>
      <c r="N143" s="118">
        <f t="shared" si="49"/>
        <v>0.21393573602228955</v>
      </c>
      <c r="O143" s="118">
        <f t="shared" si="49"/>
        <v>0.18379789074445912</v>
      </c>
      <c r="P143" s="118">
        <f t="shared" si="49"/>
        <v>0.13915279418746024</v>
      </c>
      <c r="Q143" s="118">
        <f t="shared" si="49"/>
        <v>0.14225901973229682</v>
      </c>
      <c r="R143" s="118">
        <f t="shared" ref="R143:V143" si="50">R144+R146+R148+R157</f>
        <v>0.15695494577951213</v>
      </c>
      <c r="S143" s="118">
        <f t="shared" si="50"/>
        <v>0.17099918505427453</v>
      </c>
      <c r="T143" s="118">
        <f t="shared" si="50"/>
        <v>0.22934365157018219</v>
      </c>
      <c r="U143" s="118">
        <f t="shared" si="50"/>
        <v>0.21434353082995469</v>
      </c>
      <c r="V143" s="118">
        <f t="shared" si="50"/>
        <v>0.29357980444628673</v>
      </c>
      <c r="W143" s="118">
        <f t="shared" ref="W143" si="51">W144+W146+W148+W157</f>
        <v>0.38282611417235607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0.43979712292908585</v>
      </c>
      <c r="C148" s="123">
        <v>0.61502643488907571</v>
      </c>
      <c r="D148" s="123">
        <v>0.65305602024238674</v>
      </c>
      <c r="E148" s="123">
        <v>0.65171857907642428</v>
      </c>
      <c r="F148" s="123">
        <v>0.62575314257929615</v>
      </c>
      <c r="G148" s="123">
        <v>0.59181670708004153</v>
      </c>
      <c r="H148" s="123">
        <v>0.56096859485057027</v>
      </c>
      <c r="I148" s="123">
        <v>0.52494829665456577</v>
      </c>
      <c r="J148" s="123">
        <v>0.4489666207430178</v>
      </c>
      <c r="K148" s="123">
        <v>0.37510216416196202</v>
      </c>
      <c r="L148" s="123">
        <v>0.30777009111615211</v>
      </c>
      <c r="M148" s="123">
        <v>0.23748641925633629</v>
      </c>
      <c r="N148" s="123">
        <v>0.17004178257373562</v>
      </c>
      <c r="O148" s="123">
        <v>0.14698023931319851</v>
      </c>
      <c r="P148" s="123">
        <v>0.10758014896915637</v>
      </c>
      <c r="Q148" s="123">
        <v>0.10940454151635541</v>
      </c>
      <c r="R148" s="123">
        <v>0.122267720052968</v>
      </c>
      <c r="S148" s="123">
        <v>0.13751125146128798</v>
      </c>
      <c r="T148" s="123">
        <v>0.21443415864135709</v>
      </c>
      <c r="U148" s="123">
        <v>0.17942603583189265</v>
      </c>
      <c r="V148" s="123">
        <v>0.27119324000422312</v>
      </c>
      <c r="W148" s="123">
        <v>0.32755244624276264</v>
      </c>
      <c r="DA148" s="130" t="s">
        <v>3221</v>
      </c>
    </row>
    <row r="149" spans="1:105" ht="12" customHeight="1" x14ac:dyDescent="0.25">
      <c r="A149" s="97" t="s">
        <v>124</v>
      </c>
      <c r="B149" s="99">
        <v>3.5312868794090781</v>
      </c>
      <c r="C149" s="99">
        <v>3.3990356902816297</v>
      </c>
      <c r="D149" s="99">
        <v>3.3526189002717062</v>
      </c>
      <c r="E149" s="99">
        <v>3.2602886072097275</v>
      </c>
      <c r="F149" s="99">
        <v>3.2193747679419631</v>
      </c>
      <c r="G149" s="99">
        <v>3.2427941400156781</v>
      </c>
      <c r="H149" s="99">
        <v>3.2659468302399137</v>
      </c>
      <c r="I149" s="99">
        <v>3.3007650164646094</v>
      </c>
      <c r="J149" s="99">
        <v>3.1725063528002231</v>
      </c>
      <c r="K149" s="99">
        <v>3.1584477947334073</v>
      </c>
      <c r="L149" s="99">
        <v>3.050823080326039</v>
      </c>
      <c r="M149" s="99">
        <v>3.0106281194677194</v>
      </c>
      <c r="N149" s="99">
        <v>2.9178497408027031</v>
      </c>
      <c r="O149" s="99">
        <v>2.8301709009186289</v>
      </c>
      <c r="P149" s="99">
        <v>3.0855049814977584</v>
      </c>
      <c r="Q149" s="99">
        <v>3.0533652662521913</v>
      </c>
      <c r="R149" s="99">
        <v>3.0791720355699628</v>
      </c>
      <c r="S149" s="99">
        <v>3.6102967825675645</v>
      </c>
      <c r="T149" s="99">
        <v>4.5250123650441871</v>
      </c>
      <c r="U149" s="99">
        <v>3.5687624067858157</v>
      </c>
      <c r="V149" s="99">
        <v>4.5624081049836134</v>
      </c>
      <c r="W149" s="99">
        <v>5.2369378424951583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1.300788870898365</v>
      </c>
      <c r="U150" s="99">
        <v>1.0145379742391873</v>
      </c>
      <c r="V150" s="99">
        <v>1.3690790701327042</v>
      </c>
      <c r="W150" s="99">
        <v>1.5999090028500502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1.300788870898365</v>
      </c>
      <c r="U151" s="102">
        <v>1.0145379742391873</v>
      </c>
      <c r="V151" s="102">
        <v>1.3690790701327042</v>
      </c>
      <c r="W151" s="102">
        <v>1.5999090028500502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5.5591688838362512E-2</v>
      </c>
      <c r="C157" s="123">
        <v>6.13752444239428E-2</v>
      </c>
      <c r="D157" s="123">
        <v>5.6126924525869273E-2</v>
      </c>
      <c r="E157" s="123">
        <v>4.9898383721757762E-2</v>
      </c>
      <c r="F157" s="123">
        <v>5.4194628591727613E-2</v>
      </c>
      <c r="G157" s="123">
        <v>6.0424401203835056E-2</v>
      </c>
      <c r="H157" s="123">
        <v>5.8847103779737425E-2</v>
      </c>
      <c r="I157" s="123">
        <v>6.1835828338146014E-2</v>
      </c>
      <c r="J157" s="123">
        <v>6.1774327363618951E-2</v>
      </c>
      <c r="K157" s="123">
        <v>5.7596988168144063E-2</v>
      </c>
      <c r="L157" s="123">
        <v>5.0633653212533963E-2</v>
      </c>
      <c r="M157" s="123">
        <v>5.0639332957509081E-2</v>
      </c>
      <c r="N157" s="123">
        <v>4.3893953448553916E-2</v>
      </c>
      <c r="O157" s="123">
        <v>3.681765143126061E-2</v>
      </c>
      <c r="P157" s="123">
        <v>3.1572645218303864E-2</v>
      </c>
      <c r="Q157" s="123">
        <v>3.2854478215941403E-2</v>
      </c>
      <c r="R157" s="123">
        <v>3.4687225726544146E-2</v>
      </c>
      <c r="S157" s="123">
        <v>3.3487933592986539E-2</v>
      </c>
      <c r="T157" s="123">
        <v>1.4909492928825084E-2</v>
      </c>
      <c r="U157" s="123">
        <v>3.4917494998062043E-2</v>
      </c>
      <c r="V157" s="123">
        <v>2.2386564442063595E-2</v>
      </c>
      <c r="W157" s="123">
        <v>5.5273667929593429E-2</v>
      </c>
      <c r="DA157" s="130" t="s">
        <v>3230</v>
      </c>
    </row>
    <row r="158" spans="1:105" ht="12" customHeight="1" x14ac:dyDescent="0.25">
      <c r="A158" s="97" t="s">
        <v>50</v>
      </c>
      <c r="B158" s="99">
        <v>1.0004065758938656</v>
      </c>
      <c r="C158" s="99">
        <v>1.0280353441010419</v>
      </c>
      <c r="D158" s="99">
        <v>0.92037257790478832</v>
      </c>
      <c r="E158" s="99">
        <v>0.89383191710279131</v>
      </c>
      <c r="F158" s="99">
        <v>0.96012577540881616</v>
      </c>
      <c r="G158" s="99">
        <v>1.0110171371588066</v>
      </c>
      <c r="H158" s="99">
        <v>0.92422516548927525</v>
      </c>
      <c r="I158" s="99">
        <v>0.93860278382743734</v>
      </c>
      <c r="J158" s="99">
        <v>0.89370897790438264</v>
      </c>
      <c r="K158" s="99">
        <v>0.83371158793219891</v>
      </c>
      <c r="L158" s="99">
        <v>0.72997604872953703</v>
      </c>
      <c r="M158" s="99">
        <v>0.78958541806569038</v>
      </c>
      <c r="N158" s="99">
        <v>0.80920734513881865</v>
      </c>
      <c r="O158" s="99">
        <v>0.81371836768756312</v>
      </c>
      <c r="P158" s="99">
        <v>0.90359353978472656</v>
      </c>
      <c r="Q158" s="99">
        <v>0.98096108018028505</v>
      </c>
      <c r="R158" s="99">
        <v>1.117987483552034</v>
      </c>
      <c r="S158" s="99">
        <v>1.2577020367659804</v>
      </c>
      <c r="T158" s="99">
        <v>0.72917639582310101</v>
      </c>
      <c r="U158" s="99">
        <v>1.4878208994434283</v>
      </c>
      <c r="V158" s="99">
        <v>0.92954673706109225</v>
      </c>
      <c r="W158" s="99">
        <v>1.8754331467951206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0.49509943080645485</v>
      </c>
      <c r="C161" s="118">
        <f t="shared" si="54"/>
        <v>0.50642025295052784</v>
      </c>
      <c r="D161" s="118">
        <f t="shared" si="54"/>
        <v>0.52736496986874881</v>
      </c>
      <c r="E161" s="118">
        <f t="shared" si="54"/>
        <v>0.53968767591747802</v>
      </c>
      <c r="F161" s="118">
        <f t="shared" si="54"/>
        <v>0.55005363564913612</v>
      </c>
      <c r="G161" s="118">
        <f t="shared" si="54"/>
        <v>0.55449172828593218</v>
      </c>
      <c r="H161" s="118">
        <f t="shared" si="54"/>
        <v>0.55041628190525893</v>
      </c>
      <c r="I161" s="118">
        <f t="shared" si="54"/>
        <v>0.54408420581217631</v>
      </c>
      <c r="J161" s="118">
        <f t="shared" si="54"/>
        <v>0.49993836547553244</v>
      </c>
      <c r="K161" s="118">
        <f t="shared" si="54"/>
        <v>0.47103638260420272</v>
      </c>
      <c r="L161" s="118">
        <f t="shared" si="54"/>
        <v>0.42695615645195606</v>
      </c>
      <c r="M161" s="118">
        <f t="shared" si="54"/>
        <v>0.36430943775266861</v>
      </c>
      <c r="N161" s="118">
        <f t="shared" si="54"/>
        <v>0.27040412038562733</v>
      </c>
      <c r="O161" s="118">
        <f t="shared" si="54"/>
        <v>0.20554171749768929</v>
      </c>
      <c r="P161" s="118">
        <f t="shared" si="54"/>
        <v>0.18458364331286711</v>
      </c>
      <c r="Q161" s="118">
        <f t="shared" si="54"/>
        <v>0.17197348907264007</v>
      </c>
      <c r="R161" s="118">
        <f t="shared" ref="R161:V161" si="55">R162+R164+R166+R175</f>
        <v>0.17991811705175664</v>
      </c>
      <c r="S161" s="118">
        <f t="shared" si="55"/>
        <v>0.20349564682068888</v>
      </c>
      <c r="T161" s="118">
        <f t="shared" si="55"/>
        <v>0.24921474479246059</v>
      </c>
      <c r="U161" s="118">
        <f t="shared" si="55"/>
        <v>0.22674925998763792</v>
      </c>
      <c r="V161" s="118">
        <f t="shared" si="55"/>
        <v>0.30775301241488895</v>
      </c>
      <c r="W161" s="118">
        <f t="shared" ref="W161" si="56">W162+W164+W166+W175</f>
        <v>0.39467548937912988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0.43940856755636354</v>
      </c>
      <c r="C166" s="123">
        <v>0.44861987091999356</v>
      </c>
      <c r="D166" s="123">
        <v>0.47484703483327084</v>
      </c>
      <c r="E166" s="123">
        <v>0.49073683661742279</v>
      </c>
      <c r="F166" s="123">
        <v>0.4968409661367208</v>
      </c>
      <c r="G166" s="123">
        <v>0.49519567153703092</v>
      </c>
      <c r="H166" s="123">
        <v>0.4911701100784896</v>
      </c>
      <c r="I166" s="123">
        <v>0.48133607490032382</v>
      </c>
      <c r="J166" s="123">
        <v>0.43821959948834077</v>
      </c>
      <c r="K166" s="123">
        <v>0.41261960866224556</v>
      </c>
      <c r="L166" s="123">
        <v>0.3744139581373544</v>
      </c>
      <c r="M166" s="123">
        <v>0.30943452468397847</v>
      </c>
      <c r="N166" s="123">
        <v>0.22238552869739558</v>
      </c>
      <c r="O166" s="123">
        <v>0.16615809299212075</v>
      </c>
      <c r="P166" s="123">
        <v>0.14664723431194326</v>
      </c>
      <c r="Q166" s="123">
        <v>0.13458499785217815</v>
      </c>
      <c r="R166" s="123">
        <v>0.14010076444857086</v>
      </c>
      <c r="S166" s="123">
        <v>0.16225232479558624</v>
      </c>
      <c r="T166" s="123">
        <v>0.22898792100312315</v>
      </c>
      <c r="U166" s="123">
        <v>0.1839502513337048</v>
      </c>
      <c r="V166" s="123">
        <v>0.2822202907551975</v>
      </c>
      <c r="W166" s="123">
        <v>0.33870553691118332</v>
      </c>
      <c r="DA166" s="130" t="s">
        <v>3238</v>
      </c>
    </row>
    <row r="167" spans="1:105" ht="12" customHeight="1" x14ac:dyDescent="0.25">
      <c r="A167" s="97" t="s">
        <v>124</v>
      </c>
      <c r="B167" s="99">
        <v>3.531286879409079</v>
      </c>
      <c r="C167" s="99">
        <v>3.4488453043513636</v>
      </c>
      <c r="D167" s="99">
        <v>3.4100386764068218</v>
      </c>
      <c r="E167" s="99">
        <v>3.3144781231445704</v>
      </c>
      <c r="F167" s="99">
        <v>3.2622277317955688</v>
      </c>
      <c r="G167" s="99">
        <v>3.2692881663414597</v>
      </c>
      <c r="H167" s="99">
        <v>3.2670856149357519</v>
      </c>
      <c r="I167" s="99">
        <v>3.2944269313000811</v>
      </c>
      <c r="J167" s="99">
        <v>3.1728001458248838</v>
      </c>
      <c r="K167" s="99">
        <v>3.1710528478619975</v>
      </c>
      <c r="L167" s="99">
        <v>3.0703969990529645</v>
      </c>
      <c r="M167" s="99">
        <v>3.0459992368243296</v>
      </c>
      <c r="N167" s="99">
        <v>2.9759764438309282</v>
      </c>
      <c r="O167" s="99">
        <v>2.9146231901684789</v>
      </c>
      <c r="P167" s="99">
        <v>3.1864137581137579</v>
      </c>
      <c r="Q167" s="99">
        <v>3.2356261412476743</v>
      </c>
      <c r="R167" s="99">
        <v>3.3551052571663118</v>
      </c>
      <c r="S167" s="99">
        <v>3.9732731066119147</v>
      </c>
      <c r="T167" s="99">
        <v>5.0149133860492388</v>
      </c>
      <c r="U167" s="99">
        <v>3.7712798709529451</v>
      </c>
      <c r="V167" s="99">
        <v>4.5978774909061313</v>
      </c>
      <c r="W167" s="99">
        <v>5.2457395154944031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1.3197670155092491</v>
      </c>
      <c r="U168" s="99">
        <v>1.0266395797152059</v>
      </c>
      <c r="V168" s="99">
        <v>1.3762583293346562</v>
      </c>
      <c r="W168" s="99">
        <v>1.6046167922330603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1.3197670155092491</v>
      </c>
      <c r="U169" s="102">
        <v>1.0266395797152059</v>
      </c>
      <c r="V169" s="102">
        <v>1.3762583293346562</v>
      </c>
      <c r="W169" s="102">
        <v>1.6046167922330603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5.569086325009133E-2</v>
      </c>
      <c r="C175" s="123">
        <v>5.7800382030534302E-2</v>
      </c>
      <c r="D175" s="123">
        <v>5.251793503547799E-2</v>
      </c>
      <c r="E175" s="123">
        <v>4.8950839300055213E-2</v>
      </c>
      <c r="F175" s="123">
        <v>5.3212669512415357E-2</v>
      </c>
      <c r="G175" s="123">
        <v>5.9296056748901288E-2</v>
      </c>
      <c r="H175" s="123">
        <v>5.9246171826769362E-2</v>
      </c>
      <c r="I175" s="123">
        <v>6.2748130911852454E-2</v>
      </c>
      <c r="J175" s="123">
        <v>6.1718765987191677E-2</v>
      </c>
      <c r="K175" s="123">
        <v>5.8416773941957156E-2</v>
      </c>
      <c r="L175" s="123">
        <v>5.2542198314601656E-2</v>
      </c>
      <c r="M175" s="123">
        <v>5.4874913068690134E-2</v>
      </c>
      <c r="N175" s="123">
        <v>4.8018591688231742E-2</v>
      </c>
      <c r="O175" s="123">
        <v>3.9383624505568531E-2</v>
      </c>
      <c r="P175" s="123">
        <v>3.7936409000923849E-2</v>
      </c>
      <c r="Q175" s="123">
        <v>3.7388491220461915E-2</v>
      </c>
      <c r="R175" s="123">
        <v>3.9817352603185766E-2</v>
      </c>
      <c r="S175" s="123">
        <v>4.1243322025102641E-2</v>
      </c>
      <c r="T175" s="123">
        <v>2.022682378933742E-2</v>
      </c>
      <c r="U175" s="123">
        <v>4.2799008653933136E-2</v>
      </c>
      <c r="V175" s="123">
        <v>2.5532721659691476E-2</v>
      </c>
      <c r="W175" s="123">
        <v>5.5969952467946532E-2</v>
      </c>
      <c r="DA175" s="130" t="s">
        <v>3247</v>
      </c>
    </row>
    <row r="176" spans="1:105" ht="12" customHeight="1" x14ac:dyDescent="0.25">
      <c r="A176" s="97" t="s">
        <v>50</v>
      </c>
      <c r="B176" s="99">
        <v>1.0004065758938656</v>
      </c>
      <c r="C176" s="99">
        <v>1.0306395228916965</v>
      </c>
      <c r="D176" s="99">
        <v>0.92394829348140928</v>
      </c>
      <c r="E176" s="99">
        <v>0.89767598608521793</v>
      </c>
      <c r="F176" s="99">
        <v>0.96372237769254387</v>
      </c>
      <c r="G176" s="99">
        <v>1.0134198675352739</v>
      </c>
      <c r="H176" s="99">
        <v>0.92463937710098909</v>
      </c>
      <c r="I176" s="99">
        <v>0.93843850859973221</v>
      </c>
      <c r="J176" s="99">
        <v>0.89378505151169951</v>
      </c>
      <c r="K176" s="99">
        <v>0.834043943692653</v>
      </c>
      <c r="L176" s="99">
        <v>0.73041686124287619</v>
      </c>
      <c r="M176" s="99">
        <v>0.79015711715029957</v>
      </c>
      <c r="N176" s="99">
        <v>0.80970753456911548</v>
      </c>
      <c r="O176" s="99">
        <v>0.81396045542551698</v>
      </c>
      <c r="P176" s="99">
        <v>0.90375605134367964</v>
      </c>
      <c r="Q176" s="99">
        <v>0.98099601612210829</v>
      </c>
      <c r="R176" s="99">
        <v>1.1182582440530773</v>
      </c>
      <c r="S176" s="99">
        <v>1.2584219850884275</v>
      </c>
      <c r="T176" s="99">
        <v>0.72968068961221821</v>
      </c>
      <c r="U176" s="99">
        <v>1.4883349991186559</v>
      </c>
      <c r="V176" s="99">
        <v>0.92858835229664782</v>
      </c>
      <c r="W176" s="99">
        <v>1.876030751651562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1.6898844725692581</v>
      </c>
      <c r="D3" s="117">
        <f t="shared" si="0"/>
        <v>2.9183975978413872</v>
      </c>
      <c r="E3" s="117">
        <f t="shared" si="0"/>
        <v>1.8572623773168599</v>
      </c>
      <c r="F3" s="117">
        <f t="shared" si="0"/>
        <v>2.5219174779814546</v>
      </c>
      <c r="G3" s="117">
        <f t="shared" si="0"/>
        <v>0.28814578575260297</v>
      </c>
      <c r="H3" s="117">
        <f t="shared" si="0"/>
        <v>0.68775155365899299</v>
      </c>
      <c r="I3" s="117">
        <f t="shared" si="0"/>
        <v>1.3336509573110562</v>
      </c>
      <c r="J3" s="117">
        <f t="shared" si="0"/>
        <v>1.5438442575976823</v>
      </c>
      <c r="K3" s="117">
        <f t="shared" si="0"/>
        <v>0.16367565156550368</v>
      </c>
      <c r="L3" s="117">
        <f t="shared" si="0"/>
        <v>0</v>
      </c>
      <c r="M3" s="117">
        <f t="shared" si="0"/>
        <v>0</v>
      </c>
      <c r="N3" s="117">
        <f t="shared" si="0"/>
        <v>0.14595574714808848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1.9643740420844069</v>
      </c>
      <c r="S3" s="117">
        <f t="shared" si="1"/>
        <v>1.6436694907733467</v>
      </c>
      <c r="T3" s="117">
        <f t="shared" si="1"/>
        <v>1.4835593895480552</v>
      </c>
      <c r="U3" s="117">
        <f t="shared" si="1"/>
        <v>1.1640432992003171</v>
      </c>
      <c r="V3" s="117">
        <f t="shared" si="1"/>
        <v>2.9166494443007966</v>
      </c>
      <c r="W3" s="117">
        <f t="shared" ref="W3" si="2">W4+W7+W9+W19</f>
        <v>1.3636431568999829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1.5520097005898772</v>
      </c>
      <c r="D4" s="122">
        <f t="shared" si="3"/>
        <v>2.7014483108392322</v>
      </c>
      <c r="E4" s="122">
        <f t="shared" si="3"/>
        <v>1.6998671294481325</v>
      </c>
      <c r="F4" s="122">
        <f t="shared" si="3"/>
        <v>2.3098188937738335</v>
      </c>
      <c r="G4" s="122">
        <f t="shared" si="3"/>
        <v>0.24634395289238548</v>
      </c>
      <c r="H4" s="122">
        <f t="shared" si="3"/>
        <v>0.59020515224047188</v>
      </c>
      <c r="I4" s="122">
        <f t="shared" si="3"/>
        <v>1.1161998730514047</v>
      </c>
      <c r="J4" s="122">
        <f t="shared" si="3"/>
        <v>1.3234811825943924</v>
      </c>
      <c r="K4" s="122">
        <f t="shared" si="3"/>
        <v>0.14125298302357697</v>
      </c>
      <c r="L4" s="122">
        <f t="shared" si="3"/>
        <v>0</v>
      </c>
      <c r="M4" s="122">
        <f t="shared" si="3"/>
        <v>0</v>
      </c>
      <c r="N4" s="122">
        <f t="shared" si="3"/>
        <v>0.13257313477446331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1.6713162716424583</v>
      </c>
      <c r="S4" s="122">
        <f t="shared" si="4"/>
        <v>1.376416515134969</v>
      </c>
      <c r="T4" s="122">
        <f t="shared" si="4"/>
        <v>1.1652450519884088</v>
      </c>
      <c r="U4" s="122">
        <f t="shared" si="4"/>
        <v>0.8684288758015144</v>
      </c>
      <c r="V4" s="122">
        <f t="shared" si="4"/>
        <v>2.1880598332405463</v>
      </c>
      <c r="W4" s="122">
        <f t="shared" ref="W4" si="5">SUM(W5:W6)</f>
        <v>1.0099973388910102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1.5436745278003552</v>
      </c>
      <c r="D5" s="98">
        <v>2.6871335993147278</v>
      </c>
      <c r="E5" s="98">
        <v>1.6909203642670809</v>
      </c>
      <c r="F5" s="98">
        <v>2.2977523615231465</v>
      </c>
      <c r="G5" s="98">
        <v>0.24506589543488944</v>
      </c>
      <c r="H5" s="98">
        <v>0.58717674345378246</v>
      </c>
      <c r="I5" s="98">
        <v>1.1105119731835968</v>
      </c>
      <c r="J5" s="98">
        <v>1.3167579418227688</v>
      </c>
      <c r="K5" s="98">
        <v>0.14053617599996232</v>
      </c>
      <c r="L5" s="98">
        <v>0</v>
      </c>
      <c r="M5" s="98">
        <v>0</v>
      </c>
      <c r="N5" s="98">
        <v>0.13192719951555382</v>
      </c>
      <c r="O5" s="98">
        <v>0</v>
      </c>
      <c r="P5" s="98">
        <v>0</v>
      </c>
      <c r="Q5" s="98">
        <v>0</v>
      </c>
      <c r="R5" s="98">
        <v>1.6629328624084032</v>
      </c>
      <c r="S5" s="98">
        <v>1.3692445146807157</v>
      </c>
      <c r="T5" s="98">
        <v>1.1587515568389359</v>
      </c>
      <c r="U5" s="98">
        <v>0.86349867049057305</v>
      </c>
      <c r="V5" s="98">
        <v>2.1753846483054695</v>
      </c>
      <c r="W5" s="98">
        <v>1.0042263609381181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8.335172789521934E-3</v>
      </c>
      <c r="D6" s="98">
        <v>1.431471152450456E-2</v>
      </c>
      <c r="E6" s="98">
        <v>8.9467651810515997E-3</v>
      </c>
      <c r="F6" s="98">
        <v>1.2066532250687132E-2</v>
      </c>
      <c r="G6" s="98">
        <v>1.2780574574960406E-3</v>
      </c>
      <c r="H6" s="98">
        <v>3.0284087866894525E-3</v>
      </c>
      <c r="I6" s="98">
        <v>5.6878998678077438E-3</v>
      </c>
      <c r="J6" s="98">
        <v>6.7232407716235707E-3</v>
      </c>
      <c r="K6" s="98">
        <v>7.1680702361463929E-4</v>
      </c>
      <c r="L6" s="98">
        <v>0</v>
      </c>
      <c r="M6" s="98">
        <v>0</v>
      </c>
      <c r="N6" s="98">
        <v>6.4593525890949523E-4</v>
      </c>
      <c r="O6" s="98">
        <v>0</v>
      </c>
      <c r="P6" s="98">
        <v>0</v>
      </c>
      <c r="Q6" s="98">
        <v>0</v>
      </c>
      <c r="R6" s="98">
        <v>8.3834092340551673E-3</v>
      </c>
      <c r="S6" s="98">
        <v>7.1720004542533506E-3</v>
      </c>
      <c r="T6" s="98">
        <v>6.4934951494729455E-3</v>
      </c>
      <c r="U6" s="98">
        <v>4.9302053109413621E-3</v>
      </c>
      <c r="V6" s="98">
        <v>1.2675184935076585E-2</v>
      </c>
      <c r="W6" s="98">
        <v>5.7709779528919928E-3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7.5583339087458088E-4</v>
      </c>
      <c r="D7" s="122">
        <f t="shared" si="6"/>
        <v>1.2744147347451041E-3</v>
      </c>
      <c r="E7" s="122">
        <f t="shared" si="6"/>
        <v>1.7700017448425886E-3</v>
      </c>
      <c r="F7" s="122">
        <f t="shared" si="6"/>
        <v>1.7222495946767008E-3</v>
      </c>
      <c r="G7" s="122">
        <f t="shared" si="6"/>
        <v>4.2909384030349434E-4</v>
      </c>
      <c r="H7" s="122">
        <f t="shared" si="6"/>
        <v>8.4523386817919762E-4</v>
      </c>
      <c r="I7" s="122">
        <f t="shared" si="6"/>
        <v>2.8488066002076142E-3</v>
      </c>
      <c r="J7" s="122">
        <f t="shared" si="6"/>
        <v>1.7093629881482475E-3</v>
      </c>
      <c r="K7" s="122">
        <f t="shared" si="6"/>
        <v>3.3207927183779749E-4</v>
      </c>
      <c r="L7" s="122">
        <f t="shared" si="6"/>
        <v>0</v>
      </c>
      <c r="M7" s="122">
        <f t="shared" si="6"/>
        <v>0</v>
      </c>
      <c r="N7" s="122">
        <f t="shared" si="6"/>
        <v>2.7835324859436375E-4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4.0635169220853331E-3</v>
      </c>
      <c r="S7" s="122">
        <f t="shared" si="6"/>
        <v>2.4344011291830658E-3</v>
      </c>
      <c r="T7" s="122">
        <f t="shared" si="6"/>
        <v>4.368843443184077E-3</v>
      </c>
      <c r="U7" s="122">
        <f t="shared" si="6"/>
        <v>2.5315238586263119E-3</v>
      </c>
      <c r="V7" s="122">
        <f t="shared" si="6"/>
        <v>4.188230863706191E-3</v>
      </c>
      <c r="W7" s="122">
        <f t="shared" si="6"/>
        <v>1.123494520816533E-3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7.5583339087458088E-4</v>
      </c>
      <c r="D8" s="98">
        <v>1.2744147347451041E-3</v>
      </c>
      <c r="E8" s="98">
        <v>1.7700017448425886E-3</v>
      </c>
      <c r="F8" s="98">
        <v>1.7222495946767008E-3</v>
      </c>
      <c r="G8" s="98">
        <v>4.2909384030349434E-4</v>
      </c>
      <c r="H8" s="98">
        <v>8.4523386817919762E-4</v>
      </c>
      <c r="I8" s="98">
        <v>2.8488066002076142E-3</v>
      </c>
      <c r="J8" s="98">
        <v>1.7093629881482475E-3</v>
      </c>
      <c r="K8" s="98">
        <v>3.3207927183779749E-4</v>
      </c>
      <c r="L8" s="98">
        <v>0</v>
      </c>
      <c r="M8" s="98">
        <v>0</v>
      </c>
      <c r="N8" s="98">
        <v>2.7835324859436375E-4</v>
      </c>
      <c r="O8" s="98">
        <v>0</v>
      </c>
      <c r="P8" s="98">
        <v>0</v>
      </c>
      <c r="Q8" s="98">
        <v>0</v>
      </c>
      <c r="R8" s="98">
        <v>4.0635169220853331E-3</v>
      </c>
      <c r="S8" s="98">
        <v>2.4344011291830658E-3</v>
      </c>
      <c r="T8" s="98">
        <v>4.368843443184077E-3</v>
      </c>
      <c r="U8" s="98">
        <v>2.5315238586263119E-3</v>
      </c>
      <c r="V8" s="98">
        <v>4.188230863706191E-3</v>
      </c>
      <c r="W8" s="98">
        <v>1.123494520816533E-3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9.8913103777983485E-2</v>
      </c>
      <c r="D9" s="122">
        <v>0.17282752753762082</v>
      </c>
      <c r="E9" s="122">
        <v>0.11481227114684826</v>
      </c>
      <c r="F9" s="122">
        <v>0.16230229649249014</v>
      </c>
      <c r="G9" s="122">
        <v>3.232449851021723E-2</v>
      </c>
      <c r="H9" s="122">
        <v>7.5540425823333798E-2</v>
      </c>
      <c r="I9" s="122">
        <v>0.16432918692786086</v>
      </c>
      <c r="J9" s="122">
        <v>0.16513667754816744</v>
      </c>
      <c r="K9" s="122">
        <v>1.6606360259168191E-2</v>
      </c>
      <c r="L9" s="122">
        <v>0</v>
      </c>
      <c r="M9" s="122">
        <v>0</v>
      </c>
      <c r="N9" s="122">
        <v>9.555551527477257E-3</v>
      </c>
      <c r="O9" s="122">
        <v>0</v>
      </c>
      <c r="P9" s="122">
        <v>0</v>
      </c>
      <c r="Q9" s="122">
        <v>0</v>
      </c>
      <c r="R9" s="122">
        <v>0.21349984099168207</v>
      </c>
      <c r="S9" s="122">
        <v>0.20115938033926242</v>
      </c>
      <c r="T9" s="122">
        <v>0.23324064421330515</v>
      </c>
      <c r="U9" s="122">
        <v>0.22900328255283442</v>
      </c>
      <c r="V9" s="122">
        <v>0.55926702116209548</v>
      </c>
      <c r="W9" s="122">
        <v>0.26161318586809107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9.8913103777983485E-2</v>
      </c>
      <c r="D10" s="98">
        <v>0.17282752753762082</v>
      </c>
      <c r="E10" s="98">
        <v>0.11481227114684826</v>
      </c>
      <c r="F10" s="98">
        <v>9.843387131414881E-2</v>
      </c>
      <c r="G10" s="98">
        <v>8.9763218879777113E-4</v>
      </c>
      <c r="H10" s="98">
        <v>2.3733886935902726E-2</v>
      </c>
      <c r="I10" s="98">
        <v>8.460023086279396E-2</v>
      </c>
      <c r="J10" s="98">
        <v>0.16513667754816744</v>
      </c>
      <c r="K10" s="98">
        <v>1.6606360259168191E-2</v>
      </c>
      <c r="L10" s="98">
        <v>0</v>
      </c>
      <c r="M10" s="98">
        <v>0</v>
      </c>
      <c r="N10" s="98">
        <v>9.3176453396077111E-3</v>
      </c>
      <c r="O10" s="98">
        <v>0</v>
      </c>
      <c r="P10" s="98">
        <v>0</v>
      </c>
      <c r="Q10" s="98">
        <v>0</v>
      </c>
      <c r="R10" s="98">
        <v>0.20798676001838357</v>
      </c>
      <c r="S10" s="98">
        <v>0.18390721017386519</v>
      </c>
      <c r="T10" s="98">
        <v>0.17695025446885881</v>
      </c>
      <c r="U10" s="98">
        <v>0.17217329639689649</v>
      </c>
      <c r="V10" s="98">
        <v>0.51797279205620472</v>
      </c>
      <c r="W10" s="98">
        <v>0.1272819250754729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1.0023982599178943E-2</v>
      </c>
      <c r="G11" s="98">
        <v>4.1449666431526318E-3</v>
      </c>
      <c r="H11" s="98">
        <v>7.0689790187087719E-3</v>
      </c>
      <c r="I11" s="98">
        <v>9.3963801075576062E-3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2.5933140834152814E-4</v>
      </c>
      <c r="S11" s="98">
        <v>5.0002919886270346E-4</v>
      </c>
      <c r="T11" s="98">
        <v>5.0156585300649772E-3</v>
      </c>
      <c r="U11" s="98">
        <v>1.9437603562340094E-3</v>
      </c>
      <c r="V11" s="98">
        <v>3.4690910476362596E-3</v>
      </c>
      <c r="W11" s="98">
        <v>7.529413805910508E-3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1.1717079340443695E-4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4.1088503609124838E-5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7.6082289795312104E-5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5.3844442579162391E-2</v>
      </c>
      <c r="G15" s="101">
        <v>2.7281899678266826E-2</v>
      </c>
      <c r="H15" s="101">
        <v>4.4737559868722299E-2</v>
      </c>
      <c r="I15" s="101">
        <v>7.0332575957509275E-2</v>
      </c>
      <c r="J15" s="101">
        <v>0</v>
      </c>
      <c r="K15" s="101">
        <v>0</v>
      </c>
      <c r="L15" s="101">
        <v>0</v>
      </c>
      <c r="M15" s="101">
        <v>0</v>
      </c>
      <c r="N15" s="101">
        <v>2.3790618786954573E-4</v>
      </c>
      <c r="O15" s="101">
        <v>0</v>
      </c>
      <c r="P15" s="101">
        <v>0</v>
      </c>
      <c r="Q15" s="101">
        <v>0</v>
      </c>
      <c r="R15" s="101">
        <v>5.0036695312145919E-3</v>
      </c>
      <c r="S15" s="101">
        <v>1.1424410137830594E-2</v>
      </c>
      <c r="T15" s="101">
        <v>2.157595479410334E-2</v>
      </c>
      <c r="U15" s="101">
        <v>5.4637772650249092E-2</v>
      </c>
      <c r="V15" s="101">
        <v>3.1051343998904701E-2</v>
      </c>
      <c r="W15" s="101">
        <v>0.1226351870826542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2.5008003374239166E-4</v>
      </c>
      <c r="S16" s="104">
        <v>5.3277308287039016E-3</v>
      </c>
      <c r="T16" s="104">
        <v>2.9581605626873585E-2</v>
      </c>
      <c r="U16" s="104">
        <v>2.4845314945480822E-4</v>
      </c>
      <c r="V16" s="104">
        <v>6.7737940593497244E-3</v>
      </c>
      <c r="W16" s="104">
        <v>4.1666599040534559E-3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1.0701083918808752E-4</v>
      </c>
      <c r="S17" s="98">
        <v>2.0849607029873995E-3</v>
      </c>
      <c r="T17" s="98">
        <v>1.196972569688191E-2</v>
      </c>
      <c r="U17" s="98">
        <v>9.4229835603557697E-5</v>
      </c>
      <c r="V17" s="98">
        <v>2.5681557751492507E-3</v>
      </c>
      <c r="W17" s="98">
        <v>1.5581473473801927E-3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1.4306919455430413E-4</v>
      </c>
      <c r="S18" s="98">
        <v>3.2427701257165026E-3</v>
      </c>
      <c r="T18" s="98">
        <v>1.7611879929991674E-2</v>
      </c>
      <c r="U18" s="98">
        <v>1.5422331385125051E-4</v>
      </c>
      <c r="V18" s="98">
        <v>4.2056382842004733E-3</v>
      </c>
      <c r="W18" s="98">
        <v>2.6085125566732634E-3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3.820583481052281E-2</v>
      </c>
      <c r="D19" s="122">
        <v>4.2847344729788933E-2</v>
      </c>
      <c r="E19" s="122">
        <v>4.0812974977036807E-2</v>
      </c>
      <c r="F19" s="122">
        <v>4.8074038120454722E-2</v>
      </c>
      <c r="G19" s="122">
        <v>9.0482405096967474E-3</v>
      </c>
      <c r="H19" s="122">
        <v>2.1160741727008082E-2</v>
      </c>
      <c r="I19" s="122">
        <v>5.027309073158287E-2</v>
      </c>
      <c r="J19" s="122">
        <v>5.3517034466974256E-2</v>
      </c>
      <c r="K19" s="122">
        <v>5.484229010920722E-3</v>
      </c>
      <c r="L19" s="122">
        <v>0</v>
      </c>
      <c r="M19" s="122">
        <v>0</v>
      </c>
      <c r="N19" s="122">
        <v>3.5487075975535387E-3</v>
      </c>
      <c r="O19" s="122">
        <v>0</v>
      </c>
      <c r="P19" s="122">
        <v>0</v>
      </c>
      <c r="Q19" s="122">
        <v>0</v>
      </c>
      <c r="R19" s="122">
        <v>7.5494412528181398E-2</v>
      </c>
      <c r="S19" s="122">
        <v>6.3659194169932293E-2</v>
      </c>
      <c r="T19" s="122">
        <v>8.0704849903157155E-2</v>
      </c>
      <c r="U19" s="122">
        <v>6.4079616987341978E-2</v>
      </c>
      <c r="V19" s="122">
        <v>0.16513435903444906</v>
      </c>
      <c r="W19" s="122">
        <v>9.0909137620065208E-2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3.8623190559250145E-3</v>
      </c>
      <c r="D20" s="98">
        <v>1.3887764381087828E-2</v>
      </c>
      <c r="E20" s="98">
        <v>1.0135134964821475E-2</v>
      </c>
      <c r="F20" s="98">
        <v>1.0678562670313882E-2</v>
      </c>
      <c r="G20" s="98">
        <v>2.4999387450442088E-3</v>
      </c>
      <c r="H20" s="98">
        <v>5.193633042036498E-3</v>
      </c>
      <c r="I20" s="98">
        <v>1.6736324268617528E-2</v>
      </c>
      <c r="J20" s="98">
        <v>4.7467837990859386E-2</v>
      </c>
      <c r="K20" s="98">
        <v>4.9082124209516558E-3</v>
      </c>
      <c r="L20" s="98">
        <v>0</v>
      </c>
      <c r="M20" s="98">
        <v>0</v>
      </c>
      <c r="N20" s="98">
        <v>2.9595989398370345E-3</v>
      </c>
      <c r="O20" s="98">
        <v>0</v>
      </c>
      <c r="P20" s="98">
        <v>0</v>
      </c>
      <c r="Q20" s="98">
        <v>0</v>
      </c>
      <c r="R20" s="98">
        <v>7.0096531094360981E-2</v>
      </c>
      <c r="S20" s="98">
        <v>5.7457919584717389E-2</v>
      </c>
      <c r="T20" s="98">
        <v>7.5997356953745446E-2</v>
      </c>
      <c r="U20" s="98">
        <v>6.2862674083788844E-2</v>
      </c>
      <c r="V20" s="98">
        <v>0.16441173503258447</v>
      </c>
      <c r="W20" s="98">
        <v>8.8403599455625204E-2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3.4645081132243451E-3</v>
      </c>
      <c r="D21" s="98">
        <v>2.3839953481419661E-3</v>
      </c>
      <c r="E21" s="98">
        <v>1.3202569097657691E-3</v>
      </c>
      <c r="F21" s="98">
        <v>2.6826109978786519E-3</v>
      </c>
      <c r="G21" s="98">
        <v>5.9905934852308418E-4</v>
      </c>
      <c r="H21" s="98">
        <v>1.6448962555030905E-3</v>
      </c>
      <c r="I21" s="98">
        <v>3.0640652686504248E-3</v>
      </c>
      <c r="J21" s="98">
        <v>7.3679015596597849E-4</v>
      </c>
      <c r="K21" s="98">
        <v>5.4994446669992425E-5</v>
      </c>
      <c r="L21" s="98">
        <v>0</v>
      </c>
      <c r="M21" s="98">
        <v>0</v>
      </c>
      <c r="N21" s="98">
        <v>2.6737645939539888E-5</v>
      </c>
      <c r="O21" s="98">
        <v>0</v>
      </c>
      <c r="P21" s="98">
        <v>0</v>
      </c>
      <c r="Q21" s="98">
        <v>0</v>
      </c>
      <c r="R21" s="98">
        <v>1.8481697280374414E-4</v>
      </c>
      <c r="S21" s="98">
        <v>1.243930145314982E-4</v>
      </c>
      <c r="T21" s="98">
        <v>0</v>
      </c>
      <c r="U21" s="98">
        <v>9.7840274049841846E-5</v>
      </c>
      <c r="V21" s="98">
        <v>3.0585646543687159E-5</v>
      </c>
      <c r="W21" s="98">
        <v>1.8551528543438598E-4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3.0879007641373451E-2</v>
      </c>
      <c r="D22" s="33">
        <v>2.6575585000559138E-2</v>
      </c>
      <c r="E22" s="33">
        <v>2.9357583102449566E-2</v>
      </c>
      <c r="F22" s="33">
        <v>3.4712864452262189E-2</v>
      </c>
      <c r="G22" s="33">
        <v>5.9492424161294542E-3</v>
      </c>
      <c r="H22" s="33">
        <v>1.4322212429468493E-2</v>
      </c>
      <c r="I22" s="33">
        <v>3.0472701194314913E-2</v>
      </c>
      <c r="J22" s="33">
        <v>5.3124063201488913E-3</v>
      </c>
      <c r="K22" s="33">
        <v>5.2102214329907378E-4</v>
      </c>
      <c r="L22" s="33">
        <v>0</v>
      </c>
      <c r="M22" s="33">
        <v>0</v>
      </c>
      <c r="N22" s="33">
        <v>5.6237101177696416E-4</v>
      </c>
      <c r="O22" s="33">
        <v>0</v>
      </c>
      <c r="P22" s="33">
        <v>0</v>
      </c>
      <c r="Q22" s="33">
        <v>0</v>
      </c>
      <c r="R22" s="33">
        <v>5.21306446101667E-3</v>
      </c>
      <c r="S22" s="33">
        <v>6.0768815706834086E-3</v>
      </c>
      <c r="T22" s="33">
        <v>4.7074929494117087E-3</v>
      </c>
      <c r="U22" s="33">
        <v>1.1191026295032998E-3</v>
      </c>
      <c r="V22" s="33">
        <v>6.9203835532090786E-4</v>
      </c>
      <c r="W22" s="33">
        <v>2.3200228790056223E-3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0.44861618015389648</v>
      </c>
      <c r="D24" s="117">
        <f t="shared" si="7"/>
        <v>0.28079841775526826</v>
      </c>
      <c r="E24" s="117">
        <f t="shared" si="7"/>
        <v>5.8496214831774439E-2</v>
      </c>
      <c r="F24" s="117">
        <f t="shared" si="7"/>
        <v>7.7039153216702266E-2</v>
      </c>
      <c r="G24" s="117">
        <f t="shared" si="7"/>
        <v>0.102351941189836</v>
      </c>
      <c r="H24" s="117">
        <f t="shared" si="7"/>
        <v>1.1714867451509396</v>
      </c>
      <c r="I24" s="117">
        <f t="shared" si="7"/>
        <v>0.22896220614008045</v>
      </c>
      <c r="J24" s="117">
        <f t="shared" si="7"/>
        <v>0.21282178434114701</v>
      </c>
      <c r="K24" s="117">
        <f t="shared" si="7"/>
        <v>0.18003691768962146</v>
      </c>
      <c r="L24" s="117">
        <f t="shared" si="7"/>
        <v>4.8967595428805667E-2</v>
      </c>
      <c r="M24" s="117">
        <f t="shared" si="7"/>
        <v>0</v>
      </c>
      <c r="N24" s="117">
        <f t="shared" si="7"/>
        <v>0</v>
      </c>
      <c r="O24" s="117">
        <f t="shared" si="7"/>
        <v>7.5006596907341072E-2</v>
      </c>
      <c r="P24" s="117">
        <f t="shared" si="7"/>
        <v>4.4859704728310804E-3</v>
      </c>
      <c r="Q24" s="117">
        <f t="shared" si="7"/>
        <v>0</v>
      </c>
      <c r="R24" s="117">
        <f t="shared" ref="R24:V24" si="8">R25+R28+R30+R39</f>
        <v>5.3812656114609433E-2</v>
      </c>
      <c r="S24" s="117">
        <f t="shared" si="8"/>
        <v>3.7264354914068799E-2</v>
      </c>
      <c r="T24" s="117">
        <f t="shared" si="8"/>
        <v>6.2233776673014538E-2</v>
      </c>
      <c r="U24" s="117">
        <f t="shared" si="8"/>
        <v>7.4396731363279928E-2</v>
      </c>
      <c r="V24" s="117">
        <f t="shared" si="8"/>
        <v>8.52671264625601E-2</v>
      </c>
      <c r="W24" s="117">
        <f t="shared" ref="W24" si="9">W25+W28+W30+W39</f>
        <v>0.18248872735633623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0.40052717017835049</v>
      </c>
      <c r="D25" s="122">
        <f t="shared" si="10"/>
        <v>0.26477313083112286</v>
      </c>
      <c r="E25" s="122">
        <f t="shared" si="10"/>
        <v>4.983548344525611E-2</v>
      </c>
      <c r="F25" s="122">
        <f t="shared" si="10"/>
        <v>4.3821061731979083E-2</v>
      </c>
      <c r="G25" s="122">
        <f t="shared" si="10"/>
        <v>7.8642194846147415E-2</v>
      </c>
      <c r="H25" s="122">
        <f t="shared" si="10"/>
        <v>1.063289330505617</v>
      </c>
      <c r="I25" s="122">
        <f t="shared" si="10"/>
        <v>0.19453047180996333</v>
      </c>
      <c r="J25" s="122">
        <f t="shared" si="10"/>
        <v>0.19458185180148463</v>
      </c>
      <c r="K25" s="122">
        <f t="shared" si="10"/>
        <v>0.16731613098291789</v>
      </c>
      <c r="L25" s="122">
        <f t="shared" si="10"/>
        <v>4.51160645993888E-2</v>
      </c>
      <c r="M25" s="122">
        <f t="shared" si="10"/>
        <v>0</v>
      </c>
      <c r="N25" s="122">
        <f t="shared" si="10"/>
        <v>0</v>
      </c>
      <c r="O25" s="122">
        <f t="shared" si="10"/>
        <v>6.6040707442892435E-2</v>
      </c>
      <c r="P25" s="122">
        <f t="shared" si="10"/>
        <v>1.7291743106344168E-3</v>
      </c>
      <c r="Q25" s="122">
        <f t="shared" si="10"/>
        <v>0</v>
      </c>
      <c r="R25" s="122">
        <f t="shared" ref="R25:V25" si="11">SUM(R26:R27)</f>
        <v>4.5538620908695537E-2</v>
      </c>
      <c r="S25" s="122">
        <f t="shared" si="11"/>
        <v>3.1389106258384418E-2</v>
      </c>
      <c r="T25" s="122">
        <f t="shared" si="11"/>
        <v>5.030451228512952E-2</v>
      </c>
      <c r="U25" s="122">
        <f t="shared" si="11"/>
        <v>5.4253450977505363E-2</v>
      </c>
      <c r="V25" s="122">
        <f t="shared" si="11"/>
        <v>6.4601795888207206E-2</v>
      </c>
      <c r="W25" s="122">
        <f t="shared" ref="W25" si="12">SUM(W26:W27)</f>
        <v>0.13504963533331449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0.39526251958926806</v>
      </c>
      <c r="D26" s="98">
        <v>0.26133520712433056</v>
      </c>
      <c r="E26" s="98">
        <v>4.9192101106858128E-2</v>
      </c>
      <c r="F26" s="98">
        <v>4.3259196002813374E-2</v>
      </c>
      <c r="G26" s="98">
        <v>7.7640292921943729E-2</v>
      </c>
      <c r="H26" s="98">
        <v>1.0498863947256365</v>
      </c>
      <c r="I26" s="98">
        <v>0.19209443883558669</v>
      </c>
      <c r="J26" s="98">
        <v>0.19215127728671344</v>
      </c>
      <c r="K26" s="98">
        <v>0.16522594261285214</v>
      </c>
      <c r="L26" s="98">
        <v>4.4569318368160422E-2</v>
      </c>
      <c r="M26" s="98">
        <v>0</v>
      </c>
      <c r="N26" s="98">
        <v>0</v>
      </c>
      <c r="O26" s="98">
        <v>6.5189324569901924E-2</v>
      </c>
      <c r="P26" s="98">
        <v>1.7057247860479503E-3</v>
      </c>
      <c r="Q26" s="98">
        <v>0</v>
      </c>
      <c r="R26" s="98">
        <v>4.4917457477791627E-2</v>
      </c>
      <c r="S26" s="98">
        <v>3.0953962044393761E-2</v>
      </c>
      <c r="T26" s="98">
        <v>4.957767789875564E-2</v>
      </c>
      <c r="U26" s="98">
        <v>5.3473300454232237E-2</v>
      </c>
      <c r="V26" s="98">
        <v>6.3670470723115921E-2</v>
      </c>
      <c r="W26" s="98">
        <v>0.13315299806268624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5.2646505890824374E-3</v>
      </c>
      <c r="D27" s="98">
        <v>3.4379237067922843E-3</v>
      </c>
      <c r="E27" s="98">
        <v>6.4338233839798028E-4</v>
      </c>
      <c r="F27" s="98">
        <v>5.6186572916570832E-4</v>
      </c>
      <c r="G27" s="98">
        <v>1.0019019242036892E-3</v>
      </c>
      <c r="H27" s="98">
        <v>1.340293577998047E-2</v>
      </c>
      <c r="I27" s="98">
        <v>2.4360329743766331E-3</v>
      </c>
      <c r="J27" s="98">
        <v>2.4305745147711975E-3</v>
      </c>
      <c r="K27" s="98">
        <v>2.0901883700657469E-3</v>
      </c>
      <c r="L27" s="98">
        <v>5.4674623122837984E-4</v>
      </c>
      <c r="M27" s="98">
        <v>0</v>
      </c>
      <c r="N27" s="98">
        <v>0</v>
      </c>
      <c r="O27" s="98">
        <v>8.5138287299050847E-4</v>
      </c>
      <c r="P27" s="98">
        <v>2.3449524586466594E-5</v>
      </c>
      <c r="Q27" s="98">
        <v>0</v>
      </c>
      <c r="R27" s="98">
        <v>6.2116343090391139E-4</v>
      </c>
      <c r="S27" s="98">
        <v>4.351442139906551E-4</v>
      </c>
      <c r="T27" s="98">
        <v>7.268343863738809E-4</v>
      </c>
      <c r="U27" s="98">
        <v>7.801505232731251E-4</v>
      </c>
      <c r="V27" s="98">
        <v>9.3132516509128276E-4</v>
      </c>
      <c r="W27" s="98">
        <v>1.896637270628243E-3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1.982513812130048E-4</v>
      </c>
      <c r="D28" s="122">
        <f t="shared" si="13"/>
        <v>1.096270739565681E-4</v>
      </c>
      <c r="E28" s="122">
        <f t="shared" si="13"/>
        <v>8.6341548528906764E-5</v>
      </c>
      <c r="F28" s="122">
        <f t="shared" si="13"/>
        <v>2.8913679326689136E-4</v>
      </c>
      <c r="G28" s="122">
        <f t="shared" si="13"/>
        <v>2.3405118562008784E-4</v>
      </c>
      <c r="H28" s="122">
        <f t="shared" si="13"/>
        <v>8.8971986124126068E-4</v>
      </c>
      <c r="I28" s="122">
        <f t="shared" si="13"/>
        <v>3.9471416749864533E-4</v>
      </c>
      <c r="J28" s="122">
        <f t="shared" si="13"/>
        <v>1.7859016294086169E-4</v>
      </c>
      <c r="K28" s="122">
        <f t="shared" si="13"/>
        <v>2.125307339761904E-4</v>
      </c>
      <c r="L28" s="122">
        <f t="shared" si="13"/>
        <v>6.1958739010496954E-5</v>
      </c>
      <c r="M28" s="122">
        <f t="shared" si="13"/>
        <v>0</v>
      </c>
      <c r="N28" s="122">
        <f t="shared" si="13"/>
        <v>0</v>
      </c>
      <c r="O28" s="122">
        <f t="shared" si="13"/>
        <v>8.5677482781267884E-5</v>
      </c>
      <c r="P28" s="122">
        <f t="shared" si="13"/>
        <v>2.4053861379066363E-5</v>
      </c>
      <c r="Q28" s="122">
        <f t="shared" si="13"/>
        <v>0</v>
      </c>
      <c r="R28" s="122">
        <f t="shared" si="13"/>
        <v>1.2503128991031795E-4</v>
      </c>
      <c r="S28" s="122">
        <f t="shared" si="13"/>
        <v>6.0108669856372005E-5</v>
      </c>
      <c r="T28" s="122">
        <f t="shared" si="13"/>
        <v>1.7771566548545399E-4</v>
      </c>
      <c r="U28" s="122">
        <f t="shared" si="13"/>
        <v>1.5134110024396432E-4</v>
      </c>
      <c r="V28" s="122">
        <f t="shared" si="13"/>
        <v>1.6005977823080987E-4</v>
      </c>
      <c r="W28" s="122">
        <f t="shared" si="13"/>
        <v>1.4191509736629891E-4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1.982513812130048E-4</v>
      </c>
      <c r="D29" s="98">
        <v>1.096270739565681E-4</v>
      </c>
      <c r="E29" s="98">
        <v>8.6341548528906764E-5</v>
      </c>
      <c r="F29" s="98">
        <v>2.8913679326689136E-4</v>
      </c>
      <c r="G29" s="98">
        <v>2.3405118562008784E-4</v>
      </c>
      <c r="H29" s="98">
        <v>8.8971986124126068E-4</v>
      </c>
      <c r="I29" s="98">
        <v>3.9471416749864533E-4</v>
      </c>
      <c r="J29" s="98">
        <v>1.7859016294086169E-4</v>
      </c>
      <c r="K29" s="98">
        <v>2.125307339761904E-4</v>
      </c>
      <c r="L29" s="98">
        <v>6.1958739010496954E-5</v>
      </c>
      <c r="M29" s="98">
        <v>0</v>
      </c>
      <c r="N29" s="98">
        <v>0</v>
      </c>
      <c r="O29" s="98">
        <v>8.5677482781267884E-5</v>
      </c>
      <c r="P29" s="98">
        <v>2.4053861379066363E-5</v>
      </c>
      <c r="Q29" s="98">
        <v>0</v>
      </c>
      <c r="R29" s="98">
        <v>1.2503128991031795E-4</v>
      </c>
      <c r="S29" s="98">
        <v>6.0108669856372005E-5</v>
      </c>
      <c r="T29" s="98">
        <v>1.7771566548545399E-4</v>
      </c>
      <c r="U29" s="98">
        <v>1.5134110024396432E-4</v>
      </c>
      <c r="V29" s="98">
        <v>1.6005977823080987E-4</v>
      </c>
      <c r="W29" s="98">
        <v>1.4191509736629891E-4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3.8057394101227007E-2</v>
      </c>
      <c r="D30" s="122">
        <v>1.2867433119383254E-2</v>
      </c>
      <c r="E30" s="122">
        <v>6.8278920463680608E-3</v>
      </c>
      <c r="F30" s="122">
        <v>2.5716318813574595E-2</v>
      </c>
      <c r="G30" s="122">
        <v>1.8382571563338734E-2</v>
      </c>
      <c r="H30" s="122">
        <v>8.6132166893860315E-2</v>
      </c>
      <c r="I30" s="122">
        <v>2.7123066156788712E-2</v>
      </c>
      <c r="J30" s="122">
        <v>1.4582228924091396E-2</v>
      </c>
      <c r="K30" s="122">
        <v>9.803403348774881E-3</v>
      </c>
      <c r="L30" s="122">
        <v>2.8635503184251329E-3</v>
      </c>
      <c r="M30" s="122">
        <v>0</v>
      </c>
      <c r="N30" s="122">
        <v>0</v>
      </c>
      <c r="O30" s="122">
        <v>7.3046029790872534E-3</v>
      </c>
      <c r="P30" s="122">
        <v>2.1938852864358707E-3</v>
      </c>
      <c r="Q30" s="122">
        <v>0</v>
      </c>
      <c r="R30" s="122">
        <v>6.5785035974036147E-3</v>
      </c>
      <c r="S30" s="122">
        <v>4.499012684044075E-3</v>
      </c>
      <c r="T30" s="122">
        <v>9.426506472994995E-3</v>
      </c>
      <c r="U30" s="122">
        <v>1.6733451540895582E-2</v>
      </c>
      <c r="V30" s="122">
        <v>1.6608173544560571E-2</v>
      </c>
      <c r="W30" s="122">
        <v>3.86418755658142E-2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1.6993363112278427E-2</v>
      </c>
      <c r="D31" s="98">
        <v>3.0303581236136548E-3</v>
      </c>
      <c r="E31" s="98">
        <v>1.3654211908837328E-3</v>
      </c>
      <c r="F31" s="98">
        <v>4.0302610450307095E-3</v>
      </c>
      <c r="G31" s="98">
        <v>2.383355819812763E-3</v>
      </c>
      <c r="H31" s="98">
        <v>1.1850935413717647E-2</v>
      </c>
      <c r="I31" s="98">
        <v>3.2365309259365085E-3</v>
      </c>
      <c r="J31" s="98">
        <v>1.1922669005623001E-3</v>
      </c>
      <c r="K31" s="98">
        <v>5.8731327546017388E-4</v>
      </c>
      <c r="L31" s="98">
        <v>9.3270535613646256E-5</v>
      </c>
      <c r="M31" s="98">
        <v>0</v>
      </c>
      <c r="N31" s="98">
        <v>0</v>
      </c>
      <c r="O31" s="98">
        <v>3.314176596779688E-4</v>
      </c>
      <c r="P31" s="98">
        <v>0</v>
      </c>
      <c r="Q31" s="98">
        <v>0</v>
      </c>
      <c r="R31" s="98">
        <v>3.4577521112203754E-4</v>
      </c>
      <c r="S31" s="98">
        <v>1.0000583977254069E-4</v>
      </c>
      <c r="T31" s="98">
        <v>9.0024640283217533E-4</v>
      </c>
      <c r="U31" s="98">
        <v>6.1381905986337146E-4</v>
      </c>
      <c r="V31" s="98">
        <v>1.4676923663076481E-3</v>
      </c>
      <c r="W31" s="98">
        <v>2.1512610874030022E-3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2.1064030988948584E-2</v>
      </c>
      <c r="D35" s="101">
        <v>9.8370749957695999E-3</v>
      </c>
      <c r="E35" s="101">
        <v>5.462470855484328E-3</v>
      </c>
      <c r="F35" s="101">
        <v>2.1686057768543886E-2</v>
      </c>
      <c r="G35" s="101">
        <v>1.5999215743525971E-2</v>
      </c>
      <c r="H35" s="101">
        <v>7.4281231480142665E-2</v>
      </c>
      <c r="I35" s="101">
        <v>2.3886535230852202E-2</v>
      </c>
      <c r="J35" s="101">
        <v>1.3389962023529097E-2</v>
      </c>
      <c r="K35" s="101">
        <v>9.2160900733147064E-3</v>
      </c>
      <c r="L35" s="101">
        <v>1.081386224174767E-3</v>
      </c>
      <c r="M35" s="101">
        <v>0</v>
      </c>
      <c r="N35" s="101">
        <v>0</v>
      </c>
      <c r="O35" s="101">
        <v>6.9010569950243225E-3</v>
      </c>
      <c r="P35" s="101">
        <v>2.1938852864358707E-3</v>
      </c>
      <c r="Q35" s="101">
        <v>0</v>
      </c>
      <c r="R35" s="101">
        <v>5.9826483525391855E-3</v>
      </c>
      <c r="S35" s="101">
        <v>3.0241085658963339E-3</v>
      </c>
      <c r="T35" s="101">
        <v>3.5959924656838904E-3</v>
      </c>
      <c r="U35" s="101">
        <v>1.5995405906304806E-2</v>
      </c>
      <c r="V35" s="101">
        <v>1.2364336071962053E-2</v>
      </c>
      <c r="W35" s="101">
        <v>3.528093902239568E-2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1.6888935586367197E-3</v>
      </c>
      <c r="M36" s="104">
        <v>0</v>
      </c>
      <c r="N36" s="104">
        <v>0</v>
      </c>
      <c r="O36" s="104">
        <v>7.2128324384961829E-5</v>
      </c>
      <c r="P36" s="104">
        <v>0</v>
      </c>
      <c r="Q36" s="104">
        <v>0</v>
      </c>
      <c r="R36" s="104">
        <v>2.5008003374239166E-4</v>
      </c>
      <c r="S36" s="104">
        <v>1.3748982783752008E-3</v>
      </c>
      <c r="T36" s="104">
        <v>4.9302676044789299E-3</v>
      </c>
      <c r="U36" s="104">
        <v>1.2422657472740411E-4</v>
      </c>
      <c r="V36" s="104">
        <v>2.77614510629087E-3</v>
      </c>
      <c r="W36" s="104">
        <v>1.2096754560155197E-3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8.1911379891700211E-4</v>
      </c>
      <c r="M37" s="98">
        <v>0</v>
      </c>
      <c r="N37" s="98">
        <v>0</v>
      </c>
      <c r="O37" s="98">
        <v>3.4753987817867859E-5</v>
      </c>
      <c r="P37" s="98">
        <v>0</v>
      </c>
      <c r="Q37" s="98">
        <v>0</v>
      </c>
      <c r="R37" s="98">
        <v>1.0701083918808752E-4</v>
      </c>
      <c r="S37" s="98">
        <v>5.3805437496449017E-4</v>
      </c>
      <c r="T37" s="98">
        <v>1.9949542828136511E-3</v>
      </c>
      <c r="U37" s="98">
        <v>4.7114917801778848E-5</v>
      </c>
      <c r="V37" s="98">
        <v>1.0525228586677259E-3</v>
      </c>
      <c r="W37" s="98">
        <v>4.5236535891683027E-4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8.6977975971971747E-4</v>
      </c>
      <c r="M38" s="98">
        <v>0</v>
      </c>
      <c r="N38" s="98">
        <v>0</v>
      </c>
      <c r="O38" s="98">
        <v>3.737433656709397E-5</v>
      </c>
      <c r="P38" s="98">
        <v>0</v>
      </c>
      <c r="Q38" s="98">
        <v>0</v>
      </c>
      <c r="R38" s="98">
        <v>1.4306919455430413E-4</v>
      </c>
      <c r="S38" s="98">
        <v>8.3684390341071048E-4</v>
      </c>
      <c r="T38" s="98">
        <v>2.9353133216652788E-3</v>
      </c>
      <c r="U38" s="98">
        <v>7.7111656925625254E-5</v>
      </c>
      <c r="V38" s="98">
        <v>1.7236222476231444E-3</v>
      </c>
      <c r="W38" s="98">
        <v>7.5731009709868952E-4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9.8333644931060185E-3</v>
      </c>
      <c r="D39" s="122">
        <v>3.0482267308055704E-3</v>
      </c>
      <c r="E39" s="122">
        <v>1.746497791621361E-3</v>
      </c>
      <c r="F39" s="122">
        <v>7.2126358778816903E-3</v>
      </c>
      <c r="G39" s="122">
        <v>5.0931235947297522E-3</v>
      </c>
      <c r="H39" s="122">
        <v>2.1175527890221011E-2</v>
      </c>
      <c r="I39" s="122">
        <v>6.9139540058297672E-3</v>
      </c>
      <c r="J39" s="122">
        <v>3.479113452630145E-3</v>
      </c>
      <c r="K39" s="122">
        <v>2.704852623952475E-3</v>
      </c>
      <c r="L39" s="122">
        <v>9.2602177198123519E-4</v>
      </c>
      <c r="M39" s="122">
        <v>0</v>
      </c>
      <c r="N39" s="122">
        <v>0</v>
      </c>
      <c r="O39" s="122">
        <v>1.5756090025801155E-3</v>
      </c>
      <c r="P39" s="122">
        <v>5.3885701438172683E-4</v>
      </c>
      <c r="Q39" s="122">
        <v>0</v>
      </c>
      <c r="R39" s="122">
        <v>1.5705003185999677E-3</v>
      </c>
      <c r="S39" s="122">
        <v>1.3161273017839299E-3</v>
      </c>
      <c r="T39" s="122">
        <v>2.3250422494045632E-3</v>
      </c>
      <c r="U39" s="122">
        <v>3.2584877446350303E-3</v>
      </c>
      <c r="V39" s="122">
        <v>3.897097251561519E-3</v>
      </c>
      <c r="W39" s="122">
        <v>8.6553013598412408E-3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9.7544403187869902E-4</v>
      </c>
      <c r="D40" s="98">
        <v>2.4141725044475606E-4</v>
      </c>
      <c r="E40" s="98">
        <v>8.801712731771794E-5</v>
      </c>
      <c r="F40" s="98">
        <v>5.0496207018892268E-4</v>
      </c>
      <c r="G40" s="98">
        <v>4.6593504885128776E-4</v>
      </c>
      <c r="H40" s="98">
        <v>2.1627339655688788E-3</v>
      </c>
      <c r="I40" s="98">
        <v>6.1900308457584331E-4</v>
      </c>
      <c r="J40" s="98">
        <v>4.1260248734094796E-4</v>
      </c>
      <c r="K40" s="98">
        <v>2.199777866799697E-4</v>
      </c>
      <c r="L40" s="98">
        <v>4.8153294267725202E-5</v>
      </c>
      <c r="M40" s="98">
        <v>0</v>
      </c>
      <c r="N40" s="98">
        <v>0</v>
      </c>
      <c r="O40" s="98">
        <v>8.0741083901669837E-5</v>
      </c>
      <c r="P40" s="98">
        <v>0</v>
      </c>
      <c r="Q40" s="98">
        <v>0</v>
      </c>
      <c r="R40" s="98">
        <v>7.3926789121497649E-5</v>
      </c>
      <c r="S40" s="98">
        <v>4.1464338177166068E-5</v>
      </c>
      <c r="T40" s="98">
        <v>0</v>
      </c>
      <c r="U40" s="98">
        <v>1.9568054809968369E-4</v>
      </c>
      <c r="V40" s="98">
        <v>1.2234258617474863E-4</v>
      </c>
      <c r="W40" s="98">
        <v>6.8022271325941515E-4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8.8579204612273203E-3</v>
      </c>
      <c r="D41" s="33">
        <v>2.8068094803608144E-3</v>
      </c>
      <c r="E41" s="33">
        <v>1.6584806643036431E-3</v>
      </c>
      <c r="F41" s="33">
        <v>6.7076738076927676E-3</v>
      </c>
      <c r="G41" s="33">
        <v>4.6271885458784648E-3</v>
      </c>
      <c r="H41" s="33">
        <v>1.9012793924652133E-2</v>
      </c>
      <c r="I41" s="33">
        <v>6.2949509212539235E-3</v>
      </c>
      <c r="J41" s="33">
        <v>3.0665109652891973E-3</v>
      </c>
      <c r="K41" s="33">
        <v>2.4848748372725054E-3</v>
      </c>
      <c r="L41" s="33">
        <v>8.7786847771350999E-4</v>
      </c>
      <c r="M41" s="33">
        <v>0</v>
      </c>
      <c r="N41" s="33">
        <v>0</v>
      </c>
      <c r="O41" s="33">
        <v>1.4948679186784458E-3</v>
      </c>
      <c r="P41" s="33">
        <v>5.3885701438172683E-4</v>
      </c>
      <c r="Q41" s="33">
        <v>0</v>
      </c>
      <c r="R41" s="33">
        <v>1.4965735294784699E-3</v>
      </c>
      <c r="S41" s="33">
        <v>1.2746629636067638E-3</v>
      </c>
      <c r="T41" s="33">
        <v>2.3250422494045632E-3</v>
      </c>
      <c r="U41" s="33">
        <v>3.0628071965353464E-3</v>
      </c>
      <c r="V41" s="33">
        <v>3.7747546653867704E-3</v>
      </c>
      <c r="W41" s="33">
        <v>7.9750786465818263E-3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42.608325684779551</v>
      </c>
      <c r="D62" s="117">
        <f t="shared" si="21"/>
        <v>45.210800645535194</v>
      </c>
      <c r="E62" s="117">
        <f t="shared" si="21"/>
        <v>45.1230224925729</v>
      </c>
      <c r="F62" s="117">
        <f t="shared" si="21"/>
        <v>48.058268511376674</v>
      </c>
      <c r="G62" s="117">
        <f t="shared" si="21"/>
        <v>38.47657957332958</v>
      </c>
      <c r="H62" s="117">
        <f t="shared" si="21"/>
        <v>39.381581623582683</v>
      </c>
      <c r="I62" s="117">
        <f t="shared" si="21"/>
        <v>45.453367204674102</v>
      </c>
      <c r="J62" s="117">
        <f t="shared" si="21"/>
        <v>20.224521468295258</v>
      </c>
      <c r="K62" s="117">
        <f t="shared" si="21"/>
        <v>21.584804508244435</v>
      </c>
      <c r="L62" s="117">
        <f t="shared" si="21"/>
        <v>0</v>
      </c>
      <c r="M62" s="117">
        <f t="shared" si="21"/>
        <v>20.070017570823786</v>
      </c>
      <c r="N62" s="117">
        <f t="shared" si="21"/>
        <v>12.739953946952365</v>
      </c>
      <c r="O62" s="117">
        <f t="shared" si="21"/>
        <v>23.771012164555803</v>
      </c>
      <c r="P62" s="117">
        <f t="shared" si="21"/>
        <v>25.532984740553978</v>
      </c>
      <c r="Q62" s="117">
        <f t="shared" si="21"/>
        <v>24.481681318638103</v>
      </c>
      <c r="R62" s="117">
        <f t="shared" ref="R62:V62" si="22">R63+R66+R68+R77</f>
        <v>22.065107035963401</v>
      </c>
      <c r="S62" s="117">
        <f t="shared" si="22"/>
        <v>27.805480643670609</v>
      </c>
      <c r="T62" s="117">
        <f t="shared" si="22"/>
        <v>27.096272046414285</v>
      </c>
      <c r="U62" s="117">
        <f t="shared" si="22"/>
        <v>26.497269212535244</v>
      </c>
      <c r="V62" s="117">
        <f t="shared" si="22"/>
        <v>18.490176127577005</v>
      </c>
      <c r="W62" s="117">
        <f t="shared" ref="W62" si="23">W63+W66+W68+W77</f>
        <v>15.999733126542951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38.965815794706629</v>
      </c>
      <c r="D63" s="122">
        <f t="shared" si="24"/>
        <v>41.243596899742791</v>
      </c>
      <c r="E63" s="122">
        <f t="shared" si="24"/>
        <v>40.703761794504871</v>
      </c>
      <c r="F63" s="122">
        <f t="shared" si="24"/>
        <v>42.91837073956215</v>
      </c>
      <c r="G63" s="122">
        <f t="shared" si="24"/>
        <v>34.134087312695954</v>
      </c>
      <c r="H63" s="122">
        <f t="shared" si="24"/>
        <v>34.429663889265569</v>
      </c>
      <c r="I63" s="122">
        <f t="shared" si="24"/>
        <v>38.435882441313737</v>
      </c>
      <c r="J63" s="122">
        <f t="shared" si="24"/>
        <v>17.240411738951256</v>
      </c>
      <c r="K63" s="122">
        <f t="shared" si="24"/>
        <v>18.43935110569338</v>
      </c>
      <c r="L63" s="122">
        <f t="shared" si="24"/>
        <v>0</v>
      </c>
      <c r="M63" s="122">
        <f t="shared" si="24"/>
        <v>18.162489640417743</v>
      </c>
      <c r="N63" s="122">
        <f t="shared" si="24"/>
        <v>11.42997194540475</v>
      </c>
      <c r="O63" s="122">
        <f t="shared" si="24"/>
        <v>21.260611448072645</v>
      </c>
      <c r="P63" s="122">
        <f t="shared" si="24"/>
        <v>21.255903427843293</v>
      </c>
      <c r="Q63" s="122">
        <f t="shared" si="24"/>
        <v>20.715045407895225</v>
      </c>
      <c r="R63" s="122">
        <f t="shared" ref="R63:V63" si="25">SUM(R64:R65)</f>
        <v>18.8628585548757</v>
      </c>
      <c r="S63" s="122">
        <f t="shared" si="25"/>
        <v>23.216037735556956</v>
      </c>
      <c r="T63" s="122">
        <f t="shared" si="25"/>
        <v>21.431117602457121</v>
      </c>
      <c r="U63" s="122">
        <f t="shared" si="25"/>
        <v>20.204228043471598</v>
      </c>
      <c r="V63" s="122">
        <f t="shared" si="25"/>
        <v>14.017551777435788</v>
      </c>
      <c r="W63" s="122">
        <f t="shared" ref="W63" si="26">SUM(W64:W65)</f>
        <v>11.932373027712563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38.481048293949904</v>
      </c>
      <c r="D64" s="98">
        <v>40.734299284837228</v>
      </c>
      <c r="E64" s="98">
        <v>40.201847538564799</v>
      </c>
      <c r="F64" s="98">
        <v>42.390626729073738</v>
      </c>
      <c r="G64" s="98">
        <v>33.715512669953597</v>
      </c>
      <c r="H64" s="98">
        <v>34.010561606506606</v>
      </c>
      <c r="I64" s="98">
        <v>37.969730924492829</v>
      </c>
      <c r="J64" s="98">
        <v>17.031350733521066</v>
      </c>
      <c r="K64" s="98">
        <v>18.215345218430382</v>
      </c>
      <c r="L64" s="98">
        <v>0</v>
      </c>
      <c r="M64" s="98">
        <v>17.946879416918289</v>
      </c>
      <c r="N64" s="98">
        <v>11.293770386044669</v>
      </c>
      <c r="O64" s="98">
        <v>20.999469651487633</v>
      </c>
      <c r="P64" s="98">
        <v>20.98486137984575</v>
      </c>
      <c r="Q64" s="98">
        <v>20.453517238745569</v>
      </c>
      <c r="R64" s="98">
        <v>18.623819427028522</v>
      </c>
      <c r="S64" s="98">
        <v>22.917272956076218</v>
      </c>
      <c r="T64" s="98">
        <v>21.143601386034501</v>
      </c>
      <c r="U64" s="98">
        <v>19.934286741984057</v>
      </c>
      <c r="V64" s="98">
        <v>13.829679884580298</v>
      </c>
      <c r="W64" s="98">
        <v>11.776473623292569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0.48476750075672553</v>
      </c>
      <c r="D65" s="98">
        <v>0.50929761490556147</v>
      </c>
      <c r="E65" s="98">
        <v>0.50191425594007211</v>
      </c>
      <c r="F65" s="98">
        <v>0.5277440104884108</v>
      </c>
      <c r="G65" s="98">
        <v>0.41857464274235473</v>
      </c>
      <c r="H65" s="98">
        <v>0.41910228275896644</v>
      </c>
      <c r="I65" s="98">
        <v>0.46615151682090522</v>
      </c>
      <c r="J65" s="98">
        <v>0.20906100543019154</v>
      </c>
      <c r="K65" s="98">
        <v>0.22400588726299725</v>
      </c>
      <c r="L65" s="98">
        <v>0</v>
      </c>
      <c r="M65" s="98">
        <v>0.21561022349945297</v>
      </c>
      <c r="N65" s="98">
        <v>0.13620155936008108</v>
      </c>
      <c r="O65" s="98">
        <v>0.26114179658501296</v>
      </c>
      <c r="P65" s="98">
        <v>0.27104204799754444</v>
      </c>
      <c r="Q65" s="98">
        <v>0.26152816914965477</v>
      </c>
      <c r="R65" s="98">
        <v>0.23903912784717996</v>
      </c>
      <c r="S65" s="98">
        <v>0.29876477948073643</v>
      </c>
      <c r="T65" s="98">
        <v>0.28751621642262132</v>
      </c>
      <c r="U65" s="98">
        <v>0.26994130148754186</v>
      </c>
      <c r="V65" s="98">
        <v>0.18787189285548958</v>
      </c>
      <c r="W65" s="98">
        <v>0.15589940441999356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1.4806900034346296E-2</v>
      </c>
      <c r="D66" s="122">
        <f t="shared" si="27"/>
        <v>2.6899743272092897E-2</v>
      </c>
      <c r="E66" s="122">
        <f t="shared" si="27"/>
        <v>3.8335647546834599E-2</v>
      </c>
      <c r="F66" s="122">
        <f t="shared" si="27"/>
        <v>4.1082566973747875E-2</v>
      </c>
      <c r="G66" s="122">
        <f t="shared" si="27"/>
        <v>4.0477852268629641E-2</v>
      </c>
      <c r="H66" s="122">
        <f t="shared" si="27"/>
        <v>3.7738950780983466E-2</v>
      </c>
      <c r="I66" s="122">
        <f t="shared" si="27"/>
        <v>8.0092653031138161E-2</v>
      </c>
      <c r="J66" s="122">
        <f t="shared" si="27"/>
        <v>2.5806278544954514E-2</v>
      </c>
      <c r="K66" s="122">
        <f t="shared" si="27"/>
        <v>3.8069567723485111E-2</v>
      </c>
      <c r="L66" s="122">
        <f t="shared" si="27"/>
        <v>0</v>
      </c>
      <c r="M66" s="122">
        <f t="shared" si="27"/>
        <v>9.4776904120375417E-3</v>
      </c>
      <c r="N66" s="122">
        <f t="shared" si="27"/>
        <v>2.9505444351002563E-2</v>
      </c>
      <c r="O66" s="122">
        <f t="shared" si="27"/>
        <v>2.7005542572655642E-2</v>
      </c>
      <c r="P66" s="122">
        <f t="shared" si="27"/>
        <v>2.8203152466955317E-2</v>
      </c>
      <c r="Q66" s="122">
        <f t="shared" si="27"/>
        <v>6.2935734731035517E-2</v>
      </c>
      <c r="R66" s="122">
        <f t="shared" si="27"/>
        <v>5.1184684307036418E-2</v>
      </c>
      <c r="S66" s="122">
        <f t="shared" si="27"/>
        <v>4.5397072909024956E-2</v>
      </c>
      <c r="T66" s="122">
        <f t="shared" si="27"/>
        <v>7.2522801156855679E-2</v>
      </c>
      <c r="U66" s="122">
        <f t="shared" si="27"/>
        <v>4.470065769933091E-2</v>
      </c>
      <c r="V66" s="122">
        <f t="shared" si="27"/>
        <v>3.0037885047981987E-2</v>
      </c>
      <c r="W66" s="122">
        <f t="shared" si="27"/>
        <v>1.2500354826348162E-2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1.4806900034346296E-2</v>
      </c>
      <c r="D67" s="98">
        <v>2.6899743272092897E-2</v>
      </c>
      <c r="E67" s="98">
        <v>3.8335647546834599E-2</v>
      </c>
      <c r="F67" s="98">
        <v>4.1082566973747875E-2</v>
      </c>
      <c r="G67" s="98">
        <v>4.0477852268629641E-2</v>
      </c>
      <c r="H67" s="98">
        <v>3.7738950780983466E-2</v>
      </c>
      <c r="I67" s="98">
        <v>8.0092653031138161E-2</v>
      </c>
      <c r="J67" s="98">
        <v>2.5806278544954514E-2</v>
      </c>
      <c r="K67" s="98">
        <v>3.8069567723485111E-2</v>
      </c>
      <c r="L67" s="98">
        <v>0</v>
      </c>
      <c r="M67" s="98">
        <v>9.4776904120375417E-3</v>
      </c>
      <c r="N67" s="98">
        <v>2.9505444351002563E-2</v>
      </c>
      <c r="O67" s="98">
        <v>2.7005542572655642E-2</v>
      </c>
      <c r="P67" s="98">
        <v>2.8203152466955317E-2</v>
      </c>
      <c r="Q67" s="98">
        <v>6.2935734731035517E-2</v>
      </c>
      <c r="R67" s="98">
        <v>5.1184684307036418E-2</v>
      </c>
      <c r="S67" s="98">
        <v>4.5397072909024956E-2</v>
      </c>
      <c r="T67" s="98">
        <v>7.2522801156855679E-2</v>
      </c>
      <c r="U67" s="98">
        <v>4.470065769933091E-2</v>
      </c>
      <c r="V67" s="98">
        <v>3.0037885047981987E-2</v>
      </c>
      <c r="W67" s="98">
        <v>1.2500354826348162E-2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2.8381269038066637</v>
      </c>
      <c r="D68" s="122">
        <v>3.1027336880216447</v>
      </c>
      <c r="E68" s="122">
        <v>3.3063160722243059</v>
      </c>
      <c r="F68" s="122">
        <v>3.7748603370515239</v>
      </c>
      <c r="G68" s="122">
        <v>3.2269540400476515</v>
      </c>
      <c r="H68" s="122">
        <v>3.7723788354540786</v>
      </c>
      <c r="I68" s="122">
        <v>5.2954826780543449</v>
      </c>
      <c r="J68" s="122">
        <v>2.2995323638803473</v>
      </c>
      <c r="K68" s="122">
        <v>2.3854272353670107</v>
      </c>
      <c r="L68" s="122">
        <v>0</v>
      </c>
      <c r="M68" s="122">
        <v>1.4410293807253092</v>
      </c>
      <c r="N68" s="122">
        <v>0.9569456182972419</v>
      </c>
      <c r="O68" s="122">
        <v>1.9062648683898051</v>
      </c>
      <c r="P68" s="122">
        <v>3.3151464013384704</v>
      </c>
      <c r="Q68" s="122">
        <v>2.7975788916251569</v>
      </c>
      <c r="R68" s="122">
        <v>2.3496491677304849</v>
      </c>
      <c r="S68" s="122">
        <v>3.2668929324173677</v>
      </c>
      <c r="T68" s="122">
        <v>4.2547561564658025</v>
      </c>
      <c r="U68" s="122">
        <v>4.9184458934401549</v>
      </c>
      <c r="V68" s="122">
        <v>3.4546128817094477</v>
      </c>
      <c r="W68" s="122">
        <v>3.051018714762634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2.2169195761067231</v>
      </c>
      <c r="D69" s="98">
        <v>1.4091791446461783</v>
      </c>
      <c r="E69" s="98">
        <v>1.9041860531613026</v>
      </c>
      <c r="F69" s="98">
        <v>2.1357094663154736</v>
      </c>
      <c r="G69" s="98">
        <v>1.8068155605240406</v>
      </c>
      <c r="H69" s="98">
        <v>1.8304686109637325</v>
      </c>
      <c r="I69" s="98">
        <v>3.9671259132719525</v>
      </c>
      <c r="J69" s="98">
        <v>2.2995323638803473</v>
      </c>
      <c r="K69" s="98">
        <v>2.2331423184412866</v>
      </c>
      <c r="L69" s="98">
        <v>0</v>
      </c>
      <c r="M69" s="98">
        <v>1.0391673747352941</v>
      </c>
      <c r="N69" s="98">
        <v>0.9569456182972419</v>
      </c>
      <c r="O69" s="98">
        <v>1.8852494644177575</v>
      </c>
      <c r="P69" s="98">
        <v>3.3037664422191311</v>
      </c>
      <c r="Q69" s="98">
        <v>2.3063247464117218</v>
      </c>
      <c r="R69" s="98">
        <v>2.3496491677304849</v>
      </c>
      <c r="S69" s="98">
        <v>3.0976477407298022</v>
      </c>
      <c r="T69" s="98">
        <v>2.8127662559532824</v>
      </c>
      <c r="U69" s="98">
        <v>2.2182746344223845</v>
      </c>
      <c r="V69" s="98">
        <v>2.5213873907764794</v>
      </c>
      <c r="W69" s="98">
        <v>1.0430395352171342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1.1379959119339316E-2</v>
      </c>
      <c r="Q70" s="98">
        <v>0</v>
      </c>
      <c r="R70" s="98">
        <v>0</v>
      </c>
      <c r="S70" s="98">
        <v>8.0499947429465112E-3</v>
      </c>
      <c r="T70" s="98">
        <v>2.3022936946160654E-2</v>
      </c>
      <c r="U70" s="98">
        <v>2.4767925650845696E-3</v>
      </c>
      <c r="V70" s="98">
        <v>4.2121773231590415E-2</v>
      </c>
      <c r="W70" s="98">
        <v>0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4.7755135489634072E-3</v>
      </c>
      <c r="Q71" s="101">
        <v>0</v>
      </c>
      <c r="R71" s="101">
        <v>0</v>
      </c>
      <c r="S71" s="101">
        <v>2.9764640121294145E-3</v>
      </c>
      <c r="T71" s="101">
        <v>8.8601740207699398E-3</v>
      </c>
      <c r="U71" s="101">
        <v>8.8426619551279343E-4</v>
      </c>
      <c r="V71" s="101">
        <v>1.5433874530592338E-2</v>
      </c>
      <c r="W71" s="101">
        <v>0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6.6044455703759093E-3</v>
      </c>
      <c r="Q72" s="104">
        <v>0</v>
      </c>
      <c r="R72" s="104">
        <v>0</v>
      </c>
      <c r="S72" s="104">
        <v>5.0735307308170966E-3</v>
      </c>
      <c r="T72" s="104">
        <v>1.4162762925390714E-2</v>
      </c>
      <c r="U72" s="104">
        <v>1.5925263695717763E-3</v>
      </c>
      <c r="V72" s="104">
        <v>2.6687898700998074E-2</v>
      </c>
      <c r="W72" s="104">
        <v>0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0.62120732769994058</v>
      </c>
      <c r="D73" s="101">
        <v>1.6935545433754664</v>
      </c>
      <c r="E73" s="101">
        <v>1.4021300190630033</v>
      </c>
      <c r="F73" s="101">
        <v>1.6391508707360503</v>
      </c>
      <c r="G73" s="101">
        <v>1.4201384795236112</v>
      </c>
      <c r="H73" s="101">
        <v>1.9419102244903461</v>
      </c>
      <c r="I73" s="101">
        <v>1.328356764782392</v>
      </c>
      <c r="J73" s="101">
        <v>0</v>
      </c>
      <c r="K73" s="101">
        <v>0.15228491692572402</v>
      </c>
      <c r="L73" s="101">
        <v>0</v>
      </c>
      <c r="M73" s="101">
        <v>0.38941185802652273</v>
      </c>
      <c r="N73" s="101">
        <v>0</v>
      </c>
      <c r="O73" s="101">
        <v>2.0799018998892756E-2</v>
      </c>
      <c r="P73" s="101">
        <v>0</v>
      </c>
      <c r="Q73" s="101">
        <v>0.48752682181378509</v>
      </c>
      <c r="R73" s="101">
        <v>0</v>
      </c>
      <c r="S73" s="101">
        <v>0.11032396064473661</v>
      </c>
      <c r="T73" s="101">
        <v>0.59959844742625457</v>
      </c>
      <c r="U73" s="101">
        <v>2.6856444887041278</v>
      </c>
      <c r="V73" s="101">
        <v>0.73019834734075895</v>
      </c>
      <c r="W73" s="101">
        <v>1.9426567049206618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1.2450147963492385E-2</v>
      </c>
      <c r="N74" s="104">
        <v>0</v>
      </c>
      <c r="O74" s="104">
        <v>2.1638497315488553E-4</v>
      </c>
      <c r="P74" s="104">
        <v>0</v>
      </c>
      <c r="Q74" s="104">
        <v>3.727323399650088E-3</v>
      </c>
      <c r="R74" s="104">
        <v>0</v>
      </c>
      <c r="S74" s="104">
        <v>5.0871236299882425E-2</v>
      </c>
      <c r="T74" s="104">
        <v>0.81936851614010475</v>
      </c>
      <c r="U74" s="104">
        <v>1.2049977748558198E-2</v>
      </c>
      <c r="V74" s="104">
        <v>0.16090537036061886</v>
      </c>
      <c r="W74" s="104">
        <v>6.5322474624838062E-2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5.4243879536929138E-3</v>
      </c>
      <c r="N75" s="98">
        <v>0</v>
      </c>
      <c r="O75" s="98">
        <v>1.0426196345360357E-4</v>
      </c>
      <c r="P75" s="98">
        <v>0</v>
      </c>
      <c r="Q75" s="98">
        <v>1.6037253410970845E-3</v>
      </c>
      <c r="R75" s="98">
        <v>0</v>
      </c>
      <c r="S75" s="98">
        <v>1.9908011873686137E-2</v>
      </c>
      <c r="T75" s="98">
        <v>0.33154442346930707</v>
      </c>
      <c r="U75" s="98">
        <v>4.5701470267725478E-3</v>
      </c>
      <c r="V75" s="98">
        <v>6.1004224888381392E-2</v>
      </c>
      <c r="W75" s="98">
        <v>2.4427729381508834E-2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7.0257600097994701E-3</v>
      </c>
      <c r="N76" s="98">
        <v>0</v>
      </c>
      <c r="O76" s="98">
        <v>1.1212300970128194E-4</v>
      </c>
      <c r="P76" s="98">
        <v>0</v>
      </c>
      <c r="Q76" s="98">
        <v>2.1235980585530036E-3</v>
      </c>
      <c r="R76" s="98">
        <v>0</v>
      </c>
      <c r="S76" s="98">
        <v>3.0963224426196284E-2</v>
      </c>
      <c r="T76" s="98">
        <v>0.48782409267079768</v>
      </c>
      <c r="U76" s="98">
        <v>7.4798307217856502E-3</v>
      </c>
      <c r="V76" s="98">
        <v>9.9901145472237468E-2</v>
      </c>
      <c r="W76" s="98">
        <v>4.0894745243329235E-2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0.78957608623191655</v>
      </c>
      <c r="D77" s="122">
        <v>0.8375703144986687</v>
      </c>
      <c r="E77" s="122">
        <v>1.0746089782968866</v>
      </c>
      <c r="F77" s="122">
        <v>1.3239548677892554</v>
      </c>
      <c r="G77" s="122">
        <v>1.0750603683173421</v>
      </c>
      <c r="H77" s="122">
        <v>1.1417999480820549</v>
      </c>
      <c r="I77" s="122">
        <v>1.6419094322748777</v>
      </c>
      <c r="J77" s="122">
        <v>0.65877108691869801</v>
      </c>
      <c r="K77" s="122">
        <v>0.72195659946055712</v>
      </c>
      <c r="L77" s="122">
        <v>0</v>
      </c>
      <c r="M77" s="122">
        <v>0.45702085926870062</v>
      </c>
      <c r="N77" s="122">
        <v>0.32353093889937007</v>
      </c>
      <c r="O77" s="122">
        <v>0.57713030552069877</v>
      </c>
      <c r="P77" s="122">
        <v>0.93373175890526006</v>
      </c>
      <c r="Q77" s="122">
        <v>0.90612128438668438</v>
      </c>
      <c r="R77" s="122">
        <v>0.80141462905018024</v>
      </c>
      <c r="S77" s="122">
        <v>1.2771529027872623</v>
      </c>
      <c r="T77" s="122">
        <v>1.3378754863345086</v>
      </c>
      <c r="U77" s="122">
        <v>1.3298946179241609</v>
      </c>
      <c r="V77" s="122">
        <v>0.98797358338378927</v>
      </c>
      <c r="W77" s="122">
        <v>1.0038410292414046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0.70624235407154334</v>
      </c>
      <c r="D78" s="98">
        <v>0.7210877210636949</v>
      </c>
      <c r="E78" s="98">
        <v>1.0236416396729882</v>
      </c>
      <c r="F78" s="98">
        <v>1.3191785864398089</v>
      </c>
      <c r="G78" s="98">
        <v>1.0521023943781758</v>
      </c>
      <c r="H78" s="98">
        <v>1.1086243304195182</v>
      </c>
      <c r="I78" s="98">
        <v>1.5898540422076923</v>
      </c>
      <c r="J78" s="98">
        <v>0.59953559693427361</v>
      </c>
      <c r="K78" s="98">
        <v>0.70728782219536779</v>
      </c>
      <c r="L78" s="98">
        <v>0</v>
      </c>
      <c r="M78" s="98">
        <v>0.24567126169104239</v>
      </c>
      <c r="N78" s="98">
        <v>0.29445427473490182</v>
      </c>
      <c r="O78" s="98">
        <v>0.44525871399187589</v>
      </c>
      <c r="P78" s="98">
        <v>0.75178551657097781</v>
      </c>
      <c r="Q78" s="98">
        <v>0.85926194761645414</v>
      </c>
      <c r="R78" s="98">
        <v>0.67285896286797975</v>
      </c>
      <c r="S78" s="98">
        <v>1.2384090773585636</v>
      </c>
      <c r="T78" s="98">
        <v>1.2824763315030172</v>
      </c>
      <c r="U78" s="98">
        <v>1.2007560644933195</v>
      </c>
      <c r="V78" s="98">
        <v>0.93865012242273549</v>
      </c>
      <c r="W78" s="98">
        <v>0.9747682425388654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8.3333732160373236E-2</v>
      </c>
      <c r="D79" s="33">
        <v>0.1164825934349738</v>
      </c>
      <c r="E79" s="33">
        <v>5.0967338623898524E-2</v>
      </c>
      <c r="F79" s="33">
        <v>4.7762813494466013E-3</v>
      </c>
      <c r="G79" s="33">
        <v>2.295797393916623E-2</v>
      </c>
      <c r="H79" s="33">
        <v>3.3175617662536717E-2</v>
      </c>
      <c r="I79" s="33">
        <v>5.20553900671855E-2</v>
      </c>
      <c r="J79" s="33">
        <v>5.9235489984424419E-2</v>
      </c>
      <c r="K79" s="33">
        <v>1.4668777265189307E-2</v>
      </c>
      <c r="L79" s="33">
        <v>0</v>
      </c>
      <c r="M79" s="33">
        <v>0.21134959757765823</v>
      </c>
      <c r="N79" s="33">
        <v>2.9076664164468226E-2</v>
      </c>
      <c r="O79" s="33">
        <v>0.13187159152882288</v>
      </c>
      <c r="P79" s="33">
        <v>0.18194624233428222</v>
      </c>
      <c r="Q79" s="33">
        <v>4.6859336770230298E-2</v>
      </c>
      <c r="R79" s="33">
        <v>0.12855566618220055</v>
      </c>
      <c r="S79" s="33">
        <v>3.8743825428698607E-2</v>
      </c>
      <c r="T79" s="33">
        <v>5.5399154831491437E-2</v>
      </c>
      <c r="U79" s="33">
        <v>0.1291385534308413</v>
      </c>
      <c r="V79" s="33">
        <v>4.9323460961053792E-2</v>
      </c>
      <c r="W79" s="33">
        <v>2.9072786702539204E-2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3.5798232916793959</v>
      </c>
      <c r="D81" s="117">
        <f t="shared" si="28"/>
        <v>2.3244969277187737</v>
      </c>
      <c r="E81" s="117">
        <f t="shared" si="28"/>
        <v>2.4033046692889792</v>
      </c>
      <c r="F81" s="117">
        <f t="shared" si="28"/>
        <v>2.6428791027206593</v>
      </c>
      <c r="G81" s="117">
        <f t="shared" si="28"/>
        <v>2.6367225572984019</v>
      </c>
      <c r="H81" s="117">
        <f t="shared" si="28"/>
        <v>1.2535886176937756</v>
      </c>
      <c r="I81" s="117">
        <f t="shared" si="28"/>
        <v>3.4474397972320725</v>
      </c>
      <c r="J81" s="117">
        <f t="shared" si="28"/>
        <v>8.7113726705271315</v>
      </c>
      <c r="K81" s="117">
        <f t="shared" si="28"/>
        <v>11.275604799822787</v>
      </c>
      <c r="L81" s="117">
        <f t="shared" si="28"/>
        <v>80.947072015271274</v>
      </c>
      <c r="M81" s="117">
        <f t="shared" si="28"/>
        <v>33.003743738519965</v>
      </c>
      <c r="N81" s="117">
        <f t="shared" si="28"/>
        <v>18.052894626639187</v>
      </c>
      <c r="O81" s="117">
        <f t="shared" si="28"/>
        <v>2.0803622498755008</v>
      </c>
      <c r="P81" s="117">
        <f t="shared" si="28"/>
        <v>0</v>
      </c>
      <c r="Q81" s="117">
        <f t="shared" si="28"/>
        <v>6.9877769204227871</v>
      </c>
      <c r="R81" s="117">
        <f t="shared" ref="R81:V81" si="29">R82+R85+R87+R100</f>
        <v>9.2370414814811088</v>
      </c>
      <c r="S81" s="117">
        <f t="shared" si="29"/>
        <v>3.3976088293664017</v>
      </c>
      <c r="T81" s="117">
        <f t="shared" si="29"/>
        <v>0</v>
      </c>
      <c r="U81" s="117">
        <f t="shared" si="29"/>
        <v>0</v>
      </c>
      <c r="V81" s="117">
        <f t="shared" si="29"/>
        <v>5.4655265315064065</v>
      </c>
      <c r="W81" s="117">
        <f t="shared" ref="W81" si="30">W82+W85+W87+W100</f>
        <v>11.673807048095833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3.3685601497089079</v>
      </c>
      <c r="D82" s="122">
        <f t="shared" si="31"/>
        <v>2.1395925490633223</v>
      </c>
      <c r="E82" s="122">
        <f t="shared" si="31"/>
        <v>2.1688425894444454</v>
      </c>
      <c r="F82" s="122">
        <f t="shared" si="31"/>
        <v>2.4102869009606187</v>
      </c>
      <c r="G82" s="122">
        <f t="shared" si="31"/>
        <v>2.3866516141364569</v>
      </c>
      <c r="H82" s="122">
        <f t="shared" si="31"/>
        <v>1.0776121812146928</v>
      </c>
      <c r="I82" s="122">
        <f t="shared" si="31"/>
        <v>3.0127388480663169</v>
      </c>
      <c r="J82" s="122">
        <f t="shared" si="31"/>
        <v>6.5096391892056493</v>
      </c>
      <c r="K82" s="122">
        <f t="shared" si="31"/>
        <v>7.2517105038394574</v>
      </c>
      <c r="L82" s="122">
        <f t="shared" si="31"/>
        <v>77.170881317649304</v>
      </c>
      <c r="M82" s="122">
        <f t="shared" si="31"/>
        <v>30.718175477053364</v>
      </c>
      <c r="N82" s="122">
        <f t="shared" si="31"/>
        <v>16.644038660709761</v>
      </c>
      <c r="O82" s="122">
        <f t="shared" si="31"/>
        <v>1.878407261338441</v>
      </c>
      <c r="P82" s="122">
        <f t="shared" si="31"/>
        <v>0</v>
      </c>
      <c r="Q82" s="122">
        <f t="shared" si="31"/>
        <v>6.0202352411704005</v>
      </c>
      <c r="R82" s="122">
        <f t="shared" ref="R82:V82" si="32">SUM(R83:R84)</f>
        <v>8.0212058664081649</v>
      </c>
      <c r="S82" s="122">
        <f t="shared" si="32"/>
        <v>2.9160509787453432</v>
      </c>
      <c r="T82" s="122">
        <f t="shared" si="32"/>
        <v>0</v>
      </c>
      <c r="U82" s="122">
        <f t="shared" si="32"/>
        <v>0</v>
      </c>
      <c r="V82" s="122">
        <f t="shared" si="32"/>
        <v>4.2277051867906428</v>
      </c>
      <c r="W82" s="122">
        <f t="shared" ref="W82" si="33">SUM(W83:W84)</f>
        <v>8.8907693524518479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3.3525572196719167</v>
      </c>
      <c r="D83" s="98">
        <v>2.1294694438291604</v>
      </c>
      <c r="E83" s="98">
        <v>2.1585601520392896</v>
      </c>
      <c r="F83" s="98">
        <v>2.398849682196118</v>
      </c>
      <c r="G83" s="98">
        <v>2.375315787511207</v>
      </c>
      <c r="H83" s="98">
        <v>1.0725126501018665</v>
      </c>
      <c r="I83" s="98">
        <v>2.9984820297857215</v>
      </c>
      <c r="J83" s="98">
        <v>6.4787338041444347</v>
      </c>
      <c r="K83" s="98">
        <v>7.2171179358414328</v>
      </c>
      <c r="L83" s="98">
        <v>76.81261482925872</v>
      </c>
      <c r="M83" s="98">
        <v>30.575104087674806</v>
      </c>
      <c r="N83" s="98">
        <v>16.566992662019146</v>
      </c>
      <c r="O83" s="98">
        <v>1.8695975887863892</v>
      </c>
      <c r="P83" s="98">
        <v>0</v>
      </c>
      <c r="Q83" s="98">
        <v>5.9922144751851727</v>
      </c>
      <c r="R83" s="98">
        <v>7.9836572396526924</v>
      </c>
      <c r="S83" s="98">
        <v>2.9020915336807449</v>
      </c>
      <c r="T83" s="98">
        <v>0</v>
      </c>
      <c r="U83" s="98">
        <v>0</v>
      </c>
      <c r="V83" s="98">
        <v>4.2061021031870043</v>
      </c>
      <c r="W83" s="98">
        <v>8.846227891288228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1.6002930036991166E-2</v>
      </c>
      <c r="D84" s="98">
        <v>1.0123105234162091E-2</v>
      </c>
      <c r="E84" s="98">
        <v>1.0282437405155912E-2</v>
      </c>
      <c r="F84" s="98">
        <v>1.1437218764500653E-2</v>
      </c>
      <c r="G84" s="98">
        <v>1.1335826625249932E-2</v>
      </c>
      <c r="H84" s="98">
        <v>5.099531112826342E-3</v>
      </c>
      <c r="I84" s="98">
        <v>1.4256818280595494E-2</v>
      </c>
      <c r="J84" s="98">
        <v>3.0905385061214975E-2</v>
      </c>
      <c r="K84" s="98">
        <v>3.4592567998024744E-2</v>
      </c>
      <c r="L84" s="98">
        <v>0.35826648839058844</v>
      </c>
      <c r="M84" s="98">
        <v>0.14307138937855968</v>
      </c>
      <c r="N84" s="98">
        <v>7.7045998690614889E-2</v>
      </c>
      <c r="O84" s="98">
        <v>8.8096725520519989E-3</v>
      </c>
      <c r="P84" s="98">
        <v>0</v>
      </c>
      <c r="Q84" s="98">
        <v>2.8020765985227635E-2</v>
      </c>
      <c r="R84" s="98">
        <v>3.7548626755472658E-2</v>
      </c>
      <c r="S84" s="98">
        <v>1.3959445064598364E-2</v>
      </c>
      <c r="T84" s="98">
        <v>0</v>
      </c>
      <c r="U84" s="98">
        <v>0</v>
      </c>
      <c r="V84" s="98">
        <v>2.1603083603638659E-2</v>
      </c>
      <c r="W84" s="98">
        <v>4.4541461163619636E-2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8.6734979280689599E-4</v>
      </c>
      <c r="D85" s="122">
        <f t="shared" si="34"/>
        <v>1.2881181189896749E-3</v>
      </c>
      <c r="E85" s="122">
        <f t="shared" si="34"/>
        <v>2.2304900036634245E-3</v>
      </c>
      <c r="F85" s="122">
        <f t="shared" si="34"/>
        <v>2.0239575528682393E-3</v>
      </c>
      <c r="G85" s="122">
        <f t="shared" si="34"/>
        <v>2.5095488235931645E-3</v>
      </c>
      <c r="H85" s="122">
        <f t="shared" si="34"/>
        <v>1.438380442340038E-3</v>
      </c>
      <c r="I85" s="122">
        <f t="shared" si="34"/>
        <v>5.0454767497652925E-3</v>
      </c>
      <c r="J85" s="122">
        <f t="shared" si="34"/>
        <v>2.2017615802566236E-2</v>
      </c>
      <c r="K85" s="122">
        <f t="shared" si="34"/>
        <v>6.9510833181087778E-2</v>
      </c>
      <c r="L85" s="122">
        <f t="shared" si="34"/>
        <v>6.356966622476988E-2</v>
      </c>
      <c r="M85" s="122">
        <f t="shared" si="34"/>
        <v>1.1488944482033881E-2</v>
      </c>
      <c r="N85" s="122">
        <f t="shared" si="34"/>
        <v>3.036038647168525E-2</v>
      </c>
      <c r="O85" s="122">
        <f t="shared" si="34"/>
        <v>1.9705821039691612E-3</v>
      </c>
      <c r="P85" s="122">
        <f t="shared" si="34"/>
        <v>0</v>
      </c>
      <c r="Q85" s="122">
        <f t="shared" si="34"/>
        <v>1.5860209233984873E-2</v>
      </c>
      <c r="R85" s="122">
        <f t="shared" si="34"/>
        <v>1.7816958812220309E-2</v>
      </c>
      <c r="S85" s="122">
        <f t="shared" si="34"/>
        <v>5.1242641052557138E-3</v>
      </c>
      <c r="T85" s="122">
        <f t="shared" si="34"/>
        <v>0</v>
      </c>
      <c r="U85" s="122">
        <f t="shared" si="34"/>
        <v>0</v>
      </c>
      <c r="V85" s="122">
        <f t="shared" si="34"/>
        <v>9.136745674008729E-3</v>
      </c>
      <c r="W85" s="122">
        <f t="shared" si="34"/>
        <v>9.1062187476708464E-3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8.6734979280689599E-4</v>
      </c>
      <c r="D86" s="98">
        <v>1.2881181189896749E-3</v>
      </c>
      <c r="E86" s="98">
        <v>2.2304900036634245E-3</v>
      </c>
      <c r="F86" s="98">
        <v>2.0239575528682393E-3</v>
      </c>
      <c r="G86" s="98">
        <v>2.5095488235931645E-3</v>
      </c>
      <c r="H86" s="98">
        <v>1.438380442340038E-3</v>
      </c>
      <c r="I86" s="98">
        <v>5.0454767497652925E-3</v>
      </c>
      <c r="J86" s="98">
        <v>2.2017615802566236E-2</v>
      </c>
      <c r="K86" s="98">
        <v>6.9510833181087778E-2</v>
      </c>
      <c r="L86" s="98">
        <v>6.356966622476988E-2</v>
      </c>
      <c r="M86" s="98">
        <v>1.1488944482033881E-2</v>
      </c>
      <c r="N86" s="98">
        <v>3.036038647168525E-2</v>
      </c>
      <c r="O86" s="98">
        <v>1.9705821039691612E-3</v>
      </c>
      <c r="P86" s="98">
        <v>0</v>
      </c>
      <c r="Q86" s="98">
        <v>1.5860209233984873E-2</v>
      </c>
      <c r="R86" s="98">
        <v>1.7816958812220309E-2</v>
      </c>
      <c r="S86" s="98">
        <v>5.1242641052557138E-3</v>
      </c>
      <c r="T86" s="98">
        <v>0</v>
      </c>
      <c r="U86" s="98">
        <v>0</v>
      </c>
      <c r="V86" s="98">
        <v>9.136745674008729E-3</v>
      </c>
      <c r="W86" s="98">
        <v>9.1062187476708464E-3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0.16702163490681449</v>
      </c>
      <c r="D87" s="122">
        <v>0.14824102962684998</v>
      </c>
      <c r="E87" s="122">
        <v>0.184860609090299</v>
      </c>
      <c r="F87" s="122">
        <v>0.17991735369291287</v>
      </c>
      <c r="G87" s="122">
        <v>0.19368947931517036</v>
      </c>
      <c r="H87" s="122">
        <v>0.14005012929063038</v>
      </c>
      <c r="I87" s="122">
        <v>0.34206225993044514</v>
      </c>
      <c r="J87" s="122">
        <v>1.7684969039680616</v>
      </c>
      <c r="K87" s="122">
        <v>3.1248284584615238</v>
      </c>
      <c r="L87" s="122">
        <v>2.7979353787213057</v>
      </c>
      <c r="M87" s="122">
        <v>1.7637839488301437</v>
      </c>
      <c r="N87" s="122">
        <v>1.0888390002152335</v>
      </c>
      <c r="O87" s="122">
        <v>0.16443326879494025</v>
      </c>
      <c r="P87" s="122">
        <v>0</v>
      </c>
      <c r="Q87" s="122">
        <v>0.76980746858327209</v>
      </c>
      <c r="R87" s="122">
        <v>0.96309729418265277</v>
      </c>
      <c r="S87" s="122">
        <v>0.36819609794287311</v>
      </c>
      <c r="T87" s="122">
        <v>0</v>
      </c>
      <c r="U87" s="122">
        <v>0</v>
      </c>
      <c r="V87" s="122">
        <v>1.0029444832775809</v>
      </c>
      <c r="W87" s="122">
        <v>2.2300484840819235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3.7034027155620794E-3</v>
      </c>
      <c r="D88" s="98">
        <v>1.3789241805012111E-3</v>
      </c>
      <c r="E88" s="98">
        <v>1.2059523243617967E-3</v>
      </c>
      <c r="F88" s="98">
        <v>1.0258920907290092E-3</v>
      </c>
      <c r="G88" s="98">
        <v>1.014544087997081E-3</v>
      </c>
      <c r="H88" s="98">
        <v>2.9892584893259139E-4</v>
      </c>
      <c r="I88" s="98">
        <v>1.654001175946407E-3</v>
      </c>
      <c r="J88" s="98">
        <v>6.0368148391303188E-3</v>
      </c>
      <c r="K88" s="98">
        <v>2.0371706545558189E-3</v>
      </c>
      <c r="L88" s="98">
        <v>0.24817732430756065</v>
      </c>
      <c r="M88" s="98">
        <v>5.031227086750803E-2</v>
      </c>
      <c r="N88" s="98">
        <v>2.3449432799667229E-3</v>
      </c>
      <c r="O88" s="98">
        <v>1.218502714637266E-3</v>
      </c>
      <c r="P88" s="98">
        <v>0</v>
      </c>
      <c r="Q88" s="98">
        <v>3.5225660940432892E-3</v>
      </c>
      <c r="R88" s="98">
        <v>2.611177344350955E-2</v>
      </c>
      <c r="S88" s="98">
        <v>9.8668752889483459E-4</v>
      </c>
      <c r="T88" s="98">
        <v>0</v>
      </c>
      <c r="U88" s="98">
        <v>0</v>
      </c>
      <c r="V88" s="98">
        <v>1.0000309853183644</v>
      </c>
      <c r="W88" s="98">
        <v>2.2300484840819235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8.2338120714368901E-4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2.9134979592164247E-3</v>
      </c>
      <c r="W89" s="98">
        <v>0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3.8480551178252874E-4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1.0789970664033548E-3</v>
      </c>
      <c r="W90" s="101">
        <v>0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4.3857569536116028E-4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1.83450089281307E-3</v>
      </c>
      <c r="W91" s="104">
        <v>0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7.2797374880986296E-2</v>
      </c>
      <c r="D92" s="101">
        <v>3.4199755966496964E-2</v>
      </c>
      <c r="E92" s="101">
        <v>3.6551274955964538E-2</v>
      </c>
      <c r="F92" s="101">
        <v>2.8108487288419304E-2</v>
      </c>
      <c r="G92" s="101">
        <v>2.528429652323105E-2</v>
      </c>
      <c r="H92" s="101">
        <v>1.9231781153840041E-2</v>
      </c>
      <c r="I92" s="101">
        <v>4.0091221792245786E-2</v>
      </c>
      <c r="J92" s="101">
        <v>0.14803980681981893</v>
      </c>
      <c r="K92" s="101">
        <v>0.17188701861801087</v>
      </c>
      <c r="L92" s="101">
        <v>0.10371683560237466</v>
      </c>
      <c r="M92" s="101">
        <v>8.7551786491371603E-2</v>
      </c>
      <c r="N92" s="101">
        <v>4.5751868378384165E-2</v>
      </c>
      <c r="O92" s="101">
        <v>7.4568973427542994E-3</v>
      </c>
      <c r="P92" s="101">
        <v>0</v>
      </c>
      <c r="Q92" s="101">
        <v>2.7321149504701568E-2</v>
      </c>
      <c r="R92" s="101">
        <v>4.5728771670889463E-2</v>
      </c>
      <c r="S92" s="101">
        <v>1.1400665734069639E-2</v>
      </c>
      <c r="T92" s="101">
        <v>0</v>
      </c>
      <c r="U92" s="101">
        <v>0</v>
      </c>
      <c r="V92" s="101">
        <v>0</v>
      </c>
      <c r="W92" s="101">
        <v>0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1.6024218286275788E-3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8.0076489557312611E-4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8.0165693305445269E-4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9.0520857310266128E-2</v>
      </c>
      <c r="D96" s="101">
        <v>0.11266234947985182</v>
      </c>
      <c r="E96" s="101">
        <v>0.14710338180997268</v>
      </c>
      <c r="F96" s="101">
        <v>0.15078297431376456</v>
      </c>
      <c r="G96" s="101">
        <v>0.16739063870394222</v>
      </c>
      <c r="H96" s="101">
        <v>0.12051942228785774</v>
      </c>
      <c r="I96" s="101">
        <v>0.30031703696225293</v>
      </c>
      <c r="J96" s="101">
        <v>1.6144202823091123</v>
      </c>
      <c r="K96" s="101">
        <v>2.9509042691889573</v>
      </c>
      <c r="L96" s="101">
        <v>0.92803214025898273</v>
      </c>
      <c r="M96" s="101">
        <v>1.5756524190686636</v>
      </c>
      <c r="N96" s="101">
        <v>1.0344161048567848</v>
      </c>
      <c r="O96" s="101">
        <v>0.15431530224984943</v>
      </c>
      <c r="P96" s="101">
        <v>0</v>
      </c>
      <c r="Q96" s="101">
        <v>0.73337276788505212</v>
      </c>
      <c r="R96" s="101">
        <v>0.85149402370321359</v>
      </c>
      <c r="S96" s="101">
        <v>0.24349674156513443</v>
      </c>
      <c r="T96" s="101">
        <v>0</v>
      </c>
      <c r="U96" s="101">
        <v>0</v>
      </c>
      <c r="V96" s="101">
        <v>0</v>
      </c>
      <c r="W96" s="101">
        <v>0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1.5155832755166165</v>
      </c>
      <c r="M97" s="104">
        <v>5.0267472402600502E-2</v>
      </c>
      <c r="N97" s="104">
        <v>6.326083700097733E-3</v>
      </c>
      <c r="O97" s="104">
        <v>1.4425664876992368E-3</v>
      </c>
      <c r="P97" s="104">
        <v>0</v>
      </c>
      <c r="Q97" s="104">
        <v>5.5909850994751327E-3</v>
      </c>
      <c r="R97" s="104">
        <v>3.9762725365040275E-2</v>
      </c>
      <c r="S97" s="104">
        <v>0.11231200311477421</v>
      </c>
      <c r="T97" s="104">
        <v>0</v>
      </c>
      <c r="U97" s="104">
        <v>0</v>
      </c>
      <c r="V97" s="104">
        <v>0</v>
      </c>
      <c r="W97" s="104">
        <v>0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0.73505826819872511</v>
      </c>
      <c r="M98" s="98">
        <v>2.1900966363035141E-2</v>
      </c>
      <c r="N98" s="98">
        <v>2.8513432260209434E-3</v>
      </c>
      <c r="O98" s="98">
        <v>6.9507975635735731E-4</v>
      </c>
      <c r="P98" s="98">
        <v>0</v>
      </c>
      <c r="Q98" s="98">
        <v>2.4055880116456269E-3</v>
      </c>
      <c r="R98" s="98">
        <v>1.7014723430905918E-2</v>
      </c>
      <c r="S98" s="98">
        <v>4.3952316754911784E-2</v>
      </c>
      <c r="T98" s="98">
        <v>0</v>
      </c>
      <c r="U98" s="98">
        <v>0</v>
      </c>
      <c r="V98" s="98">
        <v>0</v>
      </c>
      <c r="W98" s="98">
        <v>0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0.78052500731789143</v>
      </c>
      <c r="M99" s="98">
        <v>2.8366506039565358E-2</v>
      </c>
      <c r="N99" s="98">
        <v>3.4747404740767896E-3</v>
      </c>
      <c r="O99" s="98">
        <v>7.4748673134187953E-4</v>
      </c>
      <c r="P99" s="98">
        <v>0</v>
      </c>
      <c r="Q99" s="98">
        <v>3.1853970878295054E-3</v>
      </c>
      <c r="R99" s="98">
        <v>2.2748001934134354E-2</v>
      </c>
      <c r="S99" s="98">
        <v>6.835968635986242E-2</v>
      </c>
      <c r="T99" s="98">
        <v>0</v>
      </c>
      <c r="U99" s="98">
        <v>0</v>
      </c>
      <c r="V99" s="98">
        <v>0</v>
      </c>
      <c r="W99" s="98">
        <v>0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4.3374157270866645E-2</v>
      </c>
      <c r="D100" s="122">
        <v>3.5375230909611796E-2</v>
      </c>
      <c r="E100" s="122">
        <v>4.7370980750571501E-2</v>
      </c>
      <c r="F100" s="122">
        <v>5.0650890514259139E-2</v>
      </c>
      <c r="G100" s="122">
        <v>5.3871915023181678E-2</v>
      </c>
      <c r="H100" s="122">
        <v>3.448792674611232E-2</v>
      </c>
      <c r="I100" s="122">
        <v>8.7593212485545316E-2</v>
      </c>
      <c r="J100" s="122">
        <v>0.41121896155085436</v>
      </c>
      <c r="K100" s="122">
        <v>0.82955500434071916</v>
      </c>
      <c r="L100" s="122">
        <v>0.91468565267589597</v>
      </c>
      <c r="M100" s="122">
        <v>0.51029536815442689</v>
      </c>
      <c r="N100" s="122">
        <v>0.28965657924250626</v>
      </c>
      <c r="O100" s="122">
        <v>3.5551137638150418E-2</v>
      </c>
      <c r="P100" s="122">
        <v>0</v>
      </c>
      <c r="Q100" s="122">
        <v>0.18187400143513022</v>
      </c>
      <c r="R100" s="122">
        <v>0.23492136207806993</v>
      </c>
      <c r="S100" s="122">
        <v>0.10823748857292963</v>
      </c>
      <c r="T100" s="122">
        <v>0</v>
      </c>
      <c r="U100" s="122">
        <v>0</v>
      </c>
      <c r="V100" s="122">
        <v>0.22574011576417427</v>
      </c>
      <c r="W100" s="122">
        <v>0.54388299281439145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1.3537738019286931E-3</v>
      </c>
      <c r="D101" s="98">
        <v>9.0628089853387684E-4</v>
      </c>
      <c r="E101" s="98">
        <v>6.9596169950806479E-4</v>
      </c>
      <c r="F101" s="98">
        <v>7.7791646050827737E-4</v>
      </c>
      <c r="G101" s="98">
        <v>9.0259953630811589E-4</v>
      </c>
      <c r="H101" s="98">
        <v>4.5827882655077293E-4</v>
      </c>
      <c r="I101" s="98">
        <v>1.3352076068993666E-3</v>
      </c>
      <c r="J101" s="98">
        <v>7.3351400684865927E-3</v>
      </c>
      <c r="K101" s="98">
        <v>8.056732164115836E-3</v>
      </c>
      <c r="L101" s="98">
        <v>7.9416555971282443E-2</v>
      </c>
      <c r="M101" s="98">
        <v>3.6407563915737698E-2</v>
      </c>
      <c r="N101" s="98">
        <v>2.1767099394426523E-3</v>
      </c>
      <c r="O101" s="98">
        <v>2.3453484695638803E-4</v>
      </c>
      <c r="P101" s="98">
        <v>0</v>
      </c>
      <c r="Q101" s="98">
        <v>2.1314622089097174E-3</v>
      </c>
      <c r="R101" s="98">
        <v>7.7797035126388305E-3</v>
      </c>
      <c r="S101" s="98">
        <v>3.4854329152211199E-3</v>
      </c>
      <c r="T101" s="98">
        <v>0</v>
      </c>
      <c r="U101" s="98">
        <v>0</v>
      </c>
      <c r="V101" s="98">
        <v>1.1349156508052726E-2</v>
      </c>
      <c r="W101" s="98">
        <v>5.4503317918779774E-3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4.2381361385074512E-3</v>
      </c>
      <c r="D102" s="98">
        <v>2.8366526927258834E-3</v>
      </c>
      <c r="E102" s="98">
        <v>1.9950548858682737E-3</v>
      </c>
      <c r="F102" s="98">
        <v>3.5978547500960748E-3</v>
      </c>
      <c r="G102" s="98">
        <v>4.8923180129385214E-3</v>
      </c>
      <c r="H102" s="98">
        <v>3.4725587616176359E-3</v>
      </c>
      <c r="I102" s="98">
        <v>7.8922893283420031E-3</v>
      </c>
      <c r="J102" s="98">
        <v>4.8362905837606829E-2</v>
      </c>
      <c r="K102" s="98">
        <v>6.5855849887315937E-2</v>
      </c>
      <c r="L102" s="98">
        <v>5.147587157219824E-2</v>
      </c>
      <c r="M102" s="98">
        <v>2.6867271804875071E-2</v>
      </c>
      <c r="N102" s="98">
        <v>1.443832880735154E-2</v>
      </c>
      <c r="O102" s="98">
        <v>1.7224764565689566E-3</v>
      </c>
      <c r="P102" s="98">
        <v>0</v>
      </c>
      <c r="Q102" s="98">
        <v>8.0233633768883646E-3</v>
      </c>
      <c r="R102" s="98">
        <v>8.2428369870469875E-3</v>
      </c>
      <c r="S102" s="98">
        <v>1.741502203440975E-3</v>
      </c>
      <c r="T102" s="98">
        <v>0</v>
      </c>
      <c r="U102" s="98">
        <v>0</v>
      </c>
      <c r="V102" s="98">
        <v>6.0559580156500569E-3</v>
      </c>
      <c r="W102" s="98">
        <v>4.3905284219471347E-2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3.77822473304305E-2</v>
      </c>
      <c r="D103" s="33">
        <v>3.1632297318352036E-2</v>
      </c>
      <c r="E103" s="33">
        <v>4.4679964165195166E-2</v>
      </c>
      <c r="F103" s="33">
        <v>4.6275119303654785E-2</v>
      </c>
      <c r="G103" s="33">
        <v>4.807699747393504E-2</v>
      </c>
      <c r="H103" s="33">
        <v>3.0557089157943911E-2</v>
      </c>
      <c r="I103" s="33">
        <v>7.8365715550303944E-2</v>
      </c>
      <c r="J103" s="33">
        <v>0.35552091564476096</v>
      </c>
      <c r="K103" s="33">
        <v>0.75564242228928735</v>
      </c>
      <c r="L103" s="33">
        <v>0.78379322513241523</v>
      </c>
      <c r="M103" s="33">
        <v>0.44702053243381418</v>
      </c>
      <c r="N103" s="33">
        <v>0.27304154049571205</v>
      </c>
      <c r="O103" s="33">
        <v>3.3594126334625073E-2</v>
      </c>
      <c r="P103" s="33">
        <v>0</v>
      </c>
      <c r="Q103" s="33">
        <v>0.17171917584933213</v>
      </c>
      <c r="R103" s="33">
        <v>0.21889882157838411</v>
      </c>
      <c r="S103" s="33">
        <v>0.10301055345426753</v>
      </c>
      <c r="T103" s="33">
        <v>0</v>
      </c>
      <c r="U103" s="33">
        <v>0</v>
      </c>
      <c r="V103" s="33">
        <v>0.2083350012404715</v>
      </c>
      <c r="W103" s="33">
        <v>0.49452737680304215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24.104034699544986</v>
      </c>
      <c r="D124" s="117">
        <f t="shared" si="42"/>
        <v>25.719631453249438</v>
      </c>
      <c r="E124" s="117">
        <f t="shared" si="42"/>
        <v>20.383169541711265</v>
      </c>
      <c r="F124" s="117">
        <f t="shared" si="42"/>
        <v>13.354469035621896</v>
      </c>
      <c r="G124" s="117">
        <f t="shared" si="42"/>
        <v>19.058082802546036</v>
      </c>
      <c r="H124" s="117">
        <f t="shared" si="42"/>
        <v>13.295213220880793</v>
      </c>
      <c r="I124" s="117">
        <f t="shared" si="42"/>
        <v>13.354812546448427</v>
      </c>
      <c r="J124" s="117">
        <f t="shared" si="42"/>
        <v>2.4843919581336165</v>
      </c>
      <c r="K124" s="117">
        <f t="shared" si="42"/>
        <v>4.7307692535466357</v>
      </c>
      <c r="L124" s="117">
        <f t="shared" si="42"/>
        <v>0</v>
      </c>
      <c r="M124" s="117">
        <f t="shared" si="42"/>
        <v>8.829596443343533</v>
      </c>
      <c r="N124" s="117">
        <f t="shared" si="42"/>
        <v>14.862703145307272</v>
      </c>
      <c r="O124" s="117">
        <f t="shared" si="42"/>
        <v>17.922428142960925</v>
      </c>
      <c r="P124" s="117">
        <f t="shared" si="42"/>
        <v>14.054414927923293</v>
      </c>
      <c r="Q124" s="117">
        <f t="shared" si="42"/>
        <v>7.6184726063838397</v>
      </c>
      <c r="R124" s="117">
        <f t="shared" ref="R124:V124" si="43">R125+R128+R130+R139</f>
        <v>6.4545440165427328</v>
      </c>
      <c r="S124" s="117">
        <f t="shared" si="43"/>
        <v>7.294414791039979</v>
      </c>
      <c r="T124" s="117">
        <f t="shared" si="43"/>
        <v>7.3428338264539397</v>
      </c>
      <c r="U124" s="117">
        <f t="shared" si="43"/>
        <v>4.6599335338823558</v>
      </c>
      <c r="V124" s="117">
        <f t="shared" si="43"/>
        <v>3.4724149971925775</v>
      </c>
      <c r="W124" s="117">
        <f t="shared" ref="W124" si="44">W125+W128+W130+W139</f>
        <v>4.5342223019260279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22.168698864302087</v>
      </c>
      <c r="D125" s="122">
        <f t="shared" si="45"/>
        <v>23.574684660746978</v>
      </c>
      <c r="E125" s="122">
        <f t="shared" si="45"/>
        <v>18.470368430019843</v>
      </c>
      <c r="F125" s="122">
        <f t="shared" si="45"/>
        <v>11.990003595100895</v>
      </c>
      <c r="G125" s="122">
        <f t="shared" si="45"/>
        <v>17.010038230697017</v>
      </c>
      <c r="H125" s="122">
        <f t="shared" si="45"/>
        <v>11.701217107512377</v>
      </c>
      <c r="I125" s="122">
        <f t="shared" si="45"/>
        <v>11.43440924204816</v>
      </c>
      <c r="J125" s="122">
        <f t="shared" si="45"/>
        <v>2.1430451409074083</v>
      </c>
      <c r="K125" s="122">
        <f t="shared" si="45"/>
        <v>4.1159240980662828</v>
      </c>
      <c r="L125" s="122">
        <f t="shared" si="45"/>
        <v>0</v>
      </c>
      <c r="M125" s="122">
        <f t="shared" si="45"/>
        <v>8.0682476566107972</v>
      </c>
      <c r="N125" s="122">
        <f t="shared" si="45"/>
        <v>13.512894423743633</v>
      </c>
      <c r="O125" s="122">
        <f t="shared" si="45"/>
        <v>16.155801776686307</v>
      </c>
      <c r="P125" s="122">
        <f t="shared" si="45"/>
        <v>11.889310247478676</v>
      </c>
      <c r="Q125" s="122">
        <f t="shared" si="45"/>
        <v>6.5500849841279525</v>
      </c>
      <c r="R125" s="122">
        <f t="shared" ref="R125:V125" si="46">SUM(R126:R127)</f>
        <v>5.5736460590152248</v>
      </c>
      <c r="S125" s="122">
        <f t="shared" si="46"/>
        <v>6.1823753956674965</v>
      </c>
      <c r="T125" s="122">
        <f t="shared" si="46"/>
        <v>5.865038521914359</v>
      </c>
      <c r="U125" s="122">
        <f t="shared" si="46"/>
        <v>3.5475077611252392</v>
      </c>
      <c r="V125" s="122">
        <f t="shared" si="46"/>
        <v>2.6841876299648684</v>
      </c>
      <c r="W125" s="122">
        <f t="shared" ref="W125" si="47">SUM(W126:W127)</f>
        <v>3.3204104901150306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22.09544691492987</v>
      </c>
      <c r="D126" s="98">
        <v>23.498395460531881</v>
      </c>
      <c r="E126" s="98">
        <v>18.411457248282225</v>
      </c>
      <c r="F126" s="98">
        <v>11.952347864114337</v>
      </c>
      <c r="G126" s="98">
        <v>16.957418346103953</v>
      </c>
      <c r="H126" s="98">
        <v>11.665718262814796</v>
      </c>
      <c r="I126" s="98">
        <v>11.400253806108671</v>
      </c>
      <c r="J126" s="98">
        <v>2.1367189833513467</v>
      </c>
      <c r="K126" s="98">
        <v>4.1038929143185721</v>
      </c>
      <c r="L126" s="98">
        <v>0</v>
      </c>
      <c r="M126" s="98">
        <v>8.0457972089649203</v>
      </c>
      <c r="N126" s="98">
        <v>13.475809938289441</v>
      </c>
      <c r="O126" s="98">
        <v>16.111038727987317</v>
      </c>
      <c r="P126" s="98">
        <v>11.855848809003074</v>
      </c>
      <c r="Q126" s="98">
        <v>6.5321491090694153</v>
      </c>
      <c r="R126" s="98">
        <v>5.5584504089060109</v>
      </c>
      <c r="S126" s="98">
        <v>6.1653425785882838</v>
      </c>
      <c r="T126" s="98">
        <v>5.8482376867294894</v>
      </c>
      <c r="U126" s="98">
        <v>3.5374073177840151</v>
      </c>
      <c r="V126" s="98">
        <v>2.6765309016059518</v>
      </c>
      <c r="W126" s="98">
        <v>3.3111787800003816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7.3251949372215658E-2</v>
      </c>
      <c r="D127" s="98">
        <v>7.6289200215097192E-2</v>
      </c>
      <c r="E127" s="98">
        <v>5.8911181737615892E-2</v>
      </c>
      <c r="F127" s="98">
        <v>3.7655730986556758E-2</v>
      </c>
      <c r="G127" s="98">
        <v>5.2619884593063188E-2</v>
      </c>
      <c r="H127" s="98">
        <v>3.5498844697581786E-2</v>
      </c>
      <c r="I127" s="98">
        <v>3.4155435939488249E-2</v>
      </c>
      <c r="J127" s="98">
        <v>6.3261575560614779E-3</v>
      </c>
      <c r="K127" s="98">
        <v>1.2031183747710616E-2</v>
      </c>
      <c r="L127" s="98">
        <v>0</v>
      </c>
      <c r="M127" s="98">
        <v>2.2450447645876549E-2</v>
      </c>
      <c r="N127" s="98">
        <v>3.7084485454192059E-2</v>
      </c>
      <c r="O127" s="98">
        <v>4.4763048698991052E-2</v>
      </c>
      <c r="P127" s="98">
        <v>3.3461438475601082E-2</v>
      </c>
      <c r="Q127" s="98">
        <v>1.793587505853713E-2</v>
      </c>
      <c r="R127" s="98">
        <v>1.5195650109214054E-2</v>
      </c>
      <c r="S127" s="98">
        <v>1.7032817079212448E-2</v>
      </c>
      <c r="T127" s="98">
        <v>1.6800835184869623E-2</v>
      </c>
      <c r="U127" s="98">
        <v>1.0100443341224178E-2</v>
      </c>
      <c r="V127" s="98">
        <v>7.6567283589168379E-3</v>
      </c>
      <c r="W127" s="98">
        <v>9.2317101146492594E-3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9.144344958449846E-3</v>
      </c>
      <c r="D128" s="122">
        <f t="shared" si="48"/>
        <v>1.7924026591898883E-2</v>
      </c>
      <c r="E128" s="122">
        <f t="shared" si="48"/>
        <v>2.3096364231482557E-2</v>
      </c>
      <c r="F128" s="122">
        <f t="shared" si="48"/>
        <v>1.4758547621536106E-2</v>
      </c>
      <c r="G128" s="122">
        <f t="shared" si="48"/>
        <v>2.4575374490109221E-2</v>
      </c>
      <c r="H128" s="122">
        <f t="shared" si="48"/>
        <v>1.5807356201386399E-2</v>
      </c>
      <c r="I128" s="122">
        <f t="shared" si="48"/>
        <v>2.7303923499580208E-2</v>
      </c>
      <c r="J128" s="122">
        <f t="shared" si="48"/>
        <v>4.0310351063794492E-3</v>
      </c>
      <c r="K128" s="122">
        <f t="shared" si="48"/>
        <v>1.0095209863869043E-2</v>
      </c>
      <c r="L128" s="122">
        <f t="shared" si="48"/>
        <v>0</v>
      </c>
      <c r="M128" s="122">
        <f t="shared" si="48"/>
        <v>4.6561909291696069E-3</v>
      </c>
      <c r="N128" s="122">
        <f t="shared" si="48"/>
        <v>3.5271333071885805E-2</v>
      </c>
      <c r="O128" s="122">
        <f t="shared" si="48"/>
        <v>2.1933435592004578E-2</v>
      </c>
      <c r="P128" s="122">
        <f t="shared" si="48"/>
        <v>1.746310336120218E-2</v>
      </c>
      <c r="Q128" s="122">
        <f t="shared" si="48"/>
        <v>2.0540822999428394E-2</v>
      </c>
      <c r="R128" s="122">
        <f t="shared" si="48"/>
        <v>1.5644540150028537E-2</v>
      </c>
      <c r="S128" s="122">
        <f t="shared" si="48"/>
        <v>1.2773092344479051E-2</v>
      </c>
      <c r="T128" s="122">
        <f t="shared" si="48"/>
        <v>2.1429547329787663E-2</v>
      </c>
      <c r="U128" s="122">
        <f t="shared" si="48"/>
        <v>8.4751016136620002E-3</v>
      </c>
      <c r="V128" s="122">
        <f t="shared" si="48"/>
        <v>6.0022416836553712E-3</v>
      </c>
      <c r="W128" s="122">
        <f t="shared" si="48"/>
        <v>3.7725763383207791E-3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9.144344958449846E-3</v>
      </c>
      <c r="D129" s="98">
        <v>1.7924026591898883E-2</v>
      </c>
      <c r="E129" s="98">
        <v>2.3096364231482557E-2</v>
      </c>
      <c r="F129" s="98">
        <v>1.4758547621536106E-2</v>
      </c>
      <c r="G129" s="98">
        <v>2.4575374490109221E-2</v>
      </c>
      <c r="H129" s="98">
        <v>1.5807356201386399E-2</v>
      </c>
      <c r="I129" s="98">
        <v>2.7303923499580208E-2</v>
      </c>
      <c r="J129" s="98">
        <v>4.0310351063794492E-3</v>
      </c>
      <c r="K129" s="98">
        <v>1.0095209863869043E-2</v>
      </c>
      <c r="L129" s="98">
        <v>0</v>
      </c>
      <c r="M129" s="98">
        <v>4.6561909291696069E-3</v>
      </c>
      <c r="N129" s="98">
        <v>3.5271333071885805E-2</v>
      </c>
      <c r="O129" s="98">
        <v>2.1933435592004578E-2</v>
      </c>
      <c r="P129" s="98">
        <v>1.746310336120218E-2</v>
      </c>
      <c r="Q129" s="98">
        <v>2.0540822999428394E-2</v>
      </c>
      <c r="R129" s="98">
        <v>1.5644540150028537E-2</v>
      </c>
      <c r="S129" s="98">
        <v>1.2773092344479051E-2</v>
      </c>
      <c r="T129" s="98">
        <v>2.1429547329787663E-2</v>
      </c>
      <c r="U129" s="98">
        <v>8.4751016136620002E-3</v>
      </c>
      <c r="V129" s="98">
        <v>6.0022416836553712E-3</v>
      </c>
      <c r="W129" s="98">
        <v>3.7725763383207791E-3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1.4766043197071168</v>
      </c>
      <c r="D130" s="122">
        <v>1.6398520956908604</v>
      </c>
      <c r="E130" s="122">
        <v>1.4007139900264971</v>
      </c>
      <c r="F130" s="122">
        <v>0.98228497566731676</v>
      </c>
      <c r="G130" s="122">
        <v>1.4999115547133726</v>
      </c>
      <c r="H130" s="122">
        <v>1.2010001093401377</v>
      </c>
      <c r="I130" s="122">
        <v>1.4213942539621238</v>
      </c>
      <c r="J130" s="122">
        <v>0.25974836930786582</v>
      </c>
      <c r="K130" s="122">
        <v>0.47938721161128051</v>
      </c>
      <c r="L130" s="122">
        <v>0</v>
      </c>
      <c r="M130" s="122">
        <v>0.55397740226160352</v>
      </c>
      <c r="N130" s="122">
        <v>0.97893245065226253</v>
      </c>
      <c r="O130" s="122">
        <v>1.3496249885323028</v>
      </c>
      <c r="P130" s="122">
        <v>1.7183960909894085</v>
      </c>
      <c r="Q130" s="122">
        <v>0.81304484411569566</v>
      </c>
      <c r="R130" s="122">
        <v>0.6612987277580884</v>
      </c>
      <c r="S130" s="122">
        <v>0.83109895997323724</v>
      </c>
      <c r="T130" s="122">
        <v>1.1773361725795632</v>
      </c>
      <c r="U130" s="122">
        <v>0.91657862569539494</v>
      </c>
      <c r="V130" s="122">
        <v>0.63625965670874829</v>
      </c>
      <c r="W130" s="122">
        <v>0.98508243491071867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1.3297008622066047</v>
      </c>
      <c r="D131" s="98">
        <v>1.5750758848696607</v>
      </c>
      <c r="E131" s="98">
        <v>1.304114505424248</v>
      </c>
      <c r="F131" s="98">
        <v>0.90156464952884785</v>
      </c>
      <c r="G131" s="98">
        <v>1.3563810181009315</v>
      </c>
      <c r="H131" s="98">
        <v>1.0809496342207152</v>
      </c>
      <c r="I131" s="98">
        <v>1.3072696967480522</v>
      </c>
      <c r="J131" s="98">
        <v>0.22999289814446786</v>
      </c>
      <c r="K131" s="98">
        <v>0.4309661669403731</v>
      </c>
      <c r="L131" s="98">
        <v>0</v>
      </c>
      <c r="M131" s="98">
        <v>0.43425346928208564</v>
      </c>
      <c r="N131" s="98">
        <v>0.86800613402437754</v>
      </c>
      <c r="O131" s="98">
        <v>1.1249504593461697</v>
      </c>
      <c r="P131" s="98">
        <v>1.7046931203454894</v>
      </c>
      <c r="Q131" s="98">
        <v>0.81304484411569566</v>
      </c>
      <c r="R131" s="98">
        <v>0.6612987277580884</v>
      </c>
      <c r="S131" s="98">
        <v>0.83109895997323724</v>
      </c>
      <c r="T131" s="98">
        <v>0.86671240590807852</v>
      </c>
      <c r="U131" s="98">
        <v>0.50521898723806746</v>
      </c>
      <c r="V131" s="98">
        <v>0.19751603539824975</v>
      </c>
      <c r="W131" s="98">
        <v>6.00603689993345E-2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8.8648168016405241E-5</v>
      </c>
      <c r="N132" s="98">
        <v>0</v>
      </c>
      <c r="O132" s="98">
        <v>0</v>
      </c>
      <c r="P132" s="98">
        <v>1.3607584327117466E-2</v>
      </c>
      <c r="Q132" s="98">
        <v>0</v>
      </c>
      <c r="R132" s="98">
        <v>0</v>
      </c>
      <c r="S132" s="98">
        <v>0</v>
      </c>
      <c r="T132" s="98">
        <v>5.5748348097056869E-3</v>
      </c>
      <c r="U132" s="98">
        <v>1.2174633368738437E-3</v>
      </c>
      <c r="V132" s="98">
        <v>8.2064688264370488E-3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3.3078999833656444E-5</v>
      </c>
      <c r="N133" s="101">
        <v>0</v>
      </c>
      <c r="O133" s="101">
        <v>0</v>
      </c>
      <c r="P133" s="101">
        <v>5.2190809757223823E-3</v>
      </c>
      <c r="Q133" s="101">
        <v>0</v>
      </c>
      <c r="R133" s="101">
        <v>0</v>
      </c>
      <c r="S133" s="101">
        <v>0</v>
      </c>
      <c r="T133" s="101">
        <v>2.0479023486453924E-3</v>
      </c>
      <c r="U133" s="101">
        <v>4.1860666523453708E-4</v>
      </c>
      <c r="V133" s="101">
        <v>2.8875307243822648E-3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5.5569168182748804E-5</v>
      </c>
      <c r="N134" s="104">
        <v>0</v>
      </c>
      <c r="O134" s="104">
        <v>0</v>
      </c>
      <c r="P134" s="104">
        <v>8.3885033513950834E-3</v>
      </c>
      <c r="Q134" s="104">
        <v>0</v>
      </c>
      <c r="R134" s="104">
        <v>0</v>
      </c>
      <c r="S134" s="104">
        <v>0</v>
      </c>
      <c r="T134" s="104">
        <v>3.526932461060295E-3</v>
      </c>
      <c r="U134" s="104">
        <v>7.9885667163930669E-4</v>
      </c>
      <c r="V134" s="104">
        <v>5.3189381020547835E-3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0.14690345750051209</v>
      </c>
      <c r="D135" s="101">
        <v>6.4776210821199817E-2</v>
      </c>
      <c r="E135" s="101">
        <v>9.6599484602249139E-2</v>
      </c>
      <c r="F135" s="101">
        <v>8.0720326138468912E-2</v>
      </c>
      <c r="G135" s="101">
        <v>0.14353053661244103</v>
      </c>
      <c r="H135" s="101">
        <v>0.12005047511942252</v>
      </c>
      <c r="I135" s="101">
        <v>0.11412455721407166</v>
      </c>
      <c r="J135" s="101">
        <v>2.9755471163397992E-2</v>
      </c>
      <c r="K135" s="101">
        <v>4.8421044670907437E-2</v>
      </c>
      <c r="L135" s="101">
        <v>0</v>
      </c>
      <c r="M135" s="101">
        <v>0.11595211603896831</v>
      </c>
      <c r="N135" s="101">
        <v>0.11022986704622285</v>
      </c>
      <c r="O135" s="101">
        <v>0.22265493610335421</v>
      </c>
      <c r="P135" s="101">
        <v>9.5386316801559593E-5</v>
      </c>
      <c r="Q135" s="101">
        <v>0</v>
      </c>
      <c r="R135" s="101">
        <v>0</v>
      </c>
      <c r="S135" s="101">
        <v>0</v>
      </c>
      <c r="T135" s="101">
        <v>0.12892298914007427</v>
      </c>
      <c r="U135" s="101">
        <v>0.40827877649954247</v>
      </c>
      <c r="V135" s="101">
        <v>0.35280508950791722</v>
      </c>
      <c r="W135" s="101">
        <v>0.89491458789499789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3.6831687725331639E-3</v>
      </c>
      <c r="N136" s="104">
        <v>6.9644958166213569E-4</v>
      </c>
      <c r="O136" s="104">
        <v>2.0195930827789314E-3</v>
      </c>
      <c r="P136" s="104">
        <v>0</v>
      </c>
      <c r="Q136" s="104">
        <v>0</v>
      </c>
      <c r="R136" s="104">
        <v>0</v>
      </c>
      <c r="S136" s="104">
        <v>0</v>
      </c>
      <c r="T136" s="104">
        <v>0.17612594272170476</v>
      </c>
      <c r="U136" s="104">
        <v>1.8633986209110613E-3</v>
      </c>
      <c r="V136" s="104">
        <v>7.773206297614435E-2</v>
      </c>
      <c r="W136" s="104">
        <v>3.0107478016386274E-2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1.6047147696341534E-3</v>
      </c>
      <c r="N137" s="98">
        <v>3.1390934598395705E-4</v>
      </c>
      <c r="O137" s="98">
        <v>9.7311165890030023E-4</v>
      </c>
      <c r="P137" s="98">
        <v>0</v>
      </c>
      <c r="Q137" s="98">
        <v>0</v>
      </c>
      <c r="R137" s="98">
        <v>0</v>
      </c>
      <c r="S137" s="98">
        <v>0</v>
      </c>
      <c r="T137" s="98">
        <v>7.1266558315832354E-2</v>
      </c>
      <c r="U137" s="98">
        <v>7.0672376702668254E-4</v>
      </c>
      <c r="V137" s="98">
        <v>2.9470640042696318E-2</v>
      </c>
      <c r="W137" s="98">
        <v>1.1258871155263328E-2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2.0784540028990104E-3</v>
      </c>
      <c r="N138" s="98">
        <v>3.8254023567817864E-4</v>
      </c>
      <c r="O138" s="98">
        <v>1.0464814238786313E-3</v>
      </c>
      <c r="P138" s="98">
        <v>0</v>
      </c>
      <c r="Q138" s="98">
        <v>0</v>
      </c>
      <c r="R138" s="98">
        <v>0</v>
      </c>
      <c r="S138" s="98">
        <v>0</v>
      </c>
      <c r="T138" s="98">
        <v>0.10485938440587241</v>
      </c>
      <c r="U138" s="98">
        <v>1.1566748538843787E-3</v>
      </c>
      <c r="V138" s="98">
        <v>4.8261422933448039E-2</v>
      </c>
      <c r="W138" s="98">
        <v>1.8848606861122944E-2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0.44958717057733016</v>
      </c>
      <c r="D139" s="122">
        <v>0.48717067021970112</v>
      </c>
      <c r="E139" s="122">
        <v>0.48899075743344389</v>
      </c>
      <c r="F139" s="122">
        <v>0.36742191723214884</v>
      </c>
      <c r="G139" s="122">
        <v>0.52355764264553861</v>
      </c>
      <c r="H139" s="122">
        <v>0.37718864782689049</v>
      </c>
      <c r="I139" s="122">
        <v>0.47170512693856326</v>
      </c>
      <c r="J139" s="122">
        <v>7.7567412811963166E-2</v>
      </c>
      <c r="K139" s="122">
        <v>0.1253627340052032</v>
      </c>
      <c r="L139" s="122">
        <v>0</v>
      </c>
      <c r="M139" s="122">
        <v>0.20271519354196274</v>
      </c>
      <c r="N139" s="122">
        <v>0.33560493783949014</v>
      </c>
      <c r="O139" s="122">
        <v>0.39506794215031271</v>
      </c>
      <c r="P139" s="122">
        <v>0.42924548609400776</v>
      </c>
      <c r="Q139" s="122">
        <v>0.23480195514076405</v>
      </c>
      <c r="R139" s="122">
        <v>0.20395468961939153</v>
      </c>
      <c r="S139" s="122">
        <v>0.26816734305476592</v>
      </c>
      <c r="T139" s="122">
        <v>0.27902958463022898</v>
      </c>
      <c r="U139" s="122">
        <v>0.18737204544805922</v>
      </c>
      <c r="V139" s="122">
        <v>0.14596546883530567</v>
      </c>
      <c r="W139" s="122">
        <v>0.22495680056195796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4.524042147851208E-2</v>
      </c>
      <c r="D140" s="98">
        <v>4.0286503667968668E-2</v>
      </c>
      <c r="E140" s="98">
        <v>2.0977415344056113E-2</v>
      </c>
      <c r="F140" s="98">
        <v>2.6478948555531633E-2</v>
      </c>
      <c r="G140" s="98">
        <v>4.845724508053393E-2</v>
      </c>
      <c r="H140" s="98">
        <v>3.8533217837248328E-2</v>
      </c>
      <c r="I140" s="98">
        <v>4.3237365457622662E-2</v>
      </c>
      <c r="J140" s="98">
        <v>9.2835559651713289E-3</v>
      </c>
      <c r="K140" s="98">
        <v>1.0036486517273619E-2</v>
      </c>
      <c r="L140" s="98">
        <v>0</v>
      </c>
      <c r="M140" s="98">
        <v>1.1492208405383031E-2</v>
      </c>
      <c r="N140" s="98">
        <v>1.6844716941910129E-2</v>
      </c>
      <c r="O140" s="98">
        <v>1.9189464273963536E-2</v>
      </c>
      <c r="P140" s="98">
        <v>1.0975300104574301E-2</v>
      </c>
      <c r="Q140" s="98">
        <v>1.0492090569777094E-2</v>
      </c>
      <c r="R140" s="98">
        <v>7.4296423067105131E-3</v>
      </c>
      <c r="S140" s="98">
        <v>4.5196128613111015E-3</v>
      </c>
      <c r="T140" s="98">
        <v>4.5507808120071459E-4</v>
      </c>
      <c r="U140" s="98">
        <v>1.1496232200856415E-2</v>
      </c>
      <c r="V140" s="98">
        <v>4.1290622833977664E-3</v>
      </c>
      <c r="W140" s="98">
        <v>1.8366013258004212E-2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0.40434674909881807</v>
      </c>
      <c r="D141" s="33">
        <v>0.44688416655173246</v>
      </c>
      <c r="E141" s="33">
        <v>0.46801334208938777</v>
      </c>
      <c r="F141" s="33">
        <v>0.34094296867661722</v>
      </c>
      <c r="G141" s="33">
        <v>0.47510039756500472</v>
      </c>
      <c r="H141" s="33">
        <v>0.33865542998964215</v>
      </c>
      <c r="I141" s="33">
        <v>0.42846776148094057</v>
      </c>
      <c r="J141" s="33">
        <v>6.8283856846791835E-2</v>
      </c>
      <c r="K141" s="33">
        <v>0.11532624748792959</v>
      </c>
      <c r="L141" s="33">
        <v>0</v>
      </c>
      <c r="M141" s="33">
        <v>0.1912229851365797</v>
      </c>
      <c r="N141" s="33">
        <v>0.31876022089757999</v>
      </c>
      <c r="O141" s="33">
        <v>0.37587847787634915</v>
      </c>
      <c r="P141" s="33">
        <v>0.41827018598943344</v>
      </c>
      <c r="Q141" s="33">
        <v>0.22430986457098695</v>
      </c>
      <c r="R141" s="33">
        <v>0.19652504731268103</v>
      </c>
      <c r="S141" s="33">
        <v>0.26364773019345483</v>
      </c>
      <c r="T141" s="33">
        <v>0.27857450654902827</v>
      </c>
      <c r="U141" s="33">
        <v>0.17587581324720281</v>
      </c>
      <c r="V141" s="33">
        <v>0.14183640655190791</v>
      </c>
      <c r="W141" s="33">
        <v>0.20659078730395375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0.12061875009828288</v>
      </c>
      <c r="D143" s="117">
        <f t="shared" si="49"/>
        <v>0.23429704419633771</v>
      </c>
      <c r="E143" s="117">
        <f t="shared" si="49"/>
        <v>0.21196404635517246</v>
      </c>
      <c r="F143" s="117">
        <f t="shared" si="49"/>
        <v>0.17953626288284175</v>
      </c>
      <c r="G143" s="117">
        <f t="shared" si="49"/>
        <v>0.17682925469638489</v>
      </c>
      <c r="H143" s="117">
        <f t="shared" si="49"/>
        <v>0.16326085002625057</v>
      </c>
      <c r="I143" s="117">
        <f t="shared" si="49"/>
        <v>0.16320106377960805</v>
      </c>
      <c r="J143" s="117">
        <f t="shared" si="49"/>
        <v>6.7516893793030358E-2</v>
      </c>
      <c r="K143" s="117">
        <f t="shared" si="49"/>
        <v>2.7207270137707355E-2</v>
      </c>
      <c r="L143" s="117">
        <f t="shared" si="49"/>
        <v>0</v>
      </c>
      <c r="M143" s="117">
        <f t="shared" si="49"/>
        <v>0.14288975021291411</v>
      </c>
      <c r="N143" s="117">
        <f t="shared" si="49"/>
        <v>0.30116185316890876</v>
      </c>
      <c r="O143" s="117">
        <f t="shared" si="49"/>
        <v>0.59931681542917548</v>
      </c>
      <c r="P143" s="117">
        <f t="shared" si="49"/>
        <v>1.3917481242058503</v>
      </c>
      <c r="Q143" s="117">
        <f t="shared" si="49"/>
        <v>1.343183328904723</v>
      </c>
      <c r="R143" s="117">
        <f t="shared" ref="R143:V143" si="50">R144+R146+R148+R157</f>
        <v>0.75932230879469942</v>
      </c>
      <c r="S143" s="117">
        <f t="shared" si="50"/>
        <v>0.73744803576050377</v>
      </c>
      <c r="T143" s="117">
        <f t="shared" si="50"/>
        <v>0.95176245484285249</v>
      </c>
      <c r="U143" s="117">
        <f t="shared" si="50"/>
        <v>1.0662113957225186</v>
      </c>
      <c r="V143" s="117">
        <f t="shared" si="50"/>
        <v>1.2134698824262622</v>
      </c>
      <c r="W143" s="117">
        <f t="shared" ref="W143" si="51">W144+W146+W148+W157</f>
        <v>1.2299276225966371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9.7876606182291506E-2</v>
      </c>
      <c r="D144" s="122">
        <f t="shared" si="52"/>
        <v>0.18838342869616778</v>
      </c>
      <c r="E144" s="122">
        <f t="shared" si="52"/>
        <v>0.16510758519928917</v>
      </c>
      <c r="F144" s="122">
        <f t="shared" si="52"/>
        <v>0.13369755187216187</v>
      </c>
      <c r="G144" s="122">
        <f t="shared" si="52"/>
        <v>0.12753390428938363</v>
      </c>
      <c r="H144" s="122">
        <f t="shared" si="52"/>
        <v>0.11201117698601647</v>
      </c>
      <c r="I144" s="122">
        <f t="shared" si="52"/>
        <v>0.10115074863530354</v>
      </c>
      <c r="J144" s="122">
        <f t="shared" si="52"/>
        <v>4.3388421301510348E-2</v>
      </c>
      <c r="K144" s="122">
        <f t="shared" si="52"/>
        <v>1.8512072489915026E-2</v>
      </c>
      <c r="L144" s="122">
        <f t="shared" si="52"/>
        <v>0</v>
      </c>
      <c r="M144" s="122">
        <f t="shared" si="52"/>
        <v>9.662846113416651E-2</v>
      </c>
      <c r="N144" s="122">
        <f t="shared" si="52"/>
        <v>0.19019317146159567</v>
      </c>
      <c r="O144" s="122">
        <f t="shared" si="52"/>
        <v>0.36106114102424564</v>
      </c>
      <c r="P144" s="122">
        <f t="shared" si="52"/>
        <v>0.77846370651111807</v>
      </c>
      <c r="Q144" s="122">
        <f t="shared" si="52"/>
        <v>0.76202250431790086</v>
      </c>
      <c r="R144" s="122">
        <f t="shared" si="52"/>
        <v>0.40114542170106343</v>
      </c>
      <c r="S144" s="122">
        <f t="shared" si="52"/>
        <v>0.39170250933973783</v>
      </c>
      <c r="T144" s="122">
        <f t="shared" si="52"/>
        <v>0.45777969585150174</v>
      </c>
      <c r="U144" s="122">
        <f t="shared" si="52"/>
        <v>0.42555126640454671</v>
      </c>
      <c r="V144" s="122">
        <f t="shared" si="52"/>
        <v>0.52953273412527968</v>
      </c>
      <c r="W144" s="122">
        <f t="shared" si="52"/>
        <v>0.49137954945599849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9.7876606182291506E-2</v>
      </c>
      <c r="D145" s="98">
        <v>0.18838342869616778</v>
      </c>
      <c r="E145" s="98">
        <v>0.16510758519928917</v>
      </c>
      <c r="F145" s="98">
        <v>0.13369755187216187</v>
      </c>
      <c r="G145" s="98">
        <v>0.12753390428938363</v>
      </c>
      <c r="H145" s="98">
        <v>0.11201117698601647</v>
      </c>
      <c r="I145" s="98">
        <v>0.10115074863530354</v>
      </c>
      <c r="J145" s="98">
        <v>4.3388421301510348E-2</v>
      </c>
      <c r="K145" s="98">
        <v>1.8512072489915026E-2</v>
      </c>
      <c r="L145" s="98">
        <v>0</v>
      </c>
      <c r="M145" s="98">
        <v>9.662846113416651E-2</v>
      </c>
      <c r="N145" s="98">
        <v>0.19019317146159567</v>
      </c>
      <c r="O145" s="98">
        <v>0.36106114102424564</v>
      </c>
      <c r="P145" s="98">
        <v>0.77846370651111807</v>
      </c>
      <c r="Q145" s="98">
        <v>0.76202250431790086</v>
      </c>
      <c r="R145" s="98">
        <v>0.40114542170106343</v>
      </c>
      <c r="S145" s="98">
        <v>0.39170250933973783</v>
      </c>
      <c r="T145" s="98">
        <v>0.45777969585150174</v>
      </c>
      <c r="U145" s="98">
        <v>0.42555126640454671</v>
      </c>
      <c r="V145" s="98">
        <v>0.52953273412527968</v>
      </c>
      <c r="W145" s="98">
        <v>0.49137954945599849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9.9125690606502402E-5</v>
      </c>
      <c r="D146" s="122">
        <f t="shared" si="53"/>
        <v>3.1517783762513324E-4</v>
      </c>
      <c r="E146" s="122">
        <f t="shared" si="53"/>
        <v>4.4609800073268493E-4</v>
      </c>
      <c r="F146" s="122">
        <f t="shared" si="53"/>
        <v>4.7770426713660311E-4</v>
      </c>
      <c r="G146" s="122">
        <f t="shared" si="53"/>
        <v>6.6314502592358215E-4</v>
      </c>
      <c r="H146" s="122">
        <f t="shared" si="53"/>
        <v>9.1937718994930257E-4</v>
      </c>
      <c r="I146" s="122">
        <f t="shared" si="53"/>
        <v>1.4244033001038071E-3</v>
      </c>
      <c r="J146" s="122">
        <f t="shared" si="53"/>
        <v>5.1025760840246195E-4</v>
      </c>
      <c r="K146" s="122">
        <f t="shared" si="53"/>
        <v>2.6566341747023798E-4</v>
      </c>
      <c r="L146" s="122">
        <f t="shared" si="53"/>
        <v>0</v>
      </c>
      <c r="M146" s="122">
        <f t="shared" si="53"/>
        <v>1.6530855369832921E-3</v>
      </c>
      <c r="N146" s="122">
        <f t="shared" si="53"/>
        <v>5.9050653451804313E-3</v>
      </c>
      <c r="O146" s="122">
        <f t="shared" si="53"/>
        <v>1.0349839919977162E-2</v>
      </c>
      <c r="P146" s="122">
        <f t="shared" si="53"/>
        <v>2.0109028112899482E-2</v>
      </c>
      <c r="Q146" s="122">
        <f t="shared" si="53"/>
        <v>2.7511233427103272E-2</v>
      </c>
      <c r="R146" s="122">
        <f t="shared" si="53"/>
        <v>1.6769821759221395E-2</v>
      </c>
      <c r="S146" s="122">
        <f t="shared" si="53"/>
        <v>1.6319503866005003E-2</v>
      </c>
      <c r="T146" s="122">
        <f t="shared" si="53"/>
        <v>2.3384419650127657E-2</v>
      </c>
      <c r="U146" s="122">
        <f t="shared" si="53"/>
        <v>2.3774311020142758E-2</v>
      </c>
      <c r="V146" s="122">
        <f t="shared" si="53"/>
        <v>2.9571044028142125E-2</v>
      </c>
      <c r="W146" s="122">
        <f t="shared" si="53"/>
        <v>2.1724836155157592E-2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9.9125690606502402E-5</v>
      </c>
      <c r="D147" s="98">
        <v>3.1517783762513324E-4</v>
      </c>
      <c r="E147" s="98">
        <v>4.4609800073268493E-4</v>
      </c>
      <c r="F147" s="98">
        <v>4.7770426713660311E-4</v>
      </c>
      <c r="G147" s="98">
        <v>6.6314502592358215E-4</v>
      </c>
      <c r="H147" s="98">
        <v>9.1937718994930257E-4</v>
      </c>
      <c r="I147" s="98">
        <v>1.4244033001038071E-3</v>
      </c>
      <c r="J147" s="98">
        <v>5.1025760840246195E-4</v>
      </c>
      <c r="K147" s="98">
        <v>2.6566341747023798E-4</v>
      </c>
      <c r="L147" s="98">
        <v>0</v>
      </c>
      <c r="M147" s="98">
        <v>1.6530855369832921E-3</v>
      </c>
      <c r="N147" s="98">
        <v>5.9050653451804313E-3</v>
      </c>
      <c r="O147" s="98">
        <v>1.0349839919977162E-2</v>
      </c>
      <c r="P147" s="98">
        <v>2.0109028112899482E-2</v>
      </c>
      <c r="Q147" s="98">
        <v>2.7511233427103272E-2</v>
      </c>
      <c r="R147" s="98">
        <v>1.6769821759221395E-2</v>
      </c>
      <c r="S147" s="98">
        <v>1.6319503866005003E-2</v>
      </c>
      <c r="T147" s="98">
        <v>2.3384419650127657E-2</v>
      </c>
      <c r="U147" s="98">
        <v>2.3774311020142758E-2</v>
      </c>
      <c r="V147" s="98">
        <v>2.9571044028142125E-2</v>
      </c>
      <c r="W147" s="98">
        <v>2.1724836155157592E-2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1.7990581925225832E-2</v>
      </c>
      <c r="D148" s="122">
        <v>3.6854730253036767E-2</v>
      </c>
      <c r="E148" s="122">
        <v>3.6964609956959021E-2</v>
      </c>
      <c r="F148" s="122">
        <v>3.542185974385078E-2</v>
      </c>
      <c r="G148" s="122">
        <v>3.8082163649137475E-2</v>
      </c>
      <c r="H148" s="122">
        <v>4.0399314743222829E-2</v>
      </c>
      <c r="I148" s="122">
        <v>4.8309263019855164E-2</v>
      </c>
      <c r="J148" s="122">
        <v>1.9071028509246055E-2</v>
      </c>
      <c r="K148" s="122">
        <v>6.6087458045270223E-3</v>
      </c>
      <c r="L148" s="122">
        <v>0</v>
      </c>
      <c r="M148" s="122">
        <v>3.4743826316269717E-2</v>
      </c>
      <c r="N148" s="122">
        <v>8.3034674106913453E-2</v>
      </c>
      <c r="O148" s="122">
        <v>0.18749878816525872</v>
      </c>
      <c r="P148" s="122">
        <v>0.47559572905764386</v>
      </c>
      <c r="Q148" s="122">
        <v>0.44811200173531707</v>
      </c>
      <c r="R148" s="122">
        <v>0.2757742130675005</v>
      </c>
      <c r="S148" s="122">
        <v>0.25505201028809976</v>
      </c>
      <c r="T148" s="122">
        <v>0.37748164472259432</v>
      </c>
      <c r="U148" s="122">
        <v>0.51648165960083214</v>
      </c>
      <c r="V148" s="122">
        <v>0.53005660562793977</v>
      </c>
      <c r="W148" s="122">
        <v>0.58552024950795678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8.0033258528795174E-3</v>
      </c>
      <c r="D149" s="98">
        <v>8.549938991624241E-3</v>
      </c>
      <c r="E149" s="98">
        <v>7.3522679509124052E-3</v>
      </c>
      <c r="F149" s="98">
        <v>5.580361446965598E-3</v>
      </c>
      <c r="G149" s="98">
        <v>4.9739599717831583E-3</v>
      </c>
      <c r="H149" s="98">
        <v>5.5096454116406596E-3</v>
      </c>
      <c r="I149" s="98">
        <v>5.7422322879518706E-3</v>
      </c>
      <c r="J149" s="98">
        <v>1.5896892007497337E-3</v>
      </c>
      <c r="K149" s="98">
        <v>3.9154218364011585E-4</v>
      </c>
      <c r="L149" s="98">
        <v>0</v>
      </c>
      <c r="M149" s="98">
        <v>1.8014770882998274E-3</v>
      </c>
      <c r="N149" s="98">
        <v>3.5062179504929919E-3</v>
      </c>
      <c r="O149" s="98">
        <v>8.616859151627191E-3</v>
      </c>
      <c r="P149" s="98">
        <v>4.1011651075347497E-3</v>
      </c>
      <c r="Q149" s="98">
        <v>1.6001171672535498E-2</v>
      </c>
      <c r="R149" s="98">
        <v>1.3485233233759466E-2</v>
      </c>
      <c r="S149" s="98">
        <v>7.9004613420307138E-3</v>
      </c>
      <c r="T149" s="98">
        <v>3.3823543420694595E-2</v>
      </c>
      <c r="U149" s="98">
        <v>1.7596146382749981E-2</v>
      </c>
      <c r="V149" s="98">
        <v>4.4831330461760889E-2</v>
      </c>
      <c r="W149" s="98">
        <v>3.3037223842260391E-2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7.0302476042662164E-4</v>
      </c>
      <c r="U150" s="98">
        <v>0</v>
      </c>
      <c r="V150" s="98">
        <v>1.2483166185897523E-4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2.4653102165474899E-4</v>
      </c>
      <c r="U151" s="101">
        <v>0</v>
      </c>
      <c r="V151" s="101">
        <v>4.063259717548506E-5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4.5649373877187265E-4</v>
      </c>
      <c r="U152" s="104">
        <v>0</v>
      </c>
      <c r="V152" s="104">
        <v>8.4199064683490184E-5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9.9872560723463129E-3</v>
      </c>
      <c r="D153" s="101">
        <v>2.8304791261412526E-2</v>
      </c>
      <c r="E153" s="101">
        <v>2.9612342006046614E-2</v>
      </c>
      <c r="F153" s="101">
        <v>2.9841498296885181E-2</v>
      </c>
      <c r="G153" s="101">
        <v>3.3108203677354314E-2</v>
      </c>
      <c r="H153" s="101">
        <v>3.488966933158217E-2</v>
      </c>
      <c r="I153" s="101">
        <v>4.2567030731903294E-2</v>
      </c>
      <c r="J153" s="101">
        <v>1.7481339308496321E-2</v>
      </c>
      <c r="K153" s="101">
        <v>6.2172036208869063E-3</v>
      </c>
      <c r="L153" s="101">
        <v>0</v>
      </c>
      <c r="M153" s="101">
        <v>3.1904836897678854E-2</v>
      </c>
      <c r="N153" s="101">
        <v>7.9064156435312366E-2</v>
      </c>
      <c r="O153" s="101">
        <v>0.17722297755277741</v>
      </c>
      <c r="P153" s="101">
        <v>0.47149456395010908</v>
      </c>
      <c r="Q153" s="101">
        <v>0.42878865051091952</v>
      </c>
      <c r="R153" s="101">
        <v>0.25061857825909611</v>
      </c>
      <c r="S153" s="101">
        <v>0.16912607164827642</v>
      </c>
      <c r="T153" s="101">
        <v>0.14490517787644711</v>
      </c>
      <c r="U153" s="101">
        <v>0.49664943487298885</v>
      </c>
      <c r="V153" s="101">
        <v>0.39748530394978004</v>
      </c>
      <c r="W153" s="101">
        <v>0.53447230220946529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1.0375123302910319E-3</v>
      </c>
      <c r="N154" s="104">
        <v>4.6429972110809044E-4</v>
      </c>
      <c r="O154" s="104">
        <v>1.6589514608541225E-3</v>
      </c>
      <c r="P154" s="104">
        <v>0</v>
      </c>
      <c r="Q154" s="104">
        <v>3.3221795518620346E-3</v>
      </c>
      <c r="R154" s="104">
        <v>1.1670401574644941E-2</v>
      </c>
      <c r="S154" s="104">
        <v>7.8025477297792648E-2</v>
      </c>
      <c r="T154" s="104">
        <v>0.19804989866502601</v>
      </c>
      <c r="U154" s="104">
        <v>2.2360783450932737E-3</v>
      </c>
      <c r="V154" s="104">
        <v>8.7615139554539867E-2</v>
      </c>
      <c r="W154" s="104">
        <v>1.8010723456231073E-2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4.520323294744095E-4</v>
      </c>
      <c r="N155" s="98">
        <v>2.0927289732263805E-4</v>
      </c>
      <c r="O155" s="98">
        <v>7.9934171981096091E-4</v>
      </c>
      <c r="P155" s="98">
        <v>0</v>
      </c>
      <c r="Q155" s="98">
        <v>1.4294073692387055E-3</v>
      </c>
      <c r="R155" s="98">
        <v>4.993839162110751E-3</v>
      </c>
      <c r="S155" s="98">
        <v>3.0534585779234819E-2</v>
      </c>
      <c r="T155" s="98">
        <v>8.0137737998982439E-2</v>
      </c>
      <c r="U155" s="98">
        <v>8.480685204320192E-4</v>
      </c>
      <c r="V155" s="98">
        <v>3.3217621419553429E-2</v>
      </c>
      <c r="W155" s="98">
        <v>6.7352175660950284E-3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5.8548000081662247E-4</v>
      </c>
      <c r="N156" s="98">
        <v>2.5502682378545239E-4</v>
      </c>
      <c r="O156" s="98">
        <v>8.5960974104316162E-4</v>
      </c>
      <c r="P156" s="98">
        <v>0</v>
      </c>
      <c r="Q156" s="98">
        <v>1.892772182623329E-3</v>
      </c>
      <c r="R156" s="98">
        <v>6.6765624125341904E-3</v>
      </c>
      <c r="S156" s="98">
        <v>4.7490891518557829E-2</v>
      </c>
      <c r="T156" s="98">
        <v>0.11791216066604357</v>
      </c>
      <c r="U156" s="98">
        <v>1.3880098246612544E-3</v>
      </c>
      <c r="V156" s="98">
        <v>5.4397518134986431E-2</v>
      </c>
      <c r="W156" s="98">
        <v>1.1275505890136045E-2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4.6524363001590385E-3</v>
      </c>
      <c r="D157" s="122">
        <v>8.7437074095080246E-3</v>
      </c>
      <c r="E157" s="122">
        <v>9.4457531981915858E-3</v>
      </c>
      <c r="F157" s="122">
        <v>9.9391469996924792E-3</v>
      </c>
      <c r="G157" s="122">
        <v>1.0550041731940201E-2</v>
      </c>
      <c r="H157" s="122">
        <v>9.9309811070619654E-3</v>
      </c>
      <c r="I157" s="122">
        <v>1.2316648824345543E-2</v>
      </c>
      <c r="J157" s="122">
        <v>4.5471863738714953E-3</v>
      </c>
      <c r="K157" s="122">
        <v>1.8207884257950655E-3</v>
      </c>
      <c r="L157" s="122">
        <v>0</v>
      </c>
      <c r="M157" s="122">
        <v>9.8643772254946131E-3</v>
      </c>
      <c r="N157" s="122">
        <v>2.2028942255219251E-2</v>
      </c>
      <c r="O157" s="122">
        <v>4.0407046319693996E-2</v>
      </c>
      <c r="P157" s="122">
        <v>0.11757966052418878</v>
      </c>
      <c r="Q157" s="122">
        <v>0.10553758942440193</v>
      </c>
      <c r="R157" s="122">
        <v>6.563285226691401E-2</v>
      </c>
      <c r="S157" s="122">
        <v>7.4374012266661182E-2</v>
      </c>
      <c r="T157" s="122">
        <v>9.3116694618628815E-2</v>
      </c>
      <c r="U157" s="122">
        <v>0.10040415869699687</v>
      </c>
      <c r="V157" s="122">
        <v>0.12430949864490068</v>
      </c>
      <c r="W157" s="122">
        <v>0.13130298747752414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4.7090401538971681E-4</v>
      </c>
      <c r="D158" s="98">
        <v>7.242517513342681E-4</v>
      </c>
      <c r="E158" s="98">
        <v>4.1074659414935046E-4</v>
      </c>
      <c r="F158" s="98">
        <v>7.2588297589657629E-4</v>
      </c>
      <c r="G158" s="98">
        <v>9.6515117262052457E-4</v>
      </c>
      <c r="H158" s="98">
        <v>1.0052143783629997E-3</v>
      </c>
      <c r="I158" s="98">
        <v>1.1142055522365181E-3</v>
      </c>
      <c r="J158" s="98">
        <v>5.3048891229550462E-4</v>
      </c>
      <c r="K158" s="98">
        <v>1.3748611667498107E-4</v>
      </c>
      <c r="L158" s="98">
        <v>0</v>
      </c>
      <c r="M158" s="98">
        <v>5.472480193039538E-4</v>
      </c>
      <c r="N158" s="98">
        <v>1.0962434835211355E-3</v>
      </c>
      <c r="O158" s="98">
        <v>1.9646997082739663E-3</v>
      </c>
      <c r="P158" s="98">
        <v>2.9905449876224256E-3</v>
      </c>
      <c r="Q158" s="98">
        <v>4.7100716180113883E-3</v>
      </c>
      <c r="R158" s="98">
        <v>2.4026206464486735E-3</v>
      </c>
      <c r="S158" s="98">
        <v>1.2439301453149821E-3</v>
      </c>
      <c r="T158" s="98">
        <v>1.4370886774759409E-4</v>
      </c>
      <c r="U158" s="98">
        <v>6.1639372651400362E-3</v>
      </c>
      <c r="V158" s="98">
        <v>3.5173493525240233E-3</v>
      </c>
      <c r="W158" s="98">
        <v>1.0698048126716257E-2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4.1815322847693218E-3</v>
      </c>
      <c r="D159" s="33">
        <v>8.0194556581737568E-3</v>
      </c>
      <c r="E159" s="33">
        <v>9.0350066040422346E-3</v>
      </c>
      <c r="F159" s="33">
        <v>9.2132640237959033E-3</v>
      </c>
      <c r="G159" s="33">
        <v>9.5848905593196761E-3</v>
      </c>
      <c r="H159" s="33">
        <v>8.9257667286989657E-3</v>
      </c>
      <c r="I159" s="33">
        <v>1.1202443272109024E-2</v>
      </c>
      <c r="J159" s="33">
        <v>4.0166974615759906E-3</v>
      </c>
      <c r="K159" s="33">
        <v>1.6833023091200844E-3</v>
      </c>
      <c r="L159" s="33">
        <v>0</v>
      </c>
      <c r="M159" s="33">
        <v>9.3171292061906587E-3</v>
      </c>
      <c r="N159" s="33">
        <v>2.0932698771698115E-2</v>
      </c>
      <c r="O159" s="33">
        <v>3.8442346611420028E-2</v>
      </c>
      <c r="P159" s="33">
        <v>0.11458911553656635</v>
      </c>
      <c r="Q159" s="33">
        <v>0.10082751780639054</v>
      </c>
      <c r="R159" s="33">
        <v>6.3230231620465344E-2</v>
      </c>
      <c r="S159" s="33">
        <v>7.3130082121346196E-2</v>
      </c>
      <c r="T159" s="33">
        <v>9.2972985750881226E-2</v>
      </c>
      <c r="U159" s="33">
        <v>9.4240221431856827E-2</v>
      </c>
      <c r="V159" s="33">
        <v>0.12079214929237665</v>
      </c>
      <c r="W159" s="33">
        <v>0.12060493935080789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2.1015565799669065</v>
      </c>
      <c r="H161" s="117">
        <f t="shared" si="54"/>
        <v>3.2669514866852793</v>
      </c>
      <c r="I161" s="117">
        <f t="shared" si="54"/>
        <v>3.871677171031942</v>
      </c>
      <c r="J161" s="117">
        <f t="shared" si="54"/>
        <v>1.3532594453870106</v>
      </c>
      <c r="K161" s="117">
        <f t="shared" si="54"/>
        <v>0.16159186932766573</v>
      </c>
      <c r="L161" s="117">
        <f t="shared" si="54"/>
        <v>0</v>
      </c>
      <c r="M161" s="117">
        <f t="shared" si="54"/>
        <v>2.7111089603476639</v>
      </c>
      <c r="N161" s="117">
        <f t="shared" si="54"/>
        <v>4.3997652688227538</v>
      </c>
      <c r="O161" s="117">
        <f t="shared" si="54"/>
        <v>3.6261414989615472</v>
      </c>
      <c r="P161" s="117">
        <f t="shared" si="54"/>
        <v>0.29230263663253681</v>
      </c>
      <c r="Q161" s="117">
        <f t="shared" si="54"/>
        <v>1.7074016898755073</v>
      </c>
      <c r="R161" s="117">
        <f t="shared" ref="R161:V161" si="55">R162+R164+R166+R175</f>
        <v>0.10048976712381433</v>
      </c>
      <c r="S161" s="117">
        <f t="shared" si="55"/>
        <v>0.43254256815116943</v>
      </c>
      <c r="T161" s="117">
        <f t="shared" si="55"/>
        <v>0.2982180732888815</v>
      </c>
      <c r="U161" s="117">
        <f t="shared" si="55"/>
        <v>2.3294629102865216</v>
      </c>
      <c r="V161" s="117">
        <f t="shared" si="55"/>
        <v>4.2873743592425599</v>
      </c>
      <c r="W161" s="117">
        <f t="shared" ref="W161" si="56">W162+W164+W166+W175</f>
        <v>1.0168759281307971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1.8378343939030519</v>
      </c>
      <c r="H162" s="122">
        <f t="shared" si="57"/>
        <v>2.8117781826116897</v>
      </c>
      <c r="I162" s="122">
        <f t="shared" si="57"/>
        <v>3.2355141389707089</v>
      </c>
      <c r="J162" s="122">
        <f t="shared" si="57"/>
        <v>1.1565416280147627</v>
      </c>
      <c r="K162" s="122">
        <f t="shared" si="57"/>
        <v>0.14136653037059141</v>
      </c>
      <c r="L162" s="122">
        <f t="shared" si="57"/>
        <v>0</v>
      </c>
      <c r="M162" s="122">
        <f t="shared" si="57"/>
        <v>2.4282199768755799</v>
      </c>
      <c r="N162" s="122">
        <f t="shared" si="57"/>
        <v>3.9292418515430523</v>
      </c>
      <c r="O162" s="122">
        <f t="shared" si="57"/>
        <v>3.171280832633224</v>
      </c>
      <c r="P162" s="122">
        <f t="shared" si="57"/>
        <v>0.25201694455370438</v>
      </c>
      <c r="Q162" s="122">
        <f t="shared" si="57"/>
        <v>1.4435851699703179</v>
      </c>
      <c r="R162" s="122">
        <f t="shared" si="57"/>
        <v>8.4367288650184086E-2</v>
      </c>
      <c r="S162" s="122">
        <f t="shared" si="57"/>
        <v>0.32332320883537452</v>
      </c>
      <c r="T162" s="122">
        <f t="shared" si="57"/>
        <v>0.21193470882749701</v>
      </c>
      <c r="U162" s="122">
        <f t="shared" si="57"/>
        <v>1.6750065604455187</v>
      </c>
      <c r="V162" s="122">
        <f t="shared" si="57"/>
        <v>3.3644239603824153</v>
      </c>
      <c r="W162" s="122">
        <f t="shared" si="57"/>
        <v>0.69706706131148966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1.8378343939030519</v>
      </c>
      <c r="H163" s="33">
        <v>2.8117781826116897</v>
      </c>
      <c r="I163" s="33">
        <v>3.2355141389707089</v>
      </c>
      <c r="J163" s="33">
        <v>1.1565416280147627</v>
      </c>
      <c r="K163" s="33">
        <v>0.14136653037059141</v>
      </c>
      <c r="L163" s="33">
        <v>0</v>
      </c>
      <c r="M163" s="33">
        <v>2.4282199768755799</v>
      </c>
      <c r="N163" s="33">
        <v>3.9292418515430523</v>
      </c>
      <c r="O163" s="33">
        <v>3.171280832633224</v>
      </c>
      <c r="P163" s="33">
        <v>0.25201694455370438</v>
      </c>
      <c r="Q163" s="33">
        <v>1.4435851699703179</v>
      </c>
      <c r="R163" s="33">
        <v>8.4367288650184086E-2</v>
      </c>
      <c r="S163" s="33">
        <v>0.32332320883537452</v>
      </c>
      <c r="T163" s="33">
        <v>0.21193470882749701</v>
      </c>
      <c r="U163" s="33">
        <v>1.6750065604455187</v>
      </c>
      <c r="V163" s="33">
        <v>3.3644239603824153</v>
      </c>
      <c r="W163" s="33">
        <v>0.69706706131148966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3.5237706279468784E-3</v>
      </c>
      <c r="H164" s="122">
        <f t="shared" si="58"/>
        <v>8.0667934085874304E-3</v>
      </c>
      <c r="I164" s="122">
        <f t="shared" si="58"/>
        <v>1.4604424197449875E-2</v>
      </c>
      <c r="J164" s="122">
        <f t="shared" si="58"/>
        <v>4.1458430682700031E-3</v>
      </c>
      <c r="K164" s="122">
        <f t="shared" si="58"/>
        <v>6.2430903105505922E-4</v>
      </c>
      <c r="L164" s="122">
        <f t="shared" si="58"/>
        <v>0</v>
      </c>
      <c r="M164" s="122">
        <f t="shared" si="58"/>
        <v>6.9980621065626036E-3</v>
      </c>
      <c r="N164" s="122">
        <f t="shared" si="58"/>
        <v>2.4872850999396359E-2</v>
      </c>
      <c r="O164" s="122">
        <f t="shared" si="58"/>
        <v>1.9551601570685334E-2</v>
      </c>
      <c r="P164" s="122">
        <f t="shared" si="58"/>
        <v>1.2989085144695838E-3</v>
      </c>
      <c r="Q164" s="122">
        <f t="shared" si="58"/>
        <v>1.2273983579166637E-2</v>
      </c>
      <c r="R164" s="122">
        <f t="shared" si="58"/>
        <v>7.5018773946190775E-4</v>
      </c>
      <c r="S164" s="122">
        <f t="shared" si="58"/>
        <v>5.1242641052557138E-3</v>
      </c>
      <c r="T164" s="122">
        <f t="shared" si="58"/>
        <v>4.0578410285845327E-3</v>
      </c>
      <c r="U164" s="122">
        <f t="shared" si="58"/>
        <v>2.3086396928124742E-2</v>
      </c>
      <c r="V164" s="122">
        <f t="shared" si="58"/>
        <v>3.445286726418182E-2</v>
      </c>
      <c r="W164" s="122">
        <f t="shared" si="58"/>
        <v>4.8132870523403043E-3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3.5237706279468784E-3</v>
      </c>
      <c r="H165" s="98">
        <v>8.0667934085874304E-3</v>
      </c>
      <c r="I165" s="98">
        <v>1.4604424197449875E-2</v>
      </c>
      <c r="J165" s="98">
        <v>4.1458430682700031E-3</v>
      </c>
      <c r="K165" s="98">
        <v>6.2430903105505922E-4</v>
      </c>
      <c r="L165" s="98">
        <v>0</v>
      </c>
      <c r="M165" s="98">
        <v>6.9980621065626036E-3</v>
      </c>
      <c r="N165" s="98">
        <v>2.4872850999396359E-2</v>
      </c>
      <c r="O165" s="98">
        <v>1.9551601570685334E-2</v>
      </c>
      <c r="P165" s="98">
        <v>1.2989085144695838E-3</v>
      </c>
      <c r="Q165" s="98">
        <v>1.2273983579166637E-2</v>
      </c>
      <c r="R165" s="98">
        <v>7.5018773946190775E-4</v>
      </c>
      <c r="S165" s="98">
        <v>5.1242641052557138E-3</v>
      </c>
      <c r="T165" s="98">
        <v>4.0578410285845327E-3</v>
      </c>
      <c r="U165" s="98">
        <v>2.3086396928124742E-2</v>
      </c>
      <c r="V165" s="98">
        <v>3.445286726418182E-2</v>
      </c>
      <c r="W165" s="98">
        <v>4.8132870523403043E-3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0.20374369920156399</v>
      </c>
      <c r="H166" s="122">
        <v>0.35887386258430054</v>
      </c>
      <c r="I166" s="122">
        <v>0.49526098135201563</v>
      </c>
      <c r="J166" s="122">
        <v>0.15546989852590631</v>
      </c>
      <c r="K166" s="122">
        <v>1.5363397171256231E-2</v>
      </c>
      <c r="L166" s="122">
        <v>0</v>
      </c>
      <c r="M166" s="122">
        <v>0.21486855240675209</v>
      </c>
      <c r="N166" s="122">
        <v>0.3521942635141449</v>
      </c>
      <c r="O166" s="122">
        <v>0.35813772492790358</v>
      </c>
      <c r="P166" s="122">
        <v>3.1256875779727786E-2</v>
      </c>
      <c r="Q166" s="122">
        <v>0.20359702220120771</v>
      </c>
      <c r="R166" s="122">
        <v>1.2417910844476991E-2</v>
      </c>
      <c r="S166" s="122">
        <v>8.0588301860170575E-2</v>
      </c>
      <c r="T166" s="122">
        <v>6.5954980434311375E-2</v>
      </c>
      <c r="U166" s="122">
        <v>0.52861027861499732</v>
      </c>
      <c r="V166" s="122">
        <v>0.71971308052409277</v>
      </c>
      <c r="W166" s="122">
        <v>0.25729783656034477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2.6735034848334477E-2</v>
      </c>
      <c r="H167" s="98">
        <v>4.9274941983352312E-2</v>
      </c>
      <c r="I167" s="98">
        <v>5.836196089027447E-2</v>
      </c>
      <c r="J167" s="98">
        <v>1.3015580331138442E-2</v>
      </c>
      <c r="K167" s="98">
        <v>8.8096991319026061E-4</v>
      </c>
      <c r="L167" s="98">
        <v>0</v>
      </c>
      <c r="M167" s="98">
        <v>1.0989010238628945E-2</v>
      </c>
      <c r="N167" s="98">
        <v>1.4794529400860672E-2</v>
      </c>
      <c r="O167" s="98">
        <v>1.6405174154059454E-2</v>
      </c>
      <c r="P167" s="98">
        <v>2.5632281922092186E-4</v>
      </c>
      <c r="Q167" s="98">
        <v>7.2345722987527516E-3</v>
      </c>
      <c r="R167" s="98">
        <v>6.0510661946356562E-4</v>
      </c>
      <c r="S167" s="98">
        <v>2.500145994313517E-3</v>
      </c>
      <c r="T167" s="98">
        <v>5.9159049328971532E-3</v>
      </c>
      <c r="U167" s="98">
        <v>1.8005359089325563E-2</v>
      </c>
      <c r="V167" s="98">
        <v>6.0842519912389773E-2</v>
      </c>
      <c r="W167" s="98">
        <v>1.4444181586848728E-2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1.1717079340443695E-4</v>
      </c>
      <c r="U168" s="98">
        <v>0</v>
      </c>
      <c r="V168" s="98">
        <v>1.2483166185897523E-4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4.1088503609124838E-5</v>
      </c>
      <c r="U169" s="101">
        <v>0</v>
      </c>
      <c r="V169" s="101">
        <v>4.063259717548506E-5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7.6082289795312104E-5</v>
      </c>
      <c r="U170" s="104">
        <v>0</v>
      </c>
      <c r="V170" s="104">
        <v>8.4199064683490184E-5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0.17700866435322951</v>
      </c>
      <c r="H171" s="101">
        <v>0.30959892060094824</v>
      </c>
      <c r="I171" s="101">
        <v>0.43689902046174117</v>
      </c>
      <c r="J171" s="101">
        <v>0.14245431819476786</v>
      </c>
      <c r="K171" s="101">
        <v>1.448242725806597E-2</v>
      </c>
      <c r="L171" s="101">
        <v>0</v>
      </c>
      <c r="M171" s="101">
        <v>0.19755071695334786</v>
      </c>
      <c r="N171" s="101">
        <v>0.33536842283343632</v>
      </c>
      <c r="O171" s="101">
        <v>0.33863103282529078</v>
      </c>
      <c r="P171" s="101">
        <v>3.1000552960506866E-2</v>
      </c>
      <c r="Q171" s="101">
        <v>0.19490393205041798</v>
      </c>
      <c r="R171" s="101">
        <v>1.1312644157528643E-2</v>
      </c>
      <c r="S171" s="101">
        <v>5.3425917997501897E-2</v>
      </c>
      <c r="T171" s="101">
        <v>2.5305132165923672E-2</v>
      </c>
      <c r="U171" s="101">
        <v>0.50836884118057846</v>
      </c>
      <c r="V171" s="101">
        <v>0.53981567259634322</v>
      </c>
      <c r="W171" s="101">
        <v>0.23492356031739428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6.3288252147752945E-3</v>
      </c>
      <c r="N172" s="104">
        <v>2.0313112798478958E-3</v>
      </c>
      <c r="O172" s="104">
        <v>3.1015179485533594E-3</v>
      </c>
      <c r="P172" s="104">
        <v>0</v>
      </c>
      <c r="Q172" s="104">
        <v>1.4585178520369912E-3</v>
      </c>
      <c r="R172" s="104">
        <v>5.0016006748478331E-4</v>
      </c>
      <c r="S172" s="104">
        <v>2.4662237868355162E-2</v>
      </c>
      <c r="T172" s="104">
        <v>3.4616772542086116E-2</v>
      </c>
      <c r="U172" s="104">
        <v>2.2360783450932737E-3</v>
      </c>
      <c r="V172" s="104">
        <v>0.11893005635350085</v>
      </c>
      <c r="W172" s="104">
        <v>7.930094656101741E-3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2.7573972097938975E-3</v>
      </c>
      <c r="N173" s="98">
        <v>9.1556892578654146E-4</v>
      </c>
      <c r="O173" s="98">
        <v>1.4944214761683182E-3</v>
      </c>
      <c r="P173" s="98">
        <v>0</v>
      </c>
      <c r="Q173" s="98">
        <v>6.275446986901634E-4</v>
      </c>
      <c r="R173" s="98">
        <v>2.1402167837617503E-4</v>
      </c>
      <c r="S173" s="98">
        <v>9.6513503509255416E-3</v>
      </c>
      <c r="T173" s="98">
        <v>1.4007125815500111E-2</v>
      </c>
      <c r="U173" s="98">
        <v>8.480685204320192E-4</v>
      </c>
      <c r="V173" s="98">
        <v>4.5090079265325364E-2</v>
      </c>
      <c r="W173" s="98">
        <v>2.9655062417881088E-3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3.5714280049813966E-3</v>
      </c>
      <c r="N174" s="33">
        <v>1.1157423540613543E-3</v>
      </c>
      <c r="O174" s="33">
        <v>1.6070964723850412E-3</v>
      </c>
      <c r="P174" s="33">
        <v>0</v>
      </c>
      <c r="Q174" s="33">
        <v>8.3097315334682768E-4</v>
      </c>
      <c r="R174" s="33">
        <v>2.8613838910860825E-4</v>
      </c>
      <c r="S174" s="33">
        <v>1.5010887517429619E-2</v>
      </c>
      <c r="T174" s="33">
        <v>2.0609646726586002E-2</v>
      </c>
      <c r="U174" s="33">
        <v>1.3880098246612544E-3</v>
      </c>
      <c r="V174" s="33">
        <v>7.3839977088175482E-2</v>
      </c>
      <c r="W174" s="33">
        <v>4.9645884143136318E-3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5.6454716234343866E-2</v>
      </c>
      <c r="H175" s="122">
        <v>8.8232648080701762E-2</v>
      </c>
      <c r="I175" s="122">
        <v>0.12629762651176732</v>
      </c>
      <c r="J175" s="122">
        <v>3.7102075778071598E-2</v>
      </c>
      <c r="K175" s="122">
        <v>4.2376327547630072E-3</v>
      </c>
      <c r="L175" s="122">
        <v>0</v>
      </c>
      <c r="M175" s="122">
        <v>6.1022368958769509E-2</v>
      </c>
      <c r="N175" s="122">
        <v>9.3456302766160682E-2</v>
      </c>
      <c r="O175" s="122">
        <v>7.7171339829734356E-2</v>
      </c>
      <c r="P175" s="122">
        <v>7.7299077846350612E-3</v>
      </c>
      <c r="Q175" s="122">
        <v>4.7945514124815097E-2</v>
      </c>
      <c r="R175" s="122">
        <v>2.9543798896913389E-3</v>
      </c>
      <c r="S175" s="122">
        <v>2.3506793350368614E-2</v>
      </c>
      <c r="T175" s="122">
        <v>1.6270542998488582E-2</v>
      </c>
      <c r="U175" s="122">
        <v>0.10275967429788076</v>
      </c>
      <c r="V175" s="122">
        <v>0.16878445107187037</v>
      </c>
      <c r="W175" s="122">
        <v>5.7697743206622458E-2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5.2251287621180127E-3</v>
      </c>
      <c r="H176" s="98">
        <v>9.016468363498422E-3</v>
      </c>
      <c r="I176" s="98">
        <v>1.1575357681568272E-2</v>
      </c>
      <c r="J176" s="98">
        <v>4.4502125420345113E-3</v>
      </c>
      <c r="K176" s="98">
        <v>3.2996668001995458E-4</v>
      </c>
      <c r="L176" s="98">
        <v>0</v>
      </c>
      <c r="M176" s="98">
        <v>3.4659041222583746E-3</v>
      </c>
      <c r="N176" s="98">
        <v>4.7058256853590207E-3</v>
      </c>
      <c r="O176" s="98">
        <v>3.7410035541107032E-3</v>
      </c>
      <c r="P176" s="98">
        <v>2.093381491335698E-4</v>
      </c>
      <c r="Q176" s="98">
        <v>2.1438946675086316E-3</v>
      </c>
      <c r="R176" s="98">
        <v>1.1089018368224647E-4</v>
      </c>
      <c r="S176" s="98">
        <v>4.1464338177166064E-4</v>
      </c>
      <c r="T176" s="98">
        <v>2.3951477957932348E-5</v>
      </c>
      <c r="U176" s="98">
        <v>6.3106976762147991E-3</v>
      </c>
      <c r="V176" s="98">
        <v>4.7713608608151966E-3</v>
      </c>
      <c r="W176" s="98">
        <v>4.699720564337778E-3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5.1229587472225856E-2</v>
      </c>
      <c r="H177" s="33">
        <v>7.9216179717203336E-2</v>
      </c>
      <c r="I177" s="33">
        <v>0.11472226883019905</v>
      </c>
      <c r="J177" s="33">
        <v>3.2651863236037089E-2</v>
      </c>
      <c r="K177" s="33">
        <v>3.9076660747430526E-3</v>
      </c>
      <c r="L177" s="33">
        <v>0</v>
      </c>
      <c r="M177" s="33">
        <v>5.7556464836511133E-2</v>
      </c>
      <c r="N177" s="33">
        <v>8.8750477080801665E-2</v>
      </c>
      <c r="O177" s="33">
        <v>7.3430336275623648E-2</v>
      </c>
      <c r="P177" s="33">
        <v>7.5205696355014912E-3</v>
      </c>
      <c r="Q177" s="33">
        <v>4.5801619457306465E-2</v>
      </c>
      <c r="R177" s="33">
        <v>2.8434897060090926E-3</v>
      </c>
      <c r="S177" s="33">
        <v>2.3092149968596952E-2</v>
      </c>
      <c r="T177" s="33">
        <v>1.6246591520530651E-2</v>
      </c>
      <c r="U177" s="33">
        <v>9.6448976621665961E-2</v>
      </c>
      <c r="V177" s="33">
        <v>0.16401309021105517</v>
      </c>
      <c r="W177" s="33">
        <v>5.2998022642284683E-2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0.96294752963529706</v>
      </c>
      <c r="D3" s="117">
        <f t="shared" si="0"/>
        <v>1.6736295148224674</v>
      </c>
      <c r="E3" s="117">
        <f t="shared" si="0"/>
        <v>1.0797504072426478</v>
      </c>
      <c r="F3" s="117">
        <f t="shared" si="0"/>
        <v>1.4746342211446626</v>
      </c>
      <c r="G3" s="117">
        <f t="shared" si="0"/>
        <v>0.17004382278250194</v>
      </c>
      <c r="H3" s="117">
        <f t="shared" si="0"/>
        <v>0.41115226206729799</v>
      </c>
      <c r="I3" s="117">
        <f t="shared" si="0"/>
        <v>0.81077666301666984</v>
      </c>
      <c r="J3" s="117">
        <f t="shared" si="0"/>
        <v>0.94570923806533258</v>
      </c>
      <c r="K3" s="117">
        <f t="shared" si="0"/>
        <v>0.10164172419601344</v>
      </c>
      <c r="L3" s="117">
        <f t="shared" si="0"/>
        <v>0</v>
      </c>
      <c r="M3" s="117">
        <f t="shared" si="0"/>
        <v>0</v>
      </c>
      <c r="N3" s="117">
        <f t="shared" si="0"/>
        <v>9.3508711194407554E-2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1.3412673264140091</v>
      </c>
      <c r="S3" s="117">
        <f t="shared" si="1"/>
        <v>1.156323179457023</v>
      </c>
      <c r="T3" s="117">
        <f t="shared" si="1"/>
        <v>1.0841756594078746</v>
      </c>
      <c r="U3" s="117">
        <f t="shared" si="1"/>
        <v>0.86546345776532008</v>
      </c>
      <c r="V3" s="117">
        <f t="shared" si="1"/>
        <v>2.2146694000242571</v>
      </c>
      <c r="W3" s="117">
        <f t="shared" ref="W3" si="2">W4+W7+W9+W19</f>
        <v>1.0394560563338149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0.87241210157672033</v>
      </c>
      <c r="D4" s="122">
        <f t="shared" si="3"/>
        <v>1.5332825426240324</v>
      </c>
      <c r="E4" s="122">
        <f t="shared" si="3"/>
        <v>0.97457364361452159</v>
      </c>
      <c r="F4" s="122">
        <f t="shared" si="3"/>
        <v>1.337996993915201</v>
      </c>
      <c r="G4" s="122">
        <f t="shared" si="3"/>
        <v>0.1442209474578261</v>
      </c>
      <c r="H4" s="122">
        <f t="shared" si="3"/>
        <v>0.34930284247570531</v>
      </c>
      <c r="I4" s="122">
        <f t="shared" si="3"/>
        <v>0.66797595538772248</v>
      </c>
      <c r="J4" s="122">
        <f t="shared" si="3"/>
        <v>0.80106040978195747</v>
      </c>
      <c r="K4" s="122">
        <f t="shared" si="3"/>
        <v>8.6490131608358833E-2</v>
      </c>
      <c r="L4" s="122">
        <f t="shared" si="3"/>
        <v>0</v>
      </c>
      <c r="M4" s="122">
        <f t="shared" si="3"/>
        <v>0</v>
      </c>
      <c r="N4" s="122">
        <f t="shared" si="3"/>
        <v>8.4047980578580664E-2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1.1308388764495747</v>
      </c>
      <c r="S4" s="122">
        <f t="shared" si="4"/>
        <v>0.96293891727089742</v>
      </c>
      <c r="T4" s="122">
        <f t="shared" si="4"/>
        <v>0.84332736444978029</v>
      </c>
      <c r="U4" s="122">
        <f t="shared" si="4"/>
        <v>0.64759644958072138</v>
      </c>
      <c r="V4" s="122">
        <f t="shared" si="4"/>
        <v>1.6701131689801254</v>
      </c>
      <c r="W4" s="122">
        <f t="shared" ref="W4" si="5">SUM(W5:W6)</f>
        <v>0.78362962792263591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0.86407692878719844</v>
      </c>
      <c r="D5" s="98">
        <v>1.5189678310995278</v>
      </c>
      <c r="E5" s="98">
        <v>0.96562687843346995</v>
      </c>
      <c r="F5" s="98">
        <v>1.3259304616645138</v>
      </c>
      <c r="G5" s="98">
        <v>0.14294289000033006</v>
      </c>
      <c r="H5" s="98">
        <v>0.34627443368901584</v>
      </c>
      <c r="I5" s="98">
        <v>0.66228805551991476</v>
      </c>
      <c r="J5" s="98">
        <v>0.79433716901033391</v>
      </c>
      <c r="K5" s="98">
        <v>8.5773324584744196E-2</v>
      </c>
      <c r="L5" s="98">
        <v>0</v>
      </c>
      <c r="M5" s="98">
        <v>0</v>
      </c>
      <c r="N5" s="98">
        <v>8.3402045319671173E-2</v>
      </c>
      <c r="O5" s="98">
        <v>0</v>
      </c>
      <c r="P5" s="98">
        <v>0</v>
      </c>
      <c r="Q5" s="98">
        <v>0</v>
      </c>
      <c r="R5" s="98">
        <v>1.1224554672155196</v>
      </c>
      <c r="S5" s="98">
        <v>0.95576691681664405</v>
      </c>
      <c r="T5" s="98">
        <v>0.83683386930030734</v>
      </c>
      <c r="U5" s="98">
        <v>0.64266624426978003</v>
      </c>
      <c r="V5" s="98">
        <v>1.6574379840450488</v>
      </c>
      <c r="W5" s="98">
        <v>0.77785864996974396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8.335172789521934E-3</v>
      </c>
      <c r="D6" s="98">
        <v>1.431471152450456E-2</v>
      </c>
      <c r="E6" s="98">
        <v>8.9467651810515997E-3</v>
      </c>
      <c r="F6" s="98">
        <v>1.2066532250687132E-2</v>
      </c>
      <c r="G6" s="98">
        <v>1.2780574574960406E-3</v>
      </c>
      <c r="H6" s="98">
        <v>3.0284087866894525E-3</v>
      </c>
      <c r="I6" s="98">
        <v>5.6878998678077438E-3</v>
      </c>
      <c r="J6" s="98">
        <v>6.7232407716235707E-3</v>
      </c>
      <c r="K6" s="98">
        <v>7.1680702361463929E-4</v>
      </c>
      <c r="L6" s="98">
        <v>0</v>
      </c>
      <c r="M6" s="98">
        <v>0</v>
      </c>
      <c r="N6" s="98">
        <v>6.4593525890949523E-4</v>
      </c>
      <c r="O6" s="98">
        <v>0</v>
      </c>
      <c r="P6" s="98">
        <v>0</v>
      </c>
      <c r="Q6" s="98">
        <v>0</v>
      </c>
      <c r="R6" s="98">
        <v>8.3834092340551673E-3</v>
      </c>
      <c r="S6" s="98">
        <v>7.1720004542533506E-3</v>
      </c>
      <c r="T6" s="98">
        <v>6.4934951494729455E-3</v>
      </c>
      <c r="U6" s="98">
        <v>4.9302053109413621E-3</v>
      </c>
      <c r="V6" s="98">
        <v>1.2675184935076585E-2</v>
      </c>
      <c r="W6" s="98">
        <v>5.7709779528919928E-3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1.660418081649748E-3</v>
      </c>
      <c r="D7" s="122">
        <f t="shared" si="6"/>
        <v>2.8890658863755512E-3</v>
      </c>
      <c r="E7" s="122">
        <f t="shared" si="6"/>
        <v>4.1380620047874548E-3</v>
      </c>
      <c r="F7" s="122">
        <f t="shared" si="6"/>
        <v>4.1486808620185564E-3</v>
      </c>
      <c r="G7" s="122">
        <f t="shared" si="6"/>
        <v>1.0643823263373293E-3</v>
      </c>
      <c r="H7" s="122">
        <f t="shared" si="6"/>
        <v>2.1577083032282415E-3</v>
      </c>
      <c r="I7" s="122">
        <f t="shared" si="6"/>
        <v>7.4803809565384873E-3</v>
      </c>
      <c r="J7" s="122">
        <f t="shared" si="6"/>
        <v>4.6155058478526984E-3</v>
      </c>
      <c r="K7" s="122">
        <f t="shared" si="6"/>
        <v>9.2195448859975593E-4</v>
      </c>
      <c r="L7" s="122">
        <f t="shared" si="6"/>
        <v>0</v>
      </c>
      <c r="M7" s="122">
        <f t="shared" si="6"/>
        <v>0</v>
      </c>
      <c r="N7" s="122">
        <f t="shared" si="6"/>
        <v>8.5193554540017647E-4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1.440893520667838E-2</v>
      </c>
      <c r="S7" s="122">
        <f t="shared" si="6"/>
        <v>8.7848853363156343E-3</v>
      </c>
      <c r="T7" s="122">
        <f t="shared" si="6"/>
        <v>1.5994532412275695E-2</v>
      </c>
      <c r="U7" s="122">
        <f t="shared" si="6"/>
        <v>9.3887891285426243E-3</v>
      </c>
      <c r="V7" s="122">
        <f t="shared" si="6"/>
        <v>1.5736818807155193E-2</v>
      </c>
      <c r="W7" s="122">
        <f t="shared" si="6"/>
        <v>4.2749081085275619E-3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1.660418081649748E-3</v>
      </c>
      <c r="D8" s="98">
        <v>2.8890658863755512E-3</v>
      </c>
      <c r="E8" s="98">
        <v>4.1380620047874548E-3</v>
      </c>
      <c r="F8" s="98">
        <v>4.1486808620185564E-3</v>
      </c>
      <c r="G8" s="98">
        <v>1.0643823263373293E-3</v>
      </c>
      <c r="H8" s="98">
        <v>2.1577083032282415E-3</v>
      </c>
      <c r="I8" s="98">
        <v>7.4803809565384873E-3</v>
      </c>
      <c r="J8" s="98">
        <v>4.6155058478526984E-3</v>
      </c>
      <c r="K8" s="98">
        <v>9.2195448859975593E-4</v>
      </c>
      <c r="L8" s="98">
        <v>0</v>
      </c>
      <c r="M8" s="98">
        <v>0</v>
      </c>
      <c r="N8" s="98">
        <v>8.5193554540017647E-4</v>
      </c>
      <c r="O8" s="98">
        <v>0</v>
      </c>
      <c r="P8" s="98">
        <v>0</v>
      </c>
      <c r="Q8" s="98">
        <v>0</v>
      </c>
      <c r="R8" s="98">
        <v>1.440893520667838E-2</v>
      </c>
      <c r="S8" s="98">
        <v>8.7848853363156343E-3</v>
      </c>
      <c r="T8" s="98">
        <v>1.5994532412275695E-2</v>
      </c>
      <c r="U8" s="98">
        <v>9.3887891285426243E-3</v>
      </c>
      <c r="V8" s="98">
        <v>1.5736818807155193E-2</v>
      </c>
      <c r="W8" s="98">
        <v>4.2749081085275619E-3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6.1391598434447796E-2</v>
      </c>
      <c r="D9" s="122">
        <v>0.10798051953545704</v>
      </c>
      <c r="E9" s="122">
        <v>7.2230187816914898E-2</v>
      </c>
      <c r="F9" s="122">
        <v>9.8467650866643205E-2</v>
      </c>
      <c r="G9" s="122">
        <v>1.8445960936308958E-2</v>
      </c>
      <c r="H9" s="122">
        <v>4.4831155973299855E-2</v>
      </c>
      <c r="I9" s="122">
        <v>0.10059290228518677</v>
      </c>
      <c r="J9" s="122">
        <v>0.10786196378905433</v>
      </c>
      <c r="K9" s="122">
        <v>1.0934561859725481E-2</v>
      </c>
      <c r="L9" s="122">
        <v>0</v>
      </c>
      <c r="M9" s="122">
        <v>0</v>
      </c>
      <c r="N9" s="122">
        <v>6.4303253406442669E-3</v>
      </c>
      <c r="O9" s="122">
        <v>0</v>
      </c>
      <c r="P9" s="122">
        <v>0</v>
      </c>
      <c r="Q9" s="122">
        <v>0</v>
      </c>
      <c r="R9" s="122">
        <v>0.15071086708256881</v>
      </c>
      <c r="S9" s="122">
        <v>0.14584690110847459</v>
      </c>
      <c r="T9" s="122">
        <v>0.17617434727663175</v>
      </c>
      <c r="U9" s="122">
        <v>0.17029442192356092</v>
      </c>
      <c r="V9" s="122">
        <v>0.43062061056668588</v>
      </c>
      <c r="W9" s="122">
        <v>0.19679856734034024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6.1391598434447796E-2</v>
      </c>
      <c r="D10" s="98">
        <v>0.10798051953545704</v>
      </c>
      <c r="E10" s="98">
        <v>7.2230187816914898E-2</v>
      </c>
      <c r="F10" s="98">
        <v>6.2366860433632515E-2</v>
      </c>
      <c r="G10" s="98">
        <v>5.7290976876934541E-4</v>
      </c>
      <c r="H10" s="98">
        <v>1.5262343217940833E-2</v>
      </c>
      <c r="I10" s="98">
        <v>5.4823737931816774E-2</v>
      </c>
      <c r="J10" s="98">
        <v>0.10786196378905433</v>
      </c>
      <c r="K10" s="98">
        <v>1.0934561859725481E-2</v>
      </c>
      <c r="L10" s="98">
        <v>0</v>
      </c>
      <c r="M10" s="98">
        <v>0</v>
      </c>
      <c r="N10" s="98">
        <v>6.2874232998505839E-3</v>
      </c>
      <c r="O10" s="98">
        <v>0</v>
      </c>
      <c r="P10" s="98">
        <v>0</v>
      </c>
      <c r="Q10" s="98">
        <v>0</v>
      </c>
      <c r="R10" s="98">
        <v>0.14699934904626874</v>
      </c>
      <c r="S10" s="98">
        <v>0.13314691592660927</v>
      </c>
      <c r="T10" s="98">
        <v>0.13130496199402814</v>
      </c>
      <c r="U10" s="98">
        <v>0.13060016623393603</v>
      </c>
      <c r="V10" s="98">
        <v>0.39973329392361173</v>
      </c>
      <c r="W10" s="98">
        <v>9.9432817385350078E-2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5.2049044677185199E-3</v>
      </c>
      <c r="G11" s="98">
        <v>2.1702099811704281E-3</v>
      </c>
      <c r="H11" s="98">
        <v>3.7348986385379161E-3</v>
      </c>
      <c r="I11" s="98">
        <v>5.0145523588081336E-3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2.0675330429793698E-4</v>
      </c>
      <c r="S11" s="98">
        <v>4.1543368426221079E-4</v>
      </c>
      <c r="T11" s="98">
        <v>4.3195661406214073E-3</v>
      </c>
      <c r="U11" s="98">
        <v>1.72323537339427E-3</v>
      </c>
      <c r="V11" s="98">
        <v>3.1392230670890526E-3</v>
      </c>
      <c r="W11" s="98">
        <v>6.8785032754540313E-3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1.1146837277821342E-4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3.5386082982901315E-5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7.6082289795312104E-5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3.0895885965292174E-2</v>
      </c>
      <c r="G15" s="101">
        <v>1.5702841186369186E-2</v>
      </c>
      <c r="H15" s="101">
        <v>2.5833914116821101E-2</v>
      </c>
      <c r="I15" s="101">
        <v>4.075461199456186E-2</v>
      </c>
      <c r="J15" s="101">
        <v>0</v>
      </c>
      <c r="K15" s="101">
        <v>0</v>
      </c>
      <c r="L15" s="101">
        <v>0</v>
      </c>
      <c r="M15" s="101">
        <v>0</v>
      </c>
      <c r="N15" s="101">
        <v>1.4290204079368276E-4</v>
      </c>
      <c r="O15" s="101">
        <v>0</v>
      </c>
      <c r="P15" s="101">
        <v>0</v>
      </c>
      <c r="Q15" s="101">
        <v>0</v>
      </c>
      <c r="R15" s="101">
        <v>3.2913061108970332E-3</v>
      </c>
      <c r="S15" s="101">
        <v>7.6463234288395854E-3</v>
      </c>
      <c r="T15" s="101">
        <v>1.468155946540165E-2</v>
      </c>
      <c r="U15" s="101">
        <v>3.7751689379731959E-2</v>
      </c>
      <c r="V15" s="101">
        <v>2.1744073610762395E-2</v>
      </c>
      <c r="W15" s="101">
        <v>8.6776194948010379E-2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2.1345862110511745E-4</v>
      </c>
      <c r="S16" s="104">
        <v>4.6382280687635056E-3</v>
      </c>
      <c r="T16" s="104">
        <v>2.5756791303802384E-2</v>
      </c>
      <c r="U16" s="104">
        <v>2.193309364986847E-4</v>
      </c>
      <c r="V16" s="104">
        <v>6.0040199652227066E-3</v>
      </c>
      <c r="W16" s="104">
        <v>3.7110517315257418E-3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7.038942655081334E-5</v>
      </c>
      <c r="S17" s="98">
        <v>1.3954579430470028E-3</v>
      </c>
      <c r="T17" s="98">
        <v>8.1449113738107093E-3</v>
      </c>
      <c r="U17" s="98">
        <v>6.510762264743418E-5</v>
      </c>
      <c r="V17" s="98">
        <v>1.7983816810222331E-3</v>
      </c>
      <c r="W17" s="98">
        <v>1.1025391748524782E-3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1.4306919455430413E-4</v>
      </c>
      <c r="S18" s="98">
        <v>3.2427701257165026E-3</v>
      </c>
      <c r="T18" s="98">
        <v>1.7611879929991674E-2</v>
      </c>
      <c r="U18" s="98">
        <v>1.5422331385125051E-4</v>
      </c>
      <c r="V18" s="98">
        <v>4.2056382842004733E-3</v>
      </c>
      <c r="W18" s="98">
        <v>2.6085125566732634E-3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2.7483411542479252E-2</v>
      </c>
      <c r="D19" s="122">
        <v>2.947738677660237E-2</v>
      </c>
      <c r="E19" s="122">
        <v>2.880851380642389E-2</v>
      </c>
      <c r="F19" s="122">
        <v>3.4020895500799932E-2</v>
      </c>
      <c r="G19" s="122">
        <v>6.3125320620295664E-3</v>
      </c>
      <c r="H19" s="122">
        <v>1.486055531506459E-2</v>
      </c>
      <c r="I19" s="122">
        <v>3.4727424387222101E-2</v>
      </c>
      <c r="J19" s="122">
        <v>3.2171358646467987E-2</v>
      </c>
      <c r="K19" s="122">
        <v>3.2950762393293667E-3</v>
      </c>
      <c r="L19" s="122">
        <v>0</v>
      </c>
      <c r="M19" s="122">
        <v>0</v>
      </c>
      <c r="N19" s="122">
        <v>2.1784697297824464E-3</v>
      </c>
      <c r="O19" s="122">
        <v>0</v>
      </c>
      <c r="P19" s="122">
        <v>0</v>
      </c>
      <c r="Q19" s="122">
        <v>0</v>
      </c>
      <c r="R19" s="122">
        <v>4.5308647675187455E-2</v>
      </c>
      <c r="S19" s="122">
        <v>3.87524757413353E-2</v>
      </c>
      <c r="T19" s="122">
        <v>4.8679415269186982E-2</v>
      </c>
      <c r="U19" s="122">
        <v>3.8183797132495194E-2</v>
      </c>
      <c r="V19" s="122">
        <v>9.819880167029045E-2</v>
      </c>
      <c r="W19" s="122">
        <v>5.4752952962311231E-2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2.2427821439189683E-3</v>
      </c>
      <c r="D20" s="98">
        <v>8.069807728689175E-3</v>
      </c>
      <c r="E20" s="98">
        <v>5.8931565758452977E-3</v>
      </c>
      <c r="F20" s="98">
        <v>6.2132394312146202E-3</v>
      </c>
      <c r="G20" s="98">
        <v>1.4555178299024893E-3</v>
      </c>
      <c r="H20" s="98">
        <v>3.025789607374897E-3</v>
      </c>
      <c r="I20" s="98">
        <v>9.7566897350306932E-3</v>
      </c>
      <c r="J20" s="98">
        <v>2.7689124014894553E-2</v>
      </c>
      <c r="K20" s="98">
        <v>2.8647724247001668E-3</v>
      </c>
      <c r="L20" s="98">
        <v>0</v>
      </c>
      <c r="M20" s="98">
        <v>0</v>
      </c>
      <c r="N20" s="98">
        <v>1.7289319172494693E-3</v>
      </c>
      <c r="O20" s="98">
        <v>0</v>
      </c>
      <c r="P20" s="98">
        <v>0</v>
      </c>
      <c r="Q20" s="98">
        <v>0</v>
      </c>
      <c r="R20" s="98">
        <v>4.1027631155967567E-2</v>
      </c>
      <c r="S20" s="98">
        <v>3.3735845175623724E-2</v>
      </c>
      <c r="T20" s="98">
        <v>4.478406932226469E-2</v>
      </c>
      <c r="U20" s="98">
        <v>3.7183628635583908E-2</v>
      </c>
      <c r="V20" s="98">
        <v>9.7590467347202309E-2</v>
      </c>
      <c r="W20" s="98">
        <v>5.2643314913398166E-2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2.0423510245898471E-3</v>
      </c>
      <c r="D21" s="98">
        <v>1.4065276697966549E-3</v>
      </c>
      <c r="E21" s="98">
        <v>7.7956103140767801E-4</v>
      </c>
      <c r="F21" s="98">
        <v>1.585247983920692E-3</v>
      </c>
      <c r="G21" s="98">
        <v>3.5428464567064928E-4</v>
      </c>
      <c r="H21" s="98">
        <v>9.7355297903661136E-4</v>
      </c>
      <c r="I21" s="98">
        <v>1.8148985806717758E-3</v>
      </c>
      <c r="J21" s="98">
        <v>4.3673921153849522E-4</v>
      </c>
      <c r="K21" s="98">
        <v>3.2621855412965876E-5</v>
      </c>
      <c r="L21" s="98">
        <v>0</v>
      </c>
      <c r="M21" s="98">
        <v>0</v>
      </c>
      <c r="N21" s="98">
        <v>1.5877103947544051E-5</v>
      </c>
      <c r="O21" s="98">
        <v>0</v>
      </c>
      <c r="P21" s="98">
        <v>0</v>
      </c>
      <c r="Q21" s="98">
        <v>0</v>
      </c>
      <c r="R21" s="98">
        <v>1.1000216780426932E-4</v>
      </c>
      <c r="S21" s="98">
        <v>7.431970632265079E-5</v>
      </c>
      <c r="T21" s="98">
        <v>0</v>
      </c>
      <c r="U21" s="98">
        <v>5.8981549716847587E-5</v>
      </c>
      <c r="V21" s="98">
        <v>1.851599142397202E-5</v>
      </c>
      <c r="W21" s="98">
        <v>1.1274500843796934E-4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2.3198278373970437E-2</v>
      </c>
      <c r="D22" s="33">
        <v>2.000105137811654E-2</v>
      </c>
      <c r="E22" s="33">
        <v>2.2135796199170915E-2</v>
      </c>
      <c r="F22" s="33">
        <v>2.6222408085664617E-2</v>
      </c>
      <c r="G22" s="33">
        <v>4.5027295864564273E-3</v>
      </c>
      <c r="H22" s="33">
        <v>1.0861212728653081E-2</v>
      </c>
      <c r="I22" s="33">
        <v>2.3155836071519633E-2</v>
      </c>
      <c r="J22" s="33">
        <v>4.0454954200349388E-3</v>
      </c>
      <c r="K22" s="33">
        <v>3.976819592162341E-4</v>
      </c>
      <c r="L22" s="33">
        <v>0</v>
      </c>
      <c r="M22" s="33">
        <v>0</v>
      </c>
      <c r="N22" s="33">
        <v>4.3366070858543321E-4</v>
      </c>
      <c r="O22" s="33">
        <v>0</v>
      </c>
      <c r="P22" s="33">
        <v>0</v>
      </c>
      <c r="Q22" s="33">
        <v>0</v>
      </c>
      <c r="R22" s="33">
        <v>4.1710143514156212E-3</v>
      </c>
      <c r="S22" s="33">
        <v>4.942310859388929E-3</v>
      </c>
      <c r="T22" s="33">
        <v>3.895345946922292E-3</v>
      </c>
      <c r="U22" s="33">
        <v>9.411869471944354E-4</v>
      </c>
      <c r="V22" s="33">
        <v>5.8981833166417289E-4</v>
      </c>
      <c r="W22" s="33">
        <v>1.9968930404750938E-3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0.25186046703748538</v>
      </c>
      <c r="D24" s="117">
        <f t="shared" si="7"/>
        <v>0.15902607293236606</v>
      </c>
      <c r="E24" s="117">
        <f t="shared" si="7"/>
        <v>3.3752880152945773E-2</v>
      </c>
      <c r="F24" s="117">
        <f t="shared" si="7"/>
        <v>4.5856165400403485E-2</v>
      </c>
      <c r="G24" s="117">
        <f t="shared" si="7"/>
        <v>6.063944216676196E-2</v>
      </c>
      <c r="H24" s="117">
        <f t="shared" si="7"/>
        <v>0.6935356453145427</v>
      </c>
      <c r="I24" s="117">
        <f t="shared" si="7"/>
        <v>0.13764978451568508</v>
      </c>
      <c r="J24" s="117">
        <f t="shared" si="7"/>
        <v>0.12879195373762711</v>
      </c>
      <c r="K24" s="117">
        <f t="shared" si="7"/>
        <v>0.11045808043546659</v>
      </c>
      <c r="L24" s="117">
        <f t="shared" si="7"/>
        <v>3.0817979440592072E-2</v>
      </c>
      <c r="M24" s="117">
        <f t="shared" si="7"/>
        <v>0</v>
      </c>
      <c r="N24" s="117">
        <f t="shared" si="7"/>
        <v>0</v>
      </c>
      <c r="O24" s="117">
        <f t="shared" si="7"/>
        <v>5.0713055790201682E-2</v>
      </c>
      <c r="P24" s="117">
        <f t="shared" si="7"/>
        <v>3.1066914636732283E-3</v>
      </c>
      <c r="Q24" s="117">
        <f t="shared" si="7"/>
        <v>0</v>
      </c>
      <c r="R24" s="117">
        <f t="shared" ref="R24:V24" si="8">R25+R28+R30+R39</f>
        <v>3.9997376098475958E-2</v>
      </c>
      <c r="S24" s="117">
        <f t="shared" si="8"/>
        <v>2.8213145131863775E-2</v>
      </c>
      <c r="T24" s="117">
        <f t="shared" si="8"/>
        <v>4.8284038948718813E-2</v>
      </c>
      <c r="U24" s="117">
        <f t="shared" si="8"/>
        <v>5.6419002184107801E-2</v>
      </c>
      <c r="V24" s="117">
        <f t="shared" si="8"/>
        <v>6.5983994249452102E-2</v>
      </c>
      <c r="W24" s="117">
        <f t="shared" ref="W24" si="9">W25+W28+W30+W39</f>
        <v>0.13997927920356304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0.22357149206791302</v>
      </c>
      <c r="D25" s="122">
        <f t="shared" si="10"/>
        <v>0.1493604037358871</v>
      </c>
      <c r="E25" s="122">
        <f t="shared" si="10"/>
        <v>2.8419556921911285E-2</v>
      </c>
      <c r="F25" s="122">
        <f t="shared" si="10"/>
        <v>2.5258103892329197E-2</v>
      </c>
      <c r="G25" s="122">
        <f t="shared" si="10"/>
        <v>4.5824536682159585E-2</v>
      </c>
      <c r="H25" s="122">
        <f t="shared" si="10"/>
        <v>0.62641053467239582</v>
      </c>
      <c r="I25" s="122">
        <f t="shared" si="10"/>
        <v>0.11589481947049839</v>
      </c>
      <c r="J25" s="122">
        <f t="shared" si="10"/>
        <v>0.11729754089091557</v>
      </c>
      <c r="K25" s="122">
        <f t="shared" si="10"/>
        <v>0.10213519328915273</v>
      </c>
      <c r="L25" s="122">
        <f t="shared" si="10"/>
        <v>2.7903393845605255E-2</v>
      </c>
      <c r="M25" s="122">
        <f t="shared" si="10"/>
        <v>0</v>
      </c>
      <c r="N25" s="122">
        <f t="shared" si="10"/>
        <v>0</v>
      </c>
      <c r="O25" s="122">
        <f t="shared" si="10"/>
        <v>4.4723309607076794E-2</v>
      </c>
      <c r="P25" s="122">
        <f t="shared" si="10"/>
        <v>1.2230852025450294E-3</v>
      </c>
      <c r="Q25" s="122">
        <f t="shared" si="10"/>
        <v>0</v>
      </c>
      <c r="R25" s="122">
        <f t="shared" ref="R25:V25" si="11">SUM(R26:R27)</f>
        <v>3.3888215990865174E-2</v>
      </c>
      <c r="S25" s="122">
        <f t="shared" si="11"/>
        <v>2.3630705699478463E-2</v>
      </c>
      <c r="T25" s="122">
        <f t="shared" si="11"/>
        <v>3.8194461166021987E-2</v>
      </c>
      <c r="U25" s="122">
        <f t="shared" si="11"/>
        <v>4.1458083804823305E-2</v>
      </c>
      <c r="V25" s="122">
        <f t="shared" si="11"/>
        <v>4.9644261884384693E-2</v>
      </c>
      <c r="W25" s="122">
        <f t="shared" ref="W25" si="12">SUM(W26:W27)</f>
        <v>0.1041542247267622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0.21830684147883059</v>
      </c>
      <c r="D26" s="98">
        <v>0.14592248002909483</v>
      </c>
      <c r="E26" s="98">
        <v>2.7776174583513304E-2</v>
      </c>
      <c r="F26" s="98">
        <v>2.4696238163163488E-2</v>
      </c>
      <c r="G26" s="98">
        <v>4.4822634757955893E-2</v>
      </c>
      <c r="H26" s="98">
        <v>0.61300759889241541</v>
      </c>
      <c r="I26" s="98">
        <v>0.11345878649612175</v>
      </c>
      <c r="J26" s="98">
        <v>0.11486696637614437</v>
      </c>
      <c r="K26" s="98">
        <v>0.10004500491908698</v>
      </c>
      <c r="L26" s="98">
        <v>2.7356647614376874E-2</v>
      </c>
      <c r="M26" s="98">
        <v>0</v>
      </c>
      <c r="N26" s="98">
        <v>0</v>
      </c>
      <c r="O26" s="98">
        <v>4.3871926734086283E-2</v>
      </c>
      <c r="P26" s="98">
        <v>1.1996356779585629E-3</v>
      </c>
      <c r="Q26" s="98">
        <v>0</v>
      </c>
      <c r="R26" s="98">
        <v>3.3267052559961263E-2</v>
      </c>
      <c r="S26" s="98">
        <v>2.319556148548781E-2</v>
      </c>
      <c r="T26" s="98">
        <v>3.7467626779648107E-2</v>
      </c>
      <c r="U26" s="98">
        <v>4.0677933281550178E-2</v>
      </c>
      <c r="V26" s="98">
        <v>4.8712936719293408E-2</v>
      </c>
      <c r="W26" s="98">
        <v>0.10225758745613395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5.2646505890824374E-3</v>
      </c>
      <c r="D27" s="98">
        <v>3.4379237067922843E-3</v>
      </c>
      <c r="E27" s="98">
        <v>6.4338233839798028E-4</v>
      </c>
      <c r="F27" s="98">
        <v>5.6186572916570832E-4</v>
      </c>
      <c r="G27" s="98">
        <v>1.0019019242036892E-3</v>
      </c>
      <c r="H27" s="98">
        <v>1.340293577998047E-2</v>
      </c>
      <c r="I27" s="98">
        <v>2.4360329743766331E-3</v>
      </c>
      <c r="J27" s="98">
        <v>2.4305745147711975E-3</v>
      </c>
      <c r="K27" s="98">
        <v>2.0901883700657469E-3</v>
      </c>
      <c r="L27" s="98">
        <v>5.4674623122837984E-4</v>
      </c>
      <c r="M27" s="98">
        <v>0</v>
      </c>
      <c r="N27" s="98">
        <v>0</v>
      </c>
      <c r="O27" s="98">
        <v>8.5138287299050847E-4</v>
      </c>
      <c r="P27" s="98">
        <v>2.3449524586466594E-5</v>
      </c>
      <c r="Q27" s="98">
        <v>0</v>
      </c>
      <c r="R27" s="98">
        <v>6.2116343090391139E-4</v>
      </c>
      <c r="S27" s="98">
        <v>4.351442139906551E-4</v>
      </c>
      <c r="T27" s="98">
        <v>7.268343863738809E-4</v>
      </c>
      <c r="U27" s="98">
        <v>7.801505232731251E-4</v>
      </c>
      <c r="V27" s="98">
        <v>9.3132516509128276E-4</v>
      </c>
      <c r="W27" s="98">
        <v>1.896637270628243E-3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4.3551949682616342E-4</v>
      </c>
      <c r="D28" s="122">
        <f t="shared" si="13"/>
        <v>2.4852179667746676E-4</v>
      </c>
      <c r="E28" s="122">
        <f t="shared" si="13"/>
        <v>2.0185668316036366E-4</v>
      </c>
      <c r="F28" s="122">
        <f t="shared" si="13"/>
        <v>6.9649386734618095E-4</v>
      </c>
      <c r="G28" s="122">
        <f t="shared" si="13"/>
        <v>5.8057217800217963E-4</v>
      </c>
      <c r="H28" s="122">
        <f t="shared" si="13"/>
        <v>2.2712718981349909E-3</v>
      </c>
      <c r="I28" s="122">
        <f t="shared" si="13"/>
        <v>1.0364383253035252E-3</v>
      </c>
      <c r="J28" s="122">
        <f t="shared" si="13"/>
        <v>4.8221702888013267E-4</v>
      </c>
      <c r="K28" s="122">
        <f t="shared" si="13"/>
        <v>5.9005087270384382E-4</v>
      </c>
      <c r="L28" s="122">
        <f t="shared" si="13"/>
        <v>1.768579795446394E-4</v>
      </c>
      <c r="M28" s="122">
        <f t="shared" si="13"/>
        <v>0</v>
      </c>
      <c r="N28" s="122">
        <f t="shared" si="13"/>
        <v>0</v>
      </c>
      <c r="O28" s="122">
        <f t="shared" si="13"/>
        <v>2.7377295581650714E-4</v>
      </c>
      <c r="P28" s="122">
        <f t="shared" si="13"/>
        <v>8.0376865007051384E-5</v>
      </c>
      <c r="Q28" s="122">
        <f t="shared" si="13"/>
        <v>0</v>
      </c>
      <c r="R28" s="122">
        <f t="shared" si="13"/>
        <v>4.4335185251318101E-4</v>
      </c>
      <c r="S28" s="122">
        <f t="shared" si="13"/>
        <v>2.1691074904483048E-4</v>
      </c>
      <c r="T28" s="122">
        <f t="shared" si="13"/>
        <v>6.5062504727901138E-4</v>
      </c>
      <c r="U28" s="122">
        <f t="shared" si="13"/>
        <v>5.6128630659765691E-4</v>
      </c>
      <c r="V28" s="122">
        <f t="shared" si="13"/>
        <v>6.0140708817153614E-4</v>
      </c>
      <c r="W28" s="122">
        <f t="shared" si="13"/>
        <v>5.3998839265611317E-4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4.3551949682616342E-4</v>
      </c>
      <c r="D29" s="98">
        <v>2.4852179667746676E-4</v>
      </c>
      <c r="E29" s="98">
        <v>2.0185668316036366E-4</v>
      </c>
      <c r="F29" s="98">
        <v>6.9649386734618095E-4</v>
      </c>
      <c r="G29" s="98">
        <v>5.8057217800217963E-4</v>
      </c>
      <c r="H29" s="98">
        <v>2.2712718981349909E-3</v>
      </c>
      <c r="I29" s="98">
        <v>1.0364383253035252E-3</v>
      </c>
      <c r="J29" s="98">
        <v>4.8221702888013267E-4</v>
      </c>
      <c r="K29" s="98">
        <v>5.9005087270384382E-4</v>
      </c>
      <c r="L29" s="98">
        <v>1.768579795446394E-4</v>
      </c>
      <c r="M29" s="98">
        <v>0</v>
      </c>
      <c r="N29" s="98">
        <v>0</v>
      </c>
      <c r="O29" s="98">
        <v>2.7377295581650714E-4</v>
      </c>
      <c r="P29" s="98">
        <v>8.0376865007051384E-5</v>
      </c>
      <c r="Q29" s="98">
        <v>0</v>
      </c>
      <c r="R29" s="98">
        <v>4.4335185251318101E-4</v>
      </c>
      <c r="S29" s="98">
        <v>2.1691074904483048E-4</v>
      </c>
      <c r="T29" s="98">
        <v>6.5062504727901138E-4</v>
      </c>
      <c r="U29" s="98">
        <v>5.6128630659765691E-4</v>
      </c>
      <c r="V29" s="98">
        <v>6.0140708817153614E-4</v>
      </c>
      <c r="W29" s="98">
        <v>5.3998839265611317E-4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2.0623790260494039E-2</v>
      </c>
      <c r="D30" s="122">
        <v>7.1622812979805946E-3</v>
      </c>
      <c r="E30" s="122">
        <v>3.8289913054111494E-3</v>
      </c>
      <c r="F30" s="122">
        <v>1.4536131269837564E-2</v>
      </c>
      <c r="G30" s="122">
        <v>1.0456655570501367E-2</v>
      </c>
      <c r="H30" s="122">
        <v>4.9155493798308414E-2</v>
      </c>
      <c r="I30" s="122">
        <v>1.5568423680652404E-2</v>
      </c>
      <c r="J30" s="122">
        <v>8.4324171860163718E-3</v>
      </c>
      <c r="K30" s="122">
        <v>5.7057118156961101E-3</v>
      </c>
      <c r="L30" s="122">
        <v>2.0374348254947861E-3</v>
      </c>
      <c r="M30" s="122">
        <v>0</v>
      </c>
      <c r="N30" s="122">
        <v>0</v>
      </c>
      <c r="O30" s="122">
        <v>4.5083920373516443E-3</v>
      </c>
      <c r="P30" s="122">
        <v>1.3819659797034902E-3</v>
      </c>
      <c r="Q30" s="122">
        <v>0</v>
      </c>
      <c r="R30" s="122">
        <v>4.4243870000096894E-3</v>
      </c>
      <c r="S30" s="122">
        <v>3.3040756091009416E-3</v>
      </c>
      <c r="T30" s="122">
        <v>7.5150318713891294E-3</v>
      </c>
      <c r="U30" s="122">
        <v>1.1705788907247324E-2</v>
      </c>
      <c r="V30" s="122">
        <v>1.2447070411213589E-2</v>
      </c>
      <c r="W30" s="122">
        <v>2.8007347893239037E-2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8.6395600817538182E-3</v>
      </c>
      <c r="D31" s="98">
        <v>1.5504505280456689E-3</v>
      </c>
      <c r="E31" s="98">
        <v>7.0374599192880177E-4</v>
      </c>
      <c r="F31" s="98">
        <v>2.0926935488765185E-3</v>
      </c>
      <c r="G31" s="98">
        <v>1.2478707391729959E-3</v>
      </c>
      <c r="H31" s="98">
        <v>6.2614477175488596E-3</v>
      </c>
      <c r="I31" s="98">
        <v>1.727234701367246E-3</v>
      </c>
      <c r="J31" s="98">
        <v>6.4377038207681116E-4</v>
      </c>
      <c r="K31" s="98">
        <v>3.2159507570300592E-4</v>
      </c>
      <c r="L31" s="98">
        <v>5.1915299576006112E-5</v>
      </c>
      <c r="M31" s="98">
        <v>0</v>
      </c>
      <c r="N31" s="98">
        <v>0</v>
      </c>
      <c r="O31" s="98">
        <v>2.1673830511387406E-4</v>
      </c>
      <c r="P31" s="98">
        <v>0</v>
      </c>
      <c r="Q31" s="98">
        <v>0</v>
      </c>
      <c r="R31" s="98">
        <v>2.7567107239724928E-4</v>
      </c>
      <c r="S31" s="98">
        <v>8.3086736852442151E-5</v>
      </c>
      <c r="T31" s="98">
        <v>7.7530674318845763E-4</v>
      </c>
      <c r="U31" s="98">
        <v>5.4417959159819057E-4</v>
      </c>
      <c r="V31" s="98">
        <v>1.3281328360761375E-3</v>
      </c>
      <c r="W31" s="98">
        <v>1.9652866501297232E-3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1.1984230178740221E-2</v>
      </c>
      <c r="D35" s="101">
        <v>5.6118307699349257E-3</v>
      </c>
      <c r="E35" s="101">
        <v>3.1252453134823477E-3</v>
      </c>
      <c r="F35" s="101">
        <v>1.2443437720961046E-2</v>
      </c>
      <c r="G35" s="101">
        <v>9.2087848313283718E-3</v>
      </c>
      <c r="H35" s="101">
        <v>4.2894046080759557E-2</v>
      </c>
      <c r="I35" s="101">
        <v>1.3841188979285157E-2</v>
      </c>
      <c r="J35" s="101">
        <v>7.7886468039395614E-3</v>
      </c>
      <c r="K35" s="101">
        <v>5.3841167399931045E-3</v>
      </c>
      <c r="L35" s="101">
        <v>6.3485693147680719E-4</v>
      </c>
      <c r="M35" s="101">
        <v>0</v>
      </c>
      <c r="N35" s="101">
        <v>0</v>
      </c>
      <c r="O35" s="101">
        <v>4.2329620364380347E-3</v>
      </c>
      <c r="P35" s="101">
        <v>1.3819659797034902E-3</v>
      </c>
      <c r="Q35" s="101">
        <v>0</v>
      </c>
      <c r="R35" s="101">
        <v>3.9352573065073223E-3</v>
      </c>
      <c r="S35" s="101">
        <v>2.0240267899869495E-3</v>
      </c>
      <c r="T35" s="101">
        <v>2.4469265775669421E-3</v>
      </c>
      <c r="U35" s="101">
        <v>1.1051943847399791E-2</v>
      </c>
      <c r="V35" s="101">
        <v>8.6582736549642107E-3</v>
      </c>
      <c r="W35" s="101">
        <v>2.4964659127505066E-2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1.3506625944419729E-3</v>
      </c>
      <c r="M36" s="104">
        <v>0</v>
      </c>
      <c r="N36" s="104">
        <v>0</v>
      </c>
      <c r="O36" s="104">
        <v>5.8691695799735128E-5</v>
      </c>
      <c r="P36" s="104">
        <v>0</v>
      </c>
      <c r="Q36" s="104">
        <v>0</v>
      </c>
      <c r="R36" s="104">
        <v>2.1345862110511745E-4</v>
      </c>
      <c r="S36" s="104">
        <v>1.1969620822615498E-3</v>
      </c>
      <c r="T36" s="104">
        <v>4.29279855063373E-3</v>
      </c>
      <c r="U36" s="104">
        <v>1.0966546824934235E-4</v>
      </c>
      <c r="V36" s="104">
        <v>2.4606639201732398E-3</v>
      </c>
      <c r="W36" s="104">
        <v>1.0774021156042478E-3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4.8088283472225553E-4</v>
      </c>
      <c r="M37" s="98">
        <v>0</v>
      </c>
      <c r="N37" s="98">
        <v>0</v>
      </c>
      <c r="O37" s="98">
        <v>2.1317359232641158E-5</v>
      </c>
      <c r="P37" s="98">
        <v>0</v>
      </c>
      <c r="Q37" s="98">
        <v>0</v>
      </c>
      <c r="R37" s="98">
        <v>7.038942655081334E-5</v>
      </c>
      <c r="S37" s="98">
        <v>3.601181788508394E-4</v>
      </c>
      <c r="T37" s="98">
        <v>1.357485228968451E-3</v>
      </c>
      <c r="U37" s="98">
        <v>3.255381132371709E-5</v>
      </c>
      <c r="V37" s="98">
        <v>7.370416725500956E-4</v>
      </c>
      <c r="W37" s="98">
        <v>3.2009201850555826E-4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8.6977975971971747E-4</v>
      </c>
      <c r="M38" s="98">
        <v>0</v>
      </c>
      <c r="N38" s="98">
        <v>0</v>
      </c>
      <c r="O38" s="98">
        <v>3.737433656709397E-5</v>
      </c>
      <c r="P38" s="98">
        <v>0</v>
      </c>
      <c r="Q38" s="98">
        <v>0</v>
      </c>
      <c r="R38" s="98">
        <v>1.4306919455430413E-4</v>
      </c>
      <c r="S38" s="98">
        <v>8.3684390341071048E-4</v>
      </c>
      <c r="T38" s="98">
        <v>2.9353133216652788E-3</v>
      </c>
      <c r="U38" s="98">
        <v>7.7111656925625254E-5</v>
      </c>
      <c r="V38" s="98">
        <v>1.7236222476231444E-3</v>
      </c>
      <c r="W38" s="98">
        <v>7.5731009709868952E-4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7.22966521225216E-3</v>
      </c>
      <c r="D39" s="122">
        <v>2.2548661018208676E-3</v>
      </c>
      <c r="E39" s="122">
        <v>1.3024752424629722E-3</v>
      </c>
      <c r="F39" s="122">
        <v>5.3654363708905417E-3</v>
      </c>
      <c r="G39" s="122">
        <v>3.7776777360988374E-3</v>
      </c>
      <c r="H39" s="122">
        <v>1.5698344945703453E-2</v>
      </c>
      <c r="I39" s="122">
        <v>5.150103039230784E-3</v>
      </c>
      <c r="J39" s="122">
        <v>2.5797786318150582E-3</v>
      </c>
      <c r="K39" s="122">
        <v>2.0271244579139029E-3</v>
      </c>
      <c r="L39" s="122">
        <v>7.0029278994739313E-4</v>
      </c>
      <c r="M39" s="122">
        <v>0</v>
      </c>
      <c r="N39" s="122">
        <v>0</v>
      </c>
      <c r="O39" s="122">
        <v>1.2075811899567386E-3</v>
      </c>
      <c r="P39" s="122">
        <v>4.2126341641765715E-4</v>
      </c>
      <c r="Q39" s="122">
        <v>0</v>
      </c>
      <c r="R39" s="122">
        <v>1.2414212550879147E-3</v>
      </c>
      <c r="S39" s="122">
        <v>1.0614530742395372E-3</v>
      </c>
      <c r="T39" s="122">
        <v>1.9239208640286927E-3</v>
      </c>
      <c r="U39" s="122">
        <v>2.693843165439518E-3</v>
      </c>
      <c r="V39" s="122">
        <v>3.2912548656822858E-3</v>
      </c>
      <c r="W39" s="122">
        <v>7.2777181909056896E-3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5.7503087100102481E-4</v>
      </c>
      <c r="D40" s="98">
        <v>1.4243318175156001E-4</v>
      </c>
      <c r="E40" s="98">
        <v>5.1970735427178532E-5</v>
      </c>
      <c r="F40" s="98">
        <v>2.9839962050271852E-4</v>
      </c>
      <c r="G40" s="98">
        <v>2.7555472441050501E-4</v>
      </c>
      <c r="H40" s="98">
        <v>1.2800418798444336E-3</v>
      </c>
      <c r="I40" s="98">
        <v>3.6664617791348997E-4</v>
      </c>
      <c r="J40" s="98">
        <v>2.4457395846155735E-4</v>
      </c>
      <c r="K40" s="98">
        <v>1.304874216518635E-4</v>
      </c>
      <c r="L40" s="98">
        <v>2.8583396772132254E-5</v>
      </c>
      <c r="M40" s="98">
        <v>0</v>
      </c>
      <c r="N40" s="98">
        <v>0</v>
      </c>
      <c r="O40" s="98">
        <v>4.7944930710913876E-5</v>
      </c>
      <c r="P40" s="98">
        <v>0</v>
      </c>
      <c r="Q40" s="98">
        <v>0</v>
      </c>
      <c r="R40" s="98">
        <v>4.4000867121707722E-5</v>
      </c>
      <c r="S40" s="98">
        <v>2.4773235440883598E-5</v>
      </c>
      <c r="T40" s="98">
        <v>0</v>
      </c>
      <c r="U40" s="98">
        <v>1.1796309943369517E-4</v>
      </c>
      <c r="V40" s="98">
        <v>7.4063965695888082E-5</v>
      </c>
      <c r="W40" s="98">
        <v>4.1339836427255417E-4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6.6546343412511354E-3</v>
      </c>
      <c r="D41" s="33">
        <v>2.1124329200693077E-3</v>
      </c>
      <c r="E41" s="33">
        <v>1.2505045070357937E-3</v>
      </c>
      <c r="F41" s="33">
        <v>5.0670367503878235E-3</v>
      </c>
      <c r="G41" s="33">
        <v>3.5021230116883324E-3</v>
      </c>
      <c r="H41" s="33">
        <v>1.4418303065859018E-2</v>
      </c>
      <c r="I41" s="33">
        <v>4.7834568613172937E-3</v>
      </c>
      <c r="J41" s="33">
        <v>2.335204673353501E-3</v>
      </c>
      <c r="K41" s="33">
        <v>1.8966370362620392E-3</v>
      </c>
      <c r="L41" s="33">
        <v>6.7170939317526084E-4</v>
      </c>
      <c r="M41" s="33">
        <v>0</v>
      </c>
      <c r="N41" s="33">
        <v>0</v>
      </c>
      <c r="O41" s="33">
        <v>1.1596362592458248E-3</v>
      </c>
      <c r="P41" s="33">
        <v>4.2126341641765715E-4</v>
      </c>
      <c r="Q41" s="33">
        <v>0</v>
      </c>
      <c r="R41" s="33">
        <v>1.1974203879662069E-3</v>
      </c>
      <c r="S41" s="33">
        <v>1.0366798387986536E-3</v>
      </c>
      <c r="T41" s="33">
        <v>1.9239208640286927E-3</v>
      </c>
      <c r="U41" s="33">
        <v>2.5758800660058228E-3</v>
      </c>
      <c r="V41" s="33">
        <v>3.2171908999863979E-3</v>
      </c>
      <c r="W41" s="33">
        <v>6.864319826633135E-3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22.570795456084028</v>
      </c>
      <c r="D62" s="117">
        <f t="shared" si="21"/>
        <v>24.386299159629242</v>
      </c>
      <c r="E62" s="117">
        <f t="shared" si="21"/>
        <v>24.690772146847774</v>
      </c>
      <c r="F62" s="117">
        <f t="shared" si="21"/>
        <v>26.666401110542822</v>
      </c>
      <c r="G62" s="117">
        <f t="shared" si="21"/>
        <v>21.662510514744078</v>
      </c>
      <c r="H62" s="117">
        <f t="shared" si="21"/>
        <v>22.473196707435374</v>
      </c>
      <c r="I62" s="117">
        <f t="shared" si="21"/>
        <v>26.310706779305672</v>
      </c>
      <c r="J62" s="117">
        <f t="shared" si="21"/>
        <v>11.838344988458386</v>
      </c>
      <c r="K62" s="117">
        <f t="shared" si="21"/>
        <v>12.832711695059652</v>
      </c>
      <c r="L62" s="117">
        <f t="shared" si="21"/>
        <v>0</v>
      </c>
      <c r="M62" s="117">
        <f t="shared" si="21"/>
        <v>12.325555635498427</v>
      </c>
      <c r="N62" s="117">
        <f t="shared" si="21"/>
        <v>8.0412161686697381</v>
      </c>
      <c r="O62" s="117">
        <f t="shared" si="21"/>
        <v>15.38457573232497</v>
      </c>
      <c r="P62" s="117">
        <f t="shared" si="21"/>
        <v>17.040024533471797</v>
      </c>
      <c r="Q62" s="117">
        <f t="shared" si="21"/>
        <v>16.814358281042775</v>
      </c>
      <c r="R62" s="117">
        <f t="shared" ref="R62:V62" si="22">R63+R66+R68+R77</f>
        <v>15.408665158079117</v>
      </c>
      <c r="S62" s="117">
        <f t="shared" si="22"/>
        <v>19.55701773106259</v>
      </c>
      <c r="T62" s="117">
        <f t="shared" si="22"/>
        <v>19.438282581505831</v>
      </c>
      <c r="U62" s="117">
        <f t="shared" si="22"/>
        <v>18.901946503271667</v>
      </c>
      <c r="V62" s="117">
        <f t="shared" si="22"/>
        <v>13.375349727412292</v>
      </c>
      <c r="W62" s="117">
        <f t="shared" ref="W62" si="23">W63+W66+W68+W77</f>
        <v>11.471044990353576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20.586398207502615</v>
      </c>
      <c r="D63" s="122">
        <f t="shared" si="24"/>
        <v>22.126406480088601</v>
      </c>
      <c r="E63" s="122">
        <f t="shared" si="24"/>
        <v>22.170612892678076</v>
      </c>
      <c r="F63" s="122">
        <f t="shared" si="24"/>
        <v>23.72419664261006</v>
      </c>
      <c r="G63" s="122">
        <f t="shared" si="24"/>
        <v>19.144577535185302</v>
      </c>
      <c r="H63" s="122">
        <f t="shared" si="24"/>
        <v>19.587506001304465</v>
      </c>
      <c r="I63" s="122">
        <f t="shared" si="24"/>
        <v>22.177263795734277</v>
      </c>
      <c r="J63" s="122">
        <f t="shared" si="24"/>
        <v>10.089113369746753</v>
      </c>
      <c r="K63" s="122">
        <f t="shared" si="24"/>
        <v>10.945848193000291</v>
      </c>
      <c r="L63" s="122">
        <f t="shared" si="24"/>
        <v>0</v>
      </c>
      <c r="M63" s="122">
        <f t="shared" si="24"/>
        <v>11.136547942395726</v>
      </c>
      <c r="N63" s="122">
        <f t="shared" si="24"/>
        <v>7.1706456276632107</v>
      </c>
      <c r="O63" s="122">
        <f t="shared" si="24"/>
        <v>13.717829886566212</v>
      </c>
      <c r="P63" s="122">
        <f t="shared" si="24"/>
        <v>14.137067766594251</v>
      </c>
      <c r="Q63" s="122">
        <f t="shared" si="24"/>
        <v>14.123118269333272</v>
      </c>
      <c r="R63" s="122">
        <f t="shared" ref="R63:V63" si="25">SUM(R64:R65)</f>
        <v>13.041027838624268</v>
      </c>
      <c r="S63" s="122">
        <f t="shared" si="25"/>
        <v>16.224558089678471</v>
      </c>
      <c r="T63" s="122">
        <f t="shared" si="25"/>
        <v>15.108705873894257</v>
      </c>
      <c r="U63" s="122">
        <f t="shared" si="25"/>
        <v>14.344986980846526</v>
      </c>
      <c r="V63" s="122">
        <f t="shared" si="25"/>
        <v>10.014505995571197</v>
      </c>
      <c r="W63" s="122">
        <f t="shared" ref="W63" si="26">SUM(W64:W65)</f>
        <v>8.5612477695062097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20.10163070674589</v>
      </c>
      <c r="D64" s="98">
        <v>21.617108865183038</v>
      </c>
      <c r="E64" s="98">
        <v>21.668698636738004</v>
      </c>
      <c r="F64" s="98">
        <v>23.196452632121648</v>
      </c>
      <c r="G64" s="98">
        <v>18.726002892442949</v>
      </c>
      <c r="H64" s="98">
        <v>19.168403718545498</v>
      </c>
      <c r="I64" s="98">
        <v>21.711112278913372</v>
      </c>
      <c r="J64" s="98">
        <v>9.8800523643165619</v>
      </c>
      <c r="K64" s="98">
        <v>10.721842305737294</v>
      </c>
      <c r="L64" s="98">
        <v>0</v>
      </c>
      <c r="M64" s="98">
        <v>10.920937718896273</v>
      </c>
      <c r="N64" s="98">
        <v>7.03444406830313</v>
      </c>
      <c r="O64" s="98">
        <v>13.456688089981199</v>
      </c>
      <c r="P64" s="98">
        <v>13.866025718596706</v>
      </c>
      <c r="Q64" s="98">
        <v>13.861590100183617</v>
      </c>
      <c r="R64" s="98">
        <v>12.801988710777088</v>
      </c>
      <c r="S64" s="98">
        <v>15.925793310197735</v>
      </c>
      <c r="T64" s="98">
        <v>14.821189657471635</v>
      </c>
      <c r="U64" s="98">
        <v>14.075045679358984</v>
      </c>
      <c r="V64" s="98">
        <v>9.8266341027157065</v>
      </c>
      <c r="W64" s="98">
        <v>8.4053483650862155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0.48476750075672553</v>
      </c>
      <c r="D65" s="98">
        <v>0.50929761490556147</v>
      </c>
      <c r="E65" s="98">
        <v>0.50191425594007211</v>
      </c>
      <c r="F65" s="98">
        <v>0.5277440104884108</v>
      </c>
      <c r="G65" s="98">
        <v>0.41857464274235473</v>
      </c>
      <c r="H65" s="98">
        <v>0.41910228275896644</v>
      </c>
      <c r="I65" s="98">
        <v>0.46615151682090522</v>
      </c>
      <c r="J65" s="98">
        <v>0.20906100543019154</v>
      </c>
      <c r="K65" s="98">
        <v>0.22400588726299725</v>
      </c>
      <c r="L65" s="98">
        <v>0</v>
      </c>
      <c r="M65" s="98">
        <v>0.21561022349945297</v>
      </c>
      <c r="N65" s="98">
        <v>0.13620155936008108</v>
      </c>
      <c r="O65" s="98">
        <v>0.26114179658501296</v>
      </c>
      <c r="P65" s="98">
        <v>0.27104204799754444</v>
      </c>
      <c r="Q65" s="98">
        <v>0.26152816914965477</v>
      </c>
      <c r="R65" s="98">
        <v>0.23903912784717996</v>
      </c>
      <c r="S65" s="98">
        <v>0.29876477948073643</v>
      </c>
      <c r="T65" s="98">
        <v>0.28751621642262132</v>
      </c>
      <c r="U65" s="98">
        <v>0.26994130148754186</v>
      </c>
      <c r="V65" s="98">
        <v>0.18787189285548958</v>
      </c>
      <c r="W65" s="98">
        <v>0.15589940441999356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3.2527862419204079E-2</v>
      </c>
      <c r="D66" s="122">
        <f t="shared" si="27"/>
        <v>6.0981035859733405E-2</v>
      </c>
      <c r="E66" s="122">
        <f t="shared" si="27"/>
        <v>8.9624367323201462E-2</v>
      </c>
      <c r="F66" s="122">
        <f t="shared" si="27"/>
        <v>9.8962693847274769E-2</v>
      </c>
      <c r="G66" s="122">
        <f t="shared" si="27"/>
        <v>0.10040673278448808</v>
      </c>
      <c r="H66" s="122">
        <f t="shared" si="27"/>
        <v>9.6339783012559174E-2</v>
      </c>
      <c r="I66" s="122">
        <f t="shared" si="27"/>
        <v>0.2103068549648501</v>
      </c>
      <c r="J66" s="122">
        <f t="shared" si="27"/>
        <v>6.9680360673179162E-2</v>
      </c>
      <c r="K66" s="122">
        <f t="shared" si="27"/>
        <v>0.10569286257307603</v>
      </c>
      <c r="L66" s="122">
        <f t="shared" si="27"/>
        <v>0</v>
      </c>
      <c r="M66" s="122">
        <f t="shared" si="27"/>
        <v>2.7938123992278314E-2</v>
      </c>
      <c r="N66" s="122">
        <f t="shared" si="27"/>
        <v>9.0305167812418721E-2</v>
      </c>
      <c r="O66" s="122">
        <f t="shared" si="27"/>
        <v>8.629323567336307E-2</v>
      </c>
      <c r="P66" s="122">
        <f t="shared" si="27"/>
        <v>9.4241874220767768E-2</v>
      </c>
      <c r="Q66" s="122">
        <f t="shared" si="27"/>
        <v>0.21820658020640313</v>
      </c>
      <c r="R66" s="122">
        <f t="shared" si="27"/>
        <v>0.1814971646225835</v>
      </c>
      <c r="S66" s="122">
        <f t="shared" si="27"/>
        <v>0.16382184321610824</v>
      </c>
      <c r="T66" s="122">
        <f t="shared" si="27"/>
        <v>0.26550923804377652</v>
      </c>
      <c r="U66" s="122">
        <f t="shared" si="27"/>
        <v>0.16578356455779883</v>
      </c>
      <c r="V66" s="122">
        <f t="shared" si="27"/>
        <v>0.1128640635468583</v>
      </c>
      <c r="W66" s="122">
        <f t="shared" si="27"/>
        <v>4.7563977586459298E-2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3.2527862419204079E-2</v>
      </c>
      <c r="D67" s="98">
        <v>6.0981035859733405E-2</v>
      </c>
      <c r="E67" s="98">
        <v>8.9624367323201462E-2</v>
      </c>
      <c r="F67" s="98">
        <v>9.8962693847274769E-2</v>
      </c>
      <c r="G67" s="98">
        <v>0.10040673278448808</v>
      </c>
      <c r="H67" s="98">
        <v>9.6339783012559174E-2</v>
      </c>
      <c r="I67" s="98">
        <v>0.2103068549648501</v>
      </c>
      <c r="J67" s="98">
        <v>6.9680360673179162E-2</v>
      </c>
      <c r="K67" s="98">
        <v>0.10569286257307603</v>
      </c>
      <c r="L67" s="98">
        <v>0</v>
      </c>
      <c r="M67" s="98">
        <v>2.7938123992278314E-2</v>
      </c>
      <c r="N67" s="98">
        <v>9.0305167812418721E-2</v>
      </c>
      <c r="O67" s="98">
        <v>8.629323567336307E-2</v>
      </c>
      <c r="P67" s="98">
        <v>9.4241874220767768E-2</v>
      </c>
      <c r="Q67" s="98">
        <v>0.21820658020640313</v>
      </c>
      <c r="R67" s="98">
        <v>0.1814971646225835</v>
      </c>
      <c r="S67" s="98">
        <v>0.16382184321610824</v>
      </c>
      <c r="T67" s="98">
        <v>0.26550923804377652</v>
      </c>
      <c r="U67" s="98">
        <v>0.16578356455779883</v>
      </c>
      <c r="V67" s="98">
        <v>0.1128640635468583</v>
      </c>
      <c r="W67" s="98">
        <v>4.7563977586459298E-2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1.4763356796028018</v>
      </c>
      <c r="D68" s="122">
        <v>1.6891369447095421</v>
      </c>
      <c r="E68" s="122">
        <v>1.7921872307040108</v>
      </c>
      <c r="F68" s="122">
        <v>2.0656111428388528</v>
      </c>
      <c r="G68" s="122">
        <v>1.7821241061428408</v>
      </c>
      <c r="H68" s="122">
        <v>2.1122252808165136</v>
      </c>
      <c r="I68" s="122">
        <v>2.9475647527541904</v>
      </c>
      <c r="J68" s="122">
        <v>1.2810872293454527</v>
      </c>
      <c r="K68" s="122">
        <v>1.3526776507448381</v>
      </c>
      <c r="L68" s="122">
        <v>0</v>
      </c>
      <c r="M68" s="122">
        <v>0.85364365239940532</v>
      </c>
      <c r="N68" s="122">
        <v>0.58385039730493959</v>
      </c>
      <c r="O68" s="122">
        <v>1.2150503917903825</v>
      </c>
      <c r="P68" s="122">
        <v>2.2222441179017518</v>
      </c>
      <c r="Q68" s="122">
        <v>1.9282979717507729</v>
      </c>
      <c r="R68" s="122">
        <v>1.6843437617411583</v>
      </c>
      <c r="S68" s="122">
        <v>2.3988256753384967</v>
      </c>
      <c r="T68" s="122">
        <v>3.2487601571594262</v>
      </c>
      <c r="U68" s="122">
        <v>3.5573889228893605</v>
      </c>
      <c r="V68" s="122">
        <v>2.6356049141896665</v>
      </c>
      <c r="W68" s="122">
        <v>2.2416069428874694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1.1229042016590924</v>
      </c>
      <c r="D69" s="98">
        <v>0.7230020416855566</v>
      </c>
      <c r="E69" s="98">
        <v>0.98998610471172632</v>
      </c>
      <c r="F69" s="98">
        <v>1.1250680532207415</v>
      </c>
      <c r="G69" s="98">
        <v>0.96472468492967056</v>
      </c>
      <c r="H69" s="98">
        <v>0.99086009886938364</v>
      </c>
      <c r="I69" s="98">
        <v>2.1778408545172767</v>
      </c>
      <c r="J69" s="98">
        <v>1.2810872293454527</v>
      </c>
      <c r="K69" s="98">
        <v>1.2637115312792377</v>
      </c>
      <c r="L69" s="98">
        <v>0</v>
      </c>
      <c r="M69" s="98">
        <v>0.61276761537135893</v>
      </c>
      <c r="N69" s="98">
        <v>0.58385039730493959</v>
      </c>
      <c r="O69" s="98">
        <v>1.2021166394542744</v>
      </c>
      <c r="P69" s="98">
        <v>2.2124416420762683</v>
      </c>
      <c r="Q69" s="98">
        <v>1.6101249874712349</v>
      </c>
      <c r="R69" s="98">
        <v>1.6843437617411583</v>
      </c>
      <c r="S69" s="98">
        <v>2.2734405509019915</v>
      </c>
      <c r="T69" s="98">
        <v>2.1065329105457185</v>
      </c>
      <c r="U69" s="98">
        <v>1.6888533075274397</v>
      </c>
      <c r="V69" s="98">
        <v>1.9430729359506342</v>
      </c>
      <c r="W69" s="98">
        <v>0.80881068543659262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9.8024758254835372E-3</v>
      </c>
      <c r="Q70" s="98">
        <v>0</v>
      </c>
      <c r="R70" s="98">
        <v>0</v>
      </c>
      <c r="S70" s="98">
        <v>7.2580315358961129E-3</v>
      </c>
      <c r="T70" s="98">
        <v>2.0798311872414224E-2</v>
      </c>
      <c r="U70" s="98">
        <v>2.2657504446490949E-3</v>
      </c>
      <c r="V70" s="98">
        <v>3.8581804416143416E-2</v>
      </c>
      <c r="W70" s="98">
        <v>0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3.1980302551076283E-3</v>
      </c>
      <c r="Q71" s="101">
        <v>0</v>
      </c>
      <c r="R71" s="101">
        <v>0</v>
      </c>
      <c r="S71" s="101">
        <v>2.1845008050790163E-3</v>
      </c>
      <c r="T71" s="101">
        <v>6.6355489470235098E-3</v>
      </c>
      <c r="U71" s="101">
        <v>6.7322407507731854E-4</v>
      </c>
      <c r="V71" s="101">
        <v>1.1893905715145342E-2</v>
      </c>
      <c r="W71" s="101">
        <v>0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6.6044455703759093E-3</v>
      </c>
      <c r="Q72" s="104">
        <v>0</v>
      </c>
      <c r="R72" s="104">
        <v>0</v>
      </c>
      <c r="S72" s="104">
        <v>5.0735307308170966E-3</v>
      </c>
      <c r="T72" s="104">
        <v>1.4162762925390714E-2</v>
      </c>
      <c r="U72" s="104">
        <v>1.5925263695717763E-3</v>
      </c>
      <c r="V72" s="104">
        <v>2.6687898700998074E-2</v>
      </c>
      <c r="W72" s="104">
        <v>0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0.35343147794370944</v>
      </c>
      <c r="D73" s="101">
        <v>0.96613490302398553</v>
      </c>
      <c r="E73" s="101">
        <v>0.80220112599228455</v>
      </c>
      <c r="F73" s="101">
        <v>0.94054308961811139</v>
      </c>
      <c r="G73" s="101">
        <v>0.81739942121317011</v>
      </c>
      <c r="H73" s="101">
        <v>1.1213651819471298</v>
      </c>
      <c r="I73" s="101">
        <v>0.76972389823691345</v>
      </c>
      <c r="J73" s="101">
        <v>0</v>
      </c>
      <c r="K73" s="101">
        <v>8.8966119465600388E-2</v>
      </c>
      <c r="L73" s="101">
        <v>0</v>
      </c>
      <c r="M73" s="101">
        <v>0.23063756633491947</v>
      </c>
      <c r="N73" s="101">
        <v>0</v>
      </c>
      <c r="O73" s="101">
        <v>1.2757677248709081E-2</v>
      </c>
      <c r="P73" s="101">
        <v>0</v>
      </c>
      <c r="Q73" s="101">
        <v>0.31501314668806479</v>
      </c>
      <c r="R73" s="101">
        <v>0</v>
      </c>
      <c r="S73" s="101">
        <v>7.3839495856931295E-2</v>
      </c>
      <c r="T73" s="101">
        <v>0.40800235008171748</v>
      </c>
      <c r="U73" s="101">
        <v>1.8556323144970857</v>
      </c>
      <c r="V73" s="101">
        <v>0.51133009300964782</v>
      </c>
      <c r="W73" s="101">
        <v>1.3746165432082473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1.0238470693126884E-2</v>
      </c>
      <c r="N74" s="104">
        <v>0</v>
      </c>
      <c r="O74" s="104">
        <v>1.7607508739920542E-4</v>
      </c>
      <c r="P74" s="104">
        <v>0</v>
      </c>
      <c r="Q74" s="104">
        <v>3.1598375914731964E-3</v>
      </c>
      <c r="R74" s="104">
        <v>0</v>
      </c>
      <c r="S74" s="104">
        <v>4.4287597043677344E-2</v>
      </c>
      <c r="T74" s="104">
        <v>0.71342658465957587</v>
      </c>
      <c r="U74" s="104">
        <v>1.0637550420186208E-2</v>
      </c>
      <c r="V74" s="104">
        <v>0.14262008081324101</v>
      </c>
      <c r="W74" s="104">
        <v>5.8179714242629382E-2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3.2127106833274134E-3</v>
      </c>
      <c r="N75" s="98">
        <v>0</v>
      </c>
      <c r="O75" s="98">
        <v>6.3952077697923467E-5</v>
      </c>
      <c r="P75" s="98">
        <v>0</v>
      </c>
      <c r="Q75" s="98">
        <v>1.0362395329201926E-3</v>
      </c>
      <c r="R75" s="98">
        <v>0</v>
      </c>
      <c r="S75" s="98">
        <v>1.3324372617481059E-2</v>
      </c>
      <c r="T75" s="98">
        <v>0.22560249198877816</v>
      </c>
      <c r="U75" s="98">
        <v>3.1577196984005572E-3</v>
      </c>
      <c r="V75" s="98">
        <v>4.2718935341003544E-2</v>
      </c>
      <c r="W75" s="98">
        <v>1.7284968999300147E-2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7.0257600097994701E-3</v>
      </c>
      <c r="N76" s="98">
        <v>0</v>
      </c>
      <c r="O76" s="98">
        <v>1.1212300970128194E-4</v>
      </c>
      <c r="P76" s="98">
        <v>0</v>
      </c>
      <c r="Q76" s="98">
        <v>2.1235980585530036E-3</v>
      </c>
      <c r="R76" s="98">
        <v>0</v>
      </c>
      <c r="S76" s="98">
        <v>3.0963224426196284E-2</v>
      </c>
      <c r="T76" s="98">
        <v>0.48782409267079768</v>
      </c>
      <c r="U76" s="98">
        <v>7.4798307217856502E-3</v>
      </c>
      <c r="V76" s="98">
        <v>9.9901145472237468E-2</v>
      </c>
      <c r="W76" s="98">
        <v>4.0894745243329235E-2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0.47553370655940724</v>
      </c>
      <c r="D77" s="122">
        <v>0.50977469897136607</v>
      </c>
      <c r="E77" s="122">
        <v>0.63834765614248778</v>
      </c>
      <c r="F77" s="122">
        <v>0.77763063124663279</v>
      </c>
      <c r="G77" s="122">
        <v>0.63540214063144396</v>
      </c>
      <c r="H77" s="122">
        <v>0.67712564230183625</v>
      </c>
      <c r="I77" s="122">
        <v>0.97557137585235876</v>
      </c>
      <c r="J77" s="122">
        <v>0.39846402869300251</v>
      </c>
      <c r="K77" s="122">
        <v>0.42849298874144831</v>
      </c>
      <c r="L77" s="122">
        <v>0</v>
      </c>
      <c r="M77" s="122">
        <v>0.3074259167110171</v>
      </c>
      <c r="N77" s="122">
        <v>0.1964149758891702</v>
      </c>
      <c r="O77" s="122">
        <v>0.36540221829501146</v>
      </c>
      <c r="P77" s="122">
        <v>0.58647077475502807</v>
      </c>
      <c r="Q77" s="122">
        <v>0.54473545975232662</v>
      </c>
      <c r="R77" s="122">
        <v>0.50179639309110513</v>
      </c>
      <c r="S77" s="122">
        <v>0.76981212282951195</v>
      </c>
      <c r="T77" s="122">
        <v>0.81530731240837362</v>
      </c>
      <c r="U77" s="122">
        <v>0.83378703497798234</v>
      </c>
      <c r="V77" s="122">
        <v>0.6123747541045701</v>
      </c>
      <c r="W77" s="122">
        <v>0.62062630037343758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0.41292809633221778</v>
      </c>
      <c r="D78" s="98">
        <v>0.42210873278848982</v>
      </c>
      <c r="E78" s="98">
        <v>0.5999179728591042</v>
      </c>
      <c r="F78" s="98">
        <v>0.77402258562281578</v>
      </c>
      <c r="G78" s="98">
        <v>0.61802622261191342</v>
      </c>
      <c r="H78" s="98">
        <v>0.65196699850907391</v>
      </c>
      <c r="I78" s="98">
        <v>0.93601511625632272</v>
      </c>
      <c r="J78" s="98">
        <v>0.35335511024927962</v>
      </c>
      <c r="K78" s="98">
        <v>0.41729671204351432</v>
      </c>
      <c r="L78" s="98">
        <v>0</v>
      </c>
      <c r="M78" s="98">
        <v>0.14516721541598726</v>
      </c>
      <c r="N78" s="98">
        <v>0.17399311110453075</v>
      </c>
      <c r="O78" s="98">
        <v>0.26310349531721761</v>
      </c>
      <c r="P78" s="98">
        <v>0.44423026641157043</v>
      </c>
      <c r="Q78" s="98">
        <v>0.50773811877625363</v>
      </c>
      <c r="R78" s="98">
        <v>0.39893798176480799</v>
      </c>
      <c r="S78" s="98">
        <v>0.73830187749672493</v>
      </c>
      <c r="T78" s="98">
        <v>0.76946574120373934</v>
      </c>
      <c r="U78" s="98">
        <v>0.72517901488725611</v>
      </c>
      <c r="V78" s="98">
        <v>0.57033679301141449</v>
      </c>
      <c r="W78" s="98">
        <v>0.59560273445998402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6.2605610227189454E-2</v>
      </c>
      <c r="D79" s="33">
        <v>8.7665966182876268E-2</v>
      </c>
      <c r="E79" s="33">
        <v>3.8429683283383566E-2</v>
      </c>
      <c r="F79" s="33">
        <v>3.6080456238170105E-3</v>
      </c>
      <c r="G79" s="33">
        <v>1.7375918019530576E-2</v>
      </c>
      <c r="H79" s="33">
        <v>2.5158643792762385E-2</v>
      </c>
      <c r="I79" s="33">
        <v>3.9556259596036064E-2</v>
      </c>
      <c r="J79" s="33">
        <v>4.510891844372291E-2</v>
      </c>
      <c r="K79" s="33">
        <v>1.1196276697933974E-2</v>
      </c>
      <c r="L79" s="33">
        <v>0</v>
      </c>
      <c r="M79" s="33">
        <v>0.16225870129502984</v>
      </c>
      <c r="N79" s="33">
        <v>2.242186478463944E-2</v>
      </c>
      <c r="O79" s="33">
        <v>0.10229872297779384</v>
      </c>
      <c r="P79" s="33">
        <v>0.14224050834345764</v>
      </c>
      <c r="Q79" s="33">
        <v>3.6997340976072948E-2</v>
      </c>
      <c r="R79" s="33">
        <v>0.10285841132629717</v>
      </c>
      <c r="S79" s="33">
        <v>3.1510245332786978E-2</v>
      </c>
      <c r="T79" s="33">
        <v>4.5841571204634279E-2</v>
      </c>
      <c r="U79" s="33">
        <v>0.10860802009072629</v>
      </c>
      <c r="V79" s="33">
        <v>4.2037961093155593E-2</v>
      </c>
      <c r="W79" s="33">
        <v>2.5023565913453519E-2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1.7989780913287747</v>
      </c>
      <c r="D81" s="117">
        <f t="shared" si="28"/>
        <v>1.195736422371533</v>
      </c>
      <c r="E81" s="117">
        <f t="shared" si="28"/>
        <v>1.2642099434577545</v>
      </c>
      <c r="F81" s="117">
        <f t="shared" si="28"/>
        <v>1.4123083155333456</v>
      </c>
      <c r="G81" s="117">
        <f t="shared" si="28"/>
        <v>1.4353673250601908</v>
      </c>
      <c r="H81" s="117">
        <f t="shared" si="28"/>
        <v>0.69728435902663732</v>
      </c>
      <c r="I81" s="117">
        <f t="shared" si="28"/>
        <v>1.9489354731304989</v>
      </c>
      <c r="J81" s="117">
        <f t="shared" si="28"/>
        <v>5.0680756196172059</v>
      </c>
      <c r="K81" s="117">
        <f t="shared" si="28"/>
        <v>6.8067380215512152</v>
      </c>
      <c r="L81" s="117">
        <f t="shared" si="28"/>
        <v>48.004261504439185</v>
      </c>
      <c r="M81" s="117">
        <f t="shared" si="28"/>
        <v>19.731323137603528</v>
      </c>
      <c r="N81" s="117">
        <f t="shared" si="28"/>
        <v>10.994239863443161</v>
      </c>
      <c r="O81" s="117">
        <f t="shared" si="28"/>
        <v>1.2787456847397212</v>
      </c>
      <c r="P81" s="117">
        <f t="shared" si="28"/>
        <v>0</v>
      </c>
      <c r="Q81" s="117">
        <f t="shared" si="28"/>
        <v>4.4393177149522272</v>
      </c>
      <c r="R81" s="117">
        <f t="shared" ref="R81:V81" si="29">R82+R85+R87+R100</f>
        <v>5.961167194945201</v>
      </c>
      <c r="S81" s="117">
        <f t="shared" si="29"/>
        <v>2.2504964989787672</v>
      </c>
      <c r="T81" s="117">
        <f t="shared" si="29"/>
        <v>0</v>
      </c>
      <c r="U81" s="117">
        <f t="shared" si="29"/>
        <v>0</v>
      </c>
      <c r="V81" s="117">
        <f t="shared" si="29"/>
        <v>3.8130252127264956</v>
      </c>
      <c r="W81" s="117">
        <f t="shared" ref="W81" si="30">W82+W85+W87+W100</f>
        <v>8.2119344632423239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1.6749682553080498</v>
      </c>
      <c r="D82" s="122">
        <f t="shared" si="31"/>
        <v>1.0843096981812153</v>
      </c>
      <c r="E82" s="122">
        <f t="shared" si="31"/>
        <v>1.120068794071466</v>
      </c>
      <c r="F82" s="122">
        <f t="shared" si="31"/>
        <v>1.268215590670714</v>
      </c>
      <c r="G82" s="122">
        <f t="shared" si="31"/>
        <v>1.2791785271643479</v>
      </c>
      <c r="H82" s="122">
        <f t="shared" si="31"/>
        <v>0.58819031328685645</v>
      </c>
      <c r="I82" s="122">
        <f t="shared" si="31"/>
        <v>1.6742931544328334</v>
      </c>
      <c r="J82" s="122">
        <f t="shared" si="31"/>
        <v>3.6823135244682845</v>
      </c>
      <c r="K82" s="122">
        <f t="shared" si="31"/>
        <v>4.1739487201631249</v>
      </c>
      <c r="L82" s="122">
        <f t="shared" si="31"/>
        <v>45.17325338332374</v>
      </c>
      <c r="M82" s="122">
        <f t="shared" si="31"/>
        <v>18.259950396778365</v>
      </c>
      <c r="N82" s="122">
        <f t="shared" si="31"/>
        <v>10.025092317360972</v>
      </c>
      <c r="O82" s="122">
        <f t="shared" si="31"/>
        <v>1.1437200666187444</v>
      </c>
      <c r="P82" s="122">
        <f t="shared" si="31"/>
        <v>0</v>
      </c>
      <c r="Q82" s="122">
        <f t="shared" si="31"/>
        <v>3.7409322053465783</v>
      </c>
      <c r="R82" s="122">
        <f t="shared" ref="R82:V82" si="32">SUM(R83:R84)</f>
        <v>5.0649378679852388</v>
      </c>
      <c r="S82" s="122">
        <f t="shared" si="32"/>
        <v>1.8742459655360304</v>
      </c>
      <c r="T82" s="122">
        <f t="shared" si="32"/>
        <v>0</v>
      </c>
      <c r="U82" s="122">
        <f t="shared" si="32"/>
        <v>0</v>
      </c>
      <c r="V82" s="122">
        <f t="shared" si="32"/>
        <v>2.8464747932135435</v>
      </c>
      <c r="W82" s="122">
        <f t="shared" ref="W82" si="33">SUM(W83:W84)</f>
        <v>6.0481964969709257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1.6589653252710586</v>
      </c>
      <c r="D83" s="98">
        <v>1.0741865929470531</v>
      </c>
      <c r="E83" s="98">
        <v>1.10978635666631</v>
      </c>
      <c r="F83" s="98">
        <v>1.2567783719062133</v>
      </c>
      <c r="G83" s="98">
        <v>1.267842700539098</v>
      </c>
      <c r="H83" s="98">
        <v>0.5830907821740301</v>
      </c>
      <c r="I83" s="98">
        <v>1.6600363361522379</v>
      </c>
      <c r="J83" s="98">
        <v>3.6514081394070694</v>
      </c>
      <c r="K83" s="98">
        <v>4.1393561521651003</v>
      </c>
      <c r="L83" s="98">
        <v>44.814986894933149</v>
      </c>
      <c r="M83" s="98">
        <v>18.116879007399806</v>
      </c>
      <c r="N83" s="98">
        <v>9.9480463186703574</v>
      </c>
      <c r="O83" s="98">
        <v>1.1349103940666925</v>
      </c>
      <c r="P83" s="98">
        <v>0</v>
      </c>
      <c r="Q83" s="98">
        <v>3.7129114393613505</v>
      </c>
      <c r="R83" s="98">
        <v>5.0273892412297663</v>
      </c>
      <c r="S83" s="98">
        <v>1.8602865204714321</v>
      </c>
      <c r="T83" s="98">
        <v>0</v>
      </c>
      <c r="U83" s="98">
        <v>0</v>
      </c>
      <c r="V83" s="98">
        <v>2.824871709609905</v>
      </c>
      <c r="W83" s="98">
        <v>6.0036550358073058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1.6002930036991166E-2</v>
      </c>
      <c r="D84" s="98">
        <v>1.0123105234162091E-2</v>
      </c>
      <c r="E84" s="98">
        <v>1.0282437405155912E-2</v>
      </c>
      <c r="F84" s="98">
        <v>1.1437218764500653E-2</v>
      </c>
      <c r="G84" s="98">
        <v>1.1335826625249932E-2</v>
      </c>
      <c r="H84" s="98">
        <v>5.099531112826342E-3</v>
      </c>
      <c r="I84" s="98">
        <v>1.4256818280595494E-2</v>
      </c>
      <c r="J84" s="98">
        <v>3.0905385061214975E-2</v>
      </c>
      <c r="K84" s="98">
        <v>3.4592567998024744E-2</v>
      </c>
      <c r="L84" s="98">
        <v>0.35826648839058844</v>
      </c>
      <c r="M84" s="98">
        <v>0.14307138937855968</v>
      </c>
      <c r="N84" s="98">
        <v>7.7045998690614889E-2</v>
      </c>
      <c r="O84" s="98">
        <v>8.8096725520519989E-3</v>
      </c>
      <c r="P84" s="98">
        <v>0</v>
      </c>
      <c r="Q84" s="98">
        <v>2.8020765985227635E-2</v>
      </c>
      <c r="R84" s="98">
        <v>3.7548626755472658E-2</v>
      </c>
      <c r="S84" s="98">
        <v>1.3959445064598364E-2</v>
      </c>
      <c r="T84" s="98">
        <v>0</v>
      </c>
      <c r="U84" s="98">
        <v>0</v>
      </c>
      <c r="V84" s="98">
        <v>2.1603083603638659E-2</v>
      </c>
      <c r="W84" s="98">
        <v>4.4541461163619636E-2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1.9053977986144648E-3</v>
      </c>
      <c r="D85" s="122">
        <f t="shared" si="34"/>
        <v>2.9201311109602339E-3</v>
      </c>
      <c r="E85" s="122">
        <f t="shared" si="34"/>
        <v>5.2146309816427277E-3</v>
      </c>
      <c r="F85" s="122">
        <f t="shared" si="34"/>
        <v>4.8754570714232663E-3</v>
      </c>
      <c r="G85" s="122">
        <f t="shared" si="34"/>
        <v>6.2250239085789279E-3</v>
      </c>
      <c r="H85" s="122">
        <f t="shared" si="34"/>
        <v>3.6718895686515688E-3</v>
      </c>
      <c r="I85" s="122">
        <f t="shared" si="34"/>
        <v>1.3248385549532019E-2</v>
      </c>
      <c r="J85" s="122">
        <f t="shared" si="34"/>
        <v>5.9450470846222077E-2</v>
      </c>
      <c r="K85" s="122">
        <f t="shared" si="34"/>
        <v>0.19298351355370094</v>
      </c>
      <c r="L85" s="122">
        <f t="shared" si="34"/>
        <v>0.18145628701280003</v>
      </c>
      <c r="M85" s="122">
        <f t="shared" si="34"/>
        <v>3.3866853792965279E-2</v>
      </c>
      <c r="N85" s="122">
        <f t="shared" si="34"/>
        <v>9.2921826987576395E-2</v>
      </c>
      <c r="O85" s="122">
        <f t="shared" si="34"/>
        <v>6.2967779837796644E-3</v>
      </c>
      <c r="P85" s="122">
        <f t="shared" si="34"/>
        <v>0</v>
      </c>
      <c r="Q85" s="122">
        <f t="shared" si="34"/>
        <v>5.4989459217343967E-2</v>
      </c>
      <c r="R85" s="122">
        <f t="shared" si="34"/>
        <v>6.3177638983128295E-2</v>
      </c>
      <c r="S85" s="122">
        <f t="shared" si="34"/>
        <v>1.84916413560718E-2</v>
      </c>
      <c r="T85" s="122">
        <f t="shared" si="34"/>
        <v>0</v>
      </c>
      <c r="U85" s="122">
        <f t="shared" si="34"/>
        <v>0</v>
      </c>
      <c r="V85" s="122">
        <f t="shared" si="34"/>
        <v>3.4330321283125187E-2</v>
      </c>
      <c r="W85" s="122">
        <f t="shared" si="34"/>
        <v>3.4649255195433923E-2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1.9053977986144648E-3</v>
      </c>
      <c r="D86" s="98">
        <v>2.9201311109602339E-3</v>
      </c>
      <c r="E86" s="98">
        <v>5.2146309816427277E-3</v>
      </c>
      <c r="F86" s="98">
        <v>4.8754570714232663E-3</v>
      </c>
      <c r="G86" s="98">
        <v>6.2250239085789279E-3</v>
      </c>
      <c r="H86" s="98">
        <v>3.6718895686515688E-3</v>
      </c>
      <c r="I86" s="98">
        <v>1.3248385549532019E-2</v>
      </c>
      <c r="J86" s="98">
        <v>5.9450470846222077E-2</v>
      </c>
      <c r="K86" s="98">
        <v>0.19298351355370094</v>
      </c>
      <c r="L86" s="98">
        <v>0.18145628701280003</v>
      </c>
      <c r="M86" s="98">
        <v>3.3866853792965279E-2</v>
      </c>
      <c r="N86" s="98">
        <v>9.2921826987576395E-2</v>
      </c>
      <c r="O86" s="98">
        <v>6.2967779837796644E-3</v>
      </c>
      <c r="P86" s="98">
        <v>0</v>
      </c>
      <c r="Q86" s="98">
        <v>5.4989459217343967E-2</v>
      </c>
      <c r="R86" s="98">
        <v>6.3177638983128295E-2</v>
      </c>
      <c r="S86" s="98">
        <v>1.84916413560718E-2</v>
      </c>
      <c r="T86" s="98">
        <v>0</v>
      </c>
      <c r="U86" s="98">
        <v>0</v>
      </c>
      <c r="V86" s="98">
        <v>3.4330321283125187E-2</v>
      </c>
      <c r="W86" s="98">
        <v>3.4649255195433923E-2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9.0443467674856795E-2</v>
      </c>
      <c r="D87" s="122">
        <v>8.2504952762760361E-2</v>
      </c>
      <c r="E87" s="122">
        <v>0.10365898802410088</v>
      </c>
      <c r="F87" s="122">
        <v>0.10168650433947807</v>
      </c>
      <c r="G87" s="122">
        <v>0.11016283129217699</v>
      </c>
      <c r="H87" s="122">
        <v>7.9929708612685751E-2</v>
      </c>
      <c r="I87" s="122">
        <v>0.19639956432540376</v>
      </c>
      <c r="J87" s="122">
        <v>1.0226730230640515</v>
      </c>
      <c r="K87" s="122">
        <v>1.8193252077922362</v>
      </c>
      <c r="L87" s="122">
        <v>1.9733611779049738</v>
      </c>
      <c r="M87" s="122">
        <v>1.0573098041442754</v>
      </c>
      <c r="N87" s="122">
        <v>0.65584310807644464</v>
      </c>
      <c r="O87" s="122">
        <v>0.10150992219787258</v>
      </c>
      <c r="P87" s="122">
        <v>0</v>
      </c>
      <c r="Q87" s="122">
        <v>0.50181995217712616</v>
      </c>
      <c r="R87" s="122">
        <v>0.64849567697223154</v>
      </c>
      <c r="S87" s="122">
        <v>0.27091456829496585</v>
      </c>
      <c r="T87" s="122">
        <v>0</v>
      </c>
      <c r="U87" s="122">
        <v>0</v>
      </c>
      <c r="V87" s="122">
        <v>0.74432366735899635</v>
      </c>
      <c r="W87" s="122">
        <v>1.6735428499576266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1.9315109967246332E-3</v>
      </c>
      <c r="D88" s="98">
        <v>7.3566623343228864E-4</v>
      </c>
      <c r="E88" s="98">
        <v>6.5794115980944725E-4</v>
      </c>
      <c r="F88" s="98">
        <v>5.7219218661437598E-4</v>
      </c>
      <c r="G88" s="98">
        <v>5.7830448389085086E-4</v>
      </c>
      <c r="H88" s="98">
        <v>1.7408073361294143E-4</v>
      </c>
      <c r="I88" s="98">
        <v>9.8372222245085442E-4</v>
      </c>
      <c r="J88" s="98">
        <v>3.6653824978566921E-3</v>
      </c>
      <c r="K88" s="98">
        <v>1.2621461263161581E-3</v>
      </c>
      <c r="L88" s="98">
        <v>0.15681521246298849</v>
      </c>
      <c r="M88" s="98">
        <v>3.2361050433781E-2</v>
      </c>
      <c r="N88" s="98">
        <v>1.5314512054817604E-3</v>
      </c>
      <c r="O88" s="98">
        <v>8.0574199090965718E-4</v>
      </c>
      <c r="P88" s="98">
        <v>0</v>
      </c>
      <c r="Q88" s="98">
        <v>2.3845302535203295E-3</v>
      </c>
      <c r="R88" s="98">
        <v>1.8003816976721251E-2</v>
      </c>
      <c r="S88" s="98">
        <v>6.9420162750532253E-4</v>
      </c>
      <c r="T88" s="98">
        <v>0</v>
      </c>
      <c r="U88" s="98">
        <v>0</v>
      </c>
      <c r="V88" s="98">
        <v>0.74168891110308632</v>
      </c>
      <c r="W88" s="98">
        <v>1.6735428499576266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6.8172183393554544E-4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2.6347562559100005E-3</v>
      </c>
      <c r="W89" s="98">
        <v>0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2.4314613857438514E-4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8.0025536309693039E-4</v>
      </c>
      <c r="W90" s="101">
        <v>0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4.3857569536116028E-4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1.83450089281307E-3</v>
      </c>
      <c r="W91" s="104">
        <v>0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3.7010760608287327E-2</v>
      </c>
      <c r="D92" s="101">
        <v>1.7497941673658264E-2</v>
      </c>
      <c r="E92" s="101">
        <v>1.8838738860863308E-2</v>
      </c>
      <c r="F92" s="101">
        <v>1.4595196033190075E-2</v>
      </c>
      <c r="G92" s="101">
        <v>1.3238280885139609E-2</v>
      </c>
      <c r="H92" s="101">
        <v>1.0161121296022273E-2</v>
      </c>
      <c r="I92" s="101">
        <v>2.1395423397581371E-2</v>
      </c>
      <c r="J92" s="101">
        <v>7.9934822441204062E-2</v>
      </c>
      <c r="K92" s="101">
        <v>9.412015882241305E-2</v>
      </c>
      <c r="L92" s="101">
        <v>5.7729813128518812E-2</v>
      </c>
      <c r="M92" s="101">
        <v>5.0396821337601587E-2</v>
      </c>
      <c r="N92" s="101">
        <v>2.7786139503399244E-2</v>
      </c>
      <c r="O92" s="101">
        <v>4.8766118650621672E-3</v>
      </c>
      <c r="P92" s="101">
        <v>0</v>
      </c>
      <c r="Q92" s="101">
        <v>2.0830325272005748E-2</v>
      </c>
      <c r="R92" s="101">
        <v>3.6457499324536222E-2</v>
      </c>
      <c r="S92" s="101">
        <v>9.4718880011784058E-3</v>
      </c>
      <c r="T92" s="101">
        <v>0</v>
      </c>
      <c r="U92" s="101">
        <v>0</v>
      </c>
      <c r="V92" s="101">
        <v>0</v>
      </c>
      <c r="W92" s="101">
        <v>0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1.2473705678064952E-3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4.4571363475204247E-4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8.0165693305445269E-4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5.1501196069844837E-2</v>
      </c>
      <c r="D96" s="101">
        <v>6.4271344855669807E-2</v>
      </c>
      <c r="E96" s="101">
        <v>8.4162308003428124E-2</v>
      </c>
      <c r="F96" s="101">
        <v>8.6519116119673611E-2</v>
      </c>
      <c r="G96" s="101">
        <v>9.6346245923146528E-2</v>
      </c>
      <c r="H96" s="101">
        <v>6.9594506583050539E-2</v>
      </c>
      <c r="I96" s="101">
        <v>0.17402041870537152</v>
      </c>
      <c r="J96" s="101">
        <v>0.93907281812499066</v>
      </c>
      <c r="K96" s="101">
        <v>1.7239429028435069</v>
      </c>
      <c r="L96" s="101">
        <v>0.54482628288175239</v>
      </c>
      <c r="M96" s="101">
        <v>0.93321410694939311</v>
      </c>
      <c r="N96" s="101">
        <v>0.62133807337093261</v>
      </c>
      <c r="O96" s="101">
        <v>9.465373442590605E-2</v>
      </c>
      <c r="P96" s="101">
        <v>0</v>
      </c>
      <c r="Q96" s="101">
        <v>0.47386534026439026</v>
      </c>
      <c r="R96" s="101">
        <v>0.56009443991526031</v>
      </c>
      <c r="S96" s="101">
        <v>0.16297163857154176</v>
      </c>
      <c r="T96" s="101">
        <v>0</v>
      </c>
      <c r="U96" s="101">
        <v>0</v>
      </c>
      <c r="V96" s="101">
        <v>0</v>
      </c>
      <c r="W96" s="101">
        <v>0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1.2120607770299721</v>
      </c>
      <c r="M97" s="104">
        <v>4.1337825423499792E-2</v>
      </c>
      <c r="N97" s="104">
        <v>5.1874439966310883E-3</v>
      </c>
      <c r="O97" s="104">
        <v>1.1738339159947028E-3</v>
      </c>
      <c r="P97" s="104">
        <v>0</v>
      </c>
      <c r="Q97" s="104">
        <v>4.739756387209795E-3</v>
      </c>
      <c r="R97" s="104">
        <v>3.3939920755713678E-2</v>
      </c>
      <c r="S97" s="104">
        <v>9.7776840094740358E-2</v>
      </c>
      <c r="T97" s="104">
        <v>0</v>
      </c>
      <c r="U97" s="104">
        <v>0</v>
      </c>
      <c r="V97" s="104">
        <v>0</v>
      </c>
      <c r="W97" s="104">
        <v>0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0.43153576971208057</v>
      </c>
      <c r="M98" s="98">
        <v>1.2971319383934433E-2</v>
      </c>
      <c r="N98" s="98">
        <v>1.712703522554299E-3</v>
      </c>
      <c r="O98" s="98">
        <v>4.2634718465282324E-4</v>
      </c>
      <c r="P98" s="98">
        <v>0</v>
      </c>
      <c r="Q98" s="98">
        <v>1.5543592993802892E-3</v>
      </c>
      <c r="R98" s="98">
        <v>1.1191918821579324E-2</v>
      </c>
      <c r="S98" s="98">
        <v>2.9417153734877938E-2</v>
      </c>
      <c r="T98" s="98">
        <v>0</v>
      </c>
      <c r="U98" s="98">
        <v>0</v>
      </c>
      <c r="V98" s="98">
        <v>0</v>
      </c>
      <c r="W98" s="98">
        <v>0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0.78052500731789143</v>
      </c>
      <c r="M99" s="98">
        <v>2.8366506039565358E-2</v>
      </c>
      <c r="N99" s="98">
        <v>3.4747404740767896E-3</v>
      </c>
      <c r="O99" s="98">
        <v>7.4748673134187953E-4</v>
      </c>
      <c r="P99" s="98">
        <v>0</v>
      </c>
      <c r="Q99" s="98">
        <v>3.1853970878295054E-3</v>
      </c>
      <c r="R99" s="98">
        <v>2.2748001934134354E-2</v>
      </c>
      <c r="S99" s="98">
        <v>6.835968635986242E-2</v>
      </c>
      <c r="T99" s="98">
        <v>0</v>
      </c>
      <c r="U99" s="98">
        <v>0</v>
      </c>
      <c r="V99" s="98">
        <v>0</v>
      </c>
      <c r="W99" s="98">
        <v>0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3.1660970547253565E-2</v>
      </c>
      <c r="D100" s="122">
        <v>2.6001640316597019E-2</v>
      </c>
      <c r="E100" s="122">
        <v>3.5267530380544893E-2</v>
      </c>
      <c r="F100" s="122">
        <v>3.753076345173012E-2</v>
      </c>
      <c r="G100" s="122">
        <v>3.9800942695087257E-2</v>
      </c>
      <c r="H100" s="122">
        <v>2.5492447558443439E-2</v>
      </c>
      <c r="I100" s="122">
        <v>6.4994368822729576E-2</v>
      </c>
      <c r="J100" s="122">
        <v>0.30363860123864717</v>
      </c>
      <c r="K100" s="122">
        <v>0.62048058004215401</v>
      </c>
      <c r="L100" s="122">
        <v>0.67619065619766627</v>
      </c>
      <c r="M100" s="122">
        <v>0.380196082887924</v>
      </c>
      <c r="N100" s="122">
        <v>0.22038261101816795</v>
      </c>
      <c r="O100" s="122">
        <v>2.7218917939324606E-2</v>
      </c>
      <c r="P100" s="122">
        <v>0</v>
      </c>
      <c r="Q100" s="122">
        <v>0.14157609821117881</v>
      </c>
      <c r="R100" s="122">
        <v>0.18455601100460217</v>
      </c>
      <c r="S100" s="122">
        <v>8.6844323791698985E-2</v>
      </c>
      <c r="T100" s="122">
        <v>0</v>
      </c>
      <c r="U100" s="122">
        <v>0</v>
      </c>
      <c r="V100" s="122">
        <v>0.18789643087083066</v>
      </c>
      <c r="W100" s="122">
        <v>0.45554586111833784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7.7812860324101801E-4</v>
      </c>
      <c r="D101" s="98">
        <v>5.2126672864780067E-4</v>
      </c>
      <c r="E101" s="98">
        <v>4.0056233972375269E-4</v>
      </c>
      <c r="F101" s="98">
        <v>4.4802740686376976E-4</v>
      </c>
      <c r="G101" s="98">
        <v>5.2017514865257484E-4</v>
      </c>
      <c r="H101" s="98">
        <v>2.6427956884116327E-4</v>
      </c>
      <c r="I101" s="98">
        <v>7.7047320936218908E-4</v>
      </c>
      <c r="J101" s="98">
        <v>4.2353032142554625E-3</v>
      </c>
      <c r="K101" s="98">
        <v>4.6547036418291632E-3</v>
      </c>
      <c r="L101" s="98">
        <v>4.5908183782451088E-2</v>
      </c>
      <c r="M101" s="98">
        <v>2.1052466297237164E-2</v>
      </c>
      <c r="N101" s="98">
        <v>1.25867011440359E-3</v>
      </c>
      <c r="O101" s="98">
        <v>1.3561843831420739E-4</v>
      </c>
      <c r="P101" s="98">
        <v>0</v>
      </c>
      <c r="Q101" s="98">
        <v>1.2325058721522892E-3</v>
      </c>
      <c r="R101" s="98">
        <v>4.5072255740079446E-3</v>
      </c>
      <c r="S101" s="98">
        <v>2.0256516281744259E-3</v>
      </c>
      <c r="T101" s="98">
        <v>0</v>
      </c>
      <c r="U101" s="98">
        <v>0</v>
      </c>
      <c r="V101" s="98">
        <v>6.668136813801605E-3</v>
      </c>
      <c r="W101" s="98">
        <v>3.2126436292492125E-3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2.498409991245832E-3</v>
      </c>
      <c r="D102" s="98">
        <v>1.6735898855808299E-3</v>
      </c>
      <c r="E102" s="98">
        <v>1.1780033363493804E-3</v>
      </c>
      <c r="F102" s="98">
        <v>2.1260972960818699E-3</v>
      </c>
      <c r="G102" s="98">
        <v>2.8933246063103028E-3</v>
      </c>
      <c r="H102" s="98">
        <v>2.0552785112995129E-3</v>
      </c>
      <c r="I102" s="98">
        <v>4.6747387683969983E-3</v>
      </c>
      <c r="J102" s="98">
        <v>2.8667561845386828E-2</v>
      </c>
      <c r="K102" s="98">
        <v>3.9064671857026639E-2</v>
      </c>
      <c r="L102" s="98">
        <v>3.0555651149409377E-2</v>
      </c>
      <c r="M102" s="98">
        <v>1.5954077191294488E-2</v>
      </c>
      <c r="N102" s="98">
        <v>8.5736361316737873E-3</v>
      </c>
      <c r="O102" s="98">
        <v>1.022825188499496E-3</v>
      </c>
      <c r="P102" s="98">
        <v>0</v>
      </c>
      <c r="Q102" s="98">
        <v>4.764360132220629E-3</v>
      </c>
      <c r="R102" s="98">
        <v>4.906096684070411E-3</v>
      </c>
      <c r="S102" s="98">
        <v>1.0404758885171111E-3</v>
      </c>
      <c r="T102" s="98">
        <v>0</v>
      </c>
      <c r="U102" s="98">
        <v>0</v>
      </c>
      <c r="V102" s="98">
        <v>3.6661663019464598E-3</v>
      </c>
      <c r="W102" s="98">
        <v>2.6682985330319407E-2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2.8384431952766714E-2</v>
      </c>
      <c r="D103" s="33">
        <v>2.3806783702368387E-2</v>
      </c>
      <c r="E103" s="33">
        <v>3.3688964704471761E-2</v>
      </c>
      <c r="F103" s="33">
        <v>3.4956638748784484E-2</v>
      </c>
      <c r="G103" s="33">
        <v>3.638744294012438E-2</v>
      </c>
      <c r="H103" s="33">
        <v>2.3172889478302761E-2</v>
      </c>
      <c r="I103" s="33">
        <v>5.9549156844970384E-2</v>
      </c>
      <c r="J103" s="33">
        <v>0.27073573617900487</v>
      </c>
      <c r="K103" s="33">
        <v>0.57676120454329816</v>
      </c>
      <c r="L103" s="33">
        <v>0.59972682126580579</v>
      </c>
      <c r="M103" s="33">
        <v>0.34318953939939234</v>
      </c>
      <c r="N103" s="33">
        <v>0.21055030477209058</v>
      </c>
      <c r="O103" s="33">
        <v>2.6060474312510903E-2</v>
      </c>
      <c r="P103" s="33">
        <v>0</v>
      </c>
      <c r="Q103" s="33">
        <v>0.1355792322068059</v>
      </c>
      <c r="R103" s="33">
        <v>0.17514268874652381</v>
      </c>
      <c r="S103" s="33">
        <v>8.3778196275007447E-2</v>
      </c>
      <c r="T103" s="33">
        <v>0</v>
      </c>
      <c r="U103" s="33">
        <v>0</v>
      </c>
      <c r="V103" s="33">
        <v>0.17756212775508259</v>
      </c>
      <c r="W103" s="33">
        <v>0.42565023215876924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16.688841177717958</v>
      </c>
      <c r="D124" s="117">
        <f t="shared" si="42"/>
        <v>17.88461899197652</v>
      </c>
      <c r="E124" s="117">
        <f t="shared" si="42"/>
        <v>14.22960341108492</v>
      </c>
      <c r="F124" s="117">
        <f t="shared" si="42"/>
        <v>9.3471713861210937</v>
      </c>
      <c r="G124" s="117">
        <f t="shared" si="42"/>
        <v>13.378730191368879</v>
      </c>
      <c r="H124" s="117">
        <f t="shared" si="42"/>
        <v>9.3608657111396525</v>
      </c>
      <c r="I124" s="117">
        <f t="shared" si="42"/>
        <v>9.4690666667916741</v>
      </c>
      <c r="J124" s="117">
        <f t="shared" si="42"/>
        <v>1.7618499230903175</v>
      </c>
      <c r="K124" s="117">
        <f t="shared" si="42"/>
        <v>3.3704645931405603</v>
      </c>
      <c r="L124" s="117">
        <f t="shared" si="42"/>
        <v>0</v>
      </c>
      <c r="M124" s="117">
        <f t="shared" si="42"/>
        <v>6.2810453490943692</v>
      </c>
      <c r="N124" s="117">
        <f t="shared" si="42"/>
        <v>10.715033998272931</v>
      </c>
      <c r="O124" s="117">
        <f t="shared" si="42"/>
        <v>12.965084185575769</v>
      </c>
      <c r="P124" s="117">
        <f t="shared" si="42"/>
        <v>10.335411921837055</v>
      </c>
      <c r="Q124" s="117">
        <f t="shared" si="42"/>
        <v>5.6691135006504227</v>
      </c>
      <c r="R124" s="117">
        <f t="shared" ref="R124:V124" si="43">R125+R128+R130+R139</f>
        <v>4.8279171749101204</v>
      </c>
      <c r="S124" s="117">
        <f t="shared" si="43"/>
        <v>5.4855002259152448</v>
      </c>
      <c r="T124" s="117">
        <f t="shared" si="43"/>
        <v>5.6005830123462674</v>
      </c>
      <c r="U124" s="117">
        <f t="shared" si="43"/>
        <v>3.5235158371097026</v>
      </c>
      <c r="V124" s="117">
        <f t="shared" si="43"/>
        <v>2.6403520662818947</v>
      </c>
      <c r="W124" s="117">
        <f t="shared" ref="W124" si="44">W125+W128+W130+W139</f>
        <v>3.4103600496645687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15.26077620100798</v>
      </c>
      <c r="D125" s="122">
        <f t="shared" si="45"/>
        <v>16.26674344564978</v>
      </c>
      <c r="E125" s="122">
        <f t="shared" si="45"/>
        <v>12.775511958653164</v>
      </c>
      <c r="F125" s="122">
        <f t="shared" si="45"/>
        <v>8.313253016772908</v>
      </c>
      <c r="G125" s="122">
        <f t="shared" si="45"/>
        <v>11.823042773017226</v>
      </c>
      <c r="H125" s="122">
        <f t="shared" si="45"/>
        <v>8.1535193697317876</v>
      </c>
      <c r="I125" s="122">
        <f t="shared" si="45"/>
        <v>7.9881411879837749</v>
      </c>
      <c r="J125" s="122">
        <f t="shared" si="45"/>
        <v>1.501171353344495</v>
      </c>
      <c r="K125" s="122">
        <f t="shared" si="45"/>
        <v>2.8913406624055771</v>
      </c>
      <c r="L125" s="122">
        <f t="shared" si="45"/>
        <v>0</v>
      </c>
      <c r="M125" s="122">
        <f t="shared" si="45"/>
        <v>5.7081720364132416</v>
      </c>
      <c r="N125" s="122">
        <f t="shared" si="45"/>
        <v>9.6136539445323681</v>
      </c>
      <c r="O125" s="122">
        <f t="shared" si="45"/>
        <v>11.578006523625962</v>
      </c>
      <c r="P125" s="122">
        <f t="shared" si="45"/>
        <v>8.5925977406062852</v>
      </c>
      <c r="Q125" s="122">
        <f t="shared" si="45"/>
        <v>4.7711475263678924</v>
      </c>
      <c r="R125" s="122">
        <f t="shared" ref="R125:V125" si="46">SUM(R126:R127)</f>
        <v>4.0842897541390117</v>
      </c>
      <c r="S125" s="122">
        <f t="shared" si="46"/>
        <v>4.5567433673891378</v>
      </c>
      <c r="T125" s="122">
        <f t="shared" si="46"/>
        <v>4.3471368380915179</v>
      </c>
      <c r="U125" s="122">
        <f t="shared" si="46"/>
        <v>2.6433433118110696</v>
      </c>
      <c r="V125" s="122">
        <f t="shared" si="46"/>
        <v>2.0100815419747824</v>
      </c>
      <c r="W125" s="122">
        <f t="shared" ref="W125" si="47">SUM(W126:W127)</f>
        <v>2.4978794316310786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15.187524251635764</v>
      </c>
      <c r="D126" s="98">
        <v>16.190454245434683</v>
      </c>
      <c r="E126" s="98">
        <v>12.716600776915548</v>
      </c>
      <c r="F126" s="98">
        <v>8.2755972857863505</v>
      </c>
      <c r="G126" s="98">
        <v>11.770422888424163</v>
      </c>
      <c r="H126" s="98">
        <v>8.1180205250342059</v>
      </c>
      <c r="I126" s="98">
        <v>7.9539857520442867</v>
      </c>
      <c r="J126" s="98">
        <v>1.4948451957884334</v>
      </c>
      <c r="K126" s="98">
        <v>2.8793094786578664</v>
      </c>
      <c r="L126" s="98">
        <v>0</v>
      </c>
      <c r="M126" s="98">
        <v>5.6857215887673647</v>
      </c>
      <c r="N126" s="98">
        <v>9.5765694590781756</v>
      </c>
      <c r="O126" s="98">
        <v>11.533243474926971</v>
      </c>
      <c r="P126" s="98">
        <v>8.5591363021306837</v>
      </c>
      <c r="Q126" s="98">
        <v>4.7532116513093552</v>
      </c>
      <c r="R126" s="98">
        <v>4.0690941040297979</v>
      </c>
      <c r="S126" s="98">
        <v>4.5397105503099251</v>
      </c>
      <c r="T126" s="98">
        <v>4.3303360029066482</v>
      </c>
      <c r="U126" s="98">
        <v>2.6332428684698455</v>
      </c>
      <c r="V126" s="98">
        <v>2.0024248136158658</v>
      </c>
      <c r="W126" s="98">
        <v>2.4886477215164295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7.3251949372215658E-2</v>
      </c>
      <c r="D127" s="98">
        <v>7.6289200215097192E-2</v>
      </c>
      <c r="E127" s="98">
        <v>5.8911181737615892E-2</v>
      </c>
      <c r="F127" s="98">
        <v>3.7655730986556758E-2</v>
      </c>
      <c r="G127" s="98">
        <v>5.2619884593063188E-2</v>
      </c>
      <c r="H127" s="98">
        <v>3.5498844697581786E-2</v>
      </c>
      <c r="I127" s="98">
        <v>3.4155435939488249E-2</v>
      </c>
      <c r="J127" s="98">
        <v>6.3261575560614779E-3</v>
      </c>
      <c r="K127" s="98">
        <v>1.2031183747710616E-2</v>
      </c>
      <c r="L127" s="98">
        <v>0</v>
      </c>
      <c r="M127" s="98">
        <v>2.2450447645876549E-2</v>
      </c>
      <c r="N127" s="98">
        <v>3.7084485454192059E-2</v>
      </c>
      <c r="O127" s="98">
        <v>4.4763048698991052E-2</v>
      </c>
      <c r="P127" s="98">
        <v>3.3461438475601082E-2</v>
      </c>
      <c r="Q127" s="98">
        <v>1.793587505853713E-2</v>
      </c>
      <c r="R127" s="98">
        <v>1.5195650109214054E-2</v>
      </c>
      <c r="S127" s="98">
        <v>1.7032817079212448E-2</v>
      </c>
      <c r="T127" s="98">
        <v>1.6800835184869623E-2</v>
      </c>
      <c r="U127" s="98">
        <v>1.0100443341224178E-2</v>
      </c>
      <c r="V127" s="98">
        <v>7.6567283589168379E-3</v>
      </c>
      <c r="W127" s="98">
        <v>9.2317101146492594E-3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2.0088336791106786E-2</v>
      </c>
      <c r="D128" s="122">
        <f t="shared" si="48"/>
        <v>4.0633313756765814E-2</v>
      </c>
      <c r="E128" s="122">
        <f t="shared" si="48"/>
        <v>5.3996662745397273E-2</v>
      </c>
      <c r="F128" s="122">
        <f t="shared" si="48"/>
        <v>3.5551469576713755E-2</v>
      </c>
      <c r="G128" s="122">
        <f t="shared" si="48"/>
        <v>6.0960078690228861E-2</v>
      </c>
      <c r="H128" s="122">
        <f t="shared" si="48"/>
        <v>4.0352930723531674E-2</v>
      </c>
      <c r="I128" s="122">
        <f t="shared" si="48"/>
        <v>7.16944945894743E-2</v>
      </c>
      <c r="J128" s="122">
        <f t="shared" si="48"/>
        <v>1.0884327223294422E-2</v>
      </c>
      <c r="K128" s="122">
        <f t="shared" si="48"/>
        <v>2.8027416453432579E-2</v>
      </c>
      <c r="L128" s="122">
        <f t="shared" si="48"/>
        <v>0</v>
      </c>
      <c r="M128" s="122">
        <f t="shared" si="48"/>
        <v>1.3725415565973941E-2</v>
      </c>
      <c r="N128" s="122">
        <f t="shared" si="48"/>
        <v>0.10795240410999378</v>
      </c>
      <c r="O128" s="122">
        <f t="shared" si="48"/>
        <v>7.0085876689025828E-2</v>
      </c>
      <c r="P128" s="122">
        <f t="shared" si="48"/>
        <v>5.8353603995119303E-2</v>
      </c>
      <c r="Q128" s="122">
        <f t="shared" si="48"/>
        <v>7.1217770960891338E-2</v>
      </c>
      <c r="R128" s="122">
        <f t="shared" si="48"/>
        <v>5.5474400545711781E-2</v>
      </c>
      <c r="S128" s="122">
        <f t="shared" si="48"/>
        <v>4.6093534172026482E-2</v>
      </c>
      <c r="T128" s="122">
        <f t="shared" si="48"/>
        <v>7.8454536951060791E-2</v>
      </c>
      <c r="U128" s="122">
        <f t="shared" si="48"/>
        <v>3.1432033169468784E-2</v>
      </c>
      <c r="V128" s="122">
        <f t="shared" si="48"/>
        <v>2.2552765806432611E-2</v>
      </c>
      <c r="W128" s="122">
        <f t="shared" si="48"/>
        <v>1.4354691438108341E-2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2.0088336791106786E-2</v>
      </c>
      <c r="D129" s="98">
        <v>4.0633313756765814E-2</v>
      </c>
      <c r="E129" s="98">
        <v>5.3996662745397273E-2</v>
      </c>
      <c r="F129" s="98">
        <v>3.5551469576713755E-2</v>
      </c>
      <c r="G129" s="98">
        <v>6.0960078690228861E-2</v>
      </c>
      <c r="H129" s="98">
        <v>4.0352930723531674E-2</v>
      </c>
      <c r="I129" s="98">
        <v>7.16944945894743E-2</v>
      </c>
      <c r="J129" s="98">
        <v>1.0884327223294422E-2</v>
      </c>
      <c r="K129" s="98">
        <v>2.8027416453432579E-2</v>
      </c>
      <c r="L129" s="98">
        <v>0</v>
      </c>
      <c r="M129" s="98">
        <v>1.3725415565973941E-2</v>
      </c>
      <c r="N129" s="98">
        <v>0.10795240410999378</v>
      </c>
      <c r="O129" s="98">
        <v>7.0085876689025828E-2</v>
      </c>
      <c r="P129" s="98">
        <v>5.8353603995119303E-2</v>
      </c>
      <c r="Q129" s="98">
        <v>7.1217770960891338E-2</v>
      </c>
      <c r="R129" s="98">
        <v>5.5474400545711781E-2</v>
      </c>
      <c r="S129" s="98">
        <v>4.6093534172026482E-2</v>
      </c>
      <c r="T129" s="98">
        <v>7.8454536951060791E-2</v>
      </c>
      <c r="U129" s="98">
        <v>3.1432033169468784E-2</v>
      </c>
      <c r="V129" s="98">
        <v>2.2552765806432611E-2</v>
      </c>
      <c r="W129" s="98">
        <v>1.4354691438108341E-2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1.0775360588715996</v>
      </c>
      <c r="D130" s="122">
        <v>1.2171441968770096</v>
      </c>
      <c r="E130" s="122">
        <v>1.0348235248892619</v>
      </c>
      <c r="F130" s="122">
        <v>0.72516820363900303</v>
      </c>
      <c r="G130" s="122">
        <v>1.1064862817325112</v>
      </c>
      <c r="H130" s="122">
        <v>0.88736856185195168</v>
      </c>
      <c r="I130" s="122">
        <v>1.0580332931020784</v>
      </c>
      <c r="J130" s="122">
        <v>0.19229191171669396</v>
      </c>
      <c r="K130" s="122">
        <v>0.35711765354216807</v>
      </c>
      <c r="L130" s="122">
        <v>0</v>
      </c>
      <c r="M130" s="122">
        <v>0.40551673301809787</v>
      </c>
      <c r="N130" s="122">
        <v>0.73761975991430329</v>
      </c>
      <c r="O130" s="122">
        <v>1.0140110372358704</v>
      </c>
      <c r="P130" s="122">
        <v>1.3509513349371027</v>
      </c>
      <c r="Q130" s="122">
        <v>0.64341617894964287</v>
      </c>
      <c r="R130" s="122">
        <v>0.5264896791332363</v>
      </c>
      <c r="S130" s="122">
        <v>0.66553907689392555</v>
      </c>
      <c r="T130" s="122">
        <v>0.94420432299528079</v>
      </c>
      <c r="U130" s="122">
        <v>0.69389520086256207</v>
      </c>
      <c r="V130" s="122">
        <v>0.48433215159145449</v>
      </c>
      <c r="W130" s="122">
        <v>0.70914708579646712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0.99395638460779934</v>
      </c>
      <c r="D131" s="98">
        <v>1.1801908206749852</v>
      </c>
      <c r="E131" s="98">
        <v>0.9795560288192583</v>
      </c>
      <c r="F131" s="98">
        <v>0.6788509632332036</v>
      </c>
      <c r="G131" s="98">
        <v>1.0238733681011722</v>
      </c>
      <c r="H131" s="98">
        <v>0.81804485101436042</v>
      </c>
      <c r="I131" s="98">
        <v>0.99190316797882716</v>
      </c>
      <c r="J131" s="98">
        <v>0.17498380770793939</v>
      </c>
      <c r="K131" s="98">
        <v>0.32882967511458522</v>
      </c>
      <c r="L131" s="98">
        <v>0</v>
      </c>
      <c r="M131" s="98">
        <v>0.33373172115453004</v>
      </c>
      <c r="N131" s="98">
        <v>0.67083738626130751</v>
      </c>
      <c r="O131" s="98">
        <v>0.87579585293895623</v>
      </c>
      <c r="P131" s="98">
        <v>1.3384050909558276</v>
      </c>
      <c r="Q131" s="98">
        <v>0.64341617894964287</v>
      </c>
      <c r="R131" s="98">
        <v>0.5264896791332363</v>
      </c>
      <c r="S131" s="98">
        <v>0.66553907689392555</v>
      </c>
      <c r="T131" s="98">
        <v>0.69794802417864232</v>
      </c>
      <c r="U131" s="98">
        <v>0.40901433621342975</v>
      </c>
      <c r="V131" s="98">
        <v>0.16070921251989487</v>
      </c>
      <c r="W131" s="98">
        <v>4.9093563691401255E-2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8.0990983618805677E-5</v>
      </c>
      <c r="N132" s="98">
        <v>0</v>
      </c>
      <c r="O132" s="98">
        <v>0</v>
      </c>
      <c r="P132" s="98">
        <v>1.2486158503896578E-2</v>
      </c>
      <c r="Q132" s="98">
        <v>0</v>
      </c>
      <c r="R132" s="98">
        <v>0</v>
      </c>
      <c r="S132" s="98">
        <v>0</v>
      </c>
      <c r="T132" s="98">
        <v>5.1760716544127948E-3</v>
      </c>
      <c r="U132" s="98">
        <v>1.1377515501778714E-3</v>
      </c>
      <c r="V132" s="98">
        <v>7.668381720173232E-3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2.542181543605688E-5</v>
      </c>
      <c r="N133" s="101">
        <v>0</v>
      </c>
      <c r="O133" s="101">
        <v>0</v>
      </c>
      <c r="P133" s="101">
        <v>4.0976551525014945E-3</v>
      </c>
      <c r="Q133" s="101">
        <v>0</v>
      </c>
      <c r="R133" s="101">
        <v>0</v>
      </c>
      <c r="S133" s="101">
        <v>0</v>
      </c>
      <c r="T133" s="101">
        <v>1.6491391933524996E-3</v>
      </c>
      <c r="U133" s="101">
        <v>3.3889487853856477E-4</v>
      </c>
      <c r="V133" s="101">
        <v>2.349443618118448E-3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5.5569168182748804E-5</v>
      </c>
      <c r="N134" s="104">
        <v>0</v>
      </c>
      <c r="O134" s="104">
        <v>0</v>
      </c>
      <c r="P134" s="104">
        <v>8.3885033513950834E-3</v>
      </c>
      <c r="Q134" s="104">
        <v>0</v>
      </c>
      <c r="R134" s="104">
        <v>0</v>
      </c>
      <c r="S134" s="104">
        <v>0</v>
      </c>
      <c r="T134" s="104">
        <v>3.526932461060295E-3</v>
      </c>
      <c r="U134" s="104">
        <v>7.9885667163930669E-4</v>
      </c>
      <c r="V134" s="104">
        <v>5.3189381020547835E-3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8.3579674263800321E-2</v>
      </c>
      <c r="D135" s="101">
        <v>3.6953376202024324E-2</v>
      </c>
      <c r="E135" s="101">
        <v>5.5267496070003606E-2</v>
      </c>
      <c r="F135" s="101">
        <v>4.6317240405799452E-2</v>
      </c>
      <c r="G135" s="101">
        <v>8.2612913631338894E-2</v>
      </c>
      <c r="H135" s="101">
        <v>6.9323710837591215E-2</v>
      </c>
      <c r="I135" s="101">
        <v>6.6130125123251324E-2</v>
      </c>
      <c r="J135" s="101">
        <v>1.7308104008754582E-2</v>
      </c>
      <c r="K135" s="101">
        <v>2.8287978427582829E-2</v>
      </c>
      <c r="L135" s="101">
        <v>0</v>
      </c>
      <c r="M135" s="101">
        <v>6.8675139966565643E-2</v>
      </c>
      <c r="N135" s="101">
        <v>6.6211278901073006E-2</v>
      </c>
      <c r="O135" s="101">
        <v>0.1365718168145216</v>
      </c>
      <c r="P135" s="101">
        <v>6.0085477378412609E-5</v>
      </c>
      <c r="Q135" s="101">
        <v>0</v>
      </c>
      <c r="R135" s="101">
        <v>0</v>
      </c>
      <c r="S135" s="101">
        <v>0</v>
      </c>
      <c r="T135" s="101">
        <v>8.7726849151288866E-2</v>
      </c>
      <c r="U135" s="101">
        <v>0.28209813107521442</v>
      </c>
      <c r="V135" s="101">
        <v>0.24705596758653564</v>
      </c>
      <c r="W135" s="101">
        <v>0.6332381805611379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3.0288809133833701E-3</v>
      </c>
      <c r="N136" s="104">
        <v>5.7109475192268868E-4</v>
      </c>
      <c r="O136" s="104">
        <v>1.643367482392584E-3</v>
      </c>
      <c r="P136" s="104">
        <v>0</v>
      </c>
      <c r="Q136" s="104">
        <v>0</v>
      </c>
      <c r="R136" s="104">
        <v>0</v>
      </c>
      <c r="S136" s="104">
        <v>0</v>
      </c>
      <c r="T136" s="104">
        <v>0.15335337801093685</v>
      </c>
      <c r="U136" s="104">
        <v>1.644982023740135E-3</v>
      </c>
      <c r="V136" s="104">
        <v>6.8898589764850721E-2</v>
      </c>
      <c r="W136" s="104">
        <v>2.6815341543927951E-2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9.5042691048435966E-4</v>
      </c>
      <c r="N137" s="98">
        <v>1.8855451624450999E-4</v>
      </c>
      <c r="O137" s="98">
        <v>5.968860585139525E-4</v>
      </c>
      <c r="P137" s="98">
        <v>0</v>
      </c>
      <c r="Q137" s="98">
        <v>0</v>
      </c>
      <c r="R137" s="98">
        <v>0</v>
      </c>
      <c r="S137" s="98">
        <v>0</v>
      </c>
      <c r="T137" s="98">
        <v>4.8493993605064456E-2</v>
      </c>
      <c r="U137" s="98">
        <v>4.883071698557562E-4</v>
      </c>
      <c r="V137" s="98">
        <v>2.0637166831402674E-2</v>
      </c>
      <c r="W137" s="98">
        <v>7.9667346828050049E-3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2.0784540028990104E-3</v>
      </c>
      <c r="N138" s="98">
        <v>3.8254023567817864E-4</v>
      </c>
      <c r="O138" s="98">
        <v>1.0464814238786313E-3</v>
      </c>
      <c r="P138" s="98">
        <v>0</v>
      </c>
      <c r="Q138" s="98">
        <v>0</v>
      </c>
      <c r="R138" s="98">
        <v>0</v>
      </c>
      <c r="S138" s="98">
        <v>0</v>
      </c>
      <c r="T138" s="98">
        <v>0.10485938440587241</v>
      </c>
      <c r="U138" s="98">
        <v>1.1566748538843787E-3</v>
      </c>
      <c r="V138" s="98">
        <v>4.8261422933448039E-2</v>
      </c>
      <c r="W138" s="98">
        <v>1.8848606861122944E-2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0.3304405810472702</v>
      </c>
      <c r="D139" s="122">
        <v>0.36009803569296911</v>
      </c>
      <c r="E139" s="122">
        <v>0.36527126479709571</v>
      </c>
      <c r="F139" s="122">
        <v>0.27319869613246983</v>
      </c>
      <c r="G139" s="122">
        <v>0.3882410579289115</v>
      </c>
      <c r="H139" s="122">
        <v>0.27962484883238059</v>
      </c>
      <c r="I139" s="122">
        <v>0.35119769111634785</v>
      </c>
      <c r="J139" s="122">
        <v>5.7502330805834119E-2</v>
      </c>
      <c r="K139" s="122">
        <v>9.3978860739382705E-2</v>
      </c>
      <c r="L139" s="122">
        <v>0</v>
      </c>
      <c r="M139" s="122">
        <v>0.15363116409705599</v>
      </c>
      <c r="N139" s="122">
        <v>0.25580788971626645</v>
      </c>
      <c r="O139" s="122">
        <v>0.30298074802491182</v>
      </c>
      <c r="P139" s="122">
        <v>0.3335092422985485</v>
      </c>
      <c r="Q139" s="122">
        <v>0.18333202437199617</v>
      </c>
      <c r="R139" s="122">
        <v>0.16166334109216068</v>
      </c>
      <c r="S139" s="122">
        <v>0.21712424746015455</v>
      </c>
      <c r="T139" s="122">
        <v>0.23078731430840682</v>
      </c>
      <c r="U139" s="122">
        <v>0.15484529126660243</v>
      </c>
      <c r="V139" s="122">
        <v>0.12338560690922513</v>
      </c>
      <c r="W139" s="122">
        <v>0.18897884079891458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2.6669535224013052E-2</v>
      </c>
      <c r="D140" s="98">
        <v>2.3768537204791575E-2</v>
      </c>
      <c r="E140" s="98">
        <v>1.238635861014422E-2</v>
      </c>
      <c r="F140" s="98">
        <v>1.5647330100111302E-2</v>
      </c>
      <c r="G140" s="98">
        <v>2.8657691338692524E-2</v>
      </c>
      <c r="H140" s="98">
        <v>2.2806379971876175E-2</v>
      </c>
      <c r="I140" s="98">
        <v>2.5610235527257282E-2</v>
      </c>
      <c r="J140" s="98">
        <v>5.5029140653850396E-3</v>
      </c>
      <c r="K140" s="98">
        <v>5.9534886128662732E-3</v>
      </c>
      <c r="L140" s="98">
        <v>0</v>
      </c>
      <c r="M140" s="98">
        <v>6.8241979062666032E-3</v>
      </c>
      <c r="N140" s="98">
        <v>1.0002575486952752E-2</v>
      </c>
      <c r="O140" s="98">
        <v>1.1394911865627201E-2</v>
      </c>
      <c r="P140" s="98">
        <v>6.517252154877474E-3</v>
      </c>
      <c r="Q140" s="98">
        <v>6.230317095980824E-3</v>
      </c>
      <c r="R140" s="98">
        <v>4.4220871457316263E-3</v>
      </c>
      <c r="S140" s="98">
        <v>2.7002826630563121E-3</v>
      </c>
      <c r="T140" s="98">
        <v>2.7309226645045475E-4</v>
      </c>
      <c r="U140" s="98">
        <v>6.9303320917295901E-3</v>
      </c>
      <c r="V140" s="98">
        <v>2.4996588422362227E-3</v>
      </c>
      <c r="W140" s="98">
        <v>1.1161755835358965E-2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0.30377104582325715</v>
      </c>
      <c r="D141" s="33">
        <v>0.33632949848817756</v>
      </c>
      <c r="E141" s="33">
        <v>0.35288490618695151</v>
      </c>
      <c r="F141" s="33">
        <v>0.25755136603235851</v>
      </c>
      <c r="G141" s="33">
        <v>0.359583366590219</v>
      </c>
      <c r="H141" s="33">
        <v>0.25681846886050441</v>
      </c>
      <c r="I141" s="33">
        <v>0.32558745558909058</v>
      </c>
      <c r="J141" s="33">
        <v>5.1999416740449077E-2</v>
      </c>
      <c r="K141" s="33">
        <v>8.8025372126516427E-2</v>
      </c>
      <c r="L141" s="33">
        <v>0</v>
      </c>
      <c r="M141" s="33">
        <v>0.1468069661907894</v>
      </c>
      <c r="N141" s="33">
        <v>0.2458053142293137</v>
      </c>
      <c r="O141" s="33">
        <v>0.29158583615928463</v>
      </c>
      <c r="P141" s="33">
        <v>0.32699199014367103</v>
      </c>
      <c r="Q141" s="33">
        <v>0.17710170727601535</v>
      </c>
      <c r="R141" s="33">
        <v>0.15724125394642904</v>
      </c>
      <c r="S141" s="33">
        <v>0.21442396479709824</v>
      </c>
      <c r="T141" s="33">
        <v>0.23051422204195637</v>
      </c>
      <c r="U141" s="33">
        <v>0.14791495917487285</v>
      </c>
      <c r="V141" s="33">
        <v>0.12088594806698891</v>
      </c>
      <c r="W141" s="33">
        <v>0.17781708496355561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0.14689180362738821</v>
      </c>
      <c r="D143" s="117">
        <f t="shared" si="49"/>
        <v>0.30459239764126339</v>
      </c>
      <c r="E143" s="117">
        <f t="shared" si="49"/>
        <v>0.28948602964882864</v>
      </c>
      <c r="F143" s="117">
        <f t="shared" si="49"/>
        <v>0.25452960587418838</v>
      </c>
      <c r="G143" s="117">
        <f t="shared" si="49"/>
        <v>0.26127285443143644</v>
      </c>
      <c r="H143" s="117">
        <f t="shared" si="49"/>
        <v>0.24803675685704349</v>
      </c>
      <c r="I143" s="117">
        <f t="shared" si="49"/>
        <v>0.2472005899043164</v>
      </c>
      <c r="J143" s="117">
        <f t="shared" si="49"/>
        <v>0.10973961051796814</v>
      </c>
      <c r="K143" s="117">
        <f t="shared" si="49"/>
        <v>4.8391957351194018E-2</v>
      </c>
      <c r="L143" s="117">
        <f t="shared" si="49"/>
        <v>0</v>
      </c>
      <c r="M143" s="117">
        <f t="shared" si="49"/>
        <v>0.28116122571771418</v>
      </c>
      <c r="N143" s="117">
        <f t="shared" si="49"/>
        <v>0.60328784714910444</v>
      </c>
      <c r="O143" s="117">
        <f t="shared" si="49"/>
        <v>1.2263004112960354</v>
      </c>
      <c r="P143" s="117">
        <f t="shared" si="49"/>
        <v>2.8498898943107545</v>
      </c>
      <c r="Q143" s="117">
        <f t="shared" si="49"/>
        <v>2.919112075263631</v>
      </c>
      <c r="R143" s="117">
        <f t="shared" ref="R143:V143" si="50">R144+R146+R148+R157</f>
        <v>1.6087504030560478</v>
      </c>
      <c r="S143" s="117">
        <f t="shared" si="50"/>
        <v>1.6014432843541635</v>
      </c>
      <c r="T143" s="117">
        <f t="shared" si="50"/>
        <v>1.9868759021452347</v>
      </c>
      <c r="U143" s="117">
        <f t="shared" si="50"/>
        <v>1.9556950204001249</v>
      </c>
      <c r="V143" s="117">
        <f t="shared" si="50"/>
        <v>2.3961147314503974</v>
      </c>
      <c r="W143" s="117">
        <f t="shared" ref="W143" si="51">W144+W146+W148+W157</f>
        <v>2.284349292720079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0.13350387703401975</v>
      </c>
      <c r="D144" s="122">
        <f t="shared" si="52"/>
        <v>0.27689334096988499</v>
      </c>
      <c r="E144" s="122">
        <f t="shared" si="52"/>
        <v>0.26065660260146639</v>
      </c>
      <c r="F144" s="122">
        <f t="shared" si="52"/>
        <v>0.22596954860537211</v>
      </c>
      <c r="G144" s="122">
        <f t="shared" si="52"/>
        <v>0.2301421290493515</v>
      </c>
      <c r="H144" s="122">
        <f t="shared" si="52"/>
        <v>0.21526776735387324</v>
      </c>
      <c r="I144" s="122">
        <f t="shared" si="52"/>
        <v>0.20655767829466479</v>
      </c>
      <c r="J144" s="122">
        <f t="shared" si="52"/>
        <v>9.3961734511397429E-2</v>
      </c>
      <c r="K144" s="122">
        <f t="shared" si="52"/>
        <v>4.2441481521945185E-2</v>
      </c>
      <c r="L144" s="122">
        <f t="shared" si="52"/>
        <v>0</v>
      </c>
      <c r="M144" s="122">
        <f t="shared" si="52"/>
        <v>0.2480238228199535</v>
      </c>
      <c r="N144" s="122">
        <f t="shared" si="52"/>
        <v>0.51842062007781287</v>
      </c>
      <c r="O144" s="122">
        <f t="shared" si="52"/>
        <v>1.0465505998001801</v>
      </c>
      <c r="P144" s="122">
        <f t="shared" si="52"/>
        <v>2.3914187506277713</v>
      </c>
      <c r="Q144" s="122">
        <f t="shared" si="52"/>
        <v>2.4492468442922268</v>
      </c>
      <c r="R144" s="122">
        <f t="shared" si="52"/>
        <v>1.311700716046724</v>
      </c>
      <c r="S144" s="122">
        <f t="shared" si="52"/>
        <v>1.2946453040697896</v>
      </c>
      <c r="T144" s="122">
        <f t="shared" si="52"/>
        <v>1.5234022658747082</v>
      </c>
      <c r="U144" s="122">
        <f t="shared" si="52"/>
        <v>1.4238171798293948</v>
      </c>
      <c r="V144" s="122">
        <f t="shared" si="52"/>
        <v>1.7832335614890247</v>
      </c>
      <c r="W144" s="122">
        <f t="shared" si="52"/>
        <v>1.6669641146091672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0.13350387703401975</v>
      </c>
      <c r="D145" s="98">
        <v>0.27689334096988499</v>
      </c>
      <c r="E145" s="98">
        <v>0.26065660260146639</v>
      </c>
      <c r="F145" s="98">
        <v>0.22596954860537211</v>
      </c>
      <c r="G145" s="98">
        <v>0.2301421290493515</v>
      </c>
      <c r="H145" s="98">
        <v>0.21526776735387324</v>
      </c>
      <c r="I145" s="98">
        <v>0.20655767829466479</v>
      </c>
      <c r="J145" s="98">
        <v>9.3961734511397429E-2</v>
      </c>
      <c r="K145" s="98">
        <v>4.2441481521945185E-2</v>
      </c>
      <c r="L145" s="98">
        <v>0</v>
      </c>
      <c r="M145" s="98">
        <v>0.2480238228199535</v>
      </c>
      <c r="N145" s="98">
        <v>0.51842062007781287</v>
      </c>
      <c r="O145" s="98">
        <v>1.0465505998001801</v>
      </c>
      <c r="P145" s="98">
        <v>2.3914187506277713</v>
      </c>
      <c r="Q145" s="98">
        <v>2.4492468442922268</v>
      </c>
      <c r="R145" s="98">
        <v>1.311700716046724</v>
      </c>
      <c r="S145" s="98">
        <v>1.2946453040697896</v>
      </c>
      <c r="T145" s="98">
        <v>1.5234022658747082</v>
      </c>
      <c r="U145" s="98">
        <v>1.4238171798293948</v>
      </c>
      <c r="V145" s="98">
        <v>1.7832335614890247</v>
      </c>
      <c r="W145" s="98">
        <v>1.6669641146091672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2.1775974841308171E-4</v>
      </c>
      <c r="D146" s="122">
        <f t="shared" si="53"/>
        <v>7.145001654477168E-4</v>
      </c>
      <c r="E146" s="122">
        <f t="shared" si="53"/>
        <v>1.0429261963285457E-3</v>
      </c>
      <c r="F146" s="122">
        <f t="shared" si="53"/>
        <v>1.1507289982241251E-3</v>
      </c>
      <c r="G146" s="122">
        <f t="shared" si="53"/>
        <v>1.6449545043395089E-3</v>
      </c>
      <c r="H146" s="122">
        <f t="shared" si="53"/>
        <v>2.3469809614061572E-3</v>
      </c>
      <c r="I146" s="122">
        <f t="shared" si="53"/>
        <v>3.7401904782692437E-3</v>
      </c>
      <c r="J146" s="122">
        <f t="shared" si="53"/>
        <v>1.3777629396575218E-3</v>
      </c>
      <c r="K146" s="122">
        <f t="shared" si="53"/>
        <v>7.3756359087980472E-4</v>
      </c>
      <c r="L146" s="122">
        <f t="shared" si="53"/>
        <v>0</v>
      </c>
      <c r="M146" s="122">
        <f t="shared" si="53"/>
        <v>4.8729286033043565E-3</v>
      </c>
      <c r="N146" s="122">
        <f t="shared" si="53"/>
        <v>1.8073204070275174E-2</v>
      </c>
      <c r="O146" s="122">
        <f t="shared" si="53"/>
        <v>3.307177306263407E-2</v>
      </c>
      <c r="P146" s="122">
        <f t="shared" si="53"/>
        <v>6.7195059145894964E-2</v>
      </c>
      <c r="Q146" s="122">
        <f t="shared" si="53"/>
        <v>9.538511290991511E-2</v>
      </c>
      <c r="R146" s="122">
        <f t="shared" si="53"/>
        <v>5.9464567218330398E-2</v>
      </c>
      <c r="S146" s="122">
        <f t="shared" si="53"/>
        <v>5.889126836567149E-2</v>
      </c>
      <c r="T146" s="122">
        <f t="shared" si="53"/>
        <v>8.5611412471129911E-2</v>
      </c>
      <c r="U146" s="122">
        <f t="shared" si="53"/>
        <v>8.8172976163704647E-2</v>
      </c>
      <c r="V146" s="122">
        <f t="shared" si="53"/>
        <v>0.11110995953969131</v>
      </c>
      <c r="W146" s="122">
        <f t="shared" si="53"/>
        <v>8.2663223109106662E-2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2.1775974841308171E-4</v>
      </c>
      <c r="D147" s="98">
        <v>7.145001654477168E-4</v>
      </c>
      <c r="E147" s="98">
        <v>1.0429261963285457E-3</v>
      </c>
      <c r="F147" s="98">
        <v>1.1507289982241251E-3</v>
      </c>
      <c r="G147" s="98">
        <v>1.6449545043395089E-3</v>
      </c>
      <c r="H147" s="98">
        <v>2.3469809614061572E-3</v>
      </c>
      <c r="I147" s="98">
        <v>3.7401904782692437E-3</v>
      </c>
      <c r="J147" s="98">
        <v>1.3777629396575218E-3</v>
      </c>
      <c r="K147" s="98">
        <v>7.3756359087980472E-4</v>
      </c>
      <c r="L147" s="98">
        <v>0</v>
      </c>
      <c r="M147" s="98">
        <v>4.8729286033043565E-3</v>
      </c>
      <c r="N147" s="98">
        <v>1.8073204070275174E-2</v>
      </c>
      <c r="O147" s="98">
        <v>3.307177306263407E-2</v>
      </c>
      <c r="P147" s="98">
        <v>6.7195059145894964E-2</v>
      </c>
      <c r="Q147" s="98">
        <v>9.538511290991511E-2</v>
      </c>
      <c r="R147" s="98">
        <v>5.9464567218330398E-2</v>
      </c>
      <c r="S147" s="98">
        <v>5.889126836567149E-2</v>
      </c>
      <c r="T147" s="98">
        <v>8.5611412471129911E-2</v>
      </c>
      <c r="U147" s="98">
        <v>8.8172976163704647E-2</v>
      </c>
      <c r="V147" s="98">
        <v>0.11110995953969131</v>
      </c>
      <c r="W147" s="98">
        <v>8.2663223109106662E-2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9.7511322050084399E-3</v>
      </c>
      <c r="D148" s="122">
        <v>2.0521734331906565E-2</v>
      </c>
      <c r="E148" s="122">
        <v>2.0731520825984489E-2</v>
      </c>
      <c r="F148" s="122">
        <v>2.002059682045064E-2</v>
      </c>
      <c r="G148" s="122">
        <v>2.1660581281540678E-2</v>
      </c>
      <c r="H148" s="122">
        <v>2.3058227401035379E-2</v>
      </c>
      <c r="I148" s="122">
        <v>2.7730157229365279E-2</v>
      </c>
      <c r="J148" s="122">
        <v>1.1026871614579064E-2</v>
      </c>
      <c r="K148" s="122">
        <v>3.8465389623687815E-3</v>
      </c>
      <c r="L148" s="122">
        <v>0</v>
      </c>
      <c r="M148" s="122">
        <v>2.0786504855970108E-2</v>
      </c>
      <c r="N148" s="122">
        <v>5.0001246475153763E-2</v>
      </c>
      <c r="O148" s="122">
        <v>0.11568992167765918</v>
      </c>
      <c r="P148" s="122">
        <v>0.29991768521998541</v>
      </c>
      <c r="Q148" s="122">
        <v>0.2920758245641496</v>
      </c>
      <c r="R148" s="122">
        <v>0.18556408021796555</v>
      </c>
      <c r="S148" s="122">
        <v>0.18768702270858562</v>
      </c>
      <c r="T148" s="122">
        <v>0.30084290168459182</v>
      </c>
      <c r="U148" s="122">
        <v>0.36073117859006942</v>
      </c>
      <c r="V148" s="122">
        <v>0.39669176260835975</v>
      </c>
      <c r="W148" s="122">
        <v>0.42441308953093476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4.0689541030195404E-3</v>
      </c>
      <c r="D149" s="98">
        <v>4.374485418414566E-3</v>
      </c>
      <c r="E149" s="98">
        <v>3.7894014950012396E-3</v>
      </c>
      <c r="F149" s="98">
        <v>2.8975756830597948E-3</v>
      </c>
      <c r="G149" s="98">
        <v>2.6042519774045138E-3</v>
      </c>
      <c r="H149" s="98">
        <v>2.9110239388604343E-3</v>
      </c>
      <c r="I149" s="98">
        <v>3.0644486637160817E-3</v>
      </c>
      <c r="J149" s="98">
        <v>8.5836050943574843E-4</v>
      </c>
      <c r="K149" s="98">
        <v>2.1439671713533725E-4</v>
      </c>
      <c r="L149" s="98">
        <v>0</v>
      </c>
      <c r="M149" s="98">
        <v>1.036971632460938E-3</v>
      </c>
      <c r="N149" s="98">
        <v>2.1294050834380729E-3</v>
      </c>
      <c r="O149" s="98">
        <v>5.6351959329607269E-3</v>
      </c>
      <c r="P149" s="98">
        <v>2.9151705384918942E-3</v>
      </c>
      <c r="Q149" s="98">
        <v>1.2199692059617073E-2</v>
      </c>
      <c r="R149" s="98">
        <v>1.0751171823492724E-2</v>
      </c>
      <c r="S149" s="98">
        <v>6.5638522113429295E-3</v>
      </c>
      <c r="T149" s="98">
        <v>2.9129381922652055E-2</v>
      </c>
      <c r="U149" s="98">
        <v>1.5599814959148129E-2</v>
      </c>
      <c r="V149" s="98">
        <v>4.0568421174689291E-2</v>
      </c>
      <c r="W149" s="98">
        <v>3.0181187841277889E-2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6.6881023666928046E-4</v>
      </c>
      <c r="U150" s="98">
        <v>0</v>
      </c>
      <c r="V150" s="98">
        <v>1.2096800057404065E-4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2.1231649789740786E-4</v>
      </c>
      <c r="U151" s="101">
        <v>0</v>
      </c>
      <c r="V151" s="101">
        <v>3.6768935890550466E-5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4.5649373877187265E-4</v>
      </c>
      <c r="U152" s="104">
        <v>0</v>
      </c>
      <c r="V152" s="104">
        <v>8.4199064683490184E-5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5.6821781019888986E-3</v>
      </c>
      <c r="D153" s="101">
        <v>1.6147248913492E-2</v>
      </c>
      <c r="E153" s="101">
        <v>1.694211933098325E-2</v>
      </c>
      <c r="F153" s="101">
        <v>1.7123021137390844E-2</v>
      </c>
      <c r="G153" s="101">
        <v>1.9056329304136164E-2</v>
      </c>
      <c r="H153" s="101">
        <v>2.0147203462174947E-2</v>
      </c>
      <c r="I153" s="101">
        <v>2.4665708565649196E-2</v>
      </c>
      <c r="J153" s="101">
        <v>1.0168511105143316E-2</v>
      </c>
      <c r="K153" s="101">
        <v>3.6321422452334443E-3</v>
      </c>
      <c r="L153" s="101">
        <v>0</v>
      </c>
      <c r="M153" s="101">
        <v>1.8896327332415263E-2</v>
      </c>
      <c r="N153" s="101">
        <v>4.749111155710057E-2</v>
      </c>
      <c r="O153" s="101">
        <v>0.10870481674130454</v>
      </c>
      <c r="P153" s="101">
        <v>0.29700251468149352</v>
      </c>
      <c r="Q153" s="101">
        <v>0.27705975552082818</v>
      </c>
      <c r="R153" s="101">
        <v>0.16485150607623403</v>
      </c>
      <c r="S153" s="101">
        <v>0.11319557232889974</v>
      </c>
      <c r="T153" s="101">
        <v>9.8602078384919717E-2</v>
      </c>
      <c r="U153" s="101">
        <v>0.34315738520243311</v>
      </c>
      <c r="V153" s="101">
        <v>0.27834382011242897</v>
      </c>
      <c r="W153" s="101">
        <v>0.37819058130177141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8.5320589109390689E-4</v>
      </c>
      <c r="N154" s="104">
        <v>3.8072983461512572E-4</v>
      </c>
      <c r="O154" s="104">
        <v>1.3499090033939082E-3</v>
      </c>
      <c r="P154" s="104">
        <v>0</v>
      </c>
      <c r="Q154" s="104">
        <v>2.8163769837043703E-3</v>
      </c>
      <c r="R154" s="104">
        <v>9.9614023182388132E-3</v>
      </c>
      <c r="S154" s="104">
        <v>6.792759816834297E-2</v>
      </c>
      <c r="T154" s="104">
        <v>0.17244263114035074</v>
      </c>
      <c r="U154" s="104">
        <v>1.973978428488162E-3</v>
      </c>
      <c r="V154" s="104">
        <v>7.7658553320667456E-2</v>
      </c>
      <c r="W154" s="104">
        <v>1.6041320387885468E-2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2.6772589027728447E-4</v>
      </c>
      <c r="N155" s="98">
        <v>1.2570301082967333E-4</v>
      </c>
      <c r="O155" s="98">
        <v>4.9029926235074673E-4</v>
      </c>
      <c r="P155" s="98">
        <v>0</v>
      </c>
      <c r="Q155" s="98">
        <v>9.2360480108104109E-4</v>
      </c>
      <c r="R155" s="98">
        <v>3.2848399057046227E-3</v>
      </c>
      <c r="S155" s="98">
        <v>2.0436706649785138E-2</v>
      </c>
      <c r="T155" s="98">
        <v>5.4530470474307161E-2</v>
      </c>
      <c r="U155" s="98">
        <v>5.859686038269075E-4</v>
      </c>
      <c r="V155" s="98">
        <v>2.3261035185681019E-2</v>
      </c>
      <c r="W155" s="98">
        <v>4.7658144977494234E-3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5.8548000081662247E-4</v>
      </c>
      <c r="N156" s="98">
        <v>2.5502682378545239E-4</v>
      </c>
      <c r="O156" s="98">
        <v>8.5960974104316162E-4</v>
      </c>
      <c r="P156" s="98">
        <v>0</v>
      </c>
      <c r="Q156" s="98">
        <v>1.892772182623329E-3</v>
      </c>
      <c r="R156" s="98">
        <v>6.6765624125341904E-3</v>
      </c>
      <c r="S156" s="98">
        <v>4.7490891518557829E-2</v>
      </c>
      <c r="T156" s="98">
        <v>0.11791216066604357</v>
      </c>
      <c r="U156" s="98">
        <v>1.3880098246612544E-3</v>
      </c>
      <c r="V156" s="98">
        <v>5.4397518134986431E-2</v>
      </c>
      <c r="W156" s="98">
        <v>1.1275505890136045E-2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3.4190346399469228E-3</v>
      </c>
      <c r="D157" s="122">
        <v>6.4628221740241311E-3</v>
      </c>
      <c r="E157" s="122">
        <v>7.0549800250491908E-3</v>
      </c>
      <c r="F157" s="122">
        <v>7.388731450141536E-3</v>
      </c>
      <c r="G157" s="122">
        <v>7.8251895962047346E-3</v>
      </c>
      <c r="H157" s="122">
        <v>7.3637811407287106E-3</v>
      </c>
      <c r="I157" s="122">
        <v>9.1725639020170998E-3</v>
      </c>
      <c r="J157" s="122">
        <v>3.3732414523341332E-3</v>
      </c>
      <c r="K157" s="122">
        <v>1.3663732760002478E-3</v>
      </c>
      <c r="L157" s="122">
        <v>0</v>
      </c>
      <c r="M157" s="122">
        <v>7.4779694384862483E-3</v>
      </c>
      <c r="N157" s="122">
        <v>1.6792776525862654E-2</v>
      </c>
      <c r="O157" s="122">
        <v>3.0988116755562029E-2</v>
      </c>
      <c r="P157" s="122">
        <v>9.1358399317102656E-2</v>
      </c>
      <c r="Q157" s="122">
        <v>8.2404293497339465E-2</v>
      </c>
      <c r="R157" s="122">
        <v>5.2021039573027741E-2</v>
      </c>
      <c r="S157" s="122">
        <v>6.0219689210116702E-2</v>
      </c>
      <c r="T157" s="122">
        <v>7.7019322114804861E-2</v>
      </c>
      <c r="U157" s="122">
        <v>8.2973685816955953E-2</v>
      </c>
      <c r="V157" s="122">
        <v>0.10507944781332151</v>
      </c>
      <c r="W157" s="122">
        <v>0.11030886547087036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2.7760111013842582E-4</v>
      </c>
      <c r="D158" s="98">
        <v>4.2729954525467996E-4</v>
      </c>
      <c r="E158" s="98">
        <v>2.4253009866016654E-4</v>
      </c>
      <c r="F158" s="98">
        <v>4.2894945447265778E-4</v>
      </c>
      <c r="G158" s="98">
        <v>5.7079192913604606E-4</v>
      </c>
      <c r="H158" s="98">
        <v>5.9494904274459573E-4</v>
      </c>
      <c r="I158" s="98">
        <v>6.5996312024428204E-4</v>
      </c>
      <c r="J158" s="98">
        <v>3.1445223230771663E-4</v>
      </c>
      <c r="K158" s="98">
        <v>8.1554638532414699E-5</v>
      </c>
      <c r="L158" s="98">
        <v>0</v>
      </c>
      <c r="M158" s="98">
        <v>3.2496180506031439E-4</v>
      </c>
      <c r="N158" s="98">
        <v>6.5096126184930616E-4</v>
      </c>
      <c r="O158" s="98">
        <v>1.1666599806322378E-3</v>
      </c>
      <c r="P158" s="98">
        <v>1.7758180258521728E-3</v>
      </c>
      <c r="Q158" s="98">
        <v>2.796891575595106E-3</v>
      </c>
      <c r="R158" s="98">
        <v>1.4300281814555011E-3</v>
      </c>
      <c r="S158" s="98">
        <v>7.4319706322650803E-4</v>
      </c>
      <c r="T158" s="98">
        <v>8.6239663089617284E-5</v>
      </c>
      <c r="U158" s="98">
        <v>3.7158376321613979E-3</v>
      </c>
      <c r="V158" s="98">
        <v>2.1293390137567822E-3</v>
      </c>
      <c r="W158" s="98">
        <v>6.5016288199228976E-3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3.1414335298084969E-3</v>
      </c>
      <c r="D159" s="33">
        <v>6.0355226287694512E-3</v>
      </c>
      <c r="E159" s="33">
        <v>6.8124499263890245E-3</v>
      </c>
      <c r="F159" s="33">
        <v>6.959781995668878E-3</v>
      </c>
      <c r="G159" s="33">
        <v>7.2543976670686877E-3</v>
      </c>
      <c r="H159" s="33">
        <v>6.7688320979841145E-3</v>
      </c>
      <c r="I159" s="33">
        <v>8.512600781772817E-3</v>
      </c>
      <c r="J159" s="33">
        <v>3.0587892200264165E-3</v>
      </c>
      <c r="K159" s="33">
        <v>1.2848186374678331E-3</v>
      </c>
      <c r="L159" s="33">
        <v>0</v>
      </c>
      <c r="M159" s="33">
        <v>7.1530076334259335E-3</v>
      </c>
      <c r="N159" s="33">
        <v>1.614181526401335E-2</v>
      </c>
      <c r="O159" s="33">
        <v>2.982145677492979E-2</v>
      </c>
      <c r="P159" s="33">
        <v>8.958258129125049E-2</v>
      </c>
      <c r="Q159" s="33">
        <v>7.9607401921744356E-2</v>
      </c>
      <c r="R159" s="33">
        <v>5.0591011391572238E-2</v>
      </c>
      <c r="S159" s="33">
        <v>5.9476492146890193E-2</v>
      </c>
      <c r="T159" s="33">
        <v>7.6933082451715248E-2</v>
      </c>
      <c r="U159" s="33">
        <v>7.925784818479456E-2</v>
      </c>
      <c r="V159" s="33">
        <v>0.10295010879956473</v>
      </c>
      <c r="W159" s="33">
        <v>0.10380723665094746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1.3683997230231277</v>
      </c>
      <c r="H161" s="117">
        <f t="shared" si="54"/>
        <v>2.1465681378459851</v>
      </c>
      <c r="I161" s="117">
        <f t="shared" si="54"/>
        <v>2.5720139928440888</v>
      </c>
      <c r="J161" s="117">
        <f t="shared" si="54"/>
        <v>0.90642962937614135</v>
      </c>
      <c r="K161" s="117">
        <f t="shared" si="54"/>
        <v>0.10988887351702935</v>
      </c>
      <c r="L161" s="117">
        <f t="shared" si="54"/>
        <v>0</v>
      </c>
      <c r="M161" s="117">
        <f t="shared" si="54"/>
        <v>1.8854039073798952</v>
      </c>
      <c r="N161" s="117">
        <f t="shared" si="54"/>
        <v>3.1430437414796759</v>
      </c>
      <c r="O161" s="117">
        <f t="shared" si="54"/>
        <v>2.6404976513397016</v>
      </c>
      <c r="P161" s="117">
        <f t="shared" si="54"/>
        <v>0.21753580082802745</v>
      </c>
      <c r="Q161" s="117">
        <f t="shared" si="54"/>
        <v>1.3162674144589646</v>
      </c>
      <c r="R161" s="117">
        <f t="shared" ref="R161:V161" si="55">R162+R164+R166+R175</f>
        <v>7.9712122487701473E-2</v>
      </c>
      <c r="S161" s="117">
        <f t="shared" si="55"/>
        <v>0.35945672342662544</v>
      </c>
      <c r="T161" s="117">
        <f t="shared" si="55"/>
        <v>0.2585478699676389</v>
      </c>
      <c r="U161" s="117">
        <f t="shared" si="55"/>
        <v>1.9824538115407413</v>
      </c>
      <c r="V161" s="117">
        <f t="shared" si="55"/>
        <v>3.7646565710804234</v>
      </c>
      <c r="W161" s="117">
        <f t="shared" ref="W161" si="56">W162+W164+W166+W175</f>
        <v>0.87112889598999699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1.2019152149669641</v>
      </c>
      <c r="H162" s="122">
        <f t="shared" si="57"/>
        <v>1.8557515834787235</v>
      </c>
      <c r="I162" s="122">
        <f t="shared" si="57"/>
        <v>2.155323861165181</v>
      </c>
      <c r="J162" s="122">
        <f t="shared" si="57"/>
        <v>0.77784202980059902</v>
      </c>
      <c r="K162" s="122">
        <f t="shared" si="57"/>
        <v>9.6034105761175728E-2</v>
      </c>
      <c r="L162" s="122">
        <f t="shared" si="57"/>
        <v>0</v>
      </c>
      <c r="M162" s="122">
        <f t="shared" si="57"/>
        <v>1.6899957045830591</v>
      </c>
      <c r="N162" s="122">
        <f t="shared" si="57"/>
        <v>2.7835897732817778</v>
      </c>
      <c r="O162" s="122">
        <f t="shared" si="57"/>
        <v>2.2978766163157522</v>
      </c>
      <c r="P162" s="122">
        <f t="shared" si="57"/>
        <v>0.18748179252006381</v>
      </c>
      <c r="Q162" s="122">
        <f t="shared" si="57"/>
        <v>1.1035880503509057</v>
      </c>
      <c r="R162" s="122">
        <f t="shared" si="57"/>
        <v>6.6360355899957479E-2</v>
      </c>
      <c r="S162" s="122">
        <f t="shared" si="57"/>
        <v>0.26263108605548646</v>
      </c>
      <c r="T162" s="122">
        <f t="shared" si="57"/>
        <v>0.17766748396850326</v>
      </c>
      <c r="U162" s="122">
        <f t="shared" si="57"/>
        <v>1.442720944018846</v>
      </c>
      <c r="V162" s="122">
        <f t="shared" si="57"/>
        <v>2.9539229461034942</v>
      </c>
      <c r="W162" s="122">
        <f t="shared" si="57"/>
        <v>0.6178520683773886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1.2019152149669641</v>
      </c>
      <c r="H163" s="33">
        <v>1.8557515834787235</v>
      </c>
      <c r="I163" s="33">
        <v>2.155323861165181</v>
      </c>
      <c r="J163" s="33">
        <v>0.77784202980059902</v>
      </c>
      <c r="K163" s="33">
        <v>9.6034105761175728E-2</v>
      </c>
      <c r="L163" s="33">
        <v>0</v>
      </c>
      <c r="M163" s="33">
        <v>1.6899957045830591</v>
      </c>
      <c r="N163" s="33">
        <v>2.7835897732817778</v>
      </c>
      <c r="O163" s="33">
        <v>2.2978766163157522</v>
      </c>
      <c r="P163" s="33">
        <v>0.18748179252006381</v>
      </c>
      <c r="Q163" s="33">
        <v>1.1035880503509057</v>
      </c>
      <c r="R163" s="33">
        <v>6.6360355899957479E-2</v>
      </c>
      <c r="S163" s="33">
        <v>0.26263108605548646</v>
      </c>
      <c r="T163" s="33">
        <v>0.17766748396850326</v>
      </c>
      <c r="U163" s="33">
        <v>1.442720944018846</v>
      </c>
      <c r="V163" s="33">
        <v>2.9539229461034942</v>
      </c>
      <c r="W163" s="33">
        <v>0.6178520683773886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8.7408366799217058E-3</v>
      </c>
      <c r="H164" s="122">
        <f t="shared" si="58"/>
        <v>2.0592865209757252E-2</v>
      </c>
      <c r="I164" s="122">
        <f t="shared" si="58"/>
        <v>3.8348218036230432E-2</v>
      </c>
      <c r="J164" s="122">
        <f t="shared" si="58"/>
        <v>1.1194323884717364E-2</v>
      </c>
      <c r="K164" s="122">
        <f t="shared" si="58"/>
        <v>1.7332744385675409E-3</v>
      </c>
      <c r="L164" s="122">
        <f t="shared" si="58"/>
        <v>0</v>
      </c>
      <c r="M164" s="122">
        <f t="shared" si="58"/>
        <v>2.0628731087321779E-2</v>
      </c>
      <c r="N164" s="122">
        <f t="shared" si="58"/>
        <v>7.6126526235401476E-2</v>
      </c>
      <c r="O164" s="122">
        <f t="shared" si="58"/>
        <v>6.247498851732694E-2</v>
      </c>
      <c r="P164" s="122">
        <f t="shared" si="58"/>
        <v>4.3403507103807757E-3</v>
      </c>
      <c r="Q164" s="122">
        <f t="shared" si="58"/>
        <v>4.2555536910237522E-2</v>
      </c>
      <c r="R164" s="122">
        <f t="shared" si="58"/>
        <v>2.6601111150790862E-3</v>
      </c>
      <c r="S164" s="122">
        <f t="shared" si="58"/>
        <v>1.84916413560718E-2</v>
      </c>
      <c r="T164" s="122">
        <f t="shared" si="58"/>
        <v>1.4855938579537426E-2</v>
      </c>
      <c r="U164" s="122">
        <f t="shared" si="58"/>
        <v>8.5621674770078954E-2</v>
      </c>
      <c r="V164" s="122">
        <f t="shared" si="58"/>
        <v>0.12945287572892314</v>
      </c>
      <c r="W164" s="122">
        <f t="shared" si="58"/>
        <v>1.8314606317586503E-2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8.7408366799217058E-3</v>
      </c>
      <c r="H165" s="98">
        <v>2.0592865209757252E-2</v>
      </c>
      <c r="I165" s="98">
        <v>3.8348218036230432E-2</v>
      </c>
      <c r="J165" s="98">
        <v>1.1194323884717364E-2</v>
      </c>
      <c r="K165" s="98">
        <v>1.7332744385675409E-3</v>
      </c>
      <c r="L165" s="98">
        <v>0</v>
      </c>
      <c r="M165" s="98">
        <v>2.0628731087321779E-2</v>
      </c>
      <c r="N165" s="98">
        <v>7.6126526235401476E-2</v>
      </c>
      <c r="O165" s="98">
        <v>6.247498851732694E-2</v>
      </c>
      <c r="P165" s="98">
        <v>4.3403507103807757E-3</v>
      </c>
      <c r="Q165" s="98">
        <v>4.2555536910237522E-2</v>
      </c>
      <c r="R165" s="98">
        <v>2.6601111150790862E-3</v>
      </c>
      <c r="S165" s="98">
        <v>1.84916413560718E-2</v>
      </c>
      <c r="T165" s="98">
        <v>1.4855938579537426E-2</v>
      </c>
      <c r="U165" s="98">
        <v>8.5621674770078954E-2</v>
      </c>
      <c r="V165" s="98">
        <v>0.12945287572892314</v>
      </c>
      <c r="W165" s="98">
        <v>1.8314606317586503E-2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0.11588001719451749</v>
      </c>
      <c r="H166" s="122">
        <v>0.20481379166206515</v>
      </c>
      <c r="I166" s="122">
        <v>0.28430956935740265</v>
      </c>
      <c r="J166" s="122">
        <v>8.9890374612917726E-2</v>
      </c>
      <c r="K166" s="122">
        <v>8.9431474906865333E-3</v>
      </c>
      <c r="L166" s="122">
        <v>0</v>
      </c>
      <c r="M166" s="122">
        <v>0.12853375303547931</v>
      </c>
      <c r="N166" s="122">
        <v>0.21209498724985762</v>
      </c>
      <c r="O166" s="122">
        <v>0.22096138450496397</v>
      </c>
      <c r="P166" s="122">
        <v>1.9709978306639842E-2</v>
      </c>
      <c r="Q166" s="122">
        <v>0.13268852891587901</v>
      </c>
      <c r="R166" s="122">
        <v>8.3505554348465398E-3</v>
      </c>
      <c r="S166" s="122">
        <v>5.9305482394980374E-2</v>
      </c>
      <c r="T166" s="122">
        <v>5.2566380203648233E-2</v>
      </c>
      <c r="U166" s="122">
        <v>0.36919142879345418</v>
      </c>
      <c r="V166" s="122">
        <v>0.5386053099814575</v>
      </c>
      <c r="W166" s="122">
        <v>0.18648948902124046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1.3997854378549262E-2</v>
      </c>
      <c r="H167" s="98">
        <v>2.603444050980841E-2</v>
      </c>
      <c r="I167" s="98">
        <v>3.1145941873041632E-2</v>
      </c>
      <c r="J167" s="98">
        <v>7.027826671005189E-3</v>
      </c>
      <c r="K167" s="98">
        <v>4.8239261355450874E-4</v>
      </c>
      <c r="L167" s="98">
        <v>0</v>
      </c>
      <c r="M167" s="98">
        <v>6.3255269580117218E-3</v>
      </c>
      <c r="N167" s="98">
        <v>8.9850507179216228E-3</v>
      </c>
      <c r="O167" s="98">
        <v>1.0728546103136765E-2</v>
      </c>
      <c r="P167" s="98">
        <v>1.8219815865574339E-4</v>
      </c>
      <c r="Q167" s="98">
        <v>5.5158182184438902E-3</v>
      </c>
      <c r="R167" s="98">
        <v>4.8242437669518623E-4</v>
      </c>
      <c r="S167" s="98">
        <v>2.0771684213110536E-3</v>
      </c>
      <c r="T167" s="98">
        <v>5.094872883809865E-3</v>
      </c>
      <c r="U167" s="98">
        <v>1.5962601353546924E-2</v>
      </c>
      <c r="V167" s="98">
        <v>5.5057143022792604E-2</v>
      </c>
      <c r="W167" s="98">
        <v>1.3195496079442426E-2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1.1146837277821342E-4</v>
      </c>
      <c r="U168" s="98">
        <v>0</v>
      </c>
      <c r="V168" s="98">
        <v>1.2096800057404065E-4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3.5386082982901315E-5</v>
      </c>
      <c r="U169" s="101">
        <v>0</v>
      </c>
      <c r="V169" s="101">
        <v>3.6768935890550466E-5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7.6082289795312104E-5</v>
      </c>
      <c r="U170" s="104">
        <v>0</v>
      </c>
      <c r="V170" s="104">
        <v>8.4199064683490184E-5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0.10188216281596822</v>
      </c>
      <c r="H171" s="101">
        <v>0.17877935115225674</v>
      </c>
      <c r="I171" s="101">
        <v>0.253163627484361</v>
      </c>
      <c r="J171" s="101">
        <v>8.2862547941912543E-2</v>
      </c>
      <c r="K171" s="101">
        <v>8.4607548771320241E-3</v>
      </c>
      <c r="L171" s="101">
        <v>0</v>
      </c>
      <c r="M171" s="101">
        <v>0.11700367014179475</v>
      </c>
      <c r="N171" s="101">
        <v>0.20144424350549481</v>
      </c>
      <c r="O171" s="101">
        <v>0.2077090954824386</v>
      </c>
      <c r="P171" s="101">
        <v>1.9527780147984099E-2</v>
      </c>
      <c r="Q171" s="101">
        <v>0.12593625250946736</v>
      </c>
      <c r="R171" s="101">
        <v>7.4412138159411188E-3</v>
      </c>
      <c r="S171" s="101">
        <v>3.5757806623102767E-2</v>
      </c>
      <c r="T171" s="101">
        <v>1.721911295324885E-2</v>
      </c>
      <c r="U171" s="101">
        <v>0.35125484901141907</v>
      </c>
      <c r="V171" s="101">
        <v>0.37801235661786931</v>
      </c>
      <c r="W171" s="101">
        <v>0.16623102351728131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5.2045559356728313E-3</v>
      </c>
      <c r="N172" s="104">
        <v>1.665693026441175E-3</v>
      </c>
      <c r="O172" s="104">
        <v>2.5237429193886111E-3</v>
      </c>
      <c r="P172" s="104">
        <v>0</v>
      </c>
      <c r="Q172" s="104">
        <v>1.2364581879677726E-3</v>
      </c>
      <c r="R172" s="104">
        <v>4.2691724221023491E-4</v>
      </c>
      <c r="S172" s="104">
        <v>2.1470507350566551E-2</v>
      </c>
      <c r="T172" s="104">
        <v>3.0140925993811303E-2</v>
      </c>
      <c r="U172" s="104">
        <v>1.973978428488162E-3</v>
      </c>
      <c r="V172" s="104">
        <v>0.10541484234022157</v>
      </c>
      <c r="W172" s="104">
        <v>7.0629694245167357E-3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1.633127930691435E-3</v>
      </c>
      <c r="N173" s="98">
        <v>5.4995067237982077E-4</v>
      </c>
      <c r="O173" s="98">
        <v>9.1664644700356992E-4</v>
      </c>
      <c r="P173" s="98">
        <v>0</v>
      </c>
      <c r="Q173" s="98">
        <v>4.0548503462094492E-4</v>
      </c>
      <c r="R173" s="98">
        <v>1.4077885310162668E-4</v>
      </c>
      <c r="S173" s="98">
        <v>6.4596198331369316E-3</v>
      </c>
      <c r="T173" s="98">
        <v>9.5312792672252993E-3</v>
      </c>
      <c r="U173" s="98">
        <v>5.859686038269075E-4</v>
      </c>
      <c r="V173" s="98">
        <v>3.1574865252046086E-2</v>
      </c>
      <c r="W173" s="98">
        <v>2.0983810102031038E-3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3.5714280049813966E-3</v>
      </c>
      <c r="N174" s="33">
        <v>1.1157423540613543E-3</v>
      </c>
      <c r="O174" s="33">
        <v>1.6070964723850412E-3</v>
      </c>
      <c r="P174" s="33">
        <v>0</v>
      </c>
      <c r="Q174" s="33">
        <v>8.3097315334682768E-4</v>
      </c>
      <c r="R174" s="33">
        <v>2.8613838910860825E-4</v>
      </c>
      <c r="S174" s="33">
        <v>1.5010887517429619E-2</v>
      </c>
      <c r="T174" s="33">
        <v>2.0609646726586002E-2</v>
      </c>
      <c r="U174" s="33">
        <v>1.3880098246612544E-3</v>
      </c>
      <c r="V174" s="33">
        <v>7.3839977088175482E-2</v>
      </c>
      <c r="W174" s="33">
        <v>4.9645884143136318E-3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4.1863654181724337E-2</v>
      </c>
      <c r="H175" s="122">
        <v>6.5409897495439337E-2</v>
      </c>
      <c r="I175" s="122">
        <v>9.4032344285274974E-2</v>
      </c>
      <c r="J175" s="122">
        <v>2.7502901077907257E-2</v>
      </c>
      <c r="K175" s="122">
        <v>3.1783458265995505E-3</v>
      </c>
      <c r="L175" s="122">
        <v>0</v>
      </c>
      <c r="M175" s="122">
        <v>4.6245718674034847E-2</v>
      </c>
      <c r="N175" s="122">
        <v>7.1232454712639295E-2</v>
      </c>
      <c r="O175" s="122">
        <v>5.9184662001658464E-2</v>
      </c>
      <c r="P175" s="122">
        <v>6.0036792909430401E-3</v>
      </c>
      <c r="Q175" s="122">
        <v>3.7435298281942288E-2</v>
      </c>
      <c r="R175" s="122">
        <v>2.3411000378183548E-3</v>
      </c>
      <c r="S175" s="122">
        <v>1.9028513620086767E-2</v>
      </c>
      <c r="T175" s="122">
        <v>1.3458067215949998E-2</v>
      </c>
      <c r="U175" s="122">
        <v>8.4919763958362343E-2</v>
      </c>
      <c r="V175" s="122">
        <v>0.14267543926654863</v>
      </c>
      <c r="W175" s="122">
        <v>4.8472732273781481E-2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3.0901494094606632E-3</v>
      </c>
      <c r="H176" s="98">
        <v>5.3365126258303136E-3</v>
      </c>
      <c r="I176" s="98">
        <v>6.8562835269822637E-3</v>
      </c>
      <c r="J176" s="98">
        <v>2.6379048376925117E-3</v>
      </c>
      <c r="K176" s="98">
        <v>1.9573113247779527E-4</v>
      </c>
      <c r="L176" s="98">
        <v>0</v>
      </c>
      <c r="M176" s="98">
        <v>2.0580914320486583E-3</v>
      </c>
      <c r="N176" s="98">
        <v>2.7943702947677532E-3</v>
      </c>
      <c r="O176" s="98">
        <v>2.2214484562723433E-3</v>
      </c>
      <c r="P176" s="98">
        <v>1.243072618096521E-4</v>
      </c>
      <c r="Q176" s="98">
        <v>1.2730678895812207E-3</v>
      </c>
      <c r="R176" s="98">
        <v>6.6001300682561593E-5</v>
      </c>
      <c r="S176" s="98">
        <v>2.4773235440883596E-4</v>
      </c>
      <c r="T176" s="98">
        <v>1.4373277181602882E-5</v>
      </c>
      <c r="U176" s="98">
        <v>3.8043099567366691E-3</v>
      </c>
      <c r="V176" s="98">
        <v>2.8884946621396349E-3</v>
      </c>
      <c r="W176" s="98">
        <v>2.8562068804285565E-3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3.8773504772263677E-2</v>
      </c>
      <c r="H177" s="33">
        <v>6.0073384869609024E-2</v>
      </c>
      <c r="I177" s="33">
        <v>8.7176060758292706E-2</v>
      </c>
      <c r="J177" s="33">
        <v>2.4864996240214744E-2</v>
      </c>
      <c r="K177" s="33">
        <v>2.9826146941217551E-3</v>
      </c>
      <c r="L177" s="33">
        <v>0</v>
      </c>
      <c r="M177" s="33">
        <v>4.4187627241986188E-2</v>
      </c>
      <c r="N177" s="33">
        <v>6.8438084417871539E-2</v>
      </c>
      <c r="O177" s="33">
        <v>5.6963213545386124E-2</v>
      </c>
      <c r="P177" s="33">
        <v>5.8793720291333883E-3</v>
      </c>
      <c r="Q177" s="33">
        <v>3.6162230392361064E-2</v>
      </c>
      <c r="R177" s="33">
        <v>2.2750987371357931E-3</v>
      </c>
      <c r="S177" s="33">
        <v>1.8780781265677931E-2</v>
      </c>
      <c r="T177" s="33">
        <v>1.3443693938768396E-2</v>
      </c>
      <c r="U177" s="33">
        <v>8.1115454001625675E-2</v>
      </c>
      <c r="V177" s="33">
        <v>0.13978694460440899</v>
      </c>
      <c r="W177" s="33">
        <v>4.5616525393352925E-2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0.5698303909327338</v>
      </c>
      <c r="D3" s="119">
        <f>IF(RES_hhdet_in_tes!D3=0,"",RES_hhdet_in_tes!D3/RES_hhdet_in_fec!D3)</f>
        <v>0.57347549767049522</v>
      </c>
      <c r="E3" s="119">
        <f>IF(RES_hhdet_in_tes!E3=0,"",RES_hhdet_in_tes!E3/RES_hhdet_in_fec!E3)</f>
        <v>0.58136665041507807</v>
      </c>
      <c r="F3" s="119">
        <f>IF(RES_hhdet_in_tes!F3=0,"",RES_hhdet_in_tes!F3/RES_hhdet_in_fec!F3)</f>
        <v>0.58472738859201745</v>
      </c>
      <c r="G3" s="119">
        <f>IF(RES_hhdet_in_tes!G3=0,"",RES_hhdet_in_tes!G3/RES_hhdet_in_fec!G3)</f>
        <v>0.59013121548304948</v>
      </c>
      <c r="H3" s="119">
        <f>IF(RES_hhdet_in_tes!H3=0,"",RES_hhdet_in_tes!H3/RES_hhdet_in_fec!H3)</f>
        <v>0.5978209134968514</v>
      </c>
      <c r="I3" s="119">
        <f>IF(RES_hhdet_in_tes!I3=0,"",RES_hhdet_in_tes!I3/RES_hhdet_in_fec!I3)</f>
        <v>0.60793767557545952</v>
      </c>
      <c r="J3" s="119">
        <f>IF(RES_hhdet_in_tes!J3=0,"",RES_hhdet_in_tes!J3/RES_hhdet_in_fec!J3)</f>
        <v>0.61256777256594197</v>
      </c>
      <c r="K3" s="119">
        <f>IF(RES_hhdet_in_tes!K3=0,"",RES_hhdet_in_tes!K3/RES_hhdet_in_fec!K3)</f>
        <v>0.62099477365047184</v>
      </c>
      <c r="L3" s="119" t="str">
        <f>IF(RES_hhdet_in_tes!L3=0,"",RES_hhdet_in_tes!L3/RES_hhdet_in_fec!L3)</f>
        <v/>
      </c>
      <c r="M3" s="119" t="str">
        <f>IF(RES_hhdet_in_tes!M3=0,"",RES_hhdet_in_tes!M3/RES_hhdet_in_fec!M3)</f>
        <v/>
      </c>
      <c r="N3" s="119">
        <f>IF(RES_hhdet_in_tes!N3=0,"",RES_hhdet_in_tes!N3/RES_hhdet_in_fec!N3)</f>
        <v>0.64066481122893004</v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>
        <f>IF(RES_hhdet_in_tes!R3=0,"",RES_hhdet_in_tes!R3/RES_hhdet_in_fec!R3)</f>
        <v>0.68279629931923957</v>
      </c>
      <c r="S3" s="119">
        <f>IF(RES_hhdet_in_tes!S3=0,"",RES_hhdet_in_tes!S3/RES_hhdet_in_fec!S3)</f>
        <v>0.70350102982867491</v>
      </c>
      <c r="T3" s="119">
        <f>IF(RES_hhdet_in_tes!T3=0,"",RES_hhdet_in_tes!T3/RES_hhdet_in_fec!T3)</f>
        <v>0.73079356785180871</v>
      </c>
      <c r="U3" s="119">
        <f>IF(RES_hhdet_in_tes!U3=0,"",RES_hhdet_in_tes!U3/RES_hhdet_in_fec!U3)</f>
        <v>0.74349765026771975</v>
      </c>
      <c r="V3" s="119">
        <f>IF(RES_hhdet_in_tes!V3=0,"",RES_hhdet_in_tes!V3/RES_hhdet_in_fec!V3)</f>
        <v>0.75931970650493308</v>
      </c>
      <c r="W3" s="119">
        <f>IF(RES_hhdet_in_tes!W3=0,"",RES_hhdet_in_tes!W3/RES_hhdet_in_fec!W3)</f>
        <v>0.76226397725402462</v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0.5621176860203515</v>
      </c>
      <c r="D4" s="124">
        <f>IF(RES_hhdet_in_tes!D4=0,"",RES_hhdet_in_tes!D4/RES_hhdet_in_fec!D4)</f>
        <v>0.56757796788926995</v>
      </c>
      <c r="E4" s="124">
        <f>IF(RES_hhdet_in_tes!E4=0,"",RES_hhdet_in_tes!E4/RES_hhdet_in_fec!E4)</f>
        <v>0.57332342436136186</v>
      </c>
      <c r="F4" s="124">
        <f>IF(RES_hhdet_in_tes!F4=0,"",RES_hhdet_in_tes!F4/RES_hhdet_in_fec!F4)</f>
        <v>0.5792648928112073</v>
      </c>
      <c r="G4" s="124">
        <f>IF(RES_hhdet_in_tes!G4=0,"",RES_hhdet_in_tes!G4/RES_hhdet_in_fec!G4)</f>
        <v>0.58544545447327678</v>
      </c>
      <c r="H4" s="124">
        <f>IF(RES_hhdet_in_tes!H4=0,"",RES_hhdet_in_tes!H4/RES_hhdet_in_fec!H4)</f>
        <v>0.59183292648280061</v>
      </c>
      <c r="I4" s="124">
        <f>IF(RES_hhdet_in_tes!I4=0,"",RES_hhdet_in_tes!I4/RES_hhdet_in_fec!I4)</f>
        <v>0.59843758408755887</v>
      </c>
      <c r="J4" s="124">
        <f>IF(RES_hhdet_in_tes!J4=0,"",RES_hhdet_in_tes!J4/RES_hhdet_in_fec!J4)</f>
        <v>0.60526769879089293</v>
      </c>
      <c r="K4" s="124">
        <f>IF(RES_hhdet_in_tes!K4=0,"",RES_hhdet_in_tes!K4/RES_hhdet_in_fec!K4)</f>
        <v>0.61230658466110055</v>
      </c>
      <c r="L4" s="124" t="str">
        <f>IF(RES_hhdet_in_tes!L4=0,"",RES_hhdet_in_tes!L4/RES_hhdet_in_fec!L4)</f>
        <v/>
      </c>
      <c r="M4" s="124" t="str">
        <f>IF(RES_hhdet_in_tes!M4=0,"",RES_hhdet_in_tes!M4/RES_hhdet_in_fec!M4)</f>
        <v/>
      </c>
      <c r="N4" s="124">
        <f>IF(RES_hhdet_in_tes!N4=0,"",RES_hhdet_in_tes!N4/RES_hhdet_in_fec!N4)</f>
        <v>0.63397445282986753</v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>
        <f>IF(RES_hhdet_in_tes!R4=0,"",RES_hhdet_in_tes!R4/RES_hhdet_in_fec!R4)</f>
        <v>0.67661572835538875</v>
      </c>
      <c r="S4" s="124">
        <f>IF(RES_hhdet_in_tes!S4=0,"",RES_hhdet_in_tes!S4/RES_hhdet_in_fec!S4)</f>
        <v>0.69959849121432061</v>
      </c>
      <c r="T4" s="124">
        <f>IF(RES_hhdet_in_tes!T4=0,"",RES_hhdet_in_tes!T4/RES_hhdet_in_fec!T4)</f>
        <v>0.72373391589237079</v>
      </c>
      <c r="U4" s="124">
        <f>IF(RES_hhdet_in_tes!U4=0,"",RES_hhdet_in_tes!U4/RES_hhdet_in_fec!U4)</f>
        <v>0.74571040602838512</v>
      </c>
      <c r="V4" s="124">
        <f>IF(RES_hhdet_in_tes!V4=0,"",RES_hhdet_in_tes!V4/RES_hhdet_in_fec!V4)</f>
        <v>0.76328496305636451</v>
      </c>
      <c r="W4" s="124">
        <f>IF(RES_hhdet_in_tes!W4=0,"",RES_hhdet_in_tes!W4/RES_hhdet_in_fec!W4)</f>
        <v>0.77587296297539865</v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0.55975331148234786</v>
      </c>
      <c r="D5" s="111">
        <f>IF(RES_hhdet_in_tes!D5=0,"",RES_hhdet_in_tes!D5/RES_hhdet_in_fec!D5)</f>
        <v>0.56527439926578071</v>
      </c>
      <c r="E5" s="111">
        <f>IF(RES_hhdet_in_tes!E5=0,"",RES_hhdet_in_tes!E5/RES_hhdet_in_fec!E5)</f>
        <v>0.5710658519699211</v>
      </c>
      <c r="F5" s="111">
        <f>IF(RES_hhdet_in_tes!F5=0,"",RES_hhdet_in_tes!F5/RES_hhdet_in_fec!F5)</f>
        <v>0.57705542332054172</v>
      </c>
      <c r="G5" s="111">
        <f>IF(RES_hhdet_in_tes!G5=0,"",RES_hhdet_in_tes!G5/RES_hhdet_in_fec!G5)</f>
        <v>0.58328348686244669</v>
      </c>
      <c r="H5" s="111">
        <f>IF(RES_hhdet_in_tes!H5=0,"",RES_hhdet_in_tes!H5/RES_hhdet_in_fec!H5)</f>
        <v>0.58972777370613216</v>
      </c>
      <c r="I5" s="111">
        <f>IF(RES_hhdet_in_tes!I5=0,"",RES_hhdet_in_tes!I5/RES_hhdet_in_fec!I5)</f>
        <v>0.59638083290653643</v>
      </c>
      <c r="J5" s="111">
        <f>IF(RES_hhdet_in_tes!J5=0,"",RES_hhdet_in_tes!J5/RES_hhdet_in_fec!J5)</f>
        <v>0.60325223321664156</v>
      </c>
      <c r="K5" s="111">
        <f>IF(RES_hhdet_in_tes!K5=0,"",RES_hhdet_in_tes!K5/RES_hhdet_in_fec!K5)</f>
        <v>0.61032914816728179</v>
      </c>
      <c r="L5" s="111" t="str">
        <f>IF(RES_hhdet_in_tes!L5=0,"",RES_hhdet_in_tes!L5/RES_hhdet_in_fec!L5)</f>
        <v/>
      </c>
      <c r="M5" s="111" t="str">
        <f>IF(RES_hhdet_in_tes!M5=0,"",RES_hhdet_in_tes!M5/RES_hhdet_in_fec!M5)</f>
        <v/>
      </c>
      <c r="N5" s="111">
        <f>IF(RES_hhdet_in_tes!N5=0,"",RES_hhdet_in_tes!N5/RES_hhdet_in_fec!N5)</f>
        <v>0.6321823371217572</v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>
        <f>IF(RES_hhdet_in_tes!R5=0,"",RES_hhdet_in_tes!R5/RES_hhdet_in_fec!R5)</f>
        <v>0.67498543843188141</v>
      </c>
      <c r="S5" s="111">
        <f>IF(RES_hhdet_in_tes!S5=0,"",RES_hhdet_in_tes!S5/RES_hhdet_in_fec!S5)</f>
        <v>0.69802501055811239</v>
      </c>
      <c r="T5" s="111">
        <f>IF(RES_hhdet_in_tes!T5=0,"",RES_hhdet_in_tes!T5/RES_hhdet_in_fec!T5)</f>
        <v>0.7221857561798517</v>
      </c>
      <c r="U5" s="111">
        <f>IF(RES_hhdet_in_tes!U5=0,"",RES_hhdet_in_tes!U5/RES_hhdet_in_fec!U5)</f>
        <v>0.74425852202489995</v>
      </c>
      <c r="V5" s="111">
        <f>IF(RES_hhdet_in_tes!V5=0,"",RES_hhdet_in_tes!V5/RES_hhdet_in_fec!V5)</f>
        <v>0.7619057095654882</v>
      </c>
      <c r="W5" s="111">
        <f>IF(RES_hhdet_in_tes!W5=0,"",RES_hhdet_in_tes!W5/RES_hhdet_in_fec!W5)</f>
        <v>0.77458497429114659</v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 t="str">
        <f>IF(RES_hhdet_in_tes!L6=0,"",RES_hhdet_in_tes!L6/RES_hhdet_in_fec!L6)</f>
        <v/>
      </c>
      <c r="M6" s="111" t="str">
        <f>IF(RES_hhdet_in_tes!M6=0,"",RES_hhdet_in_tes!M6/RES_hhdet_in_fec!M6)</f>
        <v/>
      </c>
      <c r="N6" s="111">
        <f>IF(RES_hhdet_in_tes!N6=0,"",RES_hhdet_in_tes!N6/RES_hhdet_in_fec!N6)</f>
        <v>1</v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>
        <f>IF(RES_hhdet_in_tes!U6=0,"",RES_hhdet_in_tes!U6/RES_hhdet_in_fec!U6)</f>
        <v>1</v>
      </c>
      <c r="V6" s="111">
        <f>IF(RES_hhdet_in_tes!V6=0,"",RES_hhdet_in_tes!V6/RES_hhdet_in_fec!V6)</f>
        <v>1</v>
      </c>
      <c r="W6" s="111">
        <f>IF(RES_hhdet_in_tes!W6=0,"",RES_hhdet_in_tes!W6/RES_hhdet_in_fec!W6)</f>
        <v>1</v>
      </c>
      <c r="DA6" s="63" t="s">
        <v>3590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2.1968043509277422</v>
      </c>
      <c r="D7" s="124">
        <f>IF(RES_hhdet_in_tes!D7=0,"",RES_hhdet_in_tes!D7/RES_hhdet_in_fec!D7)</f>
        <v>2.2669746414642589</v>
      </c>
      <c r="E7" s="124">
        <f>IF(RES_hhdet_in_tes!E7=0,"",RES_hhdet_in_tes!E7/RES_hhdet_in_fec!E7)</f>
        <v>2.3378858336410651</v>
      </c>
      <c r="F7" s="124">
        <f>IF(RES_hhdet_in_tes!F7=0,"",RES_hhdet_in_tes!F7/RES_hhdet_in_fec!F7)</f>
        <v>2.4088731824014991</v>
      </c>
      <c r="G7" s="124">
        <f>IF(RES_hhdet_in_tes!G7=0,"",RES_hhdet_in_tes!G7/RES_hhdet_in_fec!G7)</f>
        <v>2.4805350866479485</v>
      </c>
      <c r="H7" s="124">
        <f>IF(RES_hhdet_in_tes!H7=0,"",RES_hhdet_in_tes!H7/RES_hhdet_in_fec!H7)</f>
        <v>2.5527944211184717</v>
      </c>
      <c r="I7" s="124">
        <f>IF(RES_hhdet_in_tes!I7=0,"",RES_hhdet_in_tes!I7/RES_hhdet_in_fec!I7)</f>
        <v>2.6257945892126671</v>
      </c>
      <c r="J7" s="124">
        <f>IF(RES_hhdet_in_tes!J7=0,"",RES_hhdet_in_tes!J7/RES_hhdet_in_fec!J7)</f>
        <v>2.700132084205634</v>
      </c>
      <c r="K7" s="124">
        <f>IF(RES_hhdet_in_tes!K7=0,"",RES_hhdet_in_tes!K7/RES_hhdet_in_fec!K7)</f>
        <v>2.7763084503813298</v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>
        <f>IF(RES_hhdet_in_tes!N7=0,"",RES_hhdet_in_tes!N7/RES_hhdet_in_fec!N7)</f>
        <v>3.0606272773977135</v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>
        <f>IF(RES_hhdet_in_tes!R7=0,"",RES_hhdet_in_tes!R7/RES_hhdet_in_fec!R7)</f>
        <v>3.5459272061512523</v>
      </c>
      <c r="S7" s="124">
        <f>IF(RES_hhdet_in_tes!S7=0,"",RES_hhdet_in_tes!S7/RES_hhdet_in_fec!S7)</f>
        <v>3.6086433049197848</v>
      </c>
      <c r="T7" s="124">
        <f>IF(RES_hhdet_in_tes!T7=0,"",RES_hhdet_in_tes!T7/RES_hhdet_in_fec!T7)</f>
        <v>3.6610449928639799</v>
      </c>
      <c r="U7" s="124">
        <f>IF(RES_hhdet_in_tes!U7=0,"",RES_hhdet_in_tes!U7/RES_hhdet_in_fec!U7)</f>
        <v>3.7087500070559436</v>
      </c>
      <c r="V7" s="124">
        <f>IF(RES_hhdet_in_tes!V7=0,"",RES_hhdet_in_tes!V7/RES_hhdet_in_fec!V7)</f>
        <v>3.7573904875982853</v>
      </c>
      <c r="W7" s="124">
        <f>IF(RES_hhdet_in_tes!W7=0,"",RES_hhdet_in_tes!W7/RES_hhdet_in_fec!W7)</f>
        <v>3.8050101974868964</v>
      </c>
      <c r="DA7" s="130" t="s">
        <v>3591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2.1968043509277422</v>
      </c>
      <c r="D8" s="111">
        <f>IF(RES_hhdet_in_tes!D8=0,"",RES_hhdet_in_tes!D8/RES_hhdet_in_fec!D8)</f>
        <v>2.2669746414642589</v>
      </c>
      <c r="E8" s="111">
        <f>IF(RES_hhdet_in_tes!E8=0,"",RES_hhdet_in_tes!E8/RES_hhdet_in_fec!E8)</f>
        <v>2.3378858336410651</v>
      </c>
      <c r="F8" s="111">
        <f>IF(RES_hhdet_in_tes!F8=0,"",RES_hhdet_in_tes!F8/RES_hhdet_in_fec!F8)</f>
        <v>2.4088731824014991</v>
      </c>
      <c r="G8" s="111">
        <f>IF(RES_hhdet_in_tes!G8=0,"",RES_hhdet_in_tes!G8/RES_hhdet_in_fec!G8)</f>
        <v>2.4805350866479485</v>
      </c>
      <c r="H8" s="111">
        <f>IF(RES_hhdet_in_tes!H8=0,"",RES_hhdet_in_tes!H8/RES_hhdet_in_fec!H8)</f>
        <v>2.5527944211184717</v>
      </c>
      <c r="I8" s="111">
        <f>IF(RES_hhdet_in_tes!I8=0,"",RES_hhdet_in_tes!I8/RES_hhdet_in_fec!I8)</f>
        <v>2.6257945892126671</v>
      </c>
      <c r="J8" s="111">
        <f>IF(RES_hhdet_in_tes!J8=0,"",RES_hhdet_in_tes!J8/RES_hhdet_in_fec!J8)</f>
        <v>2.700132084205634</v>
      </c>
      <c r="K8" s="111">
        <f>IF(RES_hhdet_in_tes!K8=0,"",RES_hhdet_in_tes!K8/RES_hhdet_in_fec!K8)</f>
        <v>2.7763084503813298</v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>
        <f>IF(RES_hhdet_in_tes!N8=0,"",RES_hhdet_in_tes!N8/RES_hhdet_in_fec!N8)</f>
        <v>3.0606272773977135</v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>
        <f>IF(RES_hhdet_in_tes!R8=0,"",RES_hhdet_in_tes!R8/RES_hhdet_in_fec!R8)</f>
        <v>3.5459272061512523</v>
      </c>
      <c r="S8" s="111">
        <f>IF(RES_hhdet_in_tes!S8=0,"",RES_hhdet_in_tes!S8/RES_hhdet_in_fec!S8)</f>
        <v>3.6086433049197848</v>
      </c>
      <c r="T8" s="111">
        <f>IF(RES_hhdet_in_tes!T8=0,"",RES_hhdet_in_tes!T8/RES_hhdet_in_fec!T8)</f>
        <v>3.6610449928639799</v>
      </c>
      <c r="U8" s="111">
        <f>IF(RES_hhdet_in_tes!U8=0,"",RES_hhdet_in_tes!U8/RES_hhdet_in_fec!U8)</f>
        <v>3.7087500070559436</v>
      </c>
      <c r="V8" s="111">
        <f>IF(RES_hhdet_in_tes!V8=0,"",RES_hhdet_in_tes!V8/RES_hhdet_in_fec!V8)</f>
        <v>3.7573904875982853</v>
      </c>
      <c r="W8" s="111">
        <f>IF(RES_hhdet_in_tes!W8=0,"",RES_hhdet_in_tes!W8/RES_hhdet_in_fec!W8)</f>
        <v>3.8050101974868964</v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0.62066193547262449</v>
      </c>
      <c r="D9" s="124">
        <f>IF(RES_hhdet_in_tes!D9=0,"",RES_hhdet_in_tes!D9/RES_hhdet_in_fec!D9)</f>
        <v>0.62478773534471821</v>
      </c>
      <c r="E9" s="124">
        <f>IF(RES_hhdet_in_tes!E9=0,"",RES_hhdet_in_tes!E9/RES_hhdet_in_fec!E9)</f>
        <v>0.6291155735829872</v>
      </c>
      <c r="F9" s="124">
        <f>IF(RES_hhdet_in_tes!F9=0,"",RES_hhdet_in_tes!F9/RES_hhdet_in_fec!F9)</f>
        <v>0.60669289957458727</v>
      </c>
      <c r="G9" s="124">
        <f>IF(RES_hhdet_in_tes!G9=0,"",RES_hhdet_in_tes!G9/RES_hhdet_in_fec!G9)</f>
        <v>0.57064956260585142</v>
      </c>
      <c r="H9" s="124">
        <f>IF(RES_hhdet_in_tes!H9=0,"",RES_hhdet_in_tes!H9/RES_hhdet_in_fec!H9)</f>
        <v>0.59347237568062383</v>
      </c>
      <c r="I9" s="124">
        <f>IF(RES_hhdet_in_tes!I9=0,"",RES_hhdet_in_tes!I9/RES_hhdet_in_fec!I9)</f>
        <v>0.61214263981812445</v>
      </c>
      <c r="J9" s="124">
        <f>IF(RES_hhdet_in_tes!J9=0,"",RES_hhdet_in_tes!J9/RES_hhdet_in_fec!J9)</f>
        <v>0.65316782068352386</v>
      </c>
      <c r="K9" s="124">
        <f>IF(RES_hhdet_in_tes!K9=0,"",RES_hhdet_in_tes!K9/RES_hhdet_in_fec!K9)</f>
        <v>0.65845625947375364</v>
      </c>
      <c r="L9" s="124" t="str">
        <f>IF(RES_hhdet_in_tes!L9=0,"",RES_hhdet_in_tes!L9/RES_hhdet_in_fec!L9)</f>
        <v/>
      </c>
      <c r="M9" s="124" t="str">
        <f>IF(RES_hhdet_in_tes!M9=0,"",RES_hhdet_in_tes!M9/RES_hhdet_in_fec!M9)</f>
        <v/>
      </c>
      <c r="N9" s="124">
        <f>IF(RES_hhdet_in_tes!N9=0,"",RES_hhdet_in_tes!N9/RES_hhdet_in_fec!N9)</f>
        <v>0.67294130769466165</v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>
        <f>IF(RES_hhdet_in_tes!R9=0,"",RES_hhdet_in_tes!R9/RES_hhdet_in_fec!R9)</f>
        <v>0.70590622635845657</v>
      </c>
      <c r="S9" s="124">
        <f>IF(RES_hhdet_in_tes!S9=0,"",RES_hhdet_in_tes!S9/RES_hhdet_in_fec!S9)</f>
        <v>0.72503156881125119</v>
      </c>
      <c r="T9" s="124">
        <f>IF(RES_hhdet_in_tes!T9=0,"",RES_hhdet_in_tes!T9/RES_hhdet_in_fec!T9)</f>
        <v>0.75533296467623945</v>
      </c>
      <c r="U9" s="124">
        <f>IF(RES_hhdet_in_tes!U9=0,"",RES_hhdet_in_tes!U9/RES_hhdet_in_fec!U9)</f>
        <v>0.74363310440439434</v>
      </c>
      <c r="V9" s="124">
        <f>IF(RES_hhdet_in_tes!V9=0,"",RES_hhdet_in_tes!V9/RES_hhdet_in_fec!V9)</f>
        <v>0.76997318681853177</v>
      </c>
      <c r="W9" s="124">
        <f>IF(RES_hhdet_in_tes!W9=0,"",RES_hhdet_in_tes!W9/RES_hhdet_in_fec!W9)</f>
        <v>0.75225018451313364</v>
      </c>
      <c r="DA9" s="130" t="s">
        <v>3593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0.62066193547262449</v>
      </c>
      <c r="D10" s="111">
        <f>IF(RES_hhdet_in_tes!D10=0,"",RES_hhdet_in_tes!D10/RES_hhdet_in_fec!D10)</f>
        <v>0.62478773534471821</v>
      </c>
      <c r="E10" s="111">
        <f>IF(RES_hhdet_in_tes!E10=0,"",RES_hhdet_in_tes!E10/RES_hhdet_in_fec!E10)</f>
        <v>0.6291155735829872</v>
      </c>
      <c r="F10" s="111">
        <f>IF(RES_hhdet_in_tes!F10=0,"",RES_hhdet_in_tes!F10/RES_hhdet_in_fec!F10)</f>
        <v>0.63359146197339444</v>
      </c>
      <c r="G10" s="111">
        <f>IF(RES_hhdet_in_tes!G10=0,"",RES_hhdet_in_tes!G10/RES_hhdet_in_fec!G10)</f>
        <v>0.63824557086869027</v>
      </c>
      <c r="H10" s="111">
        <f>IF(RES_hhdet_in_tes!H10=0,"",RES_hhdet_in_tes!H10/RES_hhdet_in_fec!H10)</f>
        <v>0.64306125916750623</v>
      </c>
      <c r="I10" s="111">
        <f>IF(RES_hhdet_in_tes!I10=0,"",RES_hhdet_in_tes!I10/RES_hhdet_in_fec!I10)</f>
        <v>0.64803295892573642</v>
      </c>
      <c r="J10" s="111">
        <f>IF(RES_hhdet_in_tes!J10=0,"",RES_hhdet_in_tes!J10/RES_hhdet_in_fec!J10)</f>
        <v>0.65316782068352386</v>
      </c>
      <c r="K10" s="111">
        <f>IF(RES_hhdet_in_tes!K10=0,"",RES_hhdet_in_tes!K10/RES_hhdet_in_fec!K10)</f>
        <v>0.65845625947375364</v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>
        <f>IF(RES_hhdet_in_tes!N10=0,"",RES_hhdet_in_tes!N10/RES_hhdet_in_fec!N10)</f>
        <v>0.67478671603047891</v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>
        <f>IF(RES_hhdet_in_tes!R10=0,"",RES_hhdet_in_tes!R10/RES_hhdet_in_fec!R10)</f>
        <v>0.70677262837920907</v>
      </c>
      <c r="S10" s="111">
        <f>IF(RES_hhdet_in_tes!S10=0,"",RES_hhdet_in_tes!S10/RES_hhdet_in_fec!S10)</f>
        <v>0.72398964565191692</v>
      </c>
      <c r="T10" s="111">
        <f>IF(RES_hhdet_in_tes!T10=0,"",RES_hhdet_in_tes!T10/RES_hhdet_in_fec!T10)</f>
        <v>0.7420444937372852</v>
      </c>
      <c r="U10" s="111">
        <f>IF(RES_hhdet_in_tes!U10=0,"",RES_hhdet_in_tes!U10/RES_hhdet_in_fec!U10)</f>
        <v>0.75853903576820969</v>
      </c>
      <c r="V10" s="111">
        <f>IF(RES_hhdet_in_tes!V10=0,"",RES_hhdet_in_tes!V10/RES_hhdet_in_fec!V10)</f>
        <v>0.77172643052694756</v>
      </c>
      <c r="W10" s="111">
        <f>IF(RES_hhdet_in_tes!W10=0,"",RES_hhdet_in_tes!W10/RES_hhdet_in_fec!W10)</f>
        <v>0.78120139467085015</v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>
        <f>IF(RES_hhdet_in_tes!F11=0,"",RES_hhdet_in_tes!F11/RES_hhdet_in_fec!F11)</f>
        <v>0.51924516191247672</v>
      </c>
      <c r="G11" s="111">
        <f>IF(RES_hhdet_in_tes!G11=0,"",RES_hhdet_in_tes!G11/RES_hhdet_in_fec!G11)</f>
        <v>0.52357718843300072</v>
      </c>
      <c r="H11" s="111">
        <f>IF(RES_hhdet_in_tes!H11=0,"",RES_hhdet_in_tes!H11/RES_hhdet_in_fec!H11)</f>
        <v>0.52835050558972196</v>
      </c>
      <c r="I11" s="111">
        <f>IF(RES_hhdet_in_tes!I11=0,"",RES_hhdet_in_tes!I11/RES_hhdet_in_fec!I11)</f>
        <v>0.53366852994536451</v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>
        <f>IF(RES_hhdet_in_tes!R11=0,"",RES_hhdet_in_tes!R11/RES_hhdet_in_fec!R11)</f>
        <v>0.79725516326835311</v>
      </c>
      <c r="S11" s="111">
        <f>IF(RES_hhdet_in_tes!S11=0,"",RES_hhdet_in_tes!S11/RES_hhdet_in_fec!S11)</f>
        <v>0.83081885059332172</v>
      </c>
      <c r="T11" s="111">
        <f>IF(RES_hhdet_in_tes!T11=0,"",RES_hhdet_in_tes!T11/RES_hhdet_in_fec!T11)</f>
        <v>0.86121615232156723</v>
      </c>
      <c r="U11" s="111">
        <f>IF(RES_hhdet_in_tes!U11=0,"",RES_hhdet_in_tes!U11/RES_hhdet_in_fec!U11)</f>
        <v>0.88654723709511107</v>
      </c>
      <c r="V11" s="111">
        <f>IF(RES_hhdet_in_tes!V11=0,"",RES_hhdet_in_tes!V11/RES_hhdet_in_fec!V11)</f>
        <v>0.90491227355593051</v>
      </c>
      <c r="W11" s="111">
        <f>IF(RES_hhdet_in_tes!W11=0,"",RES_hhdet_in_tes!W11/RES_hhdet_in_fec!W11)</f>
        <v>0.91355096860986451</v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>
        <f>IF(RES_hhdet_in_tes!T12=0,"",RES_hhdet_in_tes!T12/RES_hhdet_in_fec!T12)</f>
        <v>0.95133240579381795</v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>
        <f>IF(RES_hhdet_in_tes!T13=0,"",RES_hhdet_in_tes!T13/RES_hhdet_in_fec!T13)</f>
        <v>0.86121615232156712</v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>
        <f>IF(RES_hhdet_in_tes!T14=0,"",RES_hhdet_in_tes!T14/RES_hhdet_in_fec!T14)</f>
        <v>1</v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>
        <f>IF(RES_hhdet_in_tes!F15=0,"",RES_hhdet_in_tes!F15/RES_hhdet_in_fec!F15)</f>
        <v>0.57379897507284761</v>
      </c>
      <c r="G15" s="112">
        <f>IF(RES_hhdet_in_tes!G15=0,"",RES_hhdet_in_tes!G15/RES_hhdet_in_fec!G15)</f>
        <v>0.57557726447027102</v>
      </c>
      <c r="H15" s="112">
        <f>IF(RES_hhdet_in_tes!H15=0,"",RES_hhdet_in_tes!H15/RES_hhdet_in_fec!H15)</f>
        <v>0.57745469785629855</v>
      </c>
      <c r="I15" s="112">
        <f>IF(RES_hhdet_in_tes!I15=0,"",RES_hhdet_in_tes!I15/RES_hhdet_in_fec!I15)</f>
        <v>0.57945569943554109</v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>
        <f>IF(RES_hhdet_in_tes!N15=0,"",RES_hhdet_in_tes!N15/RES_hhdet_in_fec!N15)</f>
        <v>0.6006655063215175</v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>
        <f>IF(RES_hhdet_in_tes!R15=0,"",RES_hhdet_in_tes!R15/RES_hhdet_in_fec!R15)</f>
        <v>0.65777847445055004</v>
      </c>
      <c r="S15" s="112">
        <f>IF(RES_hhdet_in_tes!S15=0,"",RES_hhdet_in_tes!S15/RES_hhdet_in_fec!S15)</f>
        <v>0.66929699972164713</v>
      </c>
      <c r="T15" s="112">
        <f>IF(RES_hhdet_in_tes!T15=0,"",RES_hhdet_in_tes!T15/RES_hhdet_in_fec!T15)</f>
        <v>0.68045931711972663</v>
      </c>
      <c r="U15" s="112">
        <f>IF(RES_hhdet_in_tes!U15=0,"",RES_hhdet_in_tes!U15/RES_hhdet_in_fec!U15)</f>
        <v>0.69094488205788618</v>
      </c>
      <c r="V15" s="112">
        <f>IF(RES_hhdet_in_tes!V15=0,"",RES_hhdet_in_tes!V15/RES_hhdet_in_fec!V15)</f>
        <v>0.70026191496024748</v>
      </c>
      <c r="W15" s="112">
        <f>IF(RES_hhdet_in_tes!W15=0,"",RES_hhdet_in_tes!W15/RES_hhdet_in_fec!W15)</f>
        <v>0.70759622105460307</v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>
        <f>IF(RES_hhdet_in_tes!R16=0,"",RES_hhdet_in_tes!R16/RES_hhdet_in_fec!R16)</f>
        <v>0.85356122962220149</v>
      </c>
      <c r="S16" s="113">
        <f>IF(RES_hhdet_in_tes!S16=0,"",RES_hhdet_in_tes!S16/RES_hhdet_in_fec!S16)</f>
        <v>0.87058228313157215</v>
      </c>
      <c r="T16" s="113">
        <f>IF(RES_hhdet_in_tes!T16=0,"",RES_hhdet_in_tes!T16/RES_hhdet_in_fec!T16)</f>
        <v>0.87070295063373682</v>
      </c>
      <c r="U16" s="113">
        <f>IF(RES_hhdet_in_tes!U16=0,"",RES_hhdet_in_tes!U16/RES_hhdet_in_fec!U16)</f>
        <v>0.88278589738134661</v>
      </c>
      <c r="V16" s="113">
        <f>IF(RES_hhdet_in_tes!V16=0,"",RES_hhdet_in_tes!V16/RES_hhdet_in_fec!V16)</f>
        <v>0.88635997974214831</v>
      </c>
      <c r="W16" s="113">
        <f>IF(RES_hhdet_in_tes!W16=0,"",RES_hhdet_in_tes!W16/RES_hhdet_in_fec!W16)</f>
        <v>0.89065386112159428</v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>
        <f>IF(RES_hhdet_in_tes!R17=0,"",RES_hhdet_in_tes!R17/RES_hhdet_in_fec!R17)</f>
        <v>0.65777847445055004</v>
      </c>
      <c r="S17" s="111">
        <f>IF(RES_hhdet_in_tes!S17=0,"",RES_hhdet_in_tes!S17/RES_hhdet_in_fec!S17)</f>
        <v>0.66929699972164713</v>
      </c>
      <c r="T17" s="111">
        <f>IF(RES_hhdet_in_tes!T17=0,"",RES_hhdet_in_tes!T17/RES_hhdet_in_fec!T17)</f>
        <v>0.68045931711972674</v>
      </c>
      <c r="U17" s="111">
        <f>IF(RES_hhdet_in_tes!U17=0,"",RES_hhdet_in_tes!U17/RES_hhdet_in_fec!U17)</f>
        <v>0.69094488205788618</v>
      </c>
      <c r="V17" s="111">
        <f>IF(RES_hhdet_in_tes!V17=0,"",RES_hhdet_in_tes!V17/RES_hhdet_in_fec!V17)</f>
        <v>0.70026191496024748</v>
      </c>
      <c r="W17" s="111">
        <f>IF(RES_hhdet_in_tes!W17=0,"",RES_hhdet_in_tes!W17/RES_hhdet_in_fec!W17)</f>
        <v>0.70759622105460307</v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>
        <f>IF(RES_hhdet_in_tes!R18=0,"",RES_hhdet_in_tes!R18/RES_hhdet_in_fec!R18)</f>
        <v>1</v>
      </c>
      <c r="S18" s="111">
        <f>IF(RES_hhdet_in_tes!S18=0,"",RES_hhdet_in_tes!S18/RES_hhdet_in_fec!S18)</f>
        <v>1</v>
      </c>
      <c r="T18" s="111">
        <f>IF(RES_hhdet_in_tes!T18=0,"",RES_hhdet_in_tes!T18/RES_hhdet_in_fec!T18)</f>
        <v>1</v>
      </c>
      <c r="U18" s="111">
        <f>IF(RES_hhdet_in_tes!U18=0,"",RES_hhdet_in_tes!U18/RES_hhdet_in_fec!U18)</f>
        <v>1</v>
      </c>
      <c r="V18" s="111">
        <f>IF(RES_hhdet_in_tes!V18=0,"",RES_hhdet_in_tes!V18/RES_hhdet_in_fec!V18)</f>
        <v>1</v>
      </c>
      <c r="W18" s="111">
        <f>IF(RES_hhdet_in_tes!W18=0,"",RES_hhdet_in_tes!W18/RES_hhdet_in_fec!W18)</f>
        <v>1</v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0.71935115876357336</v>
      </c>
      <c r="D19" s="124">
        <f>IF(RES_hhdet_in_tes!D19=0,"",RES_hhdet_in_tes!D19/RES_hhdet_in_fec!D19)</f>
        <v>0.68796297559388053</v>
      </c>
      <c r="E19" s="124">
        <f>IF(RES_hhdet_in_tes!E19=0,"",RES_hhdet_in_tes!E19/RES_hhdet_in_fec!E19)</f>
        <v>0.70586654912151936</v>
      </c>
      <c r="F19" s="124">
        <f>IF(RES_hhdet_in_tes!F19=0,"",RES_hhdet_in_tes!F19/RES_hhdet_in_fec!F19)</f>
        <v>0.70767709206280704</v>
      </c>
      <c r="G19" s="124">
        <f>IF(RES_hhdet_in_tes!G19=0,"",RES_hhdet_in_tes!G19/RES_hhdet_in_fec!G19)</f>
        <v>0.69765299179045936</v>
      </c>
      <c r="H19" s="124">
        <f>IF(RES_hhdet_in_tes!H19=0,"",RES_hhdet_in_tes!H19/RES_hhdet_in_fec!H19)</f>
        <v>0.7022700577691765</v>
      </c>
      <c r="I19" s="124">
        <f>IF(RES_hhdet_in_tes!I19=0,"",RES_hhdet_in_tes!I19/RES_hhdet_in_fec!I19)</f>
        <v>0.69077559946807543</v>
      </c>
      <c r="J19" s="124">
        <f>IF(RES_hhdet_in_tes!J19=0,"",RES_hhdet_in_tes!J19/RES_hhdet_in_fec!J19)</f>
        <v>0.60114240198270263</v>
      </c>
      <c r="K19" s="124">
        <f>IF(RES_hhdet_in_tes!K19=0,"",RES_hhdet_in_tes!K19/RES_hhdet_in_fec!K19)</f>
        <v>0.60082761547118024</v>
      </c>
      <c r="L19" s="124" t="str">
        <f>IF(RES_hhdet_in_tes!L19=0,"",RES_hhdet_in_tes!L19/RES_hhdet_in_fec!L19)</f>
        <v/>
      </c>
      <c r="M19" s="124" t="str">
        <f>IF(RES_hhdet_in_tes!M19=0,"",RES_hhdet_in_tes!M19/RES_hhdet_in_fec!M19)</f>
        <v/>
      </c>
      <c r="N19" s="124">
        <f>IF(RES_hhdet_in_tes!N19=0,"",RES_hhdet_in_tes!N19/RES_hhdet_in_fec!N19)</f>
        <v>0.61387693121976927</v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>
        <f>IF(RES_hhdet_in_tes!R19=0,"",RES_hhdet_in_tes!R19/RES_hhdet_in_fec!R19)</f>
        <v>0.60015895425736487</v>
      </c>
      <c r="S19" s="124">
        <f>IF(RES_hhdet_in_tes!S19=0,"",RES_hhdet_in_tes!S19/RES_hhdet_in_fec!S19)</f>
        <v>0.60874907775126985</v>
      </c>
      <c r="T19" s="124">
        <f>IF(RES_hhdet_in_tes!T19=0,"",RES_hhdet_in_tes!T19/RES_hhdet_in_fec!T19)</f>
        <v>0.60317831366516983</v>
      </c>
      <c r="U19" s="124">
        <f>IF(RES_hhdet_in_tes!U19=0,"",RES_hhdet_in_tes!U19/RES_hhdet_in_fec!U19)</f>
        <v>0.59588054560372705</v>
      </c>
      <c r="V19" s="124">
        <f>IF(RES_hhdet_in_tes!V19=0,"",RES_hhdet_in_tes!V19/RES_hhdet_in_fec!V19)</f>
        <v>0.59466002256868278</v>
      </c>
      <c r="W19" s="124">
        <f>IF(RES_hhdet_in_tes!W19=0,"",RES_hhdet_in_tes!W19/RES_hhdet_in_fec!W19)</f>
        <v>0.60228217312036536</v>
      </c>
      <c r="DA19" s="130" t="s">
        <v>3603</v>
      </c>
    </row>
    <row r="20" spans="1:105" ht="12" customHeight="1" x14ac:dyDescent="0.25">
      <c r="A20" s="97" t="s">
        <v>51</v>
      </c>
      <c r="B20" s="111"/>
      <c r="C20" s="111">
        <f>IF(RES_hhdet_in_tes!C20=0,"",RES_hhdet_in_tes!C20/RES_hhdet_in_fec!C20)</f>
        <v>0.58068277411686497</v>
      </c>
      <c r="D20" s="111">
        <f>IF(RES_hhdet_in_tes!D20=0,"",RES_hhdet_in_tes!D20/RES_hhdet_in_fec!D20)</f>
        <v>0.5810732028027874</v>
      </c>
      <c r="E20" s="111">
        <f>IF(RES_hhdet_in_tes!E20=0,"",RES_hhdet_in_tes!E20/RES_hhdet_in_fec!E20)</f>
        <v>0.58145812525438856</v>
      </c>
      <c r="F20" s="111">
        <f>IF(RES_hhdet_in_tes!F20=0,"",RES_hhdet_in_tes!F20/RES_hhdet_in_fec!F20)</f>
        <v>0.58184229685585487</v>
      </c>
      <c r="G20" s="111">
        <f>IF(RES_hhdet_in_tes!G20=0,"",RES_hhdet_in_tes!G20/RES_hhdet_in_fec!G20)</f>
        <v>0.58222139753938251</v>
      </c>
      <c r="H20" s="111">
        <f>IF(RES_hhdet_in_tes!H20=0,"",RES_hhdet_in_tes!H20/RES_hhdet_in_fec!H20)</f>
        <v>0.58259595602627356</v>
      </c>
      <c r="I20" s="111">
        <f>IF(RES_hhdet_in_tes!I20=0,"",RES_hhdet_in_tes!I20/RES_hhdet_in_fec!I20)</f>
        <v>0.58296490785169441</v>
      </c>
      <c r="J20" s="111">
        <f>IF(RES_hhdet_in_tes!J20=0,"",RES_hhdet_in_tes!J20/RES_hhdet_in_fec!J20)</f>
        <v>0.58332389227894665</v>
      </c>
      <c r="K20" s="111">
        <f>IF(RES_hhdet_in_tes!K20=0,"",RES_hhdet_in_tes!K20/RES_hhdet_in_fec!K20)</f>
        <v>0.58366920153482571</v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>
        <f>IF(RES_hhdet_in_tes!N20=0,"",RES_hhdet_in_tes!N20/RES_hhdet_in_fec!N20)</f>
        <v>0.58417777286562689</v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>
        <f>IF(RES_hhdet_in_tes!R20=0,"",RES_hhdet_in_tes!R20/RES_hhdet_in_fec!R20)</f>
        <v>0.58530187607626272</v>
      </c>
      <c r="S20" s="111">
        <f>IF(RES_hhdet_in_tes!S20=0,"",RES_hhdet_in_tes!S20/RES_hhdet_in_fec!S20)</f>
        <v>0.58714003951853411</v>
      </c>
      <c r="T20" s="111">
        <f>IF(RES_hhdet_in_tes!T20=0,"",RES_hhdet_in_tes!T20/RES_hhdet_in_fec!T20)</f>
        <v>0.58928456353451586</v>
      </c>
      <c r="U20" s="111">
        <f>IF(RES_hhdet_in_tes!U20=0,"",RES_hhdet_in_tes!U20/RES_hhdet_in_fec!U20)</f>
        <v>0.59150567769392581</v>
      </c>
      <c r="V20" s="111">
        <f>IF(RES_hhdet_in_tes!V20=0,"",RES_hhdet_in_tes!V20/RES_hhdet_in_fec!V20)</f>
        <v>0.59357361156647992</v>
      </c>
      <c r="W20" s="111">
        <f>IF(RES_hhdet_in_tes!W20=0,"",RES_hhdet_in_tes!W20/RES_hhdet_in_fec!W20)</f>
        <v>0.59548836515217729</v>
      </c>
      <c r="DA20" s="63" t="s">
        <v>3604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0.58950678071556706</v>
      </c>
      <c r="D21" s="111">
        <f>IF(RES_hhdet_in_tes!D21=0,"",RES_hhdet_in_tes!D21/RES_hhdet_in_fec!D21)</f>
        <v>0.58998758990569</v>
      </c>
      <c r="E21" s="111">
        <f>IF(RES_hhdet_in_tes!E21=0,"",RES_hhdet_in_tes!E21/RES_hhdet_in_fec!E21)</f>
        <v>0.59046161822094334</v>
      </c>
      <c r="F21" s="111">
        <f>IF(RES_hhdet_in_tes!F21=0,"",RES_hhdet_in_tes!F21/RES_hhdet_in_fec!F21)</f>
        <v>0.5909347218714418</v>
      </c>
      <c r="G21" s="111">
        <f>IF(RES_hhdet_in_tes!G21=0,"",RES_hhdet_in_tes!G21/RES_hhdet_in_fec!G21)</f>
        <v>0.59140158073503002</v>
      </c>
      <c r="H21" s="111">
        <f>IF(RES_hhdet_in_tes!H21=0,"",RES_hhdet_in_tes!H21/RES_hhdet_in_fec!H21)</f>
        <v>0.59186284592693095</v>
      </c>
      <c r="I21" s="111">
        <f>IF(RES_hhdet_in_tes!I21=0,"",RES_hhdet_in_tes!I21/RES_hhdet_in_fec!I21)</f>
        <v>0.5923172065688902</v>
      </c>
      <c r="J21" s="111">
        <f>IF(RES_hhdet_in_tes!J21=0,"",RES_hhdet_in_tes!J21/RES_hhdet_in_fec!J21)</f>
        <v>0.59275929245539727</v>
      </c>
      <c r="K21" s="111">
        <f>IF(RES_hhdet_in_tes!K21=0,"",RES_hhdet_in_tes!K21/RES_hhdet_in_fec!K21)</f>
        <v>0.59318453749923639</v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>
        <f>IF(RES_hhdet_in_tes!N21=0,"",RES_hhdet_in_tes!N21/RES_hhdet_in_fec!N21)</f>
        <v>0.59381083822584535</v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>
        <f>IF(RES_hhdet_in_tes!R21=0,"",RES_hhdet_in_tes!R21/RES_hhdet_in_fec!R21)</f>
        <v>0.59519516057153399</v>
      </c>
      <c r="S21" s="111">
        <f>IF(RES_hhdet_in_tes!S21=0,"",RES_hhdet_in_tes!S21/RES_hhdet_in_fec!S21)</f>
        <v>0.5974588412585814</v>
      </c>
      <c r="T21" s="111" t="str">
        <f>IF(RES_hhdet_in_tes!T21=0,"",RES_hhdet_in_tes!T21/RES_hhdet_in_fec!T21)</f>
        <v/>
      </c>
      <c r="U21" s="111">
        <f>IF(RES_hhdet_in_tes!U21=0,"",RES_hhdet_in_tes!U21/RES_hhdet_in_fec!U21)</f>
        <v>0.6028350828903154</v>
      </c>
      <c r="V21" s="111">
        <f>IF(RES_hhdet_in_tes!V21=0,"",RES_hhdet_in_tes!V21/RES_hhdet_in_fec!V21)</f>
        <v>0.60538172366324228</v>
      </c>
      <c r="W21" s="111">
        <f>IF(RES_hhdet_in_tes!W21=0,"",RES_hhdet_in_tes!W21/RES_hhdet_in_fec!W21)</f>
        <v>0.60773972437891421</v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0.75126372723481127</v>
      </c>
      <c r="D22" s="45">
        <f>IF(RES_hhdet_in_tes!D22=0,"",RES_hhdet_in_tes!D22/RES_hhdet_in_fec!D22)</f>
        <v>0.75261001320180632</v>
      </c>
      <c r="E22" s="45">
        <f>IF(RES_hhdet_in_tes!E22=0,"",RES_hhdet_in_tes!E22/RES_hhdet_in_fec!E22)</f>
        <v>0.75400608156071025</v>
      </c>
      <c r="F22" s="45">
        <f>IF(RES_hhdet_in_tes!F22=0,"",RES_hhdet_in_tes!F22/RES_hhdet_in_fec!F22)</f>
        <v>0.75540893842760182</v>
      </c>
      <c r="G22" s="45">
        <f>IF(RES_hhdet_in_tes!G22=0,"",RES_hhdet_in_tes!G22/RES_hhdet_in_fec!G22)</f>
        <v>0.75685764194928862</v>
      </c>
      <c r="H22" s="45">
        <f>IF(RES_hhdet_in_tes!H22=0,"",RES_hhdet_in_tes!H22/RES_hhdet_in_fec!H22)</f>
        <v>0.75834741190583976</v>
      </c>
      <c r="I22" s="45">
        <f>IF(RES_hhdet_in_tes!I22=0,"",RES_hhdet_in_tes!I22/RES_hhdet_in_fec!I22)</f>
        <v>0.75988787222576981</v>
      </c>
      <c r="J22" s="45">
        <f>IF(RES_hhdet_in_tes!J22=0,"",RES_hhdet_in_tes!J22/RES_hhdet_in_fec!J22)</f>
        <v>0.76151844874726282</v>
      </c>
      <c r="K22" s="45">
        <f>IF(RES_hhdet_in_tes!K22=0,"",RES_hhdet_in_tes!K22/RES_hhdet_in_fec!K22)</f>
        <v>0.76327266380300318</v>
      </c>
      <c r="L22" s="45" t="str">
        <f>IF(RES_hhdet_in_tes!L22=0,"",RES_hhdet_in_tes!L22/RES_hhdet_in_fec!L22)</f>
        <v/>
      </c>
      <c r="M22" s="45" t="str">
        <f>IF(RES_hhdet_in_tes!M22=0,"",RES_hhdet_in_tes!M22/RES_hhdet_in_fec!M22)</f>
        <v/>
      </c>
      <c r="N22" s="45">
        <f>IF(RES_hhdet_in_tes!N22=0,"",RES_hhdet_in_tes!N22/RES_hhdet_in_fec!N22)</f>
        <v>0.77112920030348697</v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>
        <f>IF(RES_hhdet_in_tes!R22=0,"",RES_hhdet_in_tes!R22/RES_hhdet_in_fec!R22)</f>
        <v>0.80010795619476671</v>
      </c>
      <c r="S22" s="45">
        <f>IF(RES_hhdet_in_tes!S22=0,"",RES_hhdet_in_tes!S22/RES_hhdet_in_fec!S22)</f>
        <v>0.81329721534018884</v>
      </c>
      <c r="T22" s="45">
        <f>IF(RES_hhdet_in_tes!T22=0,"",RES_hhdet_in_tes!T22/RES_hhdet_in_fec!T22)</f>
        <v>0.82747780799312509</v>
      </c>
      <c r="U22" s="45">
        <f>IF(RES_hhdet_in_tes!U22=0,"",RES_hhdet_in_tes!U22/RES_hhdet_in_fec!U22)</f>
        <v>0.84101933315282251</v>
      </c>
      <c r="V22" s="45">
        <f>IF(RES_hhdet_in_tes!V22=0,"",RES_hhdet_in_tes!V22/RES_hhdet_in_fec!V22)</f>
        <v>0.85229138981851071</v>
      </c>
      <c r="W22" s="45">
        <f>IF(RES_hhdet_in_tes!W22=0,"",RES_hhdet_in_tes!W22/RES_hhdet_in_fec!W22)</f>
        <v>0.86072127070185434</v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0.5614163692247689</v>
      </c>
      <c r="D24" s="119">
        <f>IF(RES_hhdet_in_tes!D24=0,"",RES_hhdet_in_tes!D24/RES_hhdet_in_fec!D24)</f>
        <v>0.56633535973470583</v>
      </c>
      <c r="E24" s="119">
        <f>IF(RES_hhdet_in_tes!E24=0,"",RES_hhdet_in_tes!E24/RES_hhdet_in_fec!E24)</f>
        <v>0.57700964498324459</v>
      </c>
      <c r="F24" s="119">
        <f>IF(RES_hhdet_in_tes!F24=0,"",RES_hhdet_in_tes!F24/RES_hhdet_in_fec!F24)</f>
        <v>0.59523195006330576</v>
      </c>
      <c r="G24" s="119">
        <f>IF(RES_hhdet_in_tes!G24=0,"",RES_hhdet_in_tes!G24/RES_hhdet_in_fec!G24)</f>
        <v>0.5924601083460812</v>
      </c>
      <c r="H24" s="119">
        <f>IF(RES_hhdet_in_tes!H24=0,"",RES_hhdet_in_tes!H24/RES_hhdet_in_fec!H24)</f>
        <v>0.59201322437940551</v>
      </c>
      <c r="I24" s="119">
        <f>IF(RES_hhdet_in_tes!I24=0,"",RES_hhdet_in_tes!I24/RES_hhdet_in_fec!I24)</f>
        <v>0.60118998168400817</v>
      </c>
      <c r="J24" s="119">
        <f>IF(RES_hhdet_in_tes!J24=0,"",RES_hhdet_in_tes!J24/RES_hhdet_in_fec!J24)</f>
        <v>0.60516339591992818</v>
      </c>
      <c r="K24" s="119">
        <f>IF(RES_hhdet_in_tes!K24=0,"",RES_hhdet_in_tes!K24/RES_hhdet_in_fec!K24)</f>
        <v>0.61353016843963737</v>
      </c>
      <c r="L24" s="119">
        <f>IF(RES_hhdet_in_tes!L24=0,"",RES_hhdet_in_tes!L24/RES_hhdet_in_fec!L24)</f>
        <v>0.62935455929010342</v>
      </c>
      <c r="M24" s="119" t="str">
        <f>IF(RES_hhdet_in_tes!M24=0,"",RES_hhdet_in_tes!M24/RES_hhdet_in_fec!M24)</f>
        <v/>
      </c>
      <c r="N24" s="119" t="str">
        <f>IF(RES_hhdet_in_tes!N24=0,"",RES_hhdet_in_tes!N24/RES_hhdet_in_fec!N24)</f>
        <v/>
      </c>
      <c r="O24" s="119">
        <f>IF(RES_hhdet_in_tes!O24=0,"",RES_hhdet_in_tes!O24/RES_hhdet_in_fec!O24)</f>
        <v>0.67611460699716497</v>
      </c>
      <c r="P24" s="119">
        <f>IF(RES_hhdet_in_tes!P24=0,"",RES_hhdet_in_tes!P24/RES_hhdet_in_fec!P24)</f>
        <v>0.69253497821455923</v>
      </c>
      <c r="Q24" s="119" t="str">
        <f>IF(RES_hhdet_in_tes!Q24=0,"",RES_hhdet_in_tes!Q24/RES_hhdet_in_fec!Q24)</f>
        <v/>
      </c>
      <c r="R24" s="119">
        <f>IF(RES_hhdet_in_tes!R24=0,"",RES_hhdet_in_tes!R24/RES_hhdet_in_fec!R24)</f>
        <v>0.74327080256529454</v>
      </c>
      <c r="S24" s="119">
        <f>IF(RES_hhdet_in_tes!S24=0,"",RES_hhdet_in_tes!S24/RES_hhdet_in_fec!S24)</f>
        <v>0.75710810496848757</v>
      </c>
      <c r="T24" s="119">
        <f>IF(RES_hhdet_in_tes!T24=0,"",RES_hhdet_in_tes!T24/RES_hhdet_in_fec!T24)</f>
        <v>0.77584941056060752</v>
      </c>
      <c r="U24" s="119">
        <f>IF(RES_hhdet_in_tes!U24=0,"",RES_hhdet_in_tes!U24/RES_hhdet_in_fec!U24)</f>
        <v>0.75835323878159766</v>
      </c>
      <c r="V24" s="119">
        <f>IF(RES_hhdet_in_tes!V24=0,"",RES_hhdet_in_tes!V24/RES_hhdet_in_fec!V24)</f>
        <v>0.77385033349781029</v>
      </c>
      <c r="W24" s="119">
        <f>IF(RES_hhdet_in_tes!W24=0,"",RES_hhdet_in_tes!W24/RES_hhdet_in_fec!W24)</f>
        <v>0.7670571285766753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0.55819307331474921</v>
      </c>
      <c r="D25" s="124">
        <f>IF(RES_hhdet_in_tes!D25=0,"",RES_hhdet_in_tes!D25/RES_hhdet_in_fec!D25)</f>
        <v>0.56410710281305654</v>
      </c>
      <c r="E25" s="124">
        <f>IF(RES_hhdet_in_tes!E25=0,"",RES_hhdet_in_tes!E25/RES_hhdet_in_fec!E25)</f>
        <v>0.57026750735005804</v>
      </c>
      <c r="F25" s="124">
        <f>IF(RES_hhdet_in_tes!F25=0,"",RES_hhdet_in_tes!F25/RES_hhdet_in_fec!F25)</f>
        <v>0.57639187399918046</v>
      </c>
      <c r="G25" s="124">
        <f>IF(RES_hhdet_in_tes!G25=0,"",RES_hhdet_in_tes!G25/RES_hhdet_in_fec!G25)</f>
        <v>0.58269656348998089</v>
      </c>
      <c r="H25" s="124">
        <f>IF(RES_hhdet_in_tes!H25=0,"",RES_hhdet_in_tes!H25/RES_hhdet_in_fec!H25)</f>
        <v>0.58912519546728082</v>
      </c>
      <c r="I25" s="124">
        <f>IF(RES_hhdet_in_tes!I25=0,"",RES_hhdet_in_tes!I25/RES_hhdet_in_fec!I25)</f>
        <v>0.59576691709109686</v>
      </c>
      <c r="J25" s="124">
        <f>IF(RES_hhdet_in_tes!J25=0,"",RES_hhdet_in_tes!J25/RES_hhdet_in_fec!J25)</f>
        <v>0.60281850442344598</v>
      </c>
      <c r="K25" s="124">
        <f>IF(RES_hhdet_in_tes!K25=0,"",RES_hhdet_in_tes!K25/RES_hhdet_in_fec!K25)</f>
        <v>0.61043243522993129</v>
      </c>
      <c r="L25" s="124">
        <f>IF(RES_hhdet_in_tes!L25=0,"",RES_hhdet_in_tes!L25/RES_hhdet_in_fec!L25)</f>
        <v>0.61848022635341449</v>
      </c>
      <c r="M25" s="124" t="str">
        <f>IF(RES_hhdet_in_tes!M25=0,"",RES_hhdet_in_tes!M25/RES_hhdet_in_fec!M25)</f>
        <v/>
      </c>
      <c r="N25" s="124" t="str">
        <f>IF(RES_hhdet_in_tes!N25=0,"",RES_hhdet_in_tes!N25/RES_hhdet_in_fec!N25)</f>
        <v/>
      </c>
      <c r="O25" s="124">
        <f>IF(RES_hhdet_in_tes!O25=0,"",RES_hhdet_in_tes!O25/RES_hhdet_in_fec!O25)</f>
        <v>0.6772082150354084</v>
      </c>
      <c r="P25" s="124">
        <f>IF(RES_hhdet_in_tes!P25=0,"",RES_hhdet_in_tes!P25/RES_hhdet_in_fec!P25)</f>
        <v>0.70732325539597662</v>
      </c>
      <c r="Q25" s="124" t="str">
        <f>IF(RES_hhdet_in_tes!Q25=0,"",RES_hhdet_in_tes!Q25/RES_hhdet_in_fec!Q25)</f>
        <v/>
      </c>
      <c r="R25" s="124">
        <f>IF(RES_hhdet_in_tes!R25=0,"",RES_hhdet_in_tes!R25/RES_hhdet_in_fec!R25)</f>
        <v>0.74416430086476915</v>
      </c>
      <c r="S25" s="124">
        <f>IF(RES_hhdet_in_tes!S25=0,"",RES_hhdet_in_tes!S25/RES_hhdet_in_fec!S25)</f>
        <v>0.75283142836111838</v>
      </c>
      <c r="T25" s="124">
        <f>IF(RES_hhdet_in_tes!T25=0,"",RES_hhdet_in_tes!T25/RES_hhdet_in_fec!T25)</f>
        <v>0.75926511223353266</v>
      </c>
      <c r="U25" s="124">
        <f>IF(RES_hhdet_in_tes!U25=0,"",RES_hhdet_in_tes!U25/RES_hhdet_in_fec!U25)</f>
        <v>0.76415569992059507</v>
      </c>
      <c r="V25" s="124">
        <f>IF(RES_hhdet_in_tes!V25=0,"",RES_hhdet_in_tes!V25/RES_hhdet_in_fec!V25)</f>
        <v>0.76846566263101446</v>
      </c>
      <c r="W25" s="124">
        <f>IF(RES_hhdet_in_tes!W25=0,"",RES_hhdet_in_tes!W25/RES_hhdet_in_fec!W25)</f>
        <v>0.77122921857360316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0.55230848021128165</v>
      </c>
      <c r="D26" s="111">
        <f>IF(RES_hhdet_in_tes!D26=0,"",RES_hhdet_in_tes!D26/RES_hhdet_in_fec!D26)</f>
        <v>0.55837283324658216</v>
      </c>
      <c r="E26" s="111">
        <f>IF(RES_hhdet_in_tes!E26=0,"",RES_hhdet_in_tes!E26/RES_hhdet_in_fec!E26)</f>
        <v>0.56464704614214745</v>
      </c>
      <c r="F26" s="111">
        <f>IF(RES_hhdet_in_tes!F26=0,"",RES_hhdet_in_tes!F26/RES_hhdet_in_fec!F26)</f>
        <v>0.5708899019195216</v>
      </c>
      <c r="G26" s="111">
        <f>IF(RES_hhdet_in_tes!G26=0,"",RES_hhdet_in_tes!G26/RES_hhdet_in_fec!G26)</f>
        <v>0.57731151018477833</v>
      </c>
      <c r="H26" s="111">
        <f>IF(RES_hhdet_in_tes!H26=0,"",RES_hhdet_in_tes!H26/RES_hhdet_in_fec!H26)</f>
        <v>0.58387993403096794</v>
      </c>
      <c r="I26" s="111">
        <f>IF(RES_hhdet_in_tes!I26=0,"",RES_hhdet_in_tes!I26/RES_hhdet_in_fec!I26)</f>
        <v>0.59064066187377207</v>
      </c>
      <c r="J26" s="111">
        <f>IF(RES_hhdet_in_tes!J26=0,"",RES_hhdet_in_tes!J26/RES_hhdet_in_fec!J26)</f>
        <v>0.59779444611626842</v>
      </c>
      <c r="K26" s="111">
        <f>IF(RES_hhdet_in_tes!K26=0,"",RES_hhdet_in_tes!K26/RES_hhdet_in_fec!K26)</f>
        <v>0.6055042164504798</v>
      </c>
      <c r="L26" s="111">
        <f>IF(RES_hhdet_in_tes!L26=0,"",RES_hhdet_in_tes!L26/RES_hhdet_in_fec!L26)</f>
        <v>0.61380000000000012</v>
      </c>
      <c r="M26" s="111" t="str">
        <f>IF(RES_hhdet_in_tes!M26=0,"",RES_hhdet_in_tes!M26/RES_hhdet_in_fec!M26)</f>
        <v/>
      </c>
      <c r="N26" s="111" t="str">
        <f>IF(RES_hhdet_in_tes!N26=0,"",RES_hhdet_in_tes!N26/RES_hhdet_in_fec!N26)</f>
        <v/>
      </c>
      <c r="O26" s="111">
        <f>IF(RES_hhdet_in_tes!O26=0,"",RES_hhdet_in_tes!O26/RES_hhdet_in_fec!O26)</f>
        <v>0.67299250335141625</v>
      </c>
      <c r="P26" s="111">
        <f>IF(RES_hhdet_in_tes!P26=0,"",RES_hhdet_in_tes!P26/RES_hhdet_in_fec!P26)</f>
        <v>0.7032996693083402</v>
      </c>
      <c r="Q26" s="111" t="str">
        <f>IF(RES_hhdet_in_tes!Q26=0,"",RES_hhdet_in_tes!Q26/RES_hhdet_in_fec!Q26)</f>
        <v/>
      </c>
      <c r="R26" s="111">
        <f>IF(RES_hhdet_in_tes!R26=0,"",RES_hhdet_in_tes!R26/RES_hhdet_in_fec!R26)</f>
        <v>0.74062634948581785</v>
      </c>
      <c r="S26" s="111">
        <f>IF(RES_hhdet_in_tes!S26=0,"",RES_hhdet_in_tes!S26/RES_hhdet_in_fec!S26)</f>
        <v>0.74935678515794013</v>
      </c>
      <c r="T26" s="111">
        <f>IF(RES_hhdet_in_tes!T26=0,"",RES_hhdet_in_tes!T26/RES_hhdet_in_fec!T26)</f>
        <v>0.75573581433487258</v>
      </c>
      <c r="U26" s="111">
        <f>IF(RES_hhdet_in_tes!U26=0,"",RES_hhdet_in_tes!U26/RES_hhdet_in_fec!U26)</f>
        <v>0.76071484153790725</v>
      </c>
      <c r="V26" s="111">
        <f>IF(RES_hhdet_in_tes!V26=0,"",RES_hhdet_in_tes!V26/RES_hhdet_in_fec!V26)</f>
        <v>0.76507894736842119</v>
      </c>
      <c r="W26" s="111">
        <f>IF(RES_hhdet_in_tes!W26=0,"",RES_hhdet_in_tes!W26/RES_hhdet_in_fec!W26)</f>
        <v>0.76797059731236961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 t="str">
        <f>IF(RES_hhdet_in_tes!M27=0,"",RES_hhdet_in_tes!M27/RES_hhdet_in_fec!M27)</f>
        <v/>
      </c>
      <c r="N27" s="111" t="str">
        <f>IF(RES_hhdet_in_tes!N27=0,"",RES_hhdet_in_tes!N27/RES_hhdet_in_fec!N27)</f>
        <v/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 t="str">
        <f>IF(RES_hhdet_in_tes!Q27=0,"",RES_hhdet_in_tes!Q27/RES_hhdet_in_fec!Q27)</f>
        <v/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2.1968043509277422</v>
      </c>
      <c r="D28" s="124">
        <f>IF(RES_hhdet_in_tes!D28=0,"",RES_hhdet_in_tes!D28/RES_hhdet_in_fec!D28)</f>
        <v>2.2669746414642589</v>
      </c>
      <c r="E28" s="124">
        <f>IF(RES_hhdet_in_tes!E28=0,"",RES_hhdet_in_tes!E28/RES_hhdet_in_fec!E28)</f>
        <v>2.3378858336410651</v>
      </c>
      <c r="F28" s="124">
        <f>IF(RES_hhdet_in_tes!F28=0,"",RES_hhdet_in_tes!F28/RES_hhdet_in_fec!F28)</f>
        <v>2.4088731824014991</v>
      </c>
      <c r="G28" s="124">
        <f>IF(RES_hhdet_in_tes!G28=0,"",RES_hhdet_in_tes!G28/RES_hhdet_in_fec!G28)</f>
        <v>2.4805350866479485</v>
      </c>
      <c r="H28" s="124">
        <f>IF(RES_hhdet_in_tes!H28=0,"",RES_hhdet_in_tes!H28/RES_hhdet_in_fec!H28)</f>
        <v>2.5527944211184717</v>
      </c>
      <c r="I28" s="124">
        <f>IF(RES_hhdet_in_tes!I28=0,"",RES_hhdet_in_tes!I28/RES_hhdet_in_fec!I28)</f>
        <v>2.6257945892126671</v>
      </c>
      <c r="J28" s="124">
        <f>IF(RES_hhdet_in_tes!J28=0,"",RES_hhdet_in_tes!J28/RES_hhdet_in_fec!J28)</f>
        <v>2.700132084205634</v>
      </c>
      <c r="K28" s="124">
        <f>IF(RES_hhdet_in_tes!K28=0,"",RES_hhdet_in_tes!K28/RES_hhdet_in_fec!K28)</f>
        <v>2.7763084503813298</v>
      </c>
      <c r="L28" s="124">
        <f>IF(RES_hhdet_in_tes!L28=0,"",RES_hhdet_in_tes!L28/RES_hhdet_in_fec!L28)</f>
        <v>2.8544476916271067</v>
      </c>
      <c r="M28" s="124" t="str">
        <f>IF(RES_hhdet_in_tes!M28=0,"",RES_hhdet_in_tes!M28/RES_hhdet_in_fec!M28)</f>
        <v/>
      </c>
      <c r="N28" s="124" t="str">
        <f>IF(RES_hhdet_in_tes!N28=0,"",RES_hhdet_in_tes!N28/RES_hhdet_in_fec!N28)</f>
        <v/>
      </c>
      <c r="O28" s="124">
        <f>IF(RES_hhdet_in_tes!O28=0,"",RES_hhdet_in_tes!O28/RES_hhdet_in_fec!O28)</f>
        <v>3.1953898145612132</v>
      </c>
      <c r="P28" s="124">
        <f>IF(RES_hhdet_in_tes!P28=0,"",RES_hhdet_in_tes!P28/RES_hhdet_in_fec!P28)</f>
        <v>3.3415368842609987</v>
      </c>
      <c r="Q28" s="124" t="str">
        <f>IF(RES_hhdet_in_tes!Q28=0,"",RES_hhdet_in_tes!Q28/RES_hhdet_in_fec!Q28)</f>
        <v/>
      </c>
      <c r="R28" s="124">
        <f>IF(RES_hhdet_in_tes!R28=0,"",RES_hhdet_in_tes!R28/RES_hhdet_in_fec!R28)</f>
        <v>3.5459272061512523</v>
      </c>
      <c r="S28" s="124">
        <f>IF(RES_hhdet_in_tes!S28=0,"",RES_hhdet_in_tes!S28/RES_hhdet_in_fec!S28)</f>
        <v>3.6086433049197844</v>
      </c>
      <c r="T28" s="124">
        <f>IF(RES_hhdet_in_tes!T28=0,"",RES_hhdet_in_tes!T28/RES_hhdet_in_fec!T28)</f>
        <v>3.6610449928639803</v>
      </c>
      <c r="U28" s="124">
        <f>IF(RES_hhdet_in_tes!U28=0,"",RES_hhdet_in_tes!U28/RES_hhdet_in_fec!U28)</f>
        <v>3.7087500070559436</v>
      </c>
      <c r="V28" s="124">
        <f>IF(RES_hhdet_in_tes!V28=0,"",RES_hhdet_in_tes!V28/RES_hhdet_in_fec!V28)</f>
        <v>3.7573904875982858</v>
      </c>
      <c r="W28" s="124">
        <f>IF(RES_hhdet_in_tes!W28=0,"",RES_hhdet_in_tes!W28/RES_hhdet_in_fec!W28)</f>
        <v>3.8050101974868964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2.1968043509277422</v>
      </c>
      <c r="D29" s="111">
        <f>IF(RES_hhdet_in_tes!D29=0,"",RES_hhdet_in_tes!D29/RES_hhdet_in_fec!D29)</f>
        <v>2.2669746414642589</v>
      </c>
      <c r="E29" s="111">
        <f>IF(RES_hhdet_in_tes!E29=0,"",RES_hhdet_in_tes!E29/RES_hhdet_in_fec!E29)</f>
        <v>2.3378858336410651</v>
      </c>
      <c r="F29" s="111">
        <f>IF(RES_hhdet_in_tes!F29=0,"",RES_hhdet_in_tes!F29/RES_hhdet_in_fec!F29)</f>
        <v>2.4088731824014991</v>
      </c>
      <c r="G29" s="111">
        <f>IF(RES_hhdet_in_tes!G29=0,"",RES_hhdet_in_tes!G29/RES_hhdet_in_fec!G29)</f>
        <v>2.4805350866479485</v>
      </c>
      <c r="H29" s="111">
        <f>IF(RES_hhdet_in_tes!H29=0,"",RES_hhdet_in_tes!H29/RES_hhdet_in_fec!H29)</f>
        <v>2.5527944211184717</v>
      </c>
      <c r="I29" s="111">
        <f>IF(RES_hhdet_in_tes!I29=0,"",RES_hhdet_in_tes!I29/RES_hhdet_in_fec!I29)</f>
        <v>2.6257945892126671</v>
      </c>
      <c r="J29" s="111">
        <f>IF(RES_hhdet_in_tes!J29=0,"",RES_hhdet_in_tes!J29/RES_hhdet_in_fec!J29)</f>
        <v>2.700132084205634</v>
      </c>
      <c r="K29" s="111">
        <f>IF(RES_hhdet_in_tes!K29=0,"",RES_hhdet_in_tes!K29/RES_hhdet_in_fec!K29)</f>
        <v>2.7763084503813298</v>
      </c>
      <c r="L29" s="111">
        <f>IF(RES_hhdet_in_tes!L29=0,"",RES_hhdet_in_tes!L29/RES_hhdet_in_fec!L29)</f>
        <v>2.8544476916271067</v>
      </c>
      <c r="M29" s="111" t="str">
        <f>IF(RES_hhdet_in_tes!M29=0,"",RES_hhdet_in_tes!M29/RES_hhdet_in_fec!M29)</f>
        <v/>
      </c>
      <c r="N29" s="111" t="str">
        <f>IF(RES_hhdet_in_tes!N29=0,"",RES_hhdet_in_tes!N29/RES_hhdet_in_fec!N29)</f>
        <v/>
      </c>
      <c r="O29" s="111">
        <f>IF(RES_hhdet_in_tes!O29=0,"",RES_hhdet_in_tes!O29/RES_hhdet_in_fec!O29)</f>
        <v>3.1953898145612132</v>
      </c>
      <c r="P29" s="111">
        <f>IF(RES_hhdet_in_tes!P29=0,"",RES_hhdet_in_tes!P29/RES_hhdet_in_fec!P29)</f>
        <v>3.3415368842609987</v>
      </c>
      <c r="Q29" s="111" t="str">
        <f>IF(RES_hhdet_in_tes!Q29=0,"",RES_hhdet_in_tes!Q29/RES_hhdet_in_fec!Q29)</f>
        <v/>
      </c>
      <c r="R29" s="111">
        <f>IF(RES_hhdet_in_tes!R29=0,"",RES_hhdet_in_tes!R29/RES_hhdet_in_fec!R29)</f>
        <v>3.5459272061512523</v>
      </c>
      <c r="S29" s="111">
        <f>IF(RES_hhdet_in_tes!S29=0,"",RES_hhdet_in_tes!S29/RES_hhdet_in_fec!S29)</f>
        <v>3.6086433049197844</v>
      </c>
      <c r="T29" s="111">
        <f>IF(RES_hhdet_in_tes!T29=0,"",RES_hhdet_in_tes!T29/RES_hhdet_in_fec!T29)</f>
        <v>3.6610449928639803</v>
      </c>
      <c r="U29" s="111">
        <f>IF(RES_hhdet_in_tes!U29=0,"",RES_hhdet_in_tes!U29/RES_hhdet_in_fec!U29)</f>
        <v>3.7087500070559436</v>
      </c>
      <c r="V29" s="111">
        <f>IF(RES_hhdet_in_tes!V29=0,"",RES_hhdet_in_tes!V29/RES_hhdet_in_fec!V29)</f>
        <v>3.7573904875982858</v>
      </c>
      <c r="W29" s="111">
        <f>IF(RES_hhdet_in_tes!W29=0,"",RES_hhdet_in_tes!W29/RES_hhdet_in_fec!W29)</f>
        <v>3.8050101974868964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0.54191283317081107</v>
      </c>
      <c r="D30" s="124">
        <f>IF(RES_hhdet_in_tes!D30=0,"",RES_hhdet_in_tes!D30/RES_hhdet_in_fec!D30)</f>
        <v>0.55662082961919357</v>
      </c>
      <c r="E30" s="124">
        <f>IF(RES_hhdet_in_tes!E30=0,"",RES_hhdet_in_tes!E30/RES_hhdet_in_fec!E30)</f>
        <v>0.56078673760635878</v>
      </c>
      <c r="F30" s="124">
        <f>IF(RES_hhdet_in_tes!F30=0,"",RES_hhdet_in_tes!F30/RES_hhdet_in_fec!F30)</f>
        <v>0.56524930240655336</v>
      </c>
      <c r="G30" s="124">
        <f>IF(RES_hhdet_in_tes!G30=0,"",RES_hhdet_in_tes!G30/RES_hhdet_in_fec!G30)</f>
        <v>0.56883529785112275</v>
      </c>
      <c r="H30" s="124">
        <f>IF(RES_hhdet_in_tes!H30=0,"",RES_hhdet_in_tes!H30/RES_hhdet_in_fec!H30)</f>
        <v>0.57069844601590214</v>
      </c>
      <c r="I30" s="124">
        <f>IF(RES_hhdet_in_tes!I30=0,"",RES_hhdet_in_tes!I30/RES_hhdet_in_fec!I30)</f>
        <v>0.5739920254832892</v>
      </c>
      <c r="J30" s="124">
        <f>IF(RES_hhdet_in_tes!J30=0,"",RES_hhdet_in_tes!J30/RES_hhdet_in_fec!J30)</f>
        <v>0.57826668542318105</v>
      </c>
      <c r="K30" s="124">
        <f>IF(RES_hhdet_in_tes!K30=0,"",RES_hhdet_in_tes!K30/RES_hhdet_in_fec!K30)</f>
        <v>0.58201336951102245</v>
      </c>
      <c r="L30" s="124">
        <f>IF(RES_hhdet_in_tes!L30=0,"",RES_hhdet_in_tes!L30/RES_hhdet_in_fec!L30)</f>
        <v>0.71150655617440461</v>
      </c>
      <c r="M30" s="124" t="str">
        <f>IF(RES_hhdet_in_tes!M30=0,"",RES_hhdet_in_tes!M30/RES_hhdet_in_fec!M30)</f>
        <v/>
      </c>
      <c r="N30" s="124" t="str">
        <f>IF(RES_hhdet_in_tes!N30=0,"",RES_hhdet_in_tes!N30/RES_hhdet_in_fec!N30)</f>
        <v/>
      </c>
      <c r="O30" s="124">
        <f>IF(RES_hhdet_in_tes!O30=0,"",RES_hhdet_in_tes!O30/RES_hhdet_in_fec!O30)</f>
        <v>0.61719877866859651</v>
      </c>
      <c r="P30" s="124">
        <f>IF(RES_hhdet_in_tes!P30=0,"",RES_hhdet_in_tes!P30/RES_hhdet_in_fec!P30)</f>
        <v>0.62991715576368912</v>
      </c>
      <c r="Q30" s="124" t="str">
        <f>IF(RES_hhdet_in_tes!Q30=0,"",RES_hhdet_in_tes!Q30/RES_hhdet_in_fec!Q30)</f>
        <v/>
      </c>
      <c r="R30" s="124">
        <f>IF(RES_hhdet_in_tes!R30=0,"",RES_hhdet_in_tes!R30/RES_hhdet_in_fec!R30)</f>
        <v>0.67255218979524367</v>
      </c>
      <c r="S30" s="124">
        <f>IF(RES_hhdet_in_tes!S30=0,"",RES_hhdet_in_tes!S30/RES_hhdet_in_fec!S30)</f>
        <v>0.73440015424250205</v>
      </c>
      <c r="T30" s="124">
        <f>IF(RES_hhdet_in_tes!T30=0,"",RES_hhdet_in_tes!T30/RES_hhdet_in_fec!T30)</f>
        <v>0.79722343509954108</v>
      </c>
      <c r="U30" s="124">
        <f>IF(RES_hhdet_in_tes!U30=0,"",RES_hhdet_in_tes!U30/RES_hhdet_in_fec!U30)</f>
        <v>0.69954419616533126</v>
      </c>
      <c r="V30" s="124">
        <f>IF(RES_hhdet_in_tes!V30=0,"",RES_hhdet_in_tes!V30/RES_hhdet_in_fec!V30)</f>
        <v>0.7494545006901252</v>
      </c>
      <c r="W30" s="124">
        <f>IF(RES_hhdet_in_tes!W30=0,"",RES_hhdet_in_tes!W30/RES_hhdet_in_fec!W30)</f>
        <v>0.72479266296319877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0.5084079016419869</v>
      </c>
      <c r="D31" s="111">
        <f>IF(RES_hhdet_in_tes!D31=0,"",RES_hhdet_in_tes!D31/RES_hhdet_in_fec!D31)</f>
        <v>0.51163937224580602</v>
      </c>
      <c r="E31" s="111">
        <f>IF(RES_hhdet_in_tes!E31=0,"",RES_hhdet_in_tes!E31/RES_hhdet_in_fec!E31)</f>
        <v>0.51540579319215107</v>
      </c>
      <c r="F31" s="111">
        <f>IF(RES_hhdet_in_tes!F31=0,"",RES_hhdet_in_tes!F31/RES_hhdet_in_fec!F31)</f>
        <v>0.51924516191247672</v>
      </c>
      <c r="G31" s="111">
        <f>IF(RES_hhdet_in_tes!G31=0,"",RES_hhdet_in_tes!G31/RES_hhdet_in_fec!G31)</f>
        <v>0.52357718843300072</v>
      </c>
      <c r="H31" s="111">
        <f>IF(RES_hhdet_in_tes!H31=0,"",RES_hhdet_in_tes!H31/RES_hhdet_in_fec!H31)</f>
        <v>0.52835050558972196</v>
      </c>
      <c r="I31" s="111">
        <f>IF(RES_hhdet_in_tes!I31=0,"",RES_hhdet_in_tes!I31/RES_hhdet_in_fec!I31)</f>
        <v>0.53366852994536451</v>
      </c>
      <c r="J31" s="111">
        <f>IF(RES_hhdet_in_tes!J31=0,"",RES_hhdet_in_tes!J31/RES_hhdet_in_fec!J31)</f>
        <v>0.53995492265464595</v>
      </c>
      <c r="K31" s="111">
        <f>IF(RES_hhdet_in_tes!K31=0,"",RES_hhdet_in_tes!K31/RES_hhdet_in_fec!K31)</f>
        <v>0.54756990713521425</v>
      </c>
      <c r="L31" s="111">
        <f>IF(RES_hhdet_in_tes!L31=0,"",RES_hhdet_in_tes!L31/RES_hhdet_in_fec!L31)</f>
        <v>0.55660985791970163</v>
      </c>
      <c r="M31" s="111" t="str">
        <f>IF(RES_hhdet_in_tes!M31=0,"",RES_hhdet_in_tes!M31/RES_hhdet_in_fec!M31)</f>
        <v/>
      </c>
      <c r="N31" s="111" t="str">
        <f>IF(RES_hhdet_in_tes!N31=0,"",RES_hhdet_in_tes!N31/RES_hhdet_in_fec!N31)</f>
        <v/>
      </c>
      <c r="O31" s="111">
        <f>IF(RES_hhdet_in_tes!O31=0,"",RES_hhdet_in_tes!O31/RES_hhdet_in_fec!O31)</f>
        <v>0.65397331368664502</v>
      </c>
      <c r="P31" s="111" t="str">
        <f>IF(RES_hhdet_in_tes!P31=0,"",RES_hhdet_in_tes!P31/RES_hhdet_in_fec!P31)</f>
        <v/>
      </c>
      <c r="Q31" s="111" t="str">
        <f>IF(RES_hhdet_in_tes!Q31=0,"",RES_hhdet_in_tes!Q31/RES_hhdet_in_fec!Q31)</f>
        <v/>
      </c>
      <c r="R31" s="111">
        <f>IF(RES_hhdet_in_tes!R31=0,"",RES_hhdet_in_tes!R31/RES_hhdet_in_fec!R31)</f>
        <v>0.79725516326835311</v>
      </c>
      <c r="S31" s="111">
        <f>IF(RES_hhdet_in_tes!S31=0,"",RES_hhdet_in_tes!S31/RES_hhdet_in_fec!S31)</f>
        <v>0.83081885059332161</v>
      </c>
      <c r="T31" s="111">
        <f>IF(RES_hhdet_in_tes!T31=0,"",RES_hhdet_in_tes!T31/RES_hhdet_in_fec!T31)</f>
        <v>0.86121615232156712</v>
      </c>
      <c r="U31" s="111">
        <f>IF(RES_hhdet_in_tes!U31=0,"",RES_hhdet_in_tes!U31/RES_hhdet_in_fec!U31)</f>
        <v>0.88654723709511107</v>
      </c>
      <c r="V31" s="111">
        <f>IF(RES_hhdet_in_tes!V31=0,"",RES_hhdet_in_tes!V31/RES_hhdet_in_fec!V31)</f>
        <v>0.90491227355593051</v>
      </c>
      <c r="W31" s="111">
        <f>IF(RES_hhdet_in_tes!W31=0,"",RES_hhdet_in_tes!W31/RES_hhdet_in_fec!W31)</f>
        <v>0.91355096860986462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0.56894286687234008</v>
      </c>
      <c r="D35" s="112">
        <f>IF(RES_hhdet_in_tes!D35=0,"",RES_hhdet_in_tes!D35/RES_hhdet_in_fec!D35)</f>
        <v>0.57047758326009246</v>
      </c>
      <c r="E35" s="112">
        <f>IF(RES_hhdet_in_tes!E35=0,"",RES_hhdet_in_tes!E35/RES_hhdet_in_fec!E35)</f>
        <v>0.57213034104238691</v>
      </c>
      <c r="F35" s="112">
        <f>IF(RES_hhdet_in_tes!F35=0,"",RES_hhdet_in_tes!F35/RES_hhdet_in_fec!F35)</f>
        <v>0.57379897507284761</v>
      </c>
      <c r="G35" s="112">
        <f>IF(RES_hhdet_in_tes!G35=0,"",RES_hhdet_in_tes!G35/RES_hhdet_in_fec!G35)</f>
        <v>0.57557726447027102</v>
      </c>
      <c r="H35" s="112">
        <f>IF(RES_hhdet_in_tes!H35=0,"",RES_hhdet_in_tes!H35/RES_hhdet_in_fec!H35)</f>
        <v>0.57745469785629855</v>
      </c>
      <c r="I35" s="112">
        <f>IF(RES_hhdet_in_tes!I35=0,"",RES_hhdet_in_tes!I35/RES_hhdet_in_fec!I35)</f>
        <v>0.57945569943554109</v>
      </c>
      <c r="J35" s="112">
        <f>IF(RES_hhdet_in_tes!J35=0,"",RES_hhdet_in_tes!J35/RES_hhdet_in_fec!J35)</f>
        <v>0.5816780354009371</v>
      </c>
      <c r="K35" s="112">
        <f>IF(RES_hhdet_in_tes!K35=0,"",RES_hhdet_in_tes!K35/RES_hhdet_in_fec!K35)</f>
        <v>0.58420834618173667</v>
      </c>
      <c r="L35" s="112">
        <f>IF(RES_hhdet_in_tes!L35=0,"",RES_hhdet_in_tes!L35/RES_hhdet_in_fec!L35)</f>
        <v>0.58707695482368705</v>
      </c>
      <c r="M35" s="112" t="str">
        <f>IF(RES_hhdet_in_tes!M35=0,"",RES_hhdet_in_tes!M35/RES_hhdet_in_fec!M35)</f>
        <v/>
      </c>
      <c r="N35" s="112" t="str">
        <f>IF(RES_hhdet_in_tes!N35=0,"",RES_hhdet_in_tes!N35/RES_hhdet_in_fec!N35)</f>
        <v/>
      </c>
      <c r="O35" s="112">
        <f>IF(RES_hhdet_in_tes!O35=0,"",RES_hhdet_in_tes!O35/RES_hhdet_in_fec!O35)</f>
        <v>0.61337879682634266</v>
      </c>
      <c r="P35" s="112">
        <f>IF(RES_hhdet_in_tes!P35=0,"",RES_hhdet_in_tes!P35/RES_hhdet_in_fec!P35)</f>
        <v>0.62991715576368912</v>
      </c>
      <c r="Q35" s="112" t="str">
        <f>IF(RES_hhdet_in_tes!Q35=0,"",RES_hhdet_in_tes!Q35/RES_hhdet_in_fec!Q35)</f>
        <v/>
      </c>
      <c r="R35" s="112">
        <f>IF(RES_hhdet_in_tes!R35=0,"",RES_hhdet_in_tes!R35/RES_hhdet_in_fec!R35)</f>
        <v>0.65777847445055015</v>
      </c>
      <c r="S35" s="112">
        <f>IF(RES_hhdet_in_tes!S35=0,"",RES_hhdet_in_tes!S35/RES_hhdet_in_fec!S35)</f>
        <v>0.66929699972164725</v>
      </c>
      <c r="T35" s="112">
        <f>IF(RES_hhdet_in_tes!T35=0,"",RES_hhdet_in_tes!T35/RES_hhdet_in_fec!T35)</f>
        <v>0.68045931711972663</v>
      </c>
      <c r="U35" s="112">
        <f>IF(RES_hhdet_in_tes!U35=0,"",RES_hhdet_in_tes!U35/RES_hhdet_in_fec!U35)</f>
        <v>0.69094488205788618</v>
      </c>
      <c r="V35" s="112">
        <f>IF(RES_hhdet_in_tes!V35=0,"",RES_hhdet_in_tes!V35/RES_hhdet_in_fec!V35)</f>
        <v>0.70026191496024748</v>
      </c>
      <c r="W35" s="112">
        <f>IF(RES_hhdet_in_tes!W35=0,"",RES_hhdet_in_tes!W35/RES_hhdet_in_fec!W35)</f>
        <v>0.70759622105460307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>
        <f>IF(RES_hhdet_in_tes!L36=0,"",RES_hhdet_in_tes!L36/RES_hhdet_in_fec!L36)</f>
        <v>0.79973221967418251</v>
      </c>
      <c r="M36" s="113" t="str">
        <f>IF(RES_hhdet_in_tes!M36=0,"",RES_hhdet_in_tes!M36/RES_hhdet_in_fec!M36)</f>
        <v/>
      </c>
      <c r="N36" s="113" t="str">
        <f>IF(RES_hhdet_in_tes!N36=0,"",RES_hhdet_in_tes!N36/RES_hhdet_in_fec!N36)</f>
        <v/>
      </c>
      <c r="O36" s="113">
        <f>IF(RES_hhdet_in_tes!O36=0,"",RES_hhdet_in_tes!O36/RES_hhdet_in_fec!O36)</f>
        <v>0.81371217618320091</v>
      </c>
      <c r="P36" s="113" t="str">
        <f>IF(RES_hhdet_in_tes!P36=0,"",RES_hhdet_in_tes!P36/RES_hhdet_in_fec!P36)</f>
        <v/>
      </c>
      <c r="Q36" s="113" t="str">
        <f>IF(RES_hhdet_in_tes!Q36=0,"",RES_hhdet_in_tes!Q36/RES_hhdet_in_fec!Q36)</f>
        <v/>
      </c>
      <c r="R36" s="113">
        <f>IF(RES_hhdet_in_tes!R36=0,"",RES_hhdet_in_tes!R36/RES_hhdet_in_fec!R36)</f>
        <v>0.85356122962220149</v>
      </c>
      <c r="S36" s="113">
        <f>IF(RES_hhdet_in_tes!S36=0,"",RES_hhdet_in_tes!S36/RES_hhdet_in_fec!S36)</f>
        <v>0.87058228313157193</v>
      </c>
      <c r="T36" s="113">
        <f>IF(RES_hhdet_in_tes!T36=0,"",RES_hhdet_in_tes!T36/RES_hhdet_in_fec!T36)</f>
        <v>0.87070295063373693</v>
      </c>
      <c r="U36" s="113">
        <f>IF(RES_hhdet_in_tes!U36=0,"",RES_hhdet_in_tes!U36/RES_hhdet_in_fec!U36)</f>
        <v>0.88278589738134661</v>
      </c>
      <c r="V36" s="113">
        <f>IF(RES_hhdet_in_tes!V36=0,"",RES_hhdet_in_tes!V36/RES_hhdet_in_fec!V36)</f>
        <v>0.88635997974214831</v>
      </c>
      <c r="W36" s="113">
        <f>IF(RES_hhdet_in_tes!W36=0,"",RES_hhdet_in_tes!W36/RES_hhdet_in_fec!W36)</f>
        <v>0.89065386112159417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>
        <f>IF(RES_hhdet_in_tes!L37=0,"",RES_hhdet_in_tes!L37/RES_hhdet_in_fec!L37)</f>
        <v>0.58707695482368705</v>
      </c>
      <c r="M37" s="111" t="str">
        <f>IF(RES_hhdet_in_tes!M37=0,"",RES_hhdet_in_tes!M37/RES_hhdet_in_fec!M37)</f>
        <v/>
      </c>
      <c r="N37" s="111" t="str">
        <f>IF(RES_hhdet_in_tes!N37=0,"",RES_hhdet_in_tes!N37/RES_hhdet_in_fec!N37)</f>
        <v/>
      </c>
      <c r="O37" s="111">
        <f>IF(RES_hhdet_in_tes!O37=0,"",RES_hhdet_in_tes!O37/RES_hhdet_in_fec!O37)</f>
        <v>0.61337879682634266</v>
      </c>
      <c r="P37" s="111" t="str">
        <f>IF(RES_hhdet_in_tes!P37=0,"",RES_hhdet_in_tes!P37/RES_hhdet_in_fec!P37)</f>
        <v/>
      </c>
      <c r="Q37" s="111" t="str">
        <f>IF(RES_hhdet_in_tes!Q37=0,"",RES_hhdet_in_tes!Q37/RES_hhdet_in_fec!Q37)</f>
        <v/>
      </c>
      <c r="R37" s="111">
        <f>IF(RES_hhdet_in_tes!R37=0,"",RES_hhdet_in_tes!R37/RES_hhdet_in_fec!R37)</f>
        <v>0.65777847445055004</v>
      </c>
      <c r="S37" s="111">
        <f>IF(RES_hhdet_in_tes!S37=0,"",RES_hhdet_in_tes!S37/RES_hhdet_in_fec!S37)</f>
        <v>0.66929699972164713</v>
      </c>
      <c r="T37" s="111">
        <f>IF(RES_hhdet_in_tes!T37=0,"",RES_hhdet_in_tes!T37/RES_hhdet_in_fec!T37)</f>
        <v>0.68045931711972663</v>
      </c>
      <c r="U37" s="111">
        <f>IF(RES_hhdet_in_tes!U37=0,"",RES_hhdet_in_tes!U37/RES_hhdet_in_fec!U37)</f>
        <v>0.69094488205788618</v>
      </c>
      <c r="V37" s="111">
        <f>IF(RES_hhdet_in_tes!V37=0,"",RES_hhdet_in_tes!V37/RES_hhdet_in_fec!V37)</f>
        <v>0.70026191496024748</v>
      </c>
      <c r="W37" s="111">
        <f>IF(RES_hhdet_in_tes!W37=0,"",RES_hhdet_in_tes!W37/RES_hhdet_in_fec!W37)</f>
        <v>0.70759622105460296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>
        <f>IF(RES_hhdet_in_tes!L38=0,"",RES_hhdet_in_tes!L38/RES_hhdet_in_fec!L38)</f>
        <v>1</v>
      </c>
      <c r="M38" s="111" t="str">
        <f>IF(RES_hhdet_in_tes!M38=0,"",RES_hhdet_in_tes!M38/RES_hhdet_in_fec!M38)</f>
        <v/>
      </c>
      <c r="N38" s="111" t="str">
        <f>IF(RES_hhdet_in_tes!N38=0,"",RES_hhdet_in_tes!N38/RES_hhdet_in_fec!N38)</f>
        <v/>
      </c>
      <c r="O38" s="111">
        <f>IF(RES_hhdet_in_tes!O38=0,"",RES_hhdet_in_tes!O38/RES_hhdet_in_fec!O38)</f>
        <v>1</v>
      </c>
      <c r="P38" s="111" t="str">
        <f>IF(RES_hhdet_in_tes!P38=0,"",RES_hhdet_in_tes!P38/RES_hhdet_in_fec!P38)</f>
        <v/>
      </c>
      <c r="Q38" s="111" t="str">
        <f>IF(RES_hhdet_in_tes!Q38=0,"",RES_hhdet_in_tes!Q38/RES_hhdet_in_fec!Q38)</f>
        <v/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0.73521786132515865</v>
      </c>
      <c r="D39" s="124">
        <f>IF(RES_hhdet_in_tes!D39=0,"",RES_hhdet_in_tes!D39/RES_hhdet_in_fec!D39)</f>
        <v>0.73973044033537583</v>
      </c>
      <c r="E39" s="124">
        <f>IF(RES_hhdet_in_tes!E39=0,"",RES_hhdet_in_tes!E39/RES_hhdet_in_fec!E39)</f>
        <v>0.74576403629678767</v>
      </c>
      <c r="F39" s="124">
        <f>IF(RES_hhdet_in_tes!F39=0,"",RES_hhdet_in_tes!F39/RES_hhdet_in_fec!F39)</f>
        <v>0.74389397464860507</v>
      </c>
      <c r="G39" s="124">
        <f>IF(RES_hhdet_in_tes!G39=0,"",RES_hhdet_in_tes!G39/RES_hhdet_in_fec!G39)</f>
        <v>0.74172119836398476</v>
      </c>
      <c r="H39" s="124">
        <f>IF(RES_hhdet_in_tes!H39=0,"",RES_hhdet_in_tes!H39/RES_hhdet_in_fec!H39)</f>
        <v>0.7413437354236182</v>
      </c>
      <c r="I39" s="124">
        <f>IF(RES_hhdet_in_tes!I39=0,"",RES_hhdet_in_tes!I39/RES_hhdet_in_fec!I39)</f>
        <v>0.74488534851233834</v>
      </c>
      <c r="J39" s="124">
        <f>IF(RES_hhdet_in_tes!J39=0,"",RES_hhdet_in_tes!J39/RES_hhdet_in_fec!J39)</f>
        <v>0.741504600795583</v>
      </c>
      <c r="K39" s="124">
        <f>IF(RES_hhdet_in_tes!K39=0,"",RES_hhdet_in_tes!K39/RES_hhdet_in_fec!K39)</f>
        <v>0.74943989183106052</v>
      </c>
      <c r="L39" s="124">
        <f>IF(RES_hhdet_in_tes!L39=0,"",RES_hhdet_in_tes!L39/RES_hhdet_in_fec!L39)</f>
        <v>0.75623793212670143</v>
      </c>
      <c r="M39" s="124" t="str">
        <f>IF(RES_hhdet_in_tes!M39=0,"",RES_hhdet_in_tes!M39/RES_hhdet_in_fec!M39)</f>
        <v/>
      </c>
      <c r="N39" s="124" t="str">
        <f>IF(RES_hhdet_in_tes!N39=0,"",RES_hhdet_in_tes!N39/RES_hhdet_in_fec!N39)</f>
        <v/>
      </c>
      <c r="O39" s="124">
        <f>IF(RES_hhdet_in_tes!O39=0,"",RES_hhdet_in_tes!O39/RES_hhdet_in_fec!O39)</f>
        <v>0.76642186480229657</v>
      </c>
      <c r="P39" s="124">
        <f>IF(RES_hhdet_in_tes!P39=0,"",RES_hhdet_in_tes!P39/RES_hhdet_in_fec!P39)</f>
        <v>0.78177216807877303</v>
      </c>
      <c r="Q39" s="124" t="str">
        <f>IF(RES_hhdet_in_tes!Q39=0,"",RES_hhdet_in_tes!Q39/RES_hhdet_in_fec!Q39)</f>
        <v/>
      </c>
      <c r="R39" s="124">
        <f>IF(RES_hhdet_in_tes!R39=0,"",RES_hhdet_in_tes!R39/RES_hhdet_in_fec!R39)</f>
        <v>0.79046227522869106</v>
      </c>
      <c r="S39" s="124">
        <f>IF(RES_hhdet_in_tes!S39=0,"",RES_hhdet_in_tes!S39/RES_hhdet_in_fec!S39)</f>
        <v>0.80649726876784833</v>
      </c>
      <c r="T39" s="124">
        <f>IF(RES_hhdet_in_tes!T39=0,"",RES_hhdet_in_tes!T39/RES_hhdet_in_fec!T39)</f>
        <v>0.82747780799312509</v>
      </c>
      <c r="U39" s="124">
        <f>IF(RES_hhdet_in_tes!U39=0,"",RES_hhdet_in_tes!U39/RES_hhdet_in_fec!U39)</f>
        <v>0.82671575790788931</v>
      </c>
      <c r="V39" s="124">
        <f>IF(RES_hhdet_in_tes!V39=0,"",RES_hhdet_in_tes!V39/RES_hhdet_in_fec!V39)</f>
        <v>0.84454009054136903</v>
      </c>
      <c r="W39" s="124">
        <f>IF(RES_hhdet_in_tes!W39=0,"",RES_hhdet_in_tes!W39/RES_hhdet_in_fec!W39)</f>
        <v>0.84083937558462785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0.58950678071556706</v>
      </c>
      <c r="D40" s="111">
        <f>IF(RES_hhdet_in_tes!D40=0,"",RES_hhdet_in_tes!D40/RES_hhdet_in_fec!D40)</f>
        <v>0.58998758990569</v>
      </c>
      <c r="E40" s="111">
        <f>IF(RES_hhdet_in_tes!E40=0,"",RES_hhdet_in_tes!E40/RES_hhdet_in_fec!E40)</f>
        <v>0.59046161822094334</v>
      </c>
      <c r="F40" s="111">
        <f>IF(RES_hhdet_in_tes!F40=0,"",RES_hhdet_in_tes!F40/RES_hhdet_in_fec!F40)</f>
        <v>0.5909347218714418</v>
      </c>
      <c r="G40" s="111">
        <f>IF(RES_hhdet_in_tes!G40=0,"",RES_hhdet_in_tes!G40/RES_hhdet_in_fec!G40)</f>
        <v>0.59140158073503002</v>
      </c>
      <c r="H40" s="111">
        <f>IF(RES_hhdet_in_tes!H40=0,"",RES_hhdet_in_tes!H40/RES_hhdet_in_fec!H40)</f>
        <v>0.59186284592693095</v>
      </c>
      <c r="I40" s="111">
        <f>IF(RES_hhdet_in_tes!I40=0,"",RES_hhdet_in_tes!I40/RES_hhdet_in_fec!I40)</f>
        <v>0.5923172065688902</v>
      </c>
      <c r="J40" s="111">
        <f>IF(RES_hhdet_in_tes!J40=0,"",RES_hhdet_in_tes!J40/RES_hhdet_in_fec!J40)</f>
        <v>0.59275929245539738</v>
      </c>
      <c r="K40" s="111">
        <f>IF(RES_hhdet_in_tes!K40=0,"",RES_hhdet_in_tes!K40/RES_hhdet_in_fec!K40)</f>
        <v>0.59318453749923639</v>
      </c>
      <c r="L40" s="111">
        <f>IF(RES_hhdet_in_tes!L40=0,"",RES_hhdet_in_tes!L40/RES_hhdet_in_fec!L40)</f>
        <v>0.59359172008487704</v>
      </c>
      <c r="M40" s="111" t="str">
        <f>IF(RES_hhdet_in_tes!M40=0,"",RES_hhdet_in_tes!M40/RES_hhdet_in_fec!M40)</f>
        <v/>
      </c>
      <c r="N40" s="111" t="str">
        <f>IF(RES_hhdet_in_tes!N40=0,"",RES_hhdet_in_tes!N40/RES_hhdet_in_fec!N40)</f>
        <v/>
      </c>
      <c r="O40" s="111">
        <f>IF(RES_hhdet_in_tes!O40=0,"",RES_hhdet_in_tes!O40/RES_hhdet_in_fec!O40)</f>
        <v>0.59381083822584535</v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>
        <f>IF(RES_hhdet_in_tes!R40=0,"",RES_hhdet_in_tes!R40/RES_hhdet_in_fec!R40)</f>
        <v>0.59519516057153399</v>
      </c>
      <c r="S40" s="111">
        <f>IF(RES_hhdet_in_tes!S40=0,"",RES_hhdet_in_tes!S40/RES_hhdet_in_fec!S40)</f>
        <v>0.5974588412585814</v>
      </c>
      <c r="T40" s="111" t="str">
        <f>IF(RES_hhdet_in_tes!T40=0,"",RES_hhdet_in_tes!T40/RES_hhdet_in_fec!T40)</f>
        <v/>
      </c>
      <c r="U40" s="111">
        <f>IF(RES_hhdet_in_tes!U40=0,"",RES_hhdet_in_tes!U40/RES_hhdet_in_fec!U40)</f>
        <v>0.6028350828903154</v>
      </c>
      <c r="V40" s="111">
        <f>IF(RES_hhdet_in_tes!V40=0,"",RES_hhdet_in_tes!V40/RES_hhdet_in_fec!V40)</f>
        <v>0.60538172366324228</v>
      </c>
      <c r="W40" s="111">
        <f>IF(RES_hhdet_in_tes!W40=0,"",RES_hhdet_in_tes!W40/RES_hhdet_in_fec!W40)</f>
        <v>0.60773972437891421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0.75126372723481127</v>
      </c>
      <c r="D41" s="45">
        <f>IF(RES_hhdet_in_tes!D41=0,"",RES_hhdet_in_tes!D41/RES_hhdet_in_fec!D41)</f>
        <v>0.75261001320180632</v>
      </c>
      <c r="E41" s="45">
        <f>IF(RES_hhdet_in_tes!E41=0,"",RES_hhdet_in_tes!E41/RES_hhdet_in_fec!E41)</f>
        <v>0.75400608156071036</v>
      </c>
      <c r="F41" s="45">
        <f>IF(RES_hhdet_in_tes!F41=0,"",RES_hhdet_in_tes!F41/RES_hhdet_in_fec!F41)</f>
        <v>0.75540893842760182</v>
      </c>
      <c r="G41" s="45">
        <f>IF(RES_hhdet_in_tes!G41=0,"",RES_hhdet_in_tes!G41/RES_hhdet_in_fec!G41)</f>
        <v>0.75685764194928862</v>
      </c>
      <c r="H41" s="45">
        <f>IF(RES_hhdet_in_tes!H41=0,"",RES_hhdet_in_tes!H41/RES_hhdet_in_fec!H41)</f>
        <v>0.75834741190583976</v>
      </c>
      <c r="I41" s="45">
        <f>IF(RES_hhdet_in_tes!I41=0,"",RES_hhdet_in_tes!I41/RES_hhdet_in_fec!I41)</f>
        <v>0.75988787222576981</v>
      </c>
      <c r="J41" s="45">
        <f>IF(RES_hhdet_in_tes!J41=0,"",RES_hhdet_in_tes!J41/RES_hhdet_in_fec!J41)</f>
        <v>0.76151844874726282</v>
      </c>
      <c r="K41" s="45">
        <f>IF(RES_hhdet_in_tes!K41=0,"",RES_hhdet_in_tes!K41/RES_hhdet_in_fec!K41)</f>
        <v>0.76327266380300318</v>
      </c>
      <c r="L41" s="45">
        <f>IF(RES_hhdet_in_tes!L41=0,"",RES_hhdet_in_tes!L41/RES_hhdet_in_fec!L41)</f>
        <v>0.76515948599133021</v>
      </c>
      <c r="M41" s="45" t="str">
        <f>IF(RES_hhdet_in_tes!M41=0,"",RES_hhdet_in_tes!M41/RES_hhdet_in_fec!M41)</f>
        <v/>
      </c>
      <c r="N41" s="45" t="str">
        <f>IF(RES_hhdet_in_tes!N41=0,"",RES_hhdet_in_tes!N41/RES_hhdet_in_fec!N41)</f>
        <v/>
      </c>
      <c r="O41" s="45">
        <f>IF(RES_hhdet_in_tes!O41=0,"",RES_hhdet_in_tes!O41/RES_hhdet_in_fec!O41)</f>
        <v>0.7757449636560626</v>
      </c>
      <c r="P41" s="45">
        <f>IF(RES_hhdet_in_tes!P41=0,"",RES_hhdet_in_tes!P41/RES_hhdet_in_fec!P41)</f>
        <v>0.78177216807877303</v>
      </c>
      <c r="Q41" s="45" t="str">
        <f>IF(RES_hhdet_in_tes!Q41=0,"",RES_hhdet_in_tes!Q41/RES_hhdet_in_fec!Q41)</f>
        <v/>
      </c>
      <c r="R41" s="45">
        <f>IF(RES_hhdet_in_tes!R41=0,"",RES_hhdet_in_tes!R41/RES_hhdet_in_fec!R41)</f>
        <v>0.80010795619476671</v>
      </c>
      <c r="S41" s="45">
        <f>IF(RES_hhdet_in_tes!S41=0,"",RES_hhdet_in_tes!S41/RES_hhdet_in_fec!S41)</f>
        <v>0.81329721534018895</v>
      </c>
      <c r="T41" s="45">
        <f>IF(RES_hhdet_in_tes!T41=0,"",RES_hhdet_in_tes!T41/RES_hhdet_in_fec!T41)</f>
        <v>0.82747780799312509</v>
      </c>
      <c r="U41" s="45">
        <f>IF(RES_hhdet_in_tes!U41=0,"",RES_hhdet_in_tes!U41/RES_hhdet_in_fec!U41)</f>
        <v>0.84101933315282251</v>
      </c>
      <c r="V41" s="45">
        <f>IF(RES_hhdet_in_tes!V41=0,"",RES_hhdet_in_tes!V41/RES_hhdet_in_fec!V41)</f>
        <v>0.85229138981851071</v>
      </c>
      <c r="W41" s="45">
        <f>IF(RES_hhdet_in_tes!W41=0,"",RES_hhdet_in_tes!W41/RES_hhdet_in_fec!W41)</f>
        <v>0.86072127070185445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 t="str">
        <f>IF(RES_hhdet_in_tes!C43=0,"",RES_hhdet_in_tes!C43/RES_hhdet_in_fec!C43)</f>
        <v/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 t="str">
        <f>IF(RES_hhdet_in_tes!G43=0,"",RES_hhdet_in_tes!G43/RES_hhdet_in_fec!G43)</f>
        <v/>
      </c>
      <c r="H43" s="119" t="str">
        <f>IF(RES_hhdet_in_tes!H43=0,"",RES_hhdet_in_tes!H43/RES_hhdet_in_fec!H43)</f>
        <v/>
      </c>
      <c r="I43" s="119" t="str">
        <f>IF(RES_hhdet_in_tes!I43=0,"",RES_hhdet_in_tes!I43/RES_hhdet_in_fec!I43)</f>
        <v/>
      </c>
      <c r="J43" s="119" t="str">
        <f>IF(RES_hhdet_in_tes!J43=0,"",RES_hhdet_in_tes!J43/RES_hhdet_in_fec!J43)</f>
        <v/>
      </c>
      <c r="K43" s="119" t="str">
        <f>IF(RES_hhdet_in_tes!K43=0,"",RES_hhdet_in_tes!K43/RES_hhdet_in_fec!K43)</f>
        <v/>
      </c>
      <c r="L43" s="119" t="str">
        <f>IF(RES_hhdet_in_tes!L43=0,"",RES_hhdet_in_tes!L43/RES_hhdet_in_fec!L43)</f>
        <v/>
      </c>
      <c r="M43" s="119" t="str">
        <f>IF(RES_hhdet_in_tes!M43=0,"",RES_hhdet_in_tes!M43/RES_hhdet_in_fec!M43)</f>
        <v/>
      </c>
      <c r="N43" s="119" t="str">
        <f>IF(RES_hhdet_in_tes!N43=0,"",RES_hhdet_in_tes!N43/RES_hhdet_in_fec!N43)</f>
        <v/>
      </c>
      <c r="O43" s="119" t="str">
        <f>IF(RES_hhdet_in_tes!O43=0,"",RES_hhdet_in_tes!O43/RES_hhdet_in_fec!O43)</f>
        <v/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 t="str">
        <f>IF(RES_hhdet_in_tes!R43=0,"",RES_hhdet_in_tes!R43/RES_hhdet_in_fec!R43)</f>
        <v/>
      </c>
      <c r="S43" s="119" t="str">
        <f>IF(RES_hhdet_in_tes!S43=0,"",RES_hhdet_in_tes!S43/RES_hhdet_in_fec!S43)</f>
        <v/>
      </c>
      <c r="T43" s="119" t="str">
        <f>IF(RES_hhdet_in_tes!T43=0,"",RES_hhdet_in_tes!T43/RES_hhdet_in_fec!T43)</f>
        <v/>
      </c>
      <c r="U43" s="119" t="str">
        <f>IF(RES_hhdet_in_tes!U43=0,"",RES_hhdet_in_tes!U43/RES_hhdet_in_fec!U43)</f>
        <v/>
      </c>
      <c r="V43" s="119" t="str">
        <f>IF(RES_hhdet_in_tes!V43=0,"",RES_hhdet_in_tes!V43/RES_hhdet_in_fec!V43)</f>
        <v/>
      </c>
      <c r="W43" s="119" t="str">
        <f>IF(RES_hhdet_in_tes!W43=0,"",RES_hhdet_in_tes!W43/RES_hhdet_in_fec!W43)</f>
        <v/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 t="str">
        <f>IF(RES_hhdet_in_tes!C44=0,"",RES_hhdet_in_tes!C44/RES_hhdet_in_fec!C44)</f>
        <v/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 t="str">
        <f>IF(RES_hhdet_in_tes!G44=0,"",RES_hhdet_in_tes!G44/RES_hhdet_in_fec!G44)</f>
        <v/>
      </c>
      <c r="H44" s="124" t="str">
        <f>IF(RES_hhdet_in_tes!H44=0,"",RES_hhdet_in_tes!H44/RES_hhdet_in_fec!H44)</f>
        <v/>
      </c>
      <c r="I44" s="124" t="str">
        <f>IF(RES_hhdet_in_tes!I44=0,"",RES_hhdet_in_tes!I44/RES_hhdet_in_fec!I44)</f>
        <v/>
      </c>
      <c r="J44" s="124" t="str">
        <f>IF(RES_hhdet_in_tes!J44=0,"",RES_hhdet_in_tes!J44/RES_hhdet_in_fec!J44)</f>
        <v/>
      </c>
      <c r="K44" s="124" t="str">
        <f>IF(RES_hhdet_in_tes!K44=0,"",RES_hhdet_in_tes!K44/RES_hhdet_in_fec!K44)</f>
        <v/>
      </c>
      <c r="L44" s="124" t="str">
        <f>IF(RES_hhdet_in_tes!L44=0,"",RES_hhdet_in_tes!L44/RES_hhdet_in_fec!L44)</f>
        <v/>
      </c>
      <c r="M44" s="124" t="str">
        <f>IF(RES_hhdet_in_tes!M44=0,"",RES_hhdet_in_tes!M44/RES_hhdet_in_fec!M44)</f>
        <v/>
      </c>
      <c r="N44" s="124" t="str">
        <f>IF(RES_hhdet_in_tes!N44=0,"",RES_hhdet_in_tes!N44/RES_hhdet_in_fec!N44)</f>
        <v/>
      </c>
      <c r="O44" s="124" t="str">
        <f>IF(RES_hhdet_in_tes!O44=0,"",RES_hhdet_in_tes!O44/RES_hhdet_in_fec!O44)</f>
        <v/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 t="str">
        <f>IF(RES_hhdet_in_tes!R44=0,"",RES_hhdet_in_tes!R44/RES_hhdet_in_fec!R44)</f>
        <v/>
      </c>
      <c r="S44" s="124" t="str">
        <f>IF(RES_hhdet_in_tes!S44=0,"",RES_hhdet_in_tes!S44/RES_hhdet_in_fec!S44)</f>
        <v/>
      </c>
      <c r="T44" s="124" t="str">
        <f>IF(RES_hhdet_in_tes!T44=0,"",RES_hhdet_in_tes!T44/RES_hhdet_in_fec!T44)</f>
        <v/>
      </c>
      <c r="U44" s="124" t="str">
        <f>IF(RES_hhdet_in_tes!U44=0,"",RES_hhdet_in_tes!U44/RES_hhdet_in_fec!U44)</f>
        <v/>
      </c>
      <c r="V44" s="124" t="str">
        <f>IF(RES_hhdet_in_tes!V44=0,"",RES_hhdet_in_tes!V44/RES_hhdet_in_fec!V44)</f>
        <v/>
      </c>
      <c r="W44" s="124" t="str">
        <f>IF(RES_hhdet_in_tes!W44=0,"",RES_hhdet_in_tes!W44/RES_hhdet_in_fec!W44)</f>
        <v/>
      </c>
      <c r="DA44" s="130" t="s">
        <v>3626</v>
      </c>
    </row>
    <row r="45" spans="1:105" ht="12" customHeight="1" x14ac:dyDescent="0.25">
      <c r="A45" s="97" t="s">
        <v>216</v>
      </c>
      <c r="B45" s="111"/>
      <c r="C45" s="111" t="str">
        <f>IF(RES_hhdet_in_tes!C45=0,"",RES_hhdet_in_tes!C45/RES_hhdet_in_fec!C45)</f>
        <v/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 t="str">
        <f>IF(RES_hhdet_in_tes!G45=0,"",RES_hhdet_in_tes!G45/RES_hhdet_in_fec!G45)</f>
        <v/>
      </c>
      <c r="H45" s="111" t="str">
        <f>IF(RES_hhdet_in_tes!H45=0,"",RES_hhdet_in_tes!H45/RES_hhdet_in_fec!H45)</f>
        <v/>
      </c>
      <c r="I45" s="111" t="str">
        <f>IF(RES_hhdet_in_tes!I45=0,"",RES_hhdet_in_tes!I45/RES_hhdet_in_fec!I45)</f>
        <v/>
      </c>
      <c r="J45" s="111" t="str">
        <f>IF(RES_hhdet_in_tes!J45=0,"",RES_hhdet_in_tes!J45/RES_hhdet_in_fec!J45)</f>
        <v/>
      </c>
      <c r="K45" s="111" t="str">
        <f>IF(RES_hhdet_in_tes!K45=0,"",RES_hhdet_in_tes!K45/RES_hhdet_in_fec!K45)</f>
        <v/>
      </c>
      <c r="L45" s="111" t="str">
        <f>IF(RES_hhdet_in_tes!L45=0,"",RES_hhdet_in_tes!L45/RES_hhdet_in_fec!L45)</f>
        <v/>
      </c>
      <c r="M45" s="111" t="str">
        <f>IF(RES_hhdet_in_tes!M45=0,"",RES_hhdet_in_tes!M45/RES_hhdet_in_fec!M45)</f>
        <v/>
      </c>
      <c r="N45" s="111" t="str">
        <f>IF(RES_hhdet_in_tes!N45=0,"",RES_hhdet_in_tes!N45/RES_hhdet_in_fec!N45)</f>
        <v/>
      </c>
      <c r="O45" s="111" t="str">
        <f>IF(RES_hhdet_in_tes!O45=0,"",RES_hhdet_in_tes!O45/RES_hhdet_in_fec!O45)</f>
        <v/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 t="str">
        <f>IF(RES_hhdet_in_tes!R45=0,"",RES_hhdet_in_tes!R45/RES_hhdet_in_fec!R45)</f>
        <v/>
      </c>
      <c r="S45" s="111" t="str">
        <f>IF(RES_hhdet_in_tes!S45=0,"",RES_hhdet_in_tes!S45/RES_hhdet_in_fec!S45)</f>
        <v/>
      </c>
      <c r="T45" s="111" t="str">
        <f>IF(RES_hhdet_in_tes!T45=0,"",RES_hhdet_in_tes!T45/RES_hhdet_in_fec!T45)</f>
        <v/>
      </c>
      <c r="U45" s="111" t="str">
        <f>IF(RES_hhdet_in_tes!U45=0,"",RES_hhdet_in_tes!U45/RES_hhdet_in_fec!U45)</f>
        <v/>
      </c>
      <c r="V45" s="111" t="str">
        <f>IF(RES_hhdet_in_tes!V45=0,"",RES_hhdet_in_tes!V45/RES_hhdet_in_fec!V45)</f>
        <v/>
      </c>
      <c r="W45" s="111" t="str">
        <f>IF(RES_hhdet_in_tes!W45=0,"",RES_hhdet_in_tes!W45/RES_hhdet_in_fec!W45)</f>
        <v/>
      </c>
      <c r="DA45" s="63" t="s">
        <v>3627</v>
      </c>
    </row>
    <row r="46" spans="1:105" ht="12" customHeight="1" x14ac:dyDescent="0.25">
      <c r="A46" s="97" t="s">
        <v>53</v>
      </c>
      <c r="B46" s="111"/>
      <c r="C46" s="111" t="str">
        <f>IF(RES_hhdet_in_tes!C46=0,"",RES_hhdet_in_tes!C46/RES_hhdet_in_fec!C46)</f>
        <v/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 t="str">
        <f>IF(RES_hhdet_in_tes!G46=0,"",RES_hhdet_in_tes!G46/RES_hhdet_in_fec!G46)</f>
        <v/>
      </c>
      <c r="H46" s="111" t="str">
        <f>IF(RES_hhdet_in_tes!H46=0,"",RES_hhdet_in_tes!H46/RES_hhdet_in_fec!H46)</f>
        <v/>
      </c>
      <c r="I46" s="111" t="str">
        <f>IF(RES_hhdet_in_tes!I46=0,"",RES_hhdet_in_tes!I46/RES_hhdet_in_fec!I46)</f>
        <v/>
      </c>
      <c r="J46" s="111" t="str">
        <f>IF(RES_hhdet_in_tes!J46=0,"",RES_hhdet_in_tes!J46/RES_hhdet_in_fec!J46)</f>
        <v/>
      </c>
      <c r="K46" s="111" t="str">
        <f>IF(RES_hhdet_in_tes!K46=0,"",RES_hhdet_in_tes!K46/RES_hhdet_in_fec!K46)</f>
        <v/>
      </c>
      <c r="L46" s="111" t="str">
        <f>IF(RES_hhdet_in_tes!L46=0,"",RES_hhdet_in_tes!L46/RES_hhdet_in_fec!L46)</f>
        <v/>
      </c>
      <c r="M46" s="111" t="str">
        <f>IF(RES_hhdet_in_tes!M46=0,"",RES_hhdet_in_tes!M46/RES_hhdet_in_fec!M46)</f>
        <v/>
      </c>
      <c r="N46" s="111" t="str">
        <f>IF(RES_hhdet_in_tes!N46=0,"",RES_hhdet_in_tes!N46/RES_hhdet_in_fec!N46)</f>
        <v/>
      </c>
      <c r="O46" s="111" t="str">
        <f>IF(RES_hhdet_in_tes!O46=0,"",RES_hhdet_in_tes!O46/RES_hhdet_in_fec!O46)</f>
        <v/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 t="str">
        <f>IF(RES_hhdet_in_tes!R46=0,"",RES_hhdet_in_tes!R46/RES_hhdet_in_fec!R46)</f>
        <v/>
      </c>
      <c r="S46" s="111" t="str">
        <f>IF(RES_hhdet_in_tes!S46=0,"",RES_hhdet_in_tes!S46/RES_hhdet_in_fec!S46)</f>
        <v/>
      </c>
      <c r="T46" s="111" t="str">
        <f>IF(RES_hhdet_in_tes!T46=0,"",RES_hhdet_in_tes!T46/RES_hhdet_in_fec!T46)</f>
        <v/>
      </c>
      <c r="U46" s="111" t="str">
        <f>IF(RES_hhdet_in_tes!U46=0,"",RES_hhdet_in_tes!U46/RES_hhdet_in_fec!U46)</f>
        <v/>
      </c>
      <c r="V46" s="111" t="str">
        <f>IF(RES_hhdet_in_tes!V46=0,"",RES_hhdet_in_tes!V46/RES_hhdet_in_fec!V46)</f>
        <v/>
      </c>
      <c r="W46" s="111" t="str">
        <f>IF(RES_hhdet_in_tes!W46=0,"",RES_hhdet_in_tes!W46/RES_hhdet_in_fec!W46)</f>
        <v/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 t="str">
        <f>IF(RES_hhdet_in_tes!I47=0,"",RES_hhdet_in_tes!I47/RES_hhdet_in_fec!I47)</f>
        <v/>
      </c>
      <c r="J47" s="124" t="str">
        <f>IF(RES_hhdet_in_tes!J47=0,"",RES_hhdet_in_tes!J47/RES_hhdet_in_fec!J47)</f>
        <v/>
      </c>
      <c r="K47" s="124" t="str">
        <f>IF(RES_hhdet_in_tes!K47=0,"",RES_hhdet_in_tes!K47/RES_hhdet_in_fec!K47)</f>
        <v/>
      </c>
      <c r="L47" s="124" t="str">
        <f>IF(RES_hhdet_in_tes!L47=0,"",RES_hhdet_in_tes!L47/RES_hhdet_in_fec!L47)</f>
        <v/>
      </c>
      <c r="M47" s="124" t="str">
        <f>IF(RES_hhdet_in_tes!M47=0,"",RES_hhdet_in_tes!M47/RES_hhdet_in_fec!M47)</f>
        <v/>
      </c>
      <c r="N47" s="124" t="str">
        <f>IF(RES_hhdet_in_tes!N47=0,"",RES_hhdet_in_tes!N47/RES_hhdet_in_fec!N47)</f>
        <v/>
      </c>
      <c r="O47" s="124" t="str">
        <f>IF(RES_hhdet_in_tes!O47=0,"",RES_hhdet_in_tes!O47/RES_hhdet_in_fec!O47)</f>
        <v/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 t="str">
        <f>IF(RES_hhdet_in_tes!S47=0,"",RES_hhdet_in_tes!S47/RES_hhdet_in_fec!S47)</f>
        <v/>
      </c>
      <c r="T47" s="124" t="str">
        <f>IF(RES_hhdet_in_tes!T47=0,"",RES_hhdet_in_tes!T47/RES_hhdet_in_fec!T47)</f>
        <v/>
      </c>
      <c r="U47" s="124" t="str">
        <f>IF(RES_hhdet_in_tes!U47=0,"",RES_hhdet_in_tes!U47/RES_hhdet_in_fec!U47)</f>
        <v/>
      </c>
      <c r="V47" s="124" t="str">
        <f>IF(RES_hhdet_in_tes!V47=0,"",RES_hhdet_in_tes!V47/RES_hhdet_in_fec!V47)</f>
        <v/>
      </c>
      <c r="W47" s="124" t="str">
        <f>IF(RES_hhdet_in_tes!W47=0,"",RES_hhdet_in_tes!W47/RES_hhdet_in_fec!W47)</f>
        <v/>
      </c>
      <c r="DA47" s="130" t="s">
        <v>3629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 t="str">
        <f>IF(RES_hhdet_in_tes!I48=0,"",RES_hhdet_in_tes!I48/RES_hhdet_in_fec!I48)</f>
        <v/>
      </c>
      <c r="J48" s="111" t="str">
        <f>IF(RES_hhdet_in_tes!J48=0,"",RES_hhdet_in_tes!J48/RES_hhdet_in_fec!J48)</f>
        <v/>
      </c>
      <c r="K48" s="111" t="str">
        <f>IF(RES_hhdet_in_tes!K48=0,"",RES_hhdet_in_tes!K48/RES_hhdet_in_fec!K48)</f>
        <v/>
      </c>
      <c r="L48" s="111" t="str">
        <f>IF(RES_hhdet_in_tes!L48=0,"",RES_hhdet_in_tes!L48/RES_hhdet_in_fec!L48)</f>
        <v/>
      </c>
      <c r="M48" s="111" t="str">
        <f>IF(RES_hhdet_in_tes!M48=0,"",RES_hhdet_in_tes!M48/RES_hhdet_in_fec!M48)</f>
        <v/>
      </c>
      <c r="N48" s="111" t="str">
        <f>IF(RES_hhdet_in_tes!N48=0,"",RES_hhdet_in_tes!N48/RES_hhdet_in_fec!N48)</f>
        <v/>
      </c>
      <c r="O48" s="111" t="str">
        <f>IF(RES_hhdet_in_tes!O48=0,"",RES_hhdet_in_tes!O48/RES_hhdet_in_fec!O48)</f>
        <v/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 t="str">
        <f>IF(RES_hhdet_in_tes!S48=0,"",RES_hhdet_in_tes!S48/RES_hhdet_in_fec!S48)</f>
        <v/>
      </c>
      <c r="T48" s="111" t="str">
        <f>IF(RES_hhdet_in_tes!T48=0,"",RES_hhdet_in_tes!T48/RES_hhdet_in_fec!T48)</f>
        <v/>
      </c>
      <c r="U48" s="111" t="str">
        <f>IF(RES_hhdet_in_tes!U48=0,"",RES_hhdet_in_tes!U48/RES_hhdet_in_fec!U48)</f>
        <v/>
      </c>
      <c r="V48" s="111" t="str">
        <f>IF(RES_hhdet_in_tes!V48=0,"",RES_hhdet_in_tes!V48/RES_hhdet_in_fec!V48)</f>
        <v/>
      </c>
      <c r="W48" s="111" t="str">
        <f>IF(RES_hhdet_in_tes!W48=0,"",RES_hhdet_in_tes!W48/RES_hhdet_in_fec!W48)</f>
        <v/>
      </c>
      <c r="DA48" s="63" t="s">
        <v>3630</v>
      </c>
    </row>
    <row r="49" spans="1:105" ht="12" customHeight="1" x14ac:dyDescent="0.25">
      <c r="A49" s="121" t="s">
        <v>55</v>
      </c>
      <c r="B49" s="124"/>
      <c r="C49" s="124" t="str">
        <f>IF(RES_hhdet_in_tes!C49=0,"",RES_hhdet_in_tes!C49/RES_hhdet_in_fec!C49)</f>
        <v/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 t="str">
        <f>IF(RES_hhdet_in_tes!G49=0,"",RES_hhdet_in_tes!G49/RES_hhdet_in_fec!G49)</f>
        <v/>
      </c>
      <c r="H49" s="124" t="str">
        <f>IF(RES_hhdet_in_tes!H49=0,"",RES_hhdet_in_tes!H49/RES_hhdet_in_fec!H49)</f>
        <v/>
      </c>
      <c r="I49" s="124" t="str">
        <f>IF(RES_hhdet_in_tes!I49=0,"",RES_hhdet_in_tes!I49/RES_hhdet_in_fec!I49)</f>
        <v/>
      </c>
      <c r="J49" s="124" t="str">
        <f>IF(RES_hhdet_in_tes!J49=0,"",RES_hhdet_in_tes!J49/RES_hhdet_in_fec!J49)</f>
        <v/>
      </c>
      <c r="K49" s="124" t="str">
        <f>IF(RES_hhdet_in_tes!K49=0,"",RES_hhdet_in_tes!K49/RES_hhdet_in_fec!K49)</f>
        <v/>
      </c>
      <c r="L49" s="124" t="str">
        <f>IF(RES_hhdet_in_tes!L49=0,"",RES_hhdet_in_tes!L49/RES_hhdet_in_fec!L49)</f>
        <v/>
      </c>
      <c r="M49" s="124" t="str">
        <f>IF(RES_hhdet_in_tes!M49=0,"",RES_hhdet_in_tes!M49/RES_hhdet_in_fec!M49)</f>
        <v/>
      </c>
      <c r="N49" s="124" t="str">
        <f>IF(RES_hhdet_in_tes!N49=0,"",RES_hhdet_in_tes!N49/RES_hhdet_in_fec!N49)</f>
        <v/>
      </c>
      <c r="O49" s="124" t="str">
        <f>IF(RES_hhdet_in_tes!O49=0,"",RES_hhdet_in_tes!O49/RES_hhdet_in_fec!O49)</f>
        <v/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 t="str">
        <f>IF(RES_hhdet_in_tes!R49=0,"",RES_hhdet_in_tes!R49/RES_hhdet_in_fec!R49)</f>
        <v/>
      </c>
      <c r="S49" s="124" t="str">
        <f>IF(RES_hhdet_in_tes!S49=0,"",RES_hhdet_in_tes!S49/RES_hhdet_in_fec!S49)</f>
        <v/>
      </c>
      <c r="T49" s="124" t="str">
        <f>IF(RES_hhdet_in_tes!T49=0,"",RES_hhdet_in_tes!T49/RES_hhdet_in_fec!T49)</f>
        <v/>
      </c>
      <c r="U49" s="124" t="str">
        <f>IF(RES_hhdet_in_tes!U49=0,"",RES_hhdet_in_tes!U49/RES_hhdet_in_fec!U49)</f>
        <v/>
      </c>
      <c r="V49" s="124" t="str">
        <f>IF(RES_hhdet_in_tes!V49=0,"",RES_hhdet_in_tes!V49/RES_hhdet_in_fec!V49)</f>
        <v/>
      </c>
      <c r="W49" s="124" t="str">
        <f>IF(RES_hhdet_in_tes!W49=0,"",RES_hhdet_in_tes!W49/RES_hhdet_in_fec!W49)</f>
        <v/>
      </c>
      <c r="DA49" s="130" t="s">
        <v>3631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 t="str">
        <f>IF(RES_hhdet_in_tes!K50=0,"",RES_hhdet_in_tes!K50/RES_hhdet_in_fec!K50)</f>
        <v/>
      </c>
      <c r="L50" s="111" t="str">
        <f>IF(RES_hhdet_in_tes!L50=0,"",RES_hhdet_in_tes!L50/RES_hhdet_in_fec!L50)</f>
        <v/>
      </c>
      <c r="M50" s="111" t="str">
        <f>IF(RES_hhdet_in_tes!M50=0,"",RES_hhdet_in_tes!M50/RES_hhdet_in_fec!M50)</f>
        <v/>
      </c>
      <c r="N50" s="111" t="str">
        <f>IF(RES_hhdet_in_tes!N50=0,"",RES_hhdet_in_tes!N50/RES_hhdet_in_fec!N50)</f>
        <v/>
      </c>
      <c r="O50" s="111" t="str">
        <f>IF(RES_hhdet_in_tes!O50=0,"",RES_hhdet_in_tes!O50/RES_hhdet_in_fec!O50)</f>
        <v/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 t="str">
        <f>IF(RES_hhdet_in_tes!C54=0,"",RES_hhdet_in_tes!C54/RES_hhdet_in_fec!C54)</f>
        <v/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 t="str">
        <f>IF(RES_hhdet_in_tes!G54=0,"",RES_hhdet_in_tes!G54/RES_hhdet_in_fec!G54)</f>
        <v/>
      </c>
      <c r="H54" s="112" t="str">
        <f>IF(RES_hhdet_in_tes!H54=0,"",RES_hhdet_in_tes!H54/RES_hhdet_in_fec!H54)</f>
        <v/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 t="str">
        <f>IF(RES_hhdet_in_tes!K54=0,"",RES_hhdet_in_tes!K54/RES_hhdet_in_fec!K54)</f>
        <v/>
      </c>
      <c r="L54" s="112" t="str">
        <f>IF(RES_hhdet_in_tes!L54=0,"",RES_hhdet_in_tes!L54/RES_hhdet_in_fec!L54)</f>
        <v/>
      </c>
      <c r="M54" s="112" t="str">
        <f>IF(RES_hhdet_in_tes!M54=0,"",RES_hhdet_in_tes!M54/RES_hhdet_in_fec!M54)</f>
        <v/>
      </c>
      <c r="N54" s="112" t="str">
        <f>IF(RES_hhdet_in_tes!N54=0,"",RES_hhdet_in_tes!N54/RES_hhdet_in_fec!N54)</f>
        <v/>
      </c>
      <c r="O54" s="112" t="str">
        <f>IF(RES_hhdet_in_tes!O54=0,"",RES_hhdet_in_tes!O54/RES_hhdet_in_fec!O54)</f>
        <v/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 t="str">
        <f>IF(RES_hhdet_in_tes!V54=0,"",RES_hhdet_in_tes!V54/RES_hhdet_in_fec!V54)</f>
        <v/>
      </c>
      <c r="W54" s="112" t="str">
        <f>IF(RES_hhdet_in_tes!W54=0,"",RES_hhdet_in_tes!W54/RES_hhdet_in_fec!W54)</f>
        <v/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 t="str">
        <f>IF(RES_hhdet_in_tes!L55=0,"",RES_hhdet_in_tes!L55/RES_hhdet_in_fec!L55)</f>
        <v/>
      </c>
      <c r="M55" s="113" t="str">
        <f>IF(RES_hhdet_in_tes!M55=0,"",RES_hhdet_in_tes!M55/RES_hhdet_in_fec!M55)</f>
        <v/>
      </c>
      <c r="N55" s="113" t="str">
        <f>IF(RES_hhdet_in_tes!N55=0,"",RES_hhdet_in_tes!N55/RES_hhdet_in_fec!N55)</f>
        <v/>
      </c>
      <c r="O55" s="113" t="str">
        <f>IF(RES_hhdet_in_tes!O55=0,"",RES_hhdet_in_tes!O55/RES_hhdet_in_fec!O55)</f>
        <v/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DA55" s="132" t="s">
        <v>3637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 t="str">
        <f>IF(RES_hhdet_in_tes!L56=0,"",RES_hhdet_in_tes!L56/RES_hhdet_in_fec!L56)</f>
        <v/>
      </c>
      <c r="M56" s="111" t="str">
        <f>IF(RES_hhdet_in_tes!M56=0,"",RES_hhdet_in_tes!M56/RES_hhdet_in_fec!M56)</f>
        <v/>
      </c>
      <c r="N56" s="111" t="str">
        <f>IF(RES_hhdet_in_tes!N56=0,"",RES_hhdet_in_tes!N56/RES_hhdet_in_fec!N56)</f>
        <v/>
      </c>
      <c r="O56" s="111" t="str">
        <f>IF(RES_hhdet_in_tes!O56=0,"",RES_hhdet_in_tes!O56/RES_hhdet_in_fec!O56)</f>
        <v/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DA56" s="63" t="s">
        <v>3638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 t="str">
        <f>IF(RES_hhdet_in_tes!L57=0,"",RES_hhdet_in_tes!L57/RES_hhdet_in_fec!L57)</f>
        <v/>
      </c>
      <c r="M57" s="111" t="str">
        <f>IF(RES_hhdet_in_tes!M57=0,"",RES_hhdet_in_tes!M57/RES_hhdet_in_fec!M57)</f>
        <v/>
      </c>
      <c r="N57" s="111" t="str">
        <f>IF(RES_hhdet_in_tes!N57=0,"",RES_hhdet_in_tes!N57/RES_hhdet_in_fec!N57)</f>
        <v/>
      </c>
      <c r="O57" s="111" t="str">
        <f>IF(RES_hhdet_in_tes!O57=0,"",RES_hhdet_in_tes!O57/RES_hhdet_in_fec!O57)</f>
        <v/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DA57" s="63" t="s">
        <v>3639</v>
      </c>
    </row>
    <row r="58" spans="1:105" ht="12" customHeight="1" x14ac:dyDescent="0.25">
      <c r="A58" s="121" t="s">
        <v>54</v>
      </c>
      <c r="B58" s="124"/>
      <c r="C58" s="124" t="str">
        <f>IF(RES_hhdet_in_tes!C58=0,"",RES_hhdet_in_tes!C58/RES_hhdet_in_fec!C58)</f>
        <v/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 t="str">
        <f>IF(RES_hhdet_in_tes!G58=0,"",RES_hhdet_in_tes!G58/RES_hhdet_in_fec!G58)</f>
        <v/>
      </c>
      <c r="H58" s="124" t="str">
        <f>IF(RES_hhdet_in_tes!H58=0,"",RES_hhdet_in_tes!H58/RES_hhdet_in_fec!H58)</f>
        <v/>
      </c>
      <c r="I58" s="124" t="str">
        <f>IF(RES_hhdet_in_tes!I58=0,"",RES_hhdet_in_tes!I58/RES_hhdet_in_fec!I58)</f>
        <v/>
      </c>
      <c r="J58" s="124" t="str">
        <f>IF(RES_hhdet_in_tes!J58=0,"",RES_hhdet_in_tes!J58/RES_hhdet_in_fec!J58)</f>
        <v/>
      </c>
      <c r="K58" s="124" t="str">
        <f>IF(RES_hhdet_in_tes!K58=0,"",RES_hhdet_in_tes!K58/RES_hhdet_in_fec!K58)</f>
        <v/>
      </c>
      <c r="L58" s="124" t="str">
        <f>IF(RES_hhdet_in_tes!L58=0,"",RES_hhdet_in_tes!L58/RES_hhdet_in_fec!L58)</f>
        <v/>
      </c>
      <c r="M58" s="124" t="str">
        <f>IF(RES_hhdet_in_tes!M58=0,"",RES_hhdet_in_tes!M58/RES_hhdet_in_fec!M58)</f>
        <v/>
      </c>
      <c r="N58" s="124" t="str">
        <f>IF(RES_hhdet_in_tes!N58=0,"",RES_hhdet_in_tes!N58/RES_hhdet_in_fec!N58)</f>
        <v/>
      </c>
      <c r="O58" s="124" t="str">
        <f>IF(RES_hhdet_in_tes!O58=0,"",RES_hhdet_in_tes!O58/RES_hhdet_in_fec!O58)</f>
        <v/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 t="str">
        <f>IF(RES_hhdet_in_tes!R58=0,"",RES_hhdet_in_tes!R58/RES_hhdet_in_fec!R58)</f>
        <v/>
      </c>
      <c r="S58" s="124" t="str">
        <f>IF(RES_hhdet_in_tes!S58=0,"",RES_hhdet_in_tes!S58/RES_hhdet_in_fec!S58)</f>
        <v/>
      </c>
      <c r="T58" s="124" t="str">
        <f>IF(RES_hhdet_in_tes!T58=0,"",RES_hhdet_in_tes!T58/RES_hhdet_in_fec!T58)</f>
        <v/>
      </c>
      <c r="U58" s="124" t="str">
        <f>IF(RES_hhdet_in_tes!U58=0,"",RES_hhdet_in_tes!U58/RES_hhdet_in_fec!U58)</f>
        <v/>
      </c>
      <c r="V58" s="124" t="str">
        <f>IF(RES_hhdet_in_tes!V58=0,"",RES_hhdet_in_tes!V58/RES_hhdet_in_fec!V58)</f>
        <v/>
      </c>
      <c r="W58" s="124" t="str">
        <f>IF(RES_hhdet_in_tes!W58=0,"",RES_hhdet_in_tes!W58/RES_hhdet_in_fec!W58)</f>
        <v/>
      </c>
      <c r="DA58" s="130" t="s">
        <v>3640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 t="str">
        <f>IF(RES_hhdet_in_tes!K59=0,"",RES_hhdet_in_tes!K59/RES_hhdet_in_fec!K59)</f>
        <v/>
      </c>
      <c r="L59" s="111" t="str">
        <f>IF(RES_hhdet_in_tes!L59=0,"",RES_hhdet_in_tes!L59/RES_hhdet_in_fec!L59)</f>
        <v/>
      </c>
      <c r="M59" s="111" t="str">
        <f>IF(RES_hhdet_in_tes!M59=0,"",RES_hhdet_in_tes!M59/RES_hhdet_in_fec!M59)</f>
        <v/>
      </c>
      <c r="N59" s="111" t="str">
        <f>IF(RES_hhdet_in_tes!N59=0,"",RES_hhdet_in_tes!N59/RES_hhdet_in_fec!N59)</f>
        <v/>
      </c>
      <c r="O59" s="111" t="str">
        <f>IF(RES_hhdet_in_tes!O59=0,"",RES_hhdet_in_tes!O59/RES_hhdet_in_fec!O59)</f>
        <v/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DA59" s="63" t="s">
        <v>3641</v>
      </c>
    </row>
    <row r="60" spans="1:105" ht="12" customHeight="1" x14ac:dyDescent="0.25">
      <c r="A60" s="109" t="s">
        <v>120</v>
      </c>
      <c r="B60" s="45"/>
      <c r="C60" s="45" t="str">
        <f>IF(RES_hhdet_in_tes!C60=0,"",RES_hhdet_in_tes!C60/RES_hhdet_in_fec!C60)</f>
        <v/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 t="str">
        <f>IF(RES_hhdet_in_tes!G60=0,"",RES_hhdet_in_tes!G60/RES_hhdet_in_fec!G60)</f>
        <v/>
      </c>
      <c r="H60" s="45" t="str">
        <f>IF(RES_hhdet_in_tes!H60=0,"",RES_hhdet_in_tes!H60/RES_hhdet_in_fec!H60)</f>
        <v/>
      </c>
      <c r="I60" s="45" t="str">
        <f>IF(RES_hhdet_in_tes!I60=0,"",RES_hhdet_in_tes!I60/RES_hhdet_in_fec!I60)</f>
        <v/>
      </c>
      <c r="J60" s="45" t="str">
        <f>IF(RES_hhdet_in_tes!J60=0,"",RES_hhdet_in_tes!J60/RES_hhdet_in_fec!J60)</f>
        <v/>
      </c>
      <c r="K60" s="45" t="str">
        <f>IF(RES_hhdet_in_tes!K60=0,"",RES_hhdet_in_tes!K60/RES_hhdet_in_fec!K60)</f>
        <v/>
      </c>
      <c r="L60" s="45" t="str">
        <f>IF(RES_hhdet_in_tes!L60=0,"",RES_hhdet_in_tes!L60/RES_hhdet_in_fec!L60)</f>
        <v/>
      </c>
      <c r="M60" s="45" t="str">
        <f>IF(RES_hhdet_in_tes!M60=0,"",RES_hhdet_in_tes!M60/RES_hhdet_in_fec!M60)</f>
        <v/>
      </c>
      <c r="N60" s="45" t="str">
        <f>IF(RES_hhdet_in_tes!N60=0,"",RES_hhdet_in_tes!N60/RES_hhdet_in_fec!N60)</f>
        <v/>
      </c>
      <c r="O60" s="45" t="str">
        <f>IF(RES_hhdet_in_tes!O60=0,"",RES_hhdet_in_tes!O60/RES_hhdet_in_fec!O60)</f>
        <v/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 t="str">
        <f>IF(RES_hhdet_in_tes!R60=0,"",RES_hhdet_in_tes!R60/RES_hhdet_in_fec!R60)</f>
        <v/>
      </c>
      <c r="S60" s="45" t="str">
        <f>IF(RES_hhdet_in_tes!S60=0,"",RES_hhdet_in_tes!S60/RES_hhdet_in_fec!S60)</f>
        <v/>
      </c>
      <c r="T60" s="45" t="str">
        <f>IF(RES_hhdet_in_tes!T60=0,"",RES_hhdet_in_tes!T60/RES_hhdet_in_fec!T60)</f>
        <v/>
      </c>
      <c r="U60" s="45" t="str">
        <f>IF(RES_hhdet_in_tes!U60=0,"",RES_hhdet_in_tes!U60/RES_hhdet_in_fec!U60)</f>
        <v/>
      </c>
      <c r="V60" s="45" t="str">
        <f>IF(RES_hhdet_in_tes!V60=0,"",RES_hhdet_in_tes!V60/RES_hhdet_in_fec!V60)</f>
        <v/>
      </c>
      <c r="W60" s="45" t="str">
        <f>IF(RES_hhdet_in_tes!W60=0,"",RES_hhdet_in_tes!W60/RES_hhdet_in_fec!W60)</f>
        <v/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0.52972735007390159</v>
      </c>
      <c r="D62" s="119">
        <f>IF(RES_hhdet_in_tes!D62=0,"",RES_hhdet_in_tes!D62/RES_hhdet_in_fec!D62)</f>
        <v>0.53939100417230768</v>
      </c>
      <c r="E62" s="119">
        <f>IF(RES_hhdet_in_tes!E62=0,"",RES_hhdet_in_tes!E62/RES_hhdet_in_fec!E62)</f>
        <v>0.54718790504141857</v>
      </c>
      <c r="F62" s="119">
        <f>IF(RES_hhdet_in_tes!F62=0,"",RES_hhdet_in_tes!F62/RES_hhdet_in_fec!F62)</f>
        <v>0.55487644346217291</v>
      </c>
      <c r="G62" s="119">
        <f>IF(RES_hhdet_in_tes!G62=0,"",RES_hhdet_in_tes!G62/RES_hhdet_in_fec!G62)</f>
        <v>0.56300509959465472</v>
      </c>
      <c r="H62" s="119">
        <f>IF(RES_hhdet_in_tes!H62=0,"",RES_hhdet_in_tes!H62/RES_hhdet_in_fec!H62)</f>
        <v>0.57065246698923477</v>
      </c>
      <c r="I62" s="119">
        <f>IF(RES_hhdet_in_tes!I62=0,"",RES_hhdet_in_tes!I62/RES_hhdet_in_fec!I62)</f>
        <v>0.57885055381771733</v>
      </c>
      <c r="J62" s="119">
        <f>IF(RES_hhdet_in_tes!J62=0,"",RES_hhdet_in_tes!J62/RES_hhdet_in_fec!J62)</f>
        <v>0.58534611100770095</v>
      </c>
      <c r="K62" s="119">
        <f>IF(RES_hhdet_in_tes!K62=0,"",RES_hhdet_in_tes!K62/RES_hhdet_in_fec!K62)</f>
        <v>0.59452526846644027</v>
      </c>
      <c r="L62" s="119" t="str">
        <f>IF(RES_hhdet_in_tes!L62=0,"",RES_hhdet_in_tes!L62/RES_hhdet_in_fec!L62)</f>
        <v/>
      </c>
      <c r="M62" s="119">
        <f>IF(RES_hhdet_in_tes!M62=0,"",RES_hhdet_in_tes!M62/RES_hhdet_in_fec!M62)</f>
        <v>0.61412779495601189</v>
      </c>
      <c r="N62" s="119">
        <f>IF(RES_hhdet_in_tes!N62=0,"",RES_hhdet_in_tes!N62/RES_hhdet_in_fec!N62)</f>
        <v>0.63118094477832454</v>
      </c>
      <c r="O62" s="119">
        <f>IF(RES_hhdet_in_tes!O62=0,"",RES_hhdet_in_tes!O62/RES_hhdet_in_fec!O62)</f>
        <v>0.64719901810762692</v>
      </c>
      <c r="P62" s="119">
        <f>IF(RES_hhdet_in_tes!P62=0,"",RES_hhdet_in_tes!P62/RES_hhdet_in_fec!P62)</f>
        <v>0.66737299640520165</v>
      </c>
      <c r="Q62" s="119">
        <f>IF(RES_hhdet_in_tes!Q62=0,"",RES_hhdet_in_tes!Q62/RES_hhdet_in_fec!Q62)</f>
        <v>0.68681386961122914</v>
      </c>
      <c r="R62" s="119">
        <f>IF(RES_hhdet_in_tes!R62=0,"",RES_hhdet_in_tes!R62/RES_hhdet_in_fec!R62)</f>
        <v>0.69832723371633298</v>
      </c>
      <c r="S62" s="119">
        <f>IF(RES_hhdet_in_tes!S62=0,"",RES_hhdet_in_tes!S62/RES_hhdet_in_fec!S62)</f>
        <v>0.70335118395136875</v>
      </c>
      <c r="T62" s="119">
        <f>IF(RES_hhdet_in_tes!T62=0,"",RES_hhdet_in_tes!T62/RES_hhdet_in_fec!T62)</f>
        <v>0.71737848469373289</v>
      </c>
      <c r="U62" s="119">
        <f>IF(RES_hhdet_in_tes!U62=0,"",RES_hhdet_in_tes!U62/RES_hhdet_in_fec!U62)</f>
        <v>0.71335451029533237</v>
      </c>
      <c r="V62" s="119">
        <f>IF(RES_hhdet_in_tes!V62=0,"",RES_hhdet_in_tes!V62/RES_hhdet_in_fec!V62)</f>
        <v>0.72337600437800853</v>
      </c>
      <c r="W62" s="119">
        <f>IF(RES_hhdet_in_tes!W62=0,"",RES_hhdet_in_tes!W62/RES_hhdet_in_fec!W62)</f>
        <v>0.71695227036778175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0.52831944584358492</v>
      </c>
      <c r="D63" s="124">
        <f>IF(RES_hhdet_in_tes!D63=0,"",RES_hhdet_in_tes!D63/RES_hhdet_in_fec!D63)</f>
        <v>0.53648100901273699</v>
      </c>
      <c r="E63" s="124">
        <f>IF(RES_hhdet_in_tes!E63=0,"",RES_hhdet_in_tes!E63/RES_hhdet_in_fec!E63)</f>
        <v>0.54468215995876756</v>
      </c>
      <c r="F63" s="124">
        <f>IF(RES_hhdet_in_tes!F63=0,"",RES_hhdet_in_tes!F63/RES_hhdet_in_fec!F63)</f>
        <v>0.55277486618896976</v>
      </c>
      <c r="G63" s="124">
        <f>IF(RES_hhdet_in_tes!G63=0,"",RES_hhdet_in_tes!G63/RES_hhdet_in_fec!G63)</f>
        <v>0.56086390591918944</v>
      </c>
      <c r="H63" s="124">
        <f>IF(RES_hhdet_in_tes!H63=0,"",RES_hhdet_in_tes!H63/RES_hhdet_in_fec!H63)</f>
        <v>0.5689136572550576</v>
      </c>
      <c r="I63" s="124">
        <f>IF(RES_hhdet_in_tes!I63=0,"",RES_hhdet_in_tes!I63/RES_hhdet_in_fec!I63)</f>
        <v>0.57699374613281962</v>
      </c>
      <c r="J63" s="124">
        <f>IF(RES_hhdet_in_tes!J63=0,"",RES_hhdet_in_tes!J63/RES_hhdet_in_fec!J63)</f>
        <v>0.58520141644601353</v>
      </c>
      <c r="K63" s="124">
        <f>IF(RES_hhdet_in_tes!K63=0,"",RES_hhdet_in_tes!K63/RES_hhdet_in_fec!K63)</f>
        <v>0.59361352415598967</v>
      </c>
      <c r="L63" s="124" t="str">
        <f>IF(RES_hhdet_in_tes!L63=0,"",RES_hhdet_in_tes!L63/RES_hhdet_in_fec!L63)</f>
        <v/>
      </c>
      <c r="M63" s="124">
        <f>IF(RES_hhdet_in_tes!M63=0,"",RES_hhdet_in_tes!M63/RES_hhdet_in_fec!M63)</f>
        <v>0.61316197079133372</v>
      </c>
      <c r="N63" s="124">
        <f>IF(RES_hhdet_in_tes!N63=0,"",RES_hhdet_in_tes!N63/RES_hhdet_in_fec!N63)</f>
        <v>0.62735461310962026</v>
      </c>
      <c r="O63" s="124">
        <f>IF(RES_hhdet_in_tes!O63=0,"",RES_hhdet_in_tes!O63/RES_hhdet_in_fec!O63)</f>
        <v>0.64522273595333435</v>
      </c>
      <c r="P63" s="124">
        <f>IF(RES_hhdet_in_tes!P63=0,"",RES_hhdet_in_tes!P63/RES_hhdet_in_fec!P63)</f>
        <v>0.66508900995833387</v>
      </c>
      <c r="Q63" s="124">
        <f>IF(RES_hhdet_in_tes!Q63=0,"",RES_hhdet_in_tes!Q63/RES_hhdet_in_fec!Q63)</f>
        <v>0.68178070533943702</v>
      </c>
      <c r="R63" s="124">
        <f>IF(RES_hhdet_in_tes!R63=0,"",RES_hhdet_in_tes!R63/RES_hhdet_in_fec!R63)</f>
        <v>0.69136010327837627</v>
      </c>
      <c r="S63" s="124">
        <f>IF(RES_hhdet_in_tes!S63=0,"",RES_hhdet_in_tes!S63/RES_hhdet_in_fec!S63)</f>
        <v>0.69885129730080708</v>
      </c>
      <c r="T63" s="124">
        <f>IF(RES_hhdet_in_tes!T63=0,"",RES_hhdet_in_tes!T63/RES_hhdet_in_fec!T63)</f>
        <v>0.70498917294737873</v>
      </c>
      <c r="U63" s="124">
        <f>IF(RES_hhdet_in_tes!U63=0,"",RES_hhdet_in_tes!U63/RES_hhdet_in_fec!U63)</f>
        <v>0.70999926104485278</v>
      </c>
      <c r="V63" s="124">
        <f>IF(RES_hhdet_in_tes!V63=0,"",RES_hhdet_in_tes!V63/RES_hhdet_in_fec!V63)</f>
        <v>0.71442618187376061</v>
      </c>
      <c r="W63" s="124">
        <f>IF(RES_hhdet_in_tes!W63=0,"",RES_hhdet_in_tes!W63/RES_hhdet_in_fec!W63)</f>
        <v>0.71748073494039954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0.52237741948174332</v>
      </c>
      <c r="D64" s="111">
        <f>IF(RES_hhdet_in_tes!D64=0,"",RES_hhdet_in_tes!D64/RES_hhdet_in_fec!D64)</f>
        <v>0.53068566894999236</v>
      </c>
      <c r="E64" s="111">
        <f>IF(RES_hhdet_in_tes!E64=0,"",RES_hhdet_in_tes!E64/RES_hhdet_in_fec!E64)</f>
        <v>0.53899758253527208</v>
      </c>
      <c r="F64" s="111">
        <f>IF(RES_hhdet_in_tes!F64=0,"",RES_hhdet_in_tes!F64/RES_hhdet_in_fec!F64)</f>
        <v>0.54720711680849698</v>
      </c>
      <c r="G64" s="111">
        <f>IF(RES_hhdet_in_tes!G64=0,"",RES_hhdet_in_tes!G64/RES_hhdet_in_fec!G64)</f>
        <v>0.55541207620820443</v>
      </c>
      <c r="H64" s="111">
        <f>IF(RES_hhdet_in_tes!H64=0,"",RES_hhdet_in_tes!H64/RES_hhdet_in_fec!H64)</f>
        <v>0.56360150532999032</v>
      </c>
      <c r="I64" s="111">
        <f>IF(RES_hhdet_in_tes!I64=0,"",RES_hhdet_in_tes!I64/RES_hhdet_in_fec!I64)</f>
        <v>0.57180053032475819</v>
      </c>
      <c r="J64" s="111">
        <f>IF(RES_hhdet_in_tes!J64=0,"",RES_hhdet_in_tes!J64/RES_hhdet_in_fec!J64)</f>
        <v>0.58010973521146891</v>
      </c>
      <c r="K64" s="111">
        <f>IF(RES_hhdet_in_tes!K64=0,"",RES_hhdet_in_tes!K64/RES_hhdet_in_fec!K64)</f>
        <v>0.58861592669069362</v>
      </c>
      <c r="L64" s="111" t="str">
        <f>IF(RES_hhdet_in_tes!L64=0,"",RES_hhdet_in_tes!L64/RES_hhdet_in_fec!L64)</f>
        <v/>
      </c>
      <c r="M64" s="111">
        <f>IF(RES_hhdet_in_tes!M64=0,"",RES_hhdet_in_tes!M64/RES_hhdet_in_fec!M64)</f>
        <v>0.60851457599928194</v>
      </c>
      <c r="N64" s="111">
        <f>IF(RES_hhdet_in_tes!N64=0,"",RES_hhdet_in_tes!N64/RES_hhdet_in_fec!N64)</f>
        <v>0.62286055301738341</v>
      </c>
      <c r="O64" s="111">
        <f>IF(RES_hhdet_in_tes!O64=0,"",RES_hhdet_in_tes!O64/RES_hhdet_in_fec!O64)</f>
        <v>0.64081085443164554</v>
      </c>
      <c r="P64" s="111">
        <f>IF(RES_hhdet_in_tes!P64=0,"",RES_hhdet_in_tes!P64/RES_hhdet_in_fec!P64)</f>
        <v>0.66076327442000138</v>
      </c>
      <c r="Q64" s="111">
        <f>IF(RES_hhdet_in_tes!Q64=0,"",RES_hhdet_in_tes!Q64/RES_hhdet_in_fec!Q64)</f>
        <v>0.67771180567053224</v>
      </c>
      <c r="R64" s="111">
        <f>IF(RES_hhdet_in_tes!R64=0,"",RES_hhdet_in_tes!R64/RES_hhdet_in_fec!R64)</f>
        <v>0.6873986703392172</v>
      </c>
      <c r="S64" s="111">
        <f>IF(RES_hhdet_in_tes!S64=0,"",RES_hhdet_in_tes!S64/RES_hhdet_in_fec!S64)</f>
        <v>0.69492532295275633</v>
      </c>
      <c r="T64" s="111">
        <f>IF(RES_hhdet_in_tes!T64=0,"",RES_hhdet_in_tes!T64/RES_hhdet_in_fec!T64)</f>
        <v>0.70097753863545387</v>
      </c>
      <c r="U64" s="111">
        <f>IF(RES_hhdet_in_tes!U64=0,"",RES_hhdet_in_tes!U64/RES_hhdet_in_fec!U64)</f>
        <v>0.70607219919813879</v>
      </c>
      <c r="V64" s="111">
        <f>IF(RES_hhdet_in_tes!V64=0,"",RES_hhdet_in_tes!V64/RES_hhdet_in_fec!V64)</f>
        <v>0.71054675051966498</v>
      </c>
      <c r="W64" s="111">
        <f>IF(RES_hhdet_in_tes!W64=0,"",RES_hhdet_in_tes!W64/RES_hhdet_in_fec!W64)</f>
        <v>0.71374068621538467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 t="str">
        <f>IF(RES_hhdet_in_tes!L65=0,"",RES_hhdet_in_tes!L65/RES_hhdet_in_fec!L65)</f>
        <v/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2.1968043509277422</v>
      </c>
      <c r="D66" s="124">
        <f>IF(RES_hhdet_in_tes!D66=0,"",RES_hhdet_in_tes!D66/RES_hhdet_in_fec!D66)</f>
        <v>2.2669746414642589</v>
      </c>
      <c r="E66" s="124">
        <f>IF(RES_hhdet_in_tes!E66=0,"",RES_hhdet_in_tes!E66/RES_hhdet_in_fec!E66)</f>
        <v>2.3378858336410651</v>
      </c>
      <c r="F66" s="124">
        <f>IF(RES_hhdet_in_tes!F66=0,"",RES_hhdet_in_tes!F66/RES_hhdet_in_fec!F66)</f>
        <v>2.4088731824014991</v>
      </c>
      <c r="G66" s="124">
        <f>IF(RES_hhdet_in_tes!G66=0,"",RES_hhdet_in_tes!G66/RES_hhdet_in_fec!G66)</f>
        <v>2.4805350866479485</v>
      </c>
      <c r="H66" s="124">
        <f>IF(RES_hhdet_in_tes!H66=0,"",RES_hhdet_in_tes!H66/RES_hhdet_in_fec!H66)</f>
        <v>2.5527944211184717</v>
      </c>
      <c r="I66" s="124">
        <f>IF(RES_hhdet_in_tes!I66=0,"",RES_hhdet_in_tes!I66/RES_hhdet_in_fec!I66)</f>
        <v>2.6257945892126671</v>
      </c>
      <c r="J66" s="124">
        <f>IF(RES_hhdet_in_tes!J66=0,"",RES_hhdet_in_tes!J66/RES_hhdet_in_fec!J66)</f>
        <v>2.7001320842056336</v>
      </c>
      <c r="K66" s="124">
        <f>IF(RES_hhdet_in_tes!K66=0,"",RES_hhdet_in_tes!K66/RES_hhdet_in_fec!K66)</f>
        <v>2.7763084503813298</v>
      </c>
      <c r="L66" s="124" t="str">
        <f>IF(RES_hhdet_in_tes!L66=0,"",RES_hhdet_in_tes!L66/RES_hhdet_in_fec!L66)</f>
        <v/>
      </c>
      <c r="M66" s="124">
        <f>IF(RES_hhdet_in_tes!M66=0,"",RES_hhdet_in_tes!M66/RES_hhdet_in_fec!M66)</f>
        <v>2.947777652327018</v>
      </c>
      <c r="N66" s="124">
        <f>IF(RES_hhdet_in_tes!N66=0,"",RES_hhdet_in_tes!N66/RES_hhdet_in_fec!N66)</f>
        <v>3.0606272773977135</v>
      </c>
      <c r="O66" s="124">
        <f>IF(RES_hhdet_in_tes!O66=0,"",RES_hhdet_in_tes!O66/RES_hhdet_in_fec!O66)</f>
        <v>3.1953898145612136</v>
      </c>
      <c r="P66" s="124">
        <f>IF(RES_hhdet_in_tes!P66=0,"",RES_hhdet_in_tes!P66/RES_hhdet_in_fec!P66)</f>
        <v>3.3415368842609987</v>
      </c>
      <c r="Q66" s="124">
        <f>IF(RES_hhdet_in_tes!Q66=0,"",RES_hhdet_in_tes!Q66/RES_hhdet_in_fec!Q66)</f>
        <v>3.4671332771268792</v>
      </c>
      <c r="R66" s="124">
        <f>IF(RES_hhdet_in_tes!R66=0,"",RES_hhdet_in_tes!R66/RES_hhdet_in_fec!R66)</f>
        <v>3.5459272061512523</v>
      </c>
      <c r="S66" s="124">
        <f>IF(RES_hhdet_in_tes!S66=0,"",RES_hhdet_in_tes!S66/RES_hhdet_in_fec!S66)</f>
        <v>3.6086433049197848</v>
      </c>
      <c r="T66" s="124">
        <f>IF(RES_hhdet_in_tes!T66=0,"",RES_hhdet_in_tes!T66/RES_hhdet_in_fec!T66)</f>
        <v>3.6610449928639799</v>
      </c>
      <c r="U66" s="124">
        <f>IF(RES_hhdet_in_tes!U66=0,"",RES_hhdet_in_tes!U66/RES_hhdet_in_fec!U66)</f>
        <v>3.7087500070559436</v>
      </c>
      <c r="V66" s="124">
        <f>IF(RES_hhdet_in_tes!V66=0,"",RES_hhdet_in_tes!V66/RES_hhdet_in_fec!V66)</f>
        <v>3.7573904875982858</v>
      </c>
      <c r="W66" s="124">
        <f>IF(RES_hhdet_in_tes!W66=0,"",RES_hhdet_in_tes!W66/RES_hhdet_in_fec!W66)</f>
        <v>3.8050101974868964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2.1968043509277422</v>
      </c>
      <c r="D67" s="111">
        <f>IF(RES_hhdet_in_tes!D67=0,"",RES_hhdet_in_tes!D67/RES_hhdet_in_fec!D67)</f>
        <v>2.2669746414642589</v>
      </c>
      <c r="E67" s="111">
        <f>IF(RES_hhdet_in_tes!E67=0,"",RES_hhdet_in_tes!E67/RES_hhdet_in_fec!E67)</f>
        <v>2.3378858336410651</v>
      </c>
      <c r="F67" s="111">
        <f>IF(RES_hhdet_in_tes!F67=0,"",RES_hhdet_in_tes!F67/RES_hhdet_in_fec!F67)</f>
        <v>2.4088731824014991</v>
      </c>
      <c r="G67" s="111">
        <f>IF(RES_hhdet_in_tes!G67=0,"",RES_hhdet_in_tes!G67/RES_hhdet_in_fec!G67)</f>
        <v>2.4805350866479485</v>
      </c>
      <c r="H67" s="111">
        <f>IF(RES_hhdet_in_tes!H67=0,"",RES_hhdet_in_tes!H67/RES_hhdet_in_fec!H67)</f>
        <v>2.5527944211184717</v>
      </c>
      <c r="I67" s="111">
        <f>IF(RES_hhdet_in_tes!I67=0,"",RES_hhdet_in_tes!I67/RES_hhdet_in_fec!I67)</f>
        <v>2.6257945892126671</v>
      </c>
      <c r="J67" s="111">
        <f>IF(RES_hhdet_in_tes!J67=0,"",RES_hhdet_in_tes!J67/RES_hhdet_in_fec!J67)</f>
        <v>2.7001320842056336</v>
      </c>
      <c r="K67" s="111">
        <f>IF(RES_hhdet_in_tes!K67=0,"",RES_hhdet_in_tes!K67/RES_hhdet_in_fec!K67)</f>
        <v>2.7763084503813298</v>
      </c>
      <c r="L67" s="111" t="str">
        <f>IF(RES_hhdet_in_tes!L67=0,"",RES_hhdet_in_tes!L67/RES_hhdet_in_fec!L67)</f>
        <v/>
      </c>
      <c r="M67" s="111">
        <f>IF(RES_hhdet_in_tes!M67=0,"",RES_hhdet_in_tes!M67/RES_hhdet_in_fec!M67)</f>
        <v>2.947777652327018</v>
      </c>
      <c r="N67" s="111">
        <f>IF(RES_hhdet_in_tes!N67=0,"",RES_hhdet_in_tes!N67/RES_hhdet_in_fec!N67)</f>
        <v>3.0606272773977135</v>
      </c>
      <c r="O67" s="111">
        <f>IF(RES_hhdet_in_tes!O67=0,"",RES_hhdet_in_tes!O67/RES_hhdet_in_fec!O67)</f>
        <v>3.1953898145612136</v>
      </c>
      <c r="P67" s="111">
        <f>IF(RES_hhdet_in_tes!P67=0,"",RES_hhdet_in_tes!P67/RES_hhdet_in_fec!P67)</f>
        <v>3.3415368842609987</v>
      </c>
      <c r="Q67" s="111">
        <f>IF(RES_hhdet_in_tes!Q67=0,"",RES_hhdet_in_tes!Q67/RES_hhdet_in_fec!Q67)</f>
        <v>3.4671332771268792</v>
      </c>
      <c r="R67" s="111">
        <f>IF(RES_hhdet_in_tes!R67=0,"",RES_hhdet_in_tes!R67/RES_hhdet_in_fec!R67)</f>
        <v>3.5459272061512523</v>
      </c>
      <c r="S67" s="111">
        <f>IF(RES_hhdet_in_tes!S67=0,"",RES_hhdet_in_tes!S67/RES_hhdet_in_fec!S67)</f>
        <v>3.6086433049197848</v>
      </c>
      <c r="T67" s="111">
        <f>IF(RES_hhdet_in_tes!T67=0,"",RES_hhdet_in_tes!T67/RES_hhdet_in_fec!T67)</f>
        <v>3.6610449928639799</v>
      </c>
      <c r="U67" s="111">
        <f>IF(RES_hhdet_in_tes!U67=0,"",RES_hhdet_in_tes!U67/RES_hhdet_in_fec!U67)</f>
        <v>3.7087500070559436</v>
      </c>
      <c r="V67" s="111">
        <f>IF(RES_hhdet_in_tes!V67=0,"",RES_hhdet_in_tes!V67/RES_hhdet_in_fec!V67)</f>
        <v>3.7573904875982858</v>
      </c>
      <c r="W67" s="111">
        <f>IF(RES_hhdet_in_tes!W67=0,"",RES_hhdet_in_tes!W67/RES_hhdet_in_fec!W67)</f>
        <v>3.8050101974868964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0.52017958662195585</v>
      </c>
      <c r="D68" s="124">
        <f>IF(RES_hhdet_in_tes!D68=0,"",RES_hhdet_in_tes!D68/RES_hhdet_in_fec!D68)</f>
        <v>0.54440281202044261</v>
      </c>
      <c r="E68" s="124">
        <f>IF(RES_hhdet_in_tes!E68=0,"",RES_hhdet_in_tes!E68/RES_hhdet_in_fec!E68)</f>
        <v>0.54204957770366058</v>
      </c>
      <c r="F68" s="124">
        <f>IF(RES_hhdet_in_tes!F68=0,"",RES_hhdet_in_tes!F68/RES_hhdet_in_fec!F68)</f>
        <v>0.54720200441965616</v>
      </c>
      <c r="G68" s="124">
        <f>IF(RES_hhdet_in_tes!G68=0,"",RES_hhdet_in_tes!G68/RES_hhdet_in_fec!G68)</f>
        <v>0.55226200436264183</v>
      </c>
      <c r="H68" s="124">
        <f>IF(RES_hhdet_in_tes!H68=0,"",RES_hhdet_in_tes!H68/RES_hhdet_in_fec!H68)</f>
        <v>0.55991865423618481</v>
      </c>
      <c r="I68" s="124">
        <f>IF(RES_hhdet_in_tes!I68=0,"",RES_hhdet_in_tes!I68/RES_hhdet_in_fec!I68)</f>
        <v>0.55661871295879273</v>
      </c>
      <c r="J68" s="124">
        <f>IF(RES_hhdet_in_tes!J68=0,"",RES_hhdet_in_tes!J68/RES_hhdet_in_fec!J68)</f>
        <v>0.55710771871185205</v>
      </c>
      <c r="K68" s="124">
        <f>IF(RES_hhdet_in_tes!K68=0,"",RES_hhdet_in_tes!K68/RES_hhdet_in_fec!K68)</f>
        <v>0.56705886085715018</v>
      </c>
      <c r="L68" s="124" t="str">
        <f>IF(RES_hhdet_in_tes!L68=0,"",RES_hhdet_in_tes!L68/RES_hhdet_in_fec!L68)</f>
        <v/>
      </c>
      <c r="M68" s="124">
        <f>IF(RES_hhdet_in_tes!M68=0,"",RES_hhdet_in_tes!M68/RES_hhdet_in_fec!M68)</f>
        <v>0.59238462714045659</v>
      </c>
      <c r="N68" s="124">
        <f>IF(RES_hhdet_in_tes!N68=0,"",RES_hhdet_in_tes!N68/RES_hhdet_in_fec!N68)</f>
        <v>0.61011867983033785</v>
      </c>
      <c r="O68" s="124">
        <f>IF(RES_hhdet_in_tes!O68=0,"",RES_hhdet_in_tes!O68/RES_hhdet_in_fec!O68)</f>
        <v>0.63739851262994651</v>
      </c>
      <c r="P68" s="124">
        <f>IF(RES_hhdet_in_tes!P68=0,"",RES_hhdet_in_tes!P68/RES_hhdet_in_fec!P68)</f>
        <v>0.67033061254988136</v>
      </c>
      <c r="Q68" s="124">
        <f>IF(RES_hhdet_in_tes!Q68=0,"",RES_hhdet_in_tes!Q68/RES_hhdet_in_fec!Q68)</f>
        <v>0.68927384944293557</v>
      </c>
      <c r="R68" s="124">
        <f>IF(RES_hhdet_in_tes!R68=0,"",RES_hhdet_in_tes!R68/RES_hhdet_in_fec!R68)</f>
        <v>0.71684904490148116</v>
      </c>
      <c r="S68" s="124">
        <f>IF(RES_hhdet_in_tes!S68=0,"",RES_hhdet_in_tes!S68/RES_hhdet_in_fec!S68)</f>
        <v>0.73428353024213233</v>
      </c>
      <c r="T68" s="124">
        <f>IF(RES_hhdet_in_tes!T68=0,"",RES_hhdet_in_tes!T68/RES_hhdet_in_fec!T68)</f>
        <v>0.76355965834197104</v>
      </c>
      <c r="U68" s="124">
        <f>IF(RES_hhdet_in_tes!U68=0,"",RES_hhdet_in_tes!U68/RES_hhdet_in_fec!U68)</f>
        <v>0.72327499376051541</v>
      </c>
      <c r="V68" s="124">
        <f>IF(RES_hhdet_in_tes!V68=0,"",RES_hhdet_in_tes!V68/RES_hhdet_in_fec!V68)</f>
        <v>0.76292337359822759</v>
      </c>
      <c r="W68" s="124">
        <f>IF(RES_hhdet_in_tes!W68=0,"",RES_hhdet_in_tes!W68/RES_hhdet_in_fec!W68)</f>
        <v>0.73470770010070685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0.50651553342818945</v>
      </c>
      <c r="D69" s="111">
        <f>IF(RES_hhdet_in_tes!D69=0,"",RES_hhdet_in_tes!D69/RES_hhdet_in_fec!D69)</f>
        <v>0.51306609555812754</v>
      </c>
      <c r="E69" s="111">
        <f>IF(RES_hhdet_in_tes!E69=0,"",RES_hhdet_in_tes!E69/RES_hhdet_in_fec!E69)</f>
        <v>0.51989988219279593</v>
      </c>
      <c r="F69" s="111">
        <f>IF(RES_hhdet_in_tes!F69=0,"",RES_hhdet_in_tes!F69/RES_hhdet_in_fec!F69)</f>
        <v>0.52678890596561767</v>
      </c>
      <c r="G69" s="111">
        <f>IF(RES_hhdet_in_tes!G69=0,"",RES_hhdet_in_tes!G69/RES_hhdet_in_fec!G69)</f>
        <v>0.5339364493019233</v>
      </c>
      <c r="H69" s="111">
        <f>IF(RES_hhdet_in_tes!H69=0,"",RES_hhdet_in_tes!H69/RES_hhdet_in_fec!H69)</f>
        <v>0.54131499056282684</v>
      </c>
      <c r="I69" s="111">
        <f>IF(RES_hhdet_in_tes!I69=0,"",RES_hhdet_in_tes!I69/RES_hhdet_in_fec!I69)</f>
        <v>0.54897195151566702</v>
      </c>
      <c r="J69" s="111">
        <f>IF(RES_hhdet_in_tes!J69=0,"",RES_hhdet_in_tes!J69/RES_hhdet_in_fec!J69)</f>
        <v>0.55710771871185205</v>
      </c>
      <c r="K69" s="111">
        <f>IF(RES_hhdet_in_tes!K69=0,"",RES_hhdet_in_tes!K69/RES_hhdet_in_fec!K69)</f>
        <v>0.56588938413978784</v>
      </c>
      <c r="L69" s="111" t="str">
        <f>IF(RES_hhdet_in_tes!L69=0,"",RES_hhdet_in_tes!L69/RES_hhdet_in_fec!L69)</f>
        <v/>
      </c>
      <c r="M69" s="111">
        <f>IF(RES_hhdet_in_tes!M69=0,"",RES_hhdet_in_tes!M69/RES_hhdet_in_fec!M69)</f>
        <v>0.5896717220625296</v>
      </c>
      <c r="N69" s="111">
        <f>IF(RES_hhdet_in_tes!N69=0,"",RES_hhdet_in_tes!N69/RES_hhdet_in_fec!N69)</f>
        <v>0.61011867983033785</v>
      </c>
      <c r="O69" s="111">
        <f>IF(RES_hhdet_in_tes!O69=0,"",RES_hhdet_in_tes!O69/RES_hhdet_in_fec!O69)</f>
        <v>0.63764327328719728</v>
      </c>
      <c r="P69" s="111">
        <f>IF(RES_hhdet_in_tes!P69=0,"",RES_hhdet_in_tes!P69/RES_hhdet_in_fec!P69)</f>
        <v>0.66967253308323371</v>
      </c>
      <c r="Q69" s="111">
        <f>IF(RES_hhdet_in_tes!Q69=0,"",RES_hhdet_in_tes!Q69/RES_hhdet_in_fec!Q69)</f>
        <v>0.69813454934147323</v>
      </c>
      <c r="R69" s="111">
        <f>IF(RES_hhdet_in_tes!R69=0,"",RES_hhdet_in_tes!R69/RES_hhdet_in_fec!R69)</f>
        <v>0.71684904490148116</v>
      </c>
      <c r="S69" s="111">
        <f>IF(RES_hhdet_in_tes!S69=0,"",RES_hhdet_in_tes!S69/RES_hhdet_in_fec!S69)</f>
        <v>0.73392481688907973</v>
      </c>
      <c r="T69" s="111">
        <f>IF(RES_hhdet_in_tes!T69=0,"",RES_hhdet_in_tes!T69/RES_hhdet_in_fec!T69)</f>
        <v>0.74891858009430912</v>
      </c>
      <c r="U69" s="111">
        <f>IF(RES_hhdet_in_tes!U69=0,"",RES_hhdet_in_tes!U69/RES_hhdet_in_fec!U69)</f>
        <v>0.76133643748182667</v>
      </c>
      <c r="V69" s="111">
        <f>IF(RES_hhdet_in_tes!V69=0,"",RES_hhdet_in_tes!V69/RES_hhdet_in_fec!V69)</f>
        <v>0.77063641353114365</v>
      </c>
      <c r="W69" s="111">
        <f>IF(RES_hhdet_in_tes!W69=0,"",RES_hhdet_in_tes!W69/RES_hhdet_in_fec!W69)</f>
        <v>0.77543626883540795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 t="str">
        <f>IF(RES_hhdet_in_tes!I70=0,"",RES_hhdet_in_tes!I70/RES_hhdet_in_fec!I70)</f>
        <v/>
      </c>
      <c r="J70" s="111" t="str">
        <f>IF(RES_hhdet_in_tes!J70=0,"",RES_hhdet_in_tes!J70/RES_hhdet_in_fec!J70)</f>
        <v/>
      </c>
      <c r="K70" s="111" t="str">
        <f>IF(RES_hhdet_in_tes!K70=0,"",RES_hhdet_in_tes!K70/RES_hhdet_in_fec!K70)</f>
        <v/>
      </c>
      <c r="L70" s="111" t="str">
        <f>IF(RES_hhdet_in_tes!L70=0,"",RES_hhdet_in_tes!L70/RES_hhdet_in_fec!L70)</f>
        <v/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>
        <f>IF(RES_hhdet_in_tes!P70=0,"",RES_hhdet_in_tes!P70/RES_hhdet_in_fec!P70)</f>
        <v>0.86138058341747692</v>
      </c>
      <c r="Q70" s="111" t="str">
        <f>IF(RES_hhdet_in_tes!Q70=0,"",RES_hhdet_in_tes!Q70/RES_hhdet_in_fec!Q70)</f>
        <v/>
      </c>
      <c r="R70" s="111" t="str">
        <f>IF(RES_hhdet_in_tes!R70=0,"",RES_hhdet_in_tes!R70/RES_hhdet_in_fec!R70)</f>
        <v/>
      </c>
      <c r="S70" s="111">
        <f>IF(RES_hhdet_in_tes!S70=0,"",RES_hhdet_in_tes!S70/RES_hhdet_in_fec!S70)</f>
        <v>0.90161941313758931</v>
      </c>
      <c r="T70" s="111">
        <f>IF(RES_hhdet_in_tes!T70=0,"",RES_hhdet_in_tes!T70/RES_hhdet_in_fec!T70)</f>
        <v>0.90337353227571549</v>
      </c>
      <c r="U70" s="111">
        <f>IF(RES_hhdet_in_tes!U70=0,"",RES_hhdet_in_tes!U70/RES_hhdet_in_fec!U70)</f>
        <v>0.91479216975594047</v>
      </c>
      <c r="V70" s="111">
        <f>IF(RES_hhdet_in_tes!V70=0,"",RES_hhdet_in_tes!V70/RES_hhdet_in_fec!V70)</f>
        <v>0.91595869442666056</v>
      </c>
      <c r="W70" s="111" t="str">
        <f>IF(RES_hhdet_in_tes!W70=0,"",RES_hhdet_in_tes!W70/RES_hhdet_in_fec!W70)</f>
        <v/>
      </c>
      <c r="DA70" s="63" t="s">
        <v>3651</v>
      </c>
    </row>
    <row r="71" spans="1:105" ht="12" customHeight="1" x14ac:dyDescent="0.25">
      <c r="A71" s="100" t="s">
        <v>217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 t="str">
        <f>IF(RES_hhdet_in_tes!I71=0,"",RES_hhdet_in_tes!I71/RES_hhdet_in_fec!I71)</f>
        <v/>
      </c>
      <c r="J71" s="112" t="str">
        <f>IF(RES_hhdet_in_tes!J71=0,"",RES_hhdet_in_tes!J71/RES_hhdet_in_fec!J71)</f>
        <v/>
      </c>
      <c r="K71" s="112" t="str">
        <f>IF(RES_hhdet_in_tes!K71=0,"",RES_hhdet_in_tes!K71/RES_hhdet_in_fec!K71)</f>
        <v/>
      </c>
      <c r="L71" s="112" t="str">
        <f>IF(RES_hhdet_in_tes!L71=0,"",RES_hhdet_in_tes!L71/RES_hhdet_in_fec!L71)</f>
        <v/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>
        <f>IF(RES_hhdet_in_tes!P71=0,"",RES_hhdet_in_tes!P71/RES_hhdet_in_fec!P71)</f>
        <v>0.66967253308323371</v>
      </c>
      <c r="Q71" s="112" t="str">
        <f>IF(RES_hhdet_in_tes!Q71=0,"",RES_hhdet_in_tes!Q71/RES_hhdet_in_fec!Q71)</f>
        <v/>
      </c>
      <c r="R71" s="112" t="str">
        <f>IF(RES_hhdet_in_tes!R71=0,"",RES_hhdet_in_tes!R71/RES_hhdet_in_fec!R71)</f>
        <v/>
      </c>
      <c r="S71" s="112">
        <f>IF(RES_hhdet_in_tes!S71=0,"",RES_hhdet_in_tes!S71/RES_hhdet_in_fec!S71)</f>
        <v>0.73392481688907973</v>
      </c>
      <c r="T71" s="112">
        <f>IF(RES_hhdet_in_tes!T71=0,"",RES_hhdet_in_tes!T71/RES_hhdet_in_fec!T71)</f>
        <v>0.74891858009430923</v>
      </c>
      <c r="U71" s="112">
        <f>IF(RES_hhdet_in_tes!U71=0,"",RES_hhdet_in_tes!U71/RES_hhdet_in_fec!U71)</f>
        <v>0.76133643748182667</v>
      </c>
      <c r="V71" s="112">
        <f>IF(RES_hhdet_in_tes!V71=0,"",RES_hhdet_in_tes!V71/RES_hhdet_in_fec!V71)</f>
        <v>0.77063641353114365</v>
      </c>
      <c r="W71" s="112" t="str">
        <f>IF(RES_hhdet_in_tes!W71=0,"",RES_hhdet_in_tes!W71/RES_hhdet_in_fec!W71)</f>
        <v/>
      </c>
      <c r="DA71" s="131" t="s">
        <v>3652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 t="str">
        <f>IF(RES_hhdet_in_tes!I72=0,"",RES_hhdet_in_tes!I72/RES_hhdet_in_fec!I72)</f>
        <v/>
      </c>
      <c r="J72" s="113" t="str">
        <f>IF(RES_hhdet_in_tes!J72=0,"",RES_hhdet_in_tes!J72/RES_hhdet_in_fec!J72)</f>
        <v/>
      </c>
      <c r="K72" s="113" t="str">
        <f>IF(RES_hhdet_in_tes!K72=0,"",RES_hhdet_in_tes!K72/RES_hhdet_in_fec!K72)</f>
        <v/>
      </c>
      <c r="L72" s="113" t="str">
        <f>IF(RES_hhdet_in_tes!L72=0,"",RES_hhdet_in_tes!L72/RES_hhdet_in_fec!L72)</f>
        <v/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>
        <f>IF(RES_hhdet_in_tes!P72=0,"",RES_hhdet_in_tes!P72/RES_hhdet_in_fec!P72)</f>
        <v>1</v>
      </c>
      <c r="Q72" s="113" t="str">
        <f>IF(RES_hhdet_in_tes!Q72=0,"",RES_hhdet_in_tes!Q72/RES_hhdet_in_fec!Q72)</f>
        <v/>
      </c>
      <c r="R72" s="113" t="str">
        <f>IF(RES_hhdet_in_tes!R72=0,"",RES_hhdet_in_tes!R72/RES_hhdet_in_fec!R72)</f>
        <v/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 t="str">
        <f>IF(RES_hhdet_in_tes!W72=0,"",RES_hhdet_in_tes!W72/RES_hhdet_in_fec!W72)</f>
        <v/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0.56894286687234008</v>
      </c>
      <c r="D73" s="112">
        <f>IF(RES_hhdet_in_tes!D73=0,"",RES_hhdet_in_tes!D73/RES_hhdet_in_fec!D73)</f>
        <v>0.57047758326009246</v>
      </c>
      <c r="E73" s="112">
        <f>IF(RES_hhdet_in_tes!E73=0,"",RES_hhdet_in_tes!E73/RES_hhdet_in_fec!E73)</f>
        <v>0.57213034104238691</v>
      </c>
      <c r="F73" s="112">
        <f>IF(RES_hhdet_in_tes!F73=0,"",RES_hhdet_in_tes!F73/RES_hhdet_in_fec!F73)</f>
        <v>0.57379897507284761</v>
      </c>
      <c r="G73" s="112">
        <f>IF(RES_hhdet_in_tes!G73=0,"",RES_hhdet_in_tes!G73/RES_hhdet_in_fec!G73)</f>
        <v>0.57557726447027102</v>
      </c>
      <c r="H73" s="112">
        <f>IF(RES_hhdet_in_tes!H73=0,"",RES_hhdet_in_tes!H73/RES_hhdet_in_fec!H73)</f>
        <v>0.57745469785629855</v>
      </c>
      <c r="I73" s="112">
        <f>IF(RES_hhdet_in_tes!I73=0,"",RES_hhdet_in_tes!I73/RES_hhdet_in_fec!I73)</f>
        <v>0.57945569943554109</v>
      </c>
      <c r="J73" s="112" t="str">
        <f>IF(RES_hhdet_in_tes!J73=0,"",RES_hhdet_in_tes!J73/RES_hhdet_in_fec!J73)</f>
        <v/>
      </c>
      <c r="K73" s="112">
        <f>IF(RES_hhdet_in_tes!K73=0,"",RES_hhdet_in_tes!K73/RES_hhdet_in_fec!K73)</f>
        <v>0.58420834618173667</v>
      </c>
      <c r="L73" s="112" t="str">
        <f>IF(RES_hhdet_in_tes!L73=0,"",RES_hhdet_in_tes!L73/RES_hhdet_in_fec!L73)</f>
        <v/>
      </c>
      <c r="M73" s="112">
        <f>IF(RES_hhdet_in_tes!M73=0,"",RES_hhdet_in_tes!M73/RES_hhdet_in_fec!M73)</f>
        <v>0.59227155409122345</v>
      </c>
      <c r="N73" s="112" t="str">
        <f>IF(RES_hhdet_in_tes!N73=0,"",RES_hhdet_in_tes!N73/RES_hhdet_in_fec!N73)</f>
        <v/>
      </c>
      <c r="O73" s="112">
        <f>IF(RES_hhdet_in_tes!O73=0,"",RES_hhdet_in_tes!O73/RES_hhdet_in_fec!O73)</f>
        <v>0.61337879682634266</v>
      </c>
      <c r="P73" s="112" t="str">
        <f>IF(RES_hhdet_in_tes!P73=0,"",RES_hhdet_in_tes!P73/RES_hhdet_in_fec!P73)</f>
        <v/>
      </c>
      <c r="Q73" s="112">
        <f>IF(RES_hhdet_in_tes!Q73=0,"",RES_hhdet_in_tes!Q73/RES_hhdet_in_fec!Q73)</f>
        <v>0.64614526338488654</v>
      </c>
      <c r="R73" s="112" t="str">
        <f>IF(RES_hhdet_in_tes!R73=0,"",RES_hhdet_in_tes!R73/RES_hhdet_in_fec!R73)</f>
        <v/>
      </c>
      <c r="S73" s="112">
        <f>IF(RES_hhdet_in_tes!S73=0,"",RES_hhdet_in_tes!S73/RES_hhdet_in_fec!S73)</f>
        <v>0.66929699972164725</v>
      </c>
      <c r="T73" s="112">
        <f>IF(RES_hhdet_in_tes!T73=0,"",RES_hhdet_in_tes!T73/RES_hhdet_in_fec!T73)</f>
        <v>0.68045931711972663</v>
      </c>
      <c r="U73" s="112">
        <f>IF(RES_hhdet_in_tes!U73=0,"",RES_hhdet_in_tes!U73/RES_hhdet_in_fec!U73)</f>
        <v>0.69094488205788618</v>
      </c>
      <c r="V73" s="112">
        <f>IF(RES_hhdet_in_tes!V73=0,"",RES_hhdet_in_tes!V73/RES_hhdet_in_fec!V73)</f>
        <v>0.70026191496024748</v>
      </c>
      <c r="W73" s="112">
        <f>IF(RES_hhdet_in_tes!W73=0,"",RES_hhdet_in_tes!W73/RES_hhdet_in_fec!W73)</f>
        <v>0.70759622105460307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 t="str">
        <f>IF(RES_hhdet_in_tes!L74=0,"",RES_hhdet_in_tes!L74/RES_hhdet_in_fec!L74)</f>
        <v/>
      </c>
      <c r="M74" s="113">
        <f>IF(RES_hhdet_in_tes!M74=0,"",RES_hhdet_in_tes!M74/RES_hhdet_in_fec!M74)</f>
        <v>0.82235735054307701</v>
      </c>
      <c r="N74" s="113" t="str">
        <f>IF(RES_hhdet_in_tes!N74=0,"",RES_hhdet_in_tes!N74/RES_hhdet_in_fec!N74)</f>
        <v/>
      </c>
      <c r="O74" s="113">
        <f>IF(RES_hhdet_in_tes!O74=0,"",RES_hhdet_in_tes!O74/RES_hhdet_in_fec!O74)</f>
        <v>0.81371217618320102</v>
      </c>
      <c r="P74" s="113" t="str">
        <f>IF(RES_hhdet_in_tes!P74=0,"",RES_hhdet_in_tes!P74/RES_hhdet_in_fec!P74)</f>
        <v/>
      </c>
      <c r="Q74" s="113">
        <f>IF(RES_hhdet_in_tes!Q74=0,"",RES_hhdet_in_tes!Q74/RES_hhdet_in_fec!Q74)</f>
        <v>0.84774977984733879</v>
      </c>
      <c r="R74" s="113" t="str">
        <f>IF(RES_hhdet_in_tes!R74=0,"",RES_hhdet_in_tes!R74/RES_hhdet_in_fec!R74)</f>
        <v/>
      </c>
      <c r="S74" s="113">
        <f>IF(RES_hhdet_in_tes!S74=0,"",RES_hhdet_in_tes!S74/RES_hhdet_in_fec!S74)</f>
        <v>0.87058228313157204</v>
      </c>
      <c r="T74" s="113">
        <f>IF(RES_hhdet_in_tes!T74=0,"",RES_hhdet_in_tes!T74/RES_hhdet_in_fec!T74)</f>
        <v>0.87070295063373693</v>
      </c>
      <c r="U74" s="113">
        <f>IF(RES_hhdet_in_tes!U74=0,"",RES_hhdet_in_tes!U74/RES_hhdet_in_fec!U74)</f>
        <v>0.88278589738134661</v>
      </c>
      <c r="V74" s="113">
        <f>IF(RES_hhdet_in_tes!V74=0,"",RES_hhdet_in_tes!V74/RES_hhdet_in_fec!V74)</f>
        <v>0.88635997974214842</v>
      </c>
      <c r="W74" s="113">
        <f>IF(RES_hhdet_in_tes!W74=0,"",RES_hhdet_in_tes!W74/RES_hhdet_in_fec!W74)</f>
        <v>0.89065386112159428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 t="str">
        <f>IF(RES_hhdet_in_tes!L75=0,"",RES_hhdet_in_tes!L75/RES_hhdet_in_fec!L75)</f>
        <v/>
      </c>
      <c r="M75" s="111">
        <f>IF(RES_hhdet_in_tes!M75=0,"",RES_hhdet_in_tes!M75/RES_hhdet_in_fec!M75)</f>
        <v>0.59227155409122345</v>
      </c>
      <c r="N75" s="111" t="str">
        <f>IF(RES_hhdet_in_tes!N75=0,"",RES_hhdet_in_tes!N75/RES_hhdet_in_fec!N75)</f>
        <v/>
      </c>
      <c r="O75" s="111">
        <f>IF(RES_hhdet_in_tes!O75=0,"",RES_hhdet_in_tes!O75/RES_hhdet_in_fec!O75)</f>
        <v>0.61337879682634266</v>
      </c>
      <c r="P75" s="111" t="str">
        <f>IF(RES_hhdet_in_tes!P75=0,"",RES_hhdet_in_tes!P75/RES_hhdet_in_fec!P75)</f>
        <v/>
      </c>
      <c r="Q75" s="111">
        <f>IF(RES_hhdet_in_tes!Q75=0,"",RES_hhdet_in_tes!Q75/RES_hhdet_in_fec!Q75)</f>
        <v>0.64614526338488654</v>
      </c>
      <c r="R75" s="111" t="str">
        <f>IF(RES_hhdet_in_tes!R75=0,"",RES_hhdet_in_tes!R75/RES_hhdet_in_fec!R75)</f>
        <v/>
      </c>
      <c r="S75" s="111">
        <f>IF(RES_hhdet_in_tes!S75=0,"",RES_hhdet_in_tes!S75/RES_hhdet_in_fec!S75)</f>
        <v>0.66929699972164713</v>
      </c>
      <c r="T75" s="111">
        <f>IF(RES_hhdet_in_tes!T75=0,"",RES_hhdet_in_tes!T75/RES_hhdet_in_fec!T75)</f>
        <v>0.68045931711972663</v>
      </c>
      <c r="U75" s="111">
        <f>IF(RES_hhdet_in_tes!U75=0,"",RES_hhdet_in_tes!U75/RES_hhdet_in_fec!U75)</f>
        <v>0.69094488205788618</v>
      </c>
      <c r="V75" s="111">
        <f>IF(RES_hhdet_in_tes!V75=0,"",RES_hhdet_in_tes!V75/RES_hhdet_in_fec!V75)</f>
        <v>0.70026191496024748</v>
      </c>
      <c r="W75" s="111">
        <f>IF(RES_hhdet_in_tes!W75=0,"",RES_hhdet_in_tes!W75/RES_hhdet_in_fec!W75)</f>
        <v>0.70759622105460307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 t="str">
        <f>IF(RES_hhdet_in_tes!L76=0,"",RES_hhdet_in_tes!L76/RES_hhdet_in_fec!L76)</f>
        <v/>
      </c>
      <c r="M76" s="111">
        <f>IF(RES_hhdet_in_tes!M76=0,"",RES_hhdet_in_tes!M76/RES_hhdet_in_fec!M76)</f>
        <v>1</v>
      </c>
      <c r="N76" s="111" t="str">
        <f>IF(RES_hhdet_in_tes!N76=0,"",RES_hhdet_in_tes!N76/RES_hhdet_in_fec!N76)</f>
        <v/>
      </c>
      <c r="O76" s="111">
        <f>IF(RES_hhdet_in_tes!O76=0,"",RES_hhdet_in_tes!O76/RES_hhdet_in_fec!O76)</f>
        <v>1</v>
      </c>
      <c r="P76" s="111" t="str">
        <f>IF(RES_hhdet_in_tes!P76=0,"",RES_hhdet_in_tes!P76/RES_hhdet_in_fec!P76)</f>
        <v/>
      </c>
      <c r="Q76" s="111">
        <f>IF(RES_hhdet_in_tes!Q76=0,"",RES_hhdet_in_tes!Q76/RES_hhdet_in_fec!Q76)</f>
        <v>1</v>
      </c>
      <c r="R76" s="111" t="str">
        <f>IF(RES_hhdet_in_tes!R76=0,"",RES_hhdet_in_tes!R76/RES_hhdet_in_fec!R76)</f>
        <v/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0.60226457570262848</v>
      </c>
      <c r="D77" s="124">
        <f>IF(RES_hhdet_in_tes!D77=0,"",RES_hhdet_in_tes!D77/RES_hhdet_in_fec!D77)</f>
        <v>0.60863510817774613</v>
      </c>
      <c r="E77" s="124">
        <f>IF(RES_hhdet_in_tes!E77=0,"",RES_hhdet_in_tes!E77/RES_hhdet_in_fec!E77)</f>
        <v>0.59402784550914933</v>
      </c>
      <c r="F77" s="124">
        <f>IF(RES_hhdet_in_tes!F77=0,"",RES_hhdet_in_tes!F77/RES_hhdet_in_fec!F77)</f>
        <v>0.58735433523132341</v>
      </c>
      <c r="G77" s="124">
        <f>IF(RES_hhdet_in_tes!G77=0,"",RES_hhdet_in_tes!G77/RES_hhdet_in_fec!G77)</f>
        <v>0.59103856802568189</v>
      </c>
      <c r="H77" s="124">
        <f>IF(RES_hhdet_in_tes!H77=0,"",RES_hhdet_in_tes!H77/RES_hhdet_in_fec!H77)</f>
        <v>0.59303351996051668</v>
      </c>
      <c r="I77" s="124">
        <f>IF(RES_hhdet_in_tes!I77=0,"",RES_hhdet_in_tes!I77/RES_hhdet_in_fec!I77)</f>
        <v>0.59416881143115019</v>
      </c>
      <c r="J77" s="124">
        <f>IF(RES_hhdet_in_tes!J77=0,"",RES_hhdet_in_tes!J77/RES_hhdet_in_fec!J77)</f>
        <v>0.60485961907763386</v>
      </c>
      <c r="K77" s="124">
        <f>IF(RES_hhdet_in_tes!K77=0,"",RES_hhdet_in_tes!K77/RES_hhdet_in_fec!K77)</f>
        <v>0.59351627100800297</v>
      </c>
      <c r="L77" s="124" t="str">
        <f>IF(RES_hhdet_in_tes!L77=0,"",RES_hhdet_in_tes!L77/RES_hhdet_in_fec!L77)</f>
        <v/>
      </c>
      <c r="M77" s="124">
        <f>IF(RES_hhdet_in_tes!M77=0,"",RES_hhdet_in_tes!M77/RES_hhdet_in_fec!M77)</f>
        <v>0.67267370947344274</v>
      </c>
      <c r="N77" s="124">
        <f>IF(RES_hhdet_in_tes!N77=0,"",RES_hhdet_in_tes!N77/RES_hhdet_in_fec!N77)</f>
        <v>0.6070979689217989</v>
      </c>
      <c r="O77" s="124">
        <f>IF(RES_hhdet_in_tes!O77=0,"",RES_hhdet_in_tes!O77/RES_hhdet_in_fec!O77)</f>
        <v>0.63313642482409249</v>
      </c>
      <c r="P77" s="124">
        <f>IF(RES_hhdet_in_tes!P77=0,"",RES_hhdet_in_tes!P77/RES_hhdet_in_fec!P77)</f>
        <v>0.62809342100843502</v>
      </c>
      <c r="Q77" s="124">
        <f>IF(RES_hhdet_in_tes!Q77=0,"",RES_hhdet_in_tes!Q77/RES_hhdet_in_fec!Q77)</f>
        <v>0.60117278905001692</v>
      </c>
      <c r="R77" s="124">
        <f>IF(RES_hhdet_in_tes!R77=0,"",RES_hhdet_in_tes!R77/RES_hhdet_in_fec!R77)</f>
        <v>0.62613829957886302</v>
      </c>
      <c r="S77" s="124">
        <f>IF(RES_hhdet_in_tes!S77=0,"",RES_hhdet_in_tes!S77/RES_hhdet_in_fec!S77)</f>
        <v>0.60275642888918912</v>
      </c>
      <c r="T77" s="124">
        <f>IF(RES_hhdet_in_tes!T77=0,"",RES_hhdet_in_tes!T77/RES_hhdet_in_fec!T77)</f>
        <v>0.60940447802219655</v>
      </c>
      <c r="U77" s="124">
        <f>IF(RES_hhdet_in_tes!U77=0,"",RES_hhdet_in_tes!U77/RES_hhdet_in_fec!U77)</f>
        <v>0.62695722182818114</v>
      </c>
      <c r="V77" s="124">
        <f>IF(RES_hhdet_in_tes!V77=0,"",RES_hhdet_in_tes!V77/RES_hhdet_in_fec!V77)</f>
        <v>0.61982907681316657</v>
      </c>
      <c r="W77" s="124">
        <f>IF(RES_hhdet_in_tes!W77=0,"",RES_hhdet_in_tes!W77/RES_hhdet_in_fec!W77)</f>
        <v>0.61825157798385699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0.58468328039468953</v>
      </c>
      <c r="D78" s="111">
        <f>IF(RES_hhdet_in_tes!D78=0,"",RES_hhdet_in_tes!D78/RES_hhdet_in_fec!D78)</f>
        <v>0.58537778478022962</v>
      </c>
      <c r="E78" s="111">
        <f>IF(RES_hhdet_in_tes!E78=0,"",RES_hhdet_in_tes!E78/RES_hhdet_in_fec!E78)</f>
        <v>0.58606249453739845</v>
      </c>
      <c r="F78" s="111">
        <f>IF(RES_hhdet_in_tes!F78=0,"",RES_hhdet_in_tes!F78/RES_hhdet_in_fec!F78)</f>
        <v>0.58674586866342582</v>
      </c>
      <c r="G78" s="111">
        <f>IF(RES_hhdet_in_tes!G78=0,"",RES_hhdet_in_tes!G78/RES_hhdet_in_fec!G78)</f>
        <v>0.58742022251283399</v>
      </c>
      <c r="H78" s="111">
        <f>IF(RES_hhdet_in_tes!H78=0,"",RES_hhdet_in_tes!H78/RES_hhdet_in_fec!H78)</f>
        <v>0.58808649658839884</v>
      </c>
      <c r="I78" s="111">
        <f>IF(RES_hhdet_in_tes!I78=0,"",RES_hhdet_in_tes!I78/RES_hhdet_in_fec!I78)</f>
        <v>0.58874279739324986</v>
      </c>
      <c r="J78" s="111">
        <f>IF(RES_hhdet_in_tes!J78=0,"",RES_hhdet_in_tes!J78/RES_hhdet_in_fec!J78)</f>
        <v>0.58938136793905427</v>
      </c>
      <c r="K78" s="111">
        <f>IF(RES_hhdet_in_tes!K78=0,"",RES_hhdet_in_tes!K78/RES_hhdet_in_fec!K78)</f>
        <v>0.58999561274539825</v>
      </c>
      <c r="L78" s="111" t="str">
        <f>IF(RES_hhdet_in_tes!L78=0,"",RES_hhdet_in_tes!L78/RES_hhdet_in_fec!L78)</f>
        <v/>
      </c>
      <c r="M78" s="111">
        <f>IF(RES_hhdet_in_tes!M78=0,"",RES_hhdet_in_tes!M78/RES_hhdet_in_fec!M78)</f>
        <v>0.59090027224490915</v>
      </c>
      <c r="N78" s="111">
        <f>IF(RES_hhdet_in_tes!N78=0,"",RES_hhdet_in_tes!N78/RES_hhdet_in_fec!N78)</f>
        <v>0.59090027224490915</v>
      </c>
      <c r="O78" s="111">
        <f>IF(RES_hhdet_in_tes!O78=0,"",RES_hhdet_in_tes!O78/RES_hhdet_in_fec!O78)</f>
        <v>0.59090027224490915</v>
      </c>
      <c r="P78" s="111">
        <f>IF(RES_hhdet_in_tes!P78=0,"",RES_hhdet_in_tes!P78/RES_hhdet_in_fec!P78)</f>
        <v>0.59090027224490915</v>
      </c>
      <c r="Q78" s="111">
        <f>IF(RES_hhdet_in_tes!Q78=0,"",RES_hhdet_in_tes!Q78/RES_hhdet_in_fec!Q78)</f>
        <v>0.59090027224490915</v>
      </c>
      <c r="R78" s="111">
        <f>IF(RES_hhdet_in_tes!R78=0,"",RES_hhdet_in_tes!R78/RES_hhdet_in_fec!R78)</f>
        <v>0.59289985536401746</v>
      </c>
      <c r="S78" s="111">
        <f>IF(RES_hhdet_in_tes!S78=0,"",RES_hhdet_in_tes!S78/RES_hhdet_in_fec!S78)</f>
        <v>0.59616962681787589</v>
      </c>
      <c r="T78" s="111">
        <f>IF(RES_hhdet_in_tes!T78=0,"",RES_hhdet_in_tes!T78/RES_hhdet_in_fec!T78)</f>
        <v>0.599984360180708</v>
      </c>
      <c r="U78" s="111">
        <f>IF(RES_hhdet_in_tes!U78=0,"",RES_hhdet_in_tes!U78/RES_hhdet_in_fec!U78)</f>
        <v>0.60393533402078492</v>
      </c>
      <c r="V78" s="111">
        <f>IF(RES_hhdet_in_tes!V78=0,"",RES_hhdet_in_tes!V78/RES_hhdet_in_fec!V78)</f>
        <v>0.60761382690637367</v>
      </c>
      <c r="W78" s="111">
        <f>IF(RES_hhdet_in_tes!W78=0,"",RES_hhdet_in_tes!W78/RES_hhdet_in_fec!W78)</f>
        <v>0.61101983883747268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0.75126372723481116</v>
      </c>
      <c r="D79" s="45">
        <f>IF(RES_hhdet_in_tes!D79=0,"",RES_hhdet_in_tes!D79/RES_hhdet_in_fec!D79)</f>
        <v>0.75261001320180632</v>
      </c>
      <c r="E79" s="45">
        <f>IF(RES_hhdet_in_tes!E79=0,"",RES_hhdet_in_tes!E79/RES_hhdet_in_fec!E79)</f>
        <v>0.75400608156071025</v>
      </c>
      <c r="F79" s="45">
        <f>IF(RES_hhdet_in_tes!F79=0,"",RES_hhdet_in_tes!F79/RES_hhdet_in_fec!F79)</f>
        <v>0.75540893842760182</v>
      </c>
      <c r="G79" s="45">
        <f>IF(RES_hhdet_in_tes!G79=0,"",RES_hhdet_in_tes!G79/RES_hhdet_in_fec!G79)</f>
        <v>0.75685764194928873</v>
      </c>
      <c r="H79" s="45">
        <f>IF(RES_hhdet_in_tes!H79=0,"",RES_hhdet_in_tes!H79/RES_hhdet_in_fec!H79)</f>
        <v>0.75834741190583976</v>
      </c>
      <c r="I79" s="45">
        <f>IF(RES_hhdet_in_tes!I79=0,"",RES_hhdet_in_tes!I79/RES_hhdet_in_fec!I79)</f>
        <v>0.75988787222576981</v>
      </c>
      <c r="J79" s="45">
        <f>IF(RES_hhdet_in_tes!J79=0,"",RES_hhdet_in_tes!J79/RES_hhdet_in_fec!J79)</f>
        <v>0.76151844874726282</v>
      </c>
      <c r="K79" s="45">
        <f>IF(RES_hhdet_in_tes!K79=0,"",RES_hhdet_in_tes!K79/RES_hhdet_in_fec!K79)</f>
        <v>0.76327266380300318</v>
      </c>
      <c r="L79" s="45" t="str">
        <f>IF(RES_hhdet_in_tes!L79=0,"",RES_hhdet_in_tes!L79/RES_hhdet_in_fec!L79)</f>
        <v/>
      </c>
      <c r="M79" s="45">
        <f>IF(RES_hhdet_in_tes!M79=0,"",RES_hhdet_in_tes!M79/RES_hhdet_in_fec!M79)</f>
        <v>0.76772656846630405</v>
      </c>
      <c r="N79" s="45">
        <f>IF(RES_hhdet_in_tes!N79=0,"",RES_hhdet_in_tes!N79/RES_hhdet_in_fec!N79)</f>
        <v>0.77112920030348697</v>
      </c>
      <c r="O79" s="45">
        <f>IF(RES_hhdet_in_tes!O79=0,"",RES_hhdet_in_tes!O79/RES_hhdet_in_fec!O79)</f>
        <v>0.7757449636560626</v>
      </c>
      <c r="P79" s="45">
        <f>IF(RES_hhdet_in_tes!P79=0,"",RES_hhdet_in_tes!P79/RES_hhdet_in_fec!P79)</f>
        <v>0.78177216807877292</v>
      </c>
      <c r="Q79" s="45">
        <f>IF(RES_hhdet_in_tes!Q79=0,"",RES_hhdet_in_tes!Q79/RES_hhdet_in_fec!Q79)</f>
        <v>0.7895404315576513</v>
      </c>
      <c r="R79" s="45">
        <f>IF(RES_hhdet_in_tes!R79=0,"",RES_hhdet_in_tes!R79/RES_hhdet_in_fec!R79)</f>
        <v>0.80010795619476671</v>
      </c>
      <c r="S79" s="45">
        <f>IF(RES_hhdet_in_tes!S79=0,"",RES_hhdet_in_tes!S79/RES_hhdet_in_fec!S79)</f>
        <v>0.81329721534018895</v>
      </c>
      <c r="T79" s="45">
        <f>IF(RES_hhdet_in_tes!T79=0,"",RES_hhdet_in_tes!T79/RES_hhdet_in_fec!T79)</f>
        <v>0.82747780799312509</v>
      </c>
      <c r="U79" s="45">
        <f>IF(RES_hhdet_in_tes!U79=0,"",RES_hhdet_in_tes!U79/RES_hhdet_in_fec!U79)</f>
        <v>0.84101933315282251</v>
      </c>
      <c r="V79" s="45">
        <f>IF(RES_hhdet_in_tes!V79=0,"",RES_hhdet_in_tes!V79/RES_hhdet_in_fec!V79)</f>
        <v>0.85229138981851071</v>
      </c>
      <c r="W79" s="45">
        <f>IF(RES_hhdet_in_tes!W79=0,"",RES_hhdet_in_tes!W79/RES_hhdet_in_fec!W79)</f>
        <v>0.86072127070185445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0.50253265168427441</v>
      </c>
      <c r="D81" s="119">
        <f>IF(RES_hhdet_in_tes!D81=0,"",RES_hhdet_in_tes!D81/RES_hhdet_in_fec!D81)</f>
        <v>0.51440654023363697</v>
      </c>
      <c r="E81" s="119">
        <f>IF(RES_hhdet_in_tes!E81=0,"",RES_hhdet_in_tes!E81/RES_hhdet_in_fec!E81)</f>
        <v>0.52602982868242532</v>
      </c>
      <c r="F81" s="119">
        <f>IF(RES_hhdet_in_tes!F81=0,"",RES_hhdet_in_tes!F81/RES_hhdet_in_fec!F81)</f>
        <v>0.53438248994419491</v>
      </c>
      <c r="G81" s="119">
        <f>IF(RES_hhdet_in_tes!G81=0,"",RES_hhdet_in_tes!G81/RES_hhdet_in_fec!G81)</f>
        <v>0.5443755624144524</v>
      </c>
      <c r="H81" s="119">
        <f>IF(RES_hhdet_in_tes!H81=0,"",RES_hhdet_in_tes!H81/RES_hhdet_in_fec!H81)</f>
        <v>0.55623060801990198</v>
      </c>
      <c r="I81" s="119">
        <f>IF(RES_hhdet_in_tes!I81=0,"",RES_hhdet_in_tes!I81/RES_hhdet_in_fec!I81)</f>
        <v>0.56532835604418297</v>
      </c>
      <c r="J81" s="119">
        <f>IF(RES_hhdet_in_tes!J81=0,"",RES_hhdet_in_tes!J81/RES_hhdet_in_fec!J81)</f>
        <v>0.58177692670224534</v>
      </c>
      <c r="K81" s="119">
        <f>IF(RES_hhdet_in_tes!K81=0,"",RES_hhdet_in_tes!K81/RES_hhdet_in_fec!K81)</f>
        <v>0.60366943879216073</v>
      </c>
      <c r="L81" s="119">
        <f>IF(RES_hhdet_in_tes!L81=0,"",RES_hhdet_in_tes!L81/RES_hhdet_in_fec!L81)</f>
        <v>0.5930327102552001</v>
      </c>
      <c r="M81" s="119">
        <f>IF(RES_hhdet_in_tes!M81=0,"",RES_hhdet_in_tes!M81/RES_hhdet_in_fec!M81)</f>
        <v>0.59785105877471489</v>
      </c>
      <c r="N81" s="119">
        <f>IF(RES_hhdet_in_tes!N81=0,"",RES_hhdet_in_tes!N81/RES_hhdet_in_fec!N81)</f>
        <v>0.60900149758919309</v>
      </c>
      <c r="O81" s="119">
        <f>IF(RES_hhdet_in_tes!O81=0,"",RES_hhdet_in_tes!O81/RES_hhdet_in_fec!O81)</f>
        <v>0.61467452835016967</v>
      </c>
      <c r="P81" s="119" t="str">
        <f>IF(RES_hhdet_in_tes!P81=0,"",RES_hhdet_in_tes!P81/RES_hhdet_in_fec!P81)</f>
        <v/>
      </c>
      <c r="Q81" s="119">
        <f>IF(RES_hhdet_in_tes!Q81=0,"",RES_hhdet_in_tes!Q81/RES_hhdet_in_fec!Q81)</f>
        <v>0.63529757253378827</v>
      </c>
      <c r="R81" s="119">
        <f>IF(RES_hhdet_in_tes!R81=0,"",RES_hhdet_in_tes!R81/RES_hhdet_in_fec!R81)</f>
        <v>0.64535459831986819</v>
      </c>
      <c r="S81" s="119">
        <f>IF(RES_hhdet_in_tes!S81=0,"",RES_hhdet_in_tes!S81/RES_hhdet_in_fec!S81)</f>
        <v>0.66237657482143053</v>
      </c>
      <c r="T81" s="119" t="str">
        <f>IF(RES_hhdet_in_tes!T81=0,"",RES_hhdet_in_tes!T81/RES_hhdet_in_fec!T81)</f>
        <v/>
      </c>
      <c r="U81" s="119" t="str">
        <f>IF(RES_hhdet_in_tes!U81=0,"",RES_hhdet_in_tes!U81/RES_hhdet_in_fec!U81)</f>
        <v/>
      </c>
      <c r="V81" s="119">
        <f>IF(RES_hhdet_in_tes!V81=0,"",RES_hhdet_in_tes!V81/RES_hhdet_in_fec!V81)</f>
        <v>0.69765011490586448</v>
      </c>
      <c r="W81" s="119">
        <f>IF(RES_hhdet_in_tes!W81=0,"",RES_hhdet_in_tes!W81/RES_hhdet_in_fec!W81)</f>
        <v>0.70344956271842862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0.49723566772372796</v>
      </c>
      <c r="D82" s="124">
        <f>IF(RES_hhdet_in_tes!D82=0,"",RES_hhdet_in_tes!D82/RES_hhdet_in_fec!D82)</f>
        <v>0.50678326518565786</v>
      </c>
      <c r="E82" s="124">
        <f>IF(RES_hhdet_in_tes!E82=0,"",RES_hhdet_in_tes!E82/RES_hhdet_in_fec!E82)</f>
        <v>0.51643618560550975</v>
      </c>
      <c r="F82" s="124">
        <f>IF(RES_hhdet_in_tes!F82=0,"",RES_hhdet_in_tes!F82/RES_hhdet_in_fec!F82)</f>
        <v>0.52616789734253933</v>
      </c>
      <c r="G82" s="124">
        <f>IF(RES_hhdet_in_tes!G82=0,"",RES_hhdet_in_tes!G82/RES_hhdet_in_fec!G82)</f>
        <v>0.53597203696911699</v>
      </c>
      <c r="H82" s="124">
        <f>IF(RES_hhdet_in_tes!H82=0,"",RES_hhdet_in_tes!H82/RES_hhdet_in_fec!H82)</f>
        <v>0.54582745401396981</v>
      </c>
      <c r="I82" s="124">
        <f>IF(RES_hhdet_in_tes!I82=0,"",RES_hhdet_in_tes!I82/RES_hhdet_in_fec!I82)</f>
        <v>0.55573789792880801</v>
      </c>
      <c r="J82" s="124">
        <f>IF(RES_hhdet_in_tes!J82=0,"",RES_hhdet_in_tes!J82/RES_hhdet_in_fec!J82)</f>
        <v>0.5656709100827485</v>
      </c>
      <c r="K82" s="124">
        <f>IF(RES_hhdet_in_tes!K82=0,"",RES_hhdet_in_tes!K82/RES_hhdet_in_fec!K82)</f>
        <v>0.57558126706150292</v>
      </c>
      <c r="L82" s="124">
        <f>IF(RES_hhdet_in_tes!L82=0,"",RES_hhdet_in_tes!L82/RES_hhdet_in_fec!L82)</f>
        <v>0.58536656070289594</v>
      </c>
      <c r="M82" s="124">
        <f>IF(RES_hhdet_in_tes!M82=0,"",RES_hhdet_in_tes!M82/RES_hhdet_in_fec!M82)</f>
        <v>0.59443473165971861</v>
      </c>
      <c r="N82" s="124">
        <f>IF(RES_hhdet_in_tes!N82=0,"",RES_hhdet_in_tes!N82/RES_hhdet_in_fec!N82)</f>
        <v>0.60232330155699521</v>
      </c>
      <c r="O82" s="124">
        <f>IF(RES_hhdet_in_tes!O82=0,"",RES_hhdet_in_tes!O82/RES_hhdet_in_fec!O82)</f>
        <v>0.60887757951052512</v>
      </c>
      <c r="P82" s="124" t="str">
        <f>IF(RES_hhdet_in_tes!P82=0,"",RES_hhdet_in_tes!P82/RES_hhdet_in_fec!P82)</f>
        <v/>
      </c>
      <c r="Q82" s="124">
        <f>IF(RES_hhdet_in_tes!Q82=0,"",RES_hhdet_in_tes!Q82/RES_hhdet_in_fec!Q82)</f>
        <v>0.62139302792747675</v>
      </c>
      <c r="R82" s="124">
        <f>IF(RES_hhdet_in_tes!R82=0,"",RES_hhdet_in_tes!R82/RES_hhdet_in_fec!R82)</f>
        <v>0.6314434453299077</v>
      </c>
      <c r="S82" s="124">
        <f>IF(RES_hhdet_in_tes!S82=0,"",RES_hhdet_in_tes!S82/RES_hhdet_in_fec!S82)</f>
        <v>0.64273429346644728</v>
      </c>
      <c r="T82" s="124" t="str">
        <f>IF(RES_hhdet_in_tes!T82=0,"",RES_hhdet_in_tes!T82/RES_hhdet_in_fec!T82)</f>
        <v/>
      </c>
      <c r="U82" s="124" t="str">
        <f>IF(RES_hhdet_in_tes!U82=0,"",RES_hhdet_in_tes!U82/RES_hhdet_in_fec!U82)</f>
        <v/>
      </c>
      <c r="V82" s="124">
        <f>IF(RES_hhdet_in_tes!V82=0,"",RES_hhdet_in_tes!V82/RES_hhdet_in_fec!V82)</f>
        <v>0.67329074934252309</v>
      </c>
      <c r="W82" s="124">
        <f>IF(RES_hhdet_in_tes!W82=0,"",RES_hhdet_in_tes!W82/RES_hhdet_in_fec!W82)</f>
        <v>0.68027819159463254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0.49483579744342321</v>
      </c>
      <c r="D83" s="111">
        <f>IF(RES_hhdet_in_tes!D83=0,"",RES_hhdet_in_tes!D83/RES_hhdet_in_fec!D83)</f>
        <v>0.5044386037375943</v>
      </c>
      <c r="E83" s="111">
        <f>IF(RES_hhdet_in_tes!E83=0,"",RES_hhdet_in_tes!E83/RES_hhdet_in_fec!E83)</f>
        <v>0.51413269888163393</v>
      </c>
      <c r="F83" s="111">
        <f>IF(RES_hhdet_in_tes!F83=0,"",RES_hhdet_in_tes!F83/RES_hhdet_in_fec!F83)</f>
        <v>0.52390876395208219</v>
      </c>
      <c r="G83" s="111">
        <f>IF(RES_hhdet_in_tes!G83=0,"",RES_hhdet_in_tes!G83/RES_hhdet_in_fec!G83)</f>
        <v>0.5337575354001709</v>
      </c>
      <c r="H83" s="111">
        <f>IF(RES_hhdet_in_tes!H83=0,"",RES_hhdet_in_tes!H83/RES_hhdet_in_fec!H83)</f>
        <v>0.5436679764277359</v>
      </c>
      <c r="I83" s="111">
        <f>IF(RES_hhdet_in_tes!I83=0,"",RES_hhdet_in_tes!I83/RES_hhdet_in_fec!I83)</f>
        <v>0.55362557442802751</v>
      </c>
      <c r="J83" s="111">
        <f>IF(RES_hhdet_in_tes!J83=0,"",RES_hhdet_in_tes!J83/RES_hhdet_in_fec!J83)</f>
        <v>0.56359903798968713</v>
      </c>
      <c r="K83" s="111">
        <f>IF(RES_hhdet_in_tes!K83=0,"",RES_hhdet_in_tes!K83/RES_hhdet_in_fec!K83)</f>
        <v>0.57354697387004794</v>
      </c>
      <c r="L83" s="111">
        <f>IF(RES_hhdet_in_tes!L83=0,"",RES_hhdet_in_tes!L83/RES_hhdet_in_fec!L83)</f>
        <v>0.58343264312182552</v>
      </c>
      <c r="M83" s="111">
        <f>IF(RES_hhdet_in_tes!M83=0,"",RES_hhdet_in_tes!M83/RES_hhdet_in_fec!M83)</f>
        <v>0.5925369527916976</v>
      </c>
      <c r="N83" s="111">
        <f>IF(RES_hhdet_in_tes!N83=0,"",RES_hhdet_in_tes!N83/RES_hhdet_in_fec!N83)</f>
        <v>0.6004738772823186</v>
      </c>
      <c r="O83" s="111">
        <f>IF(RES_hhdet_in_tes!O83=0,"",RES_hhdet_in_tes!O83/RES_hhdet_in_fec!O83)</f>
        <v>0.60703458373809538</v>
      </c>
      <c r="P83" s="111" t="str">
        <f>IF(RES_hhdet_in_tes!P83=0,"",RES_hhdet_in_tes!P83/RES_hhdet_in_fec!P83)</f>
        <v/>
      </c>
      <c r="Q83" s="111">
        <f>IF(RES_hhdet_in_tes!Q83=0,"",RES_hhdet_in_tes!Q83/RES_hhdet_in_fec!Q83)</f>
        <v>0.61962258773232803</v>
      </c>
      <c r="R83" s="111">
        <f>IF(RES_hhdet_in_tes!R83=0,"",RES_hhdet_in_tes!R83/RES_hhdet_in_fec!R83)</f>
        <v>0.62971005521881218</v>
      </c>
      <c r="S83" s="111">
        <f>IF(RES_hhdet_in_tes!S83=0,"",RES_hhdet_in_tes!S83/RES_hhdet_in_fec!S83)</f>
        <v>0.64101579804824982</v>
      </c>
      <c r="T83" s="111" t="str">
        <f>IF(RES_hhdet_in_tes!T83=0,"",RES_hhdet_in_tes!T83/RES_hhdet_in_fec!T83)</f>
        <v/>
      </c>
      <c r="U83" s="111" t="str">
        <f>IF(RES_hhdet_in_tes!U83=0,"",RES_hhdet_in_tes!U83/RES_hhdet_in_fec!U83)</f>
        <v/>
      </c>
      <c r="V83" s="111">
        <f>IF(RES_hhdet_in_tes!V83=0,"",RES_hhdet_in_tes!V83/RES_hhdet_in_fec!V83)</f>
        <v>0.67161272843792175</v>
      </c>
      <c r="W83" s="111">
        <f>IF(RES_hhdet_in_tes!W83=0,"",RES_hhdet_in_tes!W83/RES_hhdet_in_fec!W83)</f>
        <v>0.6786683668549518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 t="str">
        <f>IF(RES_hhdet_in_tes!P84=0,"",RES_hhdet_in_tes!P84/RES_hhdet_in_fec!P84)</f>
        <v/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 t="str">
        <f>IF(RES_hhdet_in_tes!T84=0,"",RES_hhdet_in_tes!T84/RES_hhdet_in_fec!T84)</f>
        <v/>
      </c>
      <c r="U84" s="111" t="str">
        <f>IF(RES_hhdet_in_tes!U84=0,"",RES_hhdet_in_tes!U84/RES_hhdet_in_fec!U84)</f>
        <v/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2.1968043509277422</v>
      </c>
      <c r="D85" s="124">
        <f>IF(RES_hhdet_in_tes!D85=0,"",RES_hhdet_in_tes!D85/RES_hhdet_in_fec!D85)</f>
        <v>2.2669746414642589</v>
      </c>
      <c r="E85" s="124">
        <f>IF(RES_hhdet_in_tes!E85=0,"",RES_hhdet_in_tes!E85/RES_hhdet_in_fec!E85)</f>
        <v>2.3378858336410651</v>
      </c>
      <c r="F85" s="124">
        <f>IF(RES_hhdet_in_tes!F85=0,"",RES_hhdet_in_tes!F85/RES_hhdet_in_fec!F85)</f>
        <v>2.4088731824014991</v>
      </c>
      <c r="G85" s="124">
        <f>IF(RES_hhdet_in_tes!G85=0,"",RES_hhdet_in_tes!G85/RES_hhdet_in_fec!G85)</f>
        <v>2.4805350866479485</v>
      </c>
      <c r="H85" s="124">
        <f>IF(RES_hhdet_in_tes!H85=0,"",RES_hhdet_in_tes!H85/RES_hhdet_in_fec!H85)</f>
        <v>2.5527944211184717</v>
      </c>
      <c r="I85" s="124">
        <f>IF(RES_hhdet_in_tes!I85=0,"",RES_hhdet_in_tes!I85/RES_hhdet_in_fec!I85)</f>
        <v>2.6257945892126671</v>
      </c>
      <c r="J85" s="124">
        <f>IF(RES_hhdet_in_tes!J85=0,"",RES_hhdet_in_tes!J85/RES_hhdet_in_fec!J85)</f>
        <v>2.700132084205634</v>
      </c>
      <c r="K85" s="124">
        <f>IF(RES_hhdet_in_tes!K85=0,"",RES_hhdet_in_tes!K85/RES_hhdet_in_fec!K85)</f>
        <v>2.7763084503813298</v>
      </c>
      <c r="L85" s="124">
        <f>IF(RES_hhdet_in_tes!L85=0,"",RES_hhdet_in_tes!L85/RES_hhdet_in_fec!L85)</f>
        <v>2.8544476916271067</v>
      </c>
      <c r="M85" s="124">
        <f>IF(RES_hhdet_in_tes!M85=0,"",RES_hhdet_in_tes!M85/RES_hhdet_in_fec!M85)</f>
        <v>2.947777652327018</v>
      </c>
      <c r="N85" s="124">
        <f>IF(RES_hhdet_in_tes!N85=0,"",RES_hhdet_in_tes!N85/RES_hhdet_in_fec!N85)</f>
        <v>3.0606272773977135</v>
      </c>
      <c r="O85" s="124">
        <f>IF(RES_hhdet_in_tes!O85=0,"",RES_hhdet_in_tes!O85/RES_hhdet_in_fec!O85)</f>
        <v>3.1953898145612136</v>
      </c>
      <c r="P85" s="124" t="str">
        <f>IF(RES_hhdet_in_tes!P85=0,"",RES_hhdet_in_tes!P85/RES_hhdet_in_fec!P85)</f>
        <v/>
      </c>
      <c r="Q85" s="124">
        <f>IF(RES_hhdet_in_tes!Q85=0,"",RES_hhdet_in_tes!Q85/RES_hhdet_in_fec!Q85)</f>
        <v>3.4671332771268792</v>
      </c>
      <c r="R85" s="124">
        <f>IF(RES_hhdet_in_tes!R85=0,"",RES_hhdet_in_tes!R85/RES_hhdet_in_fec!R85)</f>
        <v>3.5459272061512523</v>
      </c>
      <c r="S85" s="124">
        <f>IF(RES_hhdet_in_tes!S85=0,"",RES_hhdet_in_tes!S85/RES_hhdet_in_fec!S85)</f>
        <v>3.6086433049197844</v>
      </c>
      <c r="T85" s="124" t="str">
        <f>IF(RES_hhdet_in_tes!T85=0,"",RES_hhdet_in_tes!T85/RES_hhdet_in_fec!T85)</f>
        <v/>
      </c>
      <c r="U85" s="124" t="str">
        <f>IF(RES_hhdet_in_tes!U85=0,"",RES_hhdet_in_tes!U85/RES_hhdet_in_fec!U85)</f>
        <v/>
      </c>
      <c r="V85" s="124">
        <f>IF(RES_hhdet_in_tes!V85=0,"",RES_hhdet_in_tes!V85/RES_hhdet_in_fec!V85)</f>
        <v>3.7573904875982858</v>
      </c>
      <c r="W85" s="124">
        <f>IF(RES_hhdet_in_tes!W85=0,"",RES_hhdet_in_tes!W85/RES_hhdet_in_fec!W85)</f>
        <v>3.805010197486896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2.1968043509277422</v>
      </c>
      <c r="D86" s="111">
        <f>IF(RES_hhdet_in_tes!D86=0,"",RES_hhdet_in_tes!D86/RES_hhdet_in_fec!D86)</f>
        <v>2.2669746414642589</v>
      </c>
      <c r="E86" s="111">
        <f>IF(RES_hhdet_in_tes!E86=0,"",RES_hhdet_in_tes!E86/RES_hhdet_in_fec!E86)</f>
        <v>2.3378858336410651</v>
      </c>
      <c r="F86" s="111">
        <f>IF(RES_hhdet_in_tes!F86=0,"",RES_hhdet_in_tes!F86/RES_hhdet_in_fec!F86)</f>
        <v>2.4088731824014991</v>
      </c>
      <c r="G86" s="111">
        <f>IF(RES_hhdet_in_tes!G86=0,"",RES_hhdet_in_tes!G86/RES_hhdet_in_fec!G86)</f>
        <v>2.4805350866479485</v>
      </c>
      <c r="H86" s="111">
        <f>IF(RES_hhdet_in_tes!H86=0,"",RES_hhdet_in_tes!H86/RES_hhdet_in_fec!H86)</f>
        <v>2.5527944211184717</v>
      </c>
      <c r="I86" s="111">
        <f>IF(RES_hhdet_in_tes!I86=0,"",RES_hhdet_in_tes!I86/RES_hhdet_in_fec!I86)</f>
        <v>2.6257945892126671</v>
      </c>
      <c r="J86" s="111">
        <f>IF(RES_hhdet_in_tes!J86=0,"",RES_hhdet_in_tes!J86/RES_hhdet_in_fec!J86)</f>
        <v>2.700132084205634</v>
      </c>
      <c r="K86" s="111">
        <f>IF(RES_hhdet_in_tes!K86=0,"",RES_hhdet_in_tes!K86/RES_hhdet_in_fec!K86)</f>
        <v>2.7763084503813298</v>
      </c>
      <c r="L86" s="111">
        <f>IF(RES_hhdet_in_tes!L86=0,"",RES_hhdet_in_tes!L86/RES_hhdet_in_fec!L86)</f>
        <v>2.8544476916271067</v>
      </c>
      <c r="M86" s="111">
        <f>IF(RES_hhdet_in_tes!M86=0,"",RES_hhdet_in_tes!M86/RES_hhdet_in_fec!M86)</f>
        <v>2.947777652327018</v>
      </c>
      <c r="N86" s="111">
        <f>IF(RES_hhdet_in_tes!N86=0,"",RES_hhdet_in_tes!N86/RES_hhdet_in_fec!N86)</f>
        <v>3.0606272773977135</v>
      </c>
      <c r="O86" s="111">
        <f>IF(RES_hhdet_in_tes!O86=0,"",RES_hhdet_in_tes!O86/RES_hhdet_in_fec!O86)</f>
        <v>3.1953898145612136</v>
      </c>
      <c r="P86" s="111" t="str">
        <f>IF(RES_hhdet_in_tes!P86=0,"",RES_hhdet_in_tes!P86/RES_hhdet_in_fec!P86)</f>
        <v/>
      </c>
      <c r="Q86" s="111">
        <f>IF(RES_hhdet_in_tes!Q86=0,"",RES_hhdet_in_tes!Q86/RES_hhdet_in_fec!Q86)</f>
        <v>3.4671332771268792</v>
      </c>
      <c r="R86" s="111">
        <f>IF(RES_hhdet_in_tes!R86=0,"",RES_hhdet_in_tes!R86/RES_hhdet_in_fec!R86)</f>
        <v>3.5459272061512523</v>
      </c>
      <c r="S86" s="111">
        <f>IF(RES_hhdet_in_tes!S86=0,"",RES_hhdet_in_tes!S86/RES_hhdet_in_fec!S86)</f>
        <v>3.6086433049197844</v>
      </c>
      <c r="T86" s="111" t="str">
        <f>IF(RES_hhdet_in_tes!T86=0,"",RES_hhdet_in_tes!T86/RES_hhdet_in_fec!T86)</f>
        <v/>
      </c>
      <c r="U86" s="111" t="str">
        <f>IF(RES_hhdet_in_tes!U86=0,"",RES_hhdet_in_tes!U86/RES_hhdet_in_fec!U86)</f>
        <v/>
      </c>
      <c r="V86" s="111">
        <f>IF(RES_hhdet_in_tes!V86=0,"",RES_hhdet_in_tes!V86/RES_hhdet_in_fec!V86)</f>
        <v>3.7573904875982858</v>
      </c>
      <c r="W86" s="111">
        <f>IF(RES_hhdet_in_tes!W86=0,"",RES_hhdet_in_tes!W86/RES_hhdet_in_fec!W86)</f>
        <v>3.805010197486896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0.5415074982670206</v>
      </c>
      <c r="D87" s="124">
        <f>IF(RES_hhdet_in_tes!D87=0,"",RES_hhdet_in_tes!D87/RES_hhdet_in_fec!D87)</f>
        <v>0.55655949618294309</v>
      </c>
      <c r="E87" s="124">
        <f>IF(RES_hhdet_in_tes!E87=0,"",RES_hhdet_in_tes!E87/RES_hhdet_in_fec!E87)</f>
        <v>0.5607413528182551</v>
      </c>
      <c r="F87" s="124">
        <f>IF(RES_hhdet_in_tes!F87=0,"",RES_hhdet_in_tes!F87/RES_hhdet_in_fec!F87)</f>
        <v>0.56518452640782479</v>
      </c>
      <c r="G87" s="124">
        <f>IF(RES_hhdet_in_tes!G87=0,"",RES_hhdet_in_tes!G87/RES_hhdet_in_fec!G87)</f>
        <v>0.5687600156791206</v>
      </c>
      <c r="H87" s="124">
        <f>IF(RES_hhdet_in_tes!H87=0,"",RES_hhdet_in_tes!H87/RES_hhdet_in_fec!H87)</f>
        <v>0.57072213369269054</v>
      </c>
      <c r="I87" s="124">
        <f>IF(RES_hhdet_in_tes!I87=0,"",RES_hhdet_in_tes!I87/RES_hhdet_in_fec!I87)</f>
        <v>0.5741632074971954</v>
      </c>
      <c r="J87" s="124">
        <f>IF(RES_hhdet_in_tes!J87=0,"",RES_hhdet_in_tes!J87/RES_hhdet_in_fec!J87)</f>
        <v>0.57827244185128668</v>
      </c>
      <c r="K87" s="124">
        <f>IF(RES_hhdet_in_tes!K87=0,"",RES_hhdet_in_tes!K87/RES_hhdet_in_fec!K87)</f>
        <v>0.58221602624803337</v>
      </c>
      <c r="L87" s="124">
        <f>IF(RES_hhdet_in_tes!L87=0,"",RES_hhdet_in_tes!L87/RES_hhdet_in_fec!L87)</f>
        <v>0.70529190663682395</v>
      </c>
      <c r="M87" s="124">
        <f>IF(RES_hhdet_in_tes!M87=0,"",RES_hhdet_in_tes!M87/RES_hhdet_in_fec!M87)</f>
        <v>0.59945539522884994</v>
      </c>
      <c r="N87" s="124">
        <f>IF(RES_hhdet_in_tes!N87=0,"",RES_hhdet_in_tes!N87/RES_hhdet_in_fec!N87)</f>
        <v>0.60233249171530645</v>
      </c>
      <c r="O87" s="124">
        <f>IF(RES_hhdet_in_tes!O87=0,"",RES_hhdet_in_tes!O87/RES_hhdet_in_fec!O87)</f>
        <v>0.61733202132265907</v>
      </c>
      <c r="P87" s="124" t="str">
        <f>IF(RES_hhdet_in_tes!P87=0,"",RES_hhdet_in_tes!P87/RES_hhdet_in_fec!P87)</f>
        <v/>
      </c>
      <c r="Q87" s="124">
        <f>IF(RES_hhdet_in_tes!Q87=0,"",RES_hhdet_in_tes!Q87/RES_hhdet_in_fec!Q87)</f>
        <v>0.65187721950874133</v>
      </c>
      <c r="R87" s="124">
        <f>IF(RES_hhdet_in_tes!R87=0,"",RES_hhdet_in_tes!R87/RES_hhdet_in_fec!R87)</f>
        <v>0.67334388839975645</v>
      </c>
      <c r="S87" s="124">
        <f>IF(RES_hhdet_in_tes!S87=0,"",RES_hhdet_in_tes!S87/RES_hhdet_in_fec!S87)</f>
        <v>0.73578880875863917</v>
      </c>
      <c r="T87" s="124" t="str">
        <f>IF(RES_hhdet_in_tes!T87=0,"",RES_hhdet_in_tes!T87/RES_hhdet_in_fec!T87)</f>
        <v/>
      </c>
      <c r="U87" s="124" t="str">
        <f>IF(RES_hhdet_in_tes!U87=0,"",RES_hhdet_in_tes!U87/RES_hhdet_in_fec!U87)</f>
        <v/>
      </c>
      <c r="V87" s="124">
        <f>IF(RES_hhdet_in_tes!V87=0,"",RES_hhdet_in_tes!V87/RES_hhdet_in_fec!V87)</f>
        <v>0.74213845309421067</v>
      </c>
      <c r="W87" s="124">
        <f>IF(RES_hhdet_in_tes!W87=0,"",RES_hhdet_in_tes!W87/RES_hhdet_in_fec!W87)</f>
        <v>0.75045132960263794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0.52155035384302795</v>
      </c>
      <c r="D88" s="111">
        <f>IF(RES_hhdet_in_tes!D88=0,"",RES_hhdet_in_tes!D88/RES_hhdet_in_fec!D88)</f>
        <v>0.53350738484032445</v>
      </c>
      <c r="E88" s="111">
        <f>IF(RES_hhdet_in_tes!E88=0,"",RES_hhdet_in_tes!E88/RES_hhdet_in_fec!E88)</f>
        <v>0.5455780850686921</v>
      </c>
      <c r="F88" s="111">
        <f>IF(RES_hhdet_in_tes!F88=0,"",RES_hhdet_in_tes!F88/RES_hhdet_in_fec!F88)</f>
        <v>0.55775085097670507</v>
      </c>
      <c r="G88" s="111">
        <f>IF(RES_hhdet_in_tes!G88=0,"",RES_hhdet_in_tes!G88/RES_hhdet_in_fec!G88)</f>
        <v>0.57001414796329164</v>
      </c>
      <c r="H88" s="111">
        <f>IF(RES_hhdet_in_tes!H88=0,"",RES_hhdet_in_tes!H88/RES_hhdet_in_fec!H88)</f>
        <v>0.58235423344803183</v>
      </c>
      <c r="I88" s="111">
        <f>IF(RES_hhdet_in_tes!I88=0,"",RES_hhdet_in_tes!I88/RES_hhdet_in_fec!I88)</f>
        <v>0.59475303691242909</v>
      </c>
      <c r="J88" s="111">
        <f>IF(RES_hhdet_in_tes!J88=0,"",RES_hhdet_in_tes!J88/RES_hhdet_in_fec!J88)</f>
        <v>0.60717159554039557</v>
      </c>
      <c r="K88" s="111">
        <f>IF(RES_hhdet_in_tes!K88=0,"",RES_hhdet_in_tes!K88/RES_hhdet_in_fec!K88)</f>
        <v>0.61955836811882325</v>
      </c>
      <c r="L88" s="111">
        <f>IF(RES_hhdet_in_tes!L88=0,"",RES_hhdet_in_tes!L88/RES_hhdet_in_fec!L88)</f>
        <v>0.63186760877738724</v>
      </c>
      <c r="M88" s="111">
        <f>IF(RES_hhdet_in_tes!M88=0,"",RES_hhdet_in_tes!M88/RES_hhdet_in_fec!M88)</f>
        <v>0.64320393168100787</v>
      </c>
      <c r="N88" s="111">
        <f>IF(RES_hhdet_in_tes!N88=0,"",RES_hhdet_in_tes!N88/RES_hhdet_in_fec!N88)</f>
        <v>0.65308667316827096</v>
      </c>
      <c r="O88" s="111">
        <f>IF(RES_hhdet_in_tes!O88=0,"",RES_hhdet_in_tes!O88/RES_hhdet_in_fec!O88)</f>
        <v>0.66125580290522135</v>
      </c>
      <c r="P88" s="111" t="str">
        <f>IF(RES_hhdet_in_tes!P88=0,"",RES_hhdet_in_tes!P88/RES_hhdet_in_fec!P88)</f>
        <v/>
      </c>
      <c r="Q88" s="111">
        <f>IF(RES_hhdet_in_tes!Q88=0,"",RES_hhdet_in_tes!Q88/RES_hhdet_in_fec!Q88)</f>
        <v>0.67692988289207834</v>
      </c>
      <c r="R88" s="111">
        <f>IF(RES_hhdet_in_tes!R88=0,"",RES_hhdet_in_tes!R88/RES_hhdet_in_fec!R88)</f>
        <v>0.68949039465553241</v>
      </c>
      <c r="S88" s="111">
        <f>IF(RES_hhdet_in_tes!S88=0,"",RES_hhdet_in_tes!S88/RES_hhdet_in_fec!S88)</f>
        <v>0.70356785423535395</v>
      </c>
      <c r="T88" s="111" t="str">
        <f>IF(RES_hhdet_in_tes!T88=0,"",RES_hhdet_in_tes!T88/RES_hhdet_in_fec!T88)</f>
        <v/>
      </c>
      <c r="U88" s="111" t="str">
        <f>IF(RES_hhdet_in_tes!U88=0,"",RES_hhdet_in_tes!U88/RES_hhdet_in_fec!U88)</f>
        <v/>
      </c>
      <c r="V88" s="111">
        <f>IF(RES_hhdet_in_tes!V88=0,"",RES_hhdet_in_tes!V88/RES_hhdet_in_fec!V88)</f>
        <v>0.74166593034811445</v>
      </c>
      <c r="W88" s="111">
        <f>IF(RES_hhdet_in_tes!W88=0,"",RES_hhdet_in_tes!W88/RES_hhdet_in_fec!W88)</f>
        <v>0.75045132960263794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 t="str">
        <f>IF(RES_hhdet_in_tes!K89=0,"",RES_hhdet_in_tes!K89/RES_hhdet_in_fec!K89)</f>
        <v/>
      </c>
      <c r="L89" s="111">
        <f>IF(RES_hhdet_in_tes!L89=0,"",RES_hhdet_in_tes!L89/RES_hhdet_in_fec!L89)</f>
        <v>0.82795408496198231</v>
      </c>
      <c r="M89" s="111" t="str">
        <f>IF(RES_hhdet_in_tes!M89=0,"",RES_hhdet_in_tes!M89/RES_hhdet_in_fec!M89)</f>
        <v/>
      </c>
      <c r="N89" s="111" t="str">
        <f>IF(RES_hhdet_in_tes!N89=0,"",RES_hhdet_in_tes!N89/RES_hhdet_in_fec!N89)</f>
        <v/>
      </c>
      <c r="O89" s="111" t="str">
        <f>IF(RES_hhdet_in_tes!O89=0,"",RES_hhdet_in_tes!O89/RES_hhdet_in_fec!O89)</f>
        <v/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>
        <f>IF(RES_hhdet_in_tes!V89=0,"",RES_hhdet_in_tes!V89/RES_hhdet_in_fec!V89)</f>
        <v>0.90432747604141417</v>
      </c>
      <c r="W89" s="111" t="str">
        <f>IF(RES_hhdet_in_tes!W89=0,"",RES_hhdet_in_tes!W89/RES_hhdet_in_fec!W89)</f>
        <v/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 t="str">
        <f>IF(RES_hhdet_in_tes!K90=0,"",RES_hhdet_in_tes!K90/RES_hhdet_in_fec!K90)</f>
        <v/>
      </c>
      <c r="L90" s="112">
        <f>IF(RES_hhdet_in_tes!L90=0,"",RES_hhdet_in_tes!L90/RES_hhdet_in_fec!L90)</f>
        <v>0.63186760877738724</v>
      </c>
      <c r="M90" s="112" t="str">
        <f>IF(RES_hhdet_in_tes!M90=0,"",RES_hhdet_in_tes!M90/RES_hhdet_in_fec!M90)</f>
        <v/>
      </c>
      <c r="N90" s="112" t="str">
        <f>IF(RES_hhdet_in_tes!N90=0,"",RES_hhdet_in_tes!N90/RES_hhdet_in_fec!N90)</f>
        <v/>
      </c>
      <c r="O90" s="112" t="str">
        <f>IF(RES_hhdet_in_tes!O90=0,"",RES_hhdet_in_tes!O90/RES_hhdet_in_fec!O90)</f>
        <v/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>
        <f>IF(RES_hhdet_in_tes!V90=0,"",RES_hhdet_in_tes!V90/RES_hhdet_in_fec!V90)</f>
        <v>0.74166593034811445</v>
      </c>
      <c r="W90" s="112" t="str">
        <f>IF(RES_hhdet_in_tes!W90=0,"",RES_hhdet_in_tes!W90/RES_hhdet_in_fec!W90)</f>
        <v/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 t="str">
        <f>IF(RES_hhdet_in_tes!K91=0,"",RES_hhdet_in_tes!K91/RES_hhdet_in_fec!K91)</f>
        <v/>
      </c>
      <c r="L91" s="113">
        <f>IF(RES_hhdet_in_tes!L91=0,"",RES_hhdet_in_tes!L91/RES_hhdet_in_fec!L91)</f>
        <v>1</v>
      </c>
      <c r="M91" s="113" t="str">
        <f>IF(RES_hhdet_in_tes!M91=0,"",RES_hhdet_in_tes!M91/RES_hhdet_in_fec!M91)</f>
        <v/>
      </c>
      <c r="N91" s="113" t="str">
        <f>IF(RES_hhdet_in_tes!N91=0,"",RES_hhdet_in_tes!N91/RES_hhdet_in_fec!N91)</f>
        <v/>
      </c>
      <c r="O91" s="113" t="str">
        <f>IF(RES_hhdet_in_tes!O91=0,"",RES_hhdet_in_tes!O91/RES_hhdet_in_fec!O91)</f>
        <v/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>
        <f>IF(RES_hhdet_in_tes!V91=0,"",RES_hhdet_in_tes!V91/RES_hhdet_in_fec!V91)</f>
        <v>1</v>
      </c>
      <c r="W91" s="113" t="str">
        <f>IF(RES_hhdet_in_tes!W91=0,"",RES_hhdet_in_tes!W91/RES_hhdet_in_fec!W91)</f>
        <v/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0.5084079016419869</v>
      </c>
      <c r="D92" s="112">
        <f>IF(RES_hhdet_in_tes!D92=0,"",RES_hhdet_in_tes!D92/RES_hhdet_in_fec!D92)</f>
        <v>0.51163937224580602</v>
      </c>
      <c r="E92" s="112">
        <f>IF(RES_hhdet_in_tes!E92=0,"",RES_hhdet_in_tes!E92/RES_hhdet_in_fec!E92)</f>
        <v>0.51540579319215107</v>
      </c>
      <c r="F92" s="112">
        <f>IF(RES_hhdet_in_tes!F92=0,"",RES_hhdet_in_tes!F92/RES_hhdet_in_fec!F92)</f>
        <v>0.51924516191247672</v>
      </c>
      <c r="G92" s="112">
        <f>IF(RES_hhdet_in_tes!G92=0,"",RES_hhdet_in_tes!G92/RES_hhdet_in_fec!G92)</f>
        <v>0.52357718843300072</v>
      </c>
      <c r="H92" s="112">
        <f>IF(RES_hhdet_in_tes!H92=0,"",RES_hhdet_in_tes!H92/RES_hhdet_in_fec!H92)</f>
        <v>0.52835050558972196</v>
      </c>
      <c r="I92" s="112">
        <f>IF(RES_hhdet_in_tes!I92=0,"",RES_hhdet_in_tes!I92/RES_hhdet_in_fec!I92)</f>
        <v>0.53366852994536451</v>
      </c>
      <c r="J92" s="112">
        <f>IF(RES_hhdet_in_tes!J92=0,"",RES_hhdet_in_tes!J92/RES_hhdet_in_fec!J92)</f>
        <v>0.53995492265464595</v>
      </c>
      <c r="K92" s="112">
        <f>IF(RES_hhdet_in_tes!K92=0,"",RES_hhdet_in_tes!K92/RES_hhdet_in_fec!K92)</f>
        <v>0.54756990713521425</v>
      </c>
      <c r="L92" s="112">
        <f>IF(RES_hhdet_in_tes!L92=0,"",RES_hhdet_in_tes!L92/RES_hhdet_in_fec!L92)</f>
        <v>0.55660985791970163</v>
      </c>
      <c r="M92" s="112">
        <f>IF(RES_hhdet_in_tes!M92=0,"",RES_hhdet_in_tes!M92/RES_hhdet_in_fec!M92)</f>
        <v>0.57562299248534798</v>
      </c>
      <c r="N92" s="112">
        <f>IF(RES_hhdet_in_tes!N92=0,"",RES_hhdet_in_tes!N92/RES_hhdet_in_fec!N92)</f>
        <v>0.60732250918362551</v>
      </c>
      <c r="O92" s="112">
        <f>IF(RES_hhdet_in_tes!O92=0,"",RES_hhdet_in_tes!O92/RES_hhdet_in_fec!O92)</f>
        <v>0.65397331368664502</v>
      </c>
      <c r="P92" s="112" t="str">
        <f>IF(RES_hhdet_in_tes!P92=0,"",RES_hhdet_in_tes!P92/RES_hhdet_in_fec!P92)</f>
        <v/>
      </c>
      <c r="Q92" s="112">
        <f>IF(RES_hhdet_in_tes!Q92=0,"",RES_hhdet_in_tes!Q92/RES_hhdet_in_fec!Q92)</f>
        <v>0.76242492170474585</v>
      </c>
      <c r="R92" s="112">
        <f>IF(RES_hhdet_in_tes!R92=0,"",RES_hhdet_in_tes!R92/RES_hhdet_in_fec!R92)</f>
        <v>0.79725516326835311</v>
      </c>
      <c r="S92" s="112">
        <f>IF(RES_hhdet_in_tes!S92=0,"",RES_hhdet_in_tes!S92/RES_hhdet_in_fec!S92)</f>
        <v>0.83081885059332172</v>
      </c>
      <c r="T92" s="112" t="str">
        <f>IF(RES_hhdet_in_tes!T92=0,"",RES_hhdet_in_tes!T92/RES_hhdet_in_fec!T92)</f>
        <v/>
      </c>
      <c r="U92" s="112" t="str">
        <f>IF(RES_hhdet_in_tes!U92=0,"",RES_hhdet_in_tes!U92/RES_hhdet_in_fec!U92)</f>
        <v/>
      </c>
      <c r="V92" s="112" t="str">
        <f>IF(RES_hhdet_in_tes!V92=0,"",RES_hhdet_in_tes!V92/RES_hhdet_in_fec!V92)</f>
        <v/>
      </c>
      <c r="W92" s="112" t="str">
        <f>IF(RES_hhdet_in_tes!W92=0,"",RES_hhdet_in_tes!W92/RES_hhdet_in_fec!W92)</f>
        <v/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>
        <f>IF(RES_hhdet_in_tes!L93=0,"",RES_hhdet_in_tes!L93/RES_hhdet_in_fec!L93)</f>
        <v>0.77842834235154346</v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>
        <f>IF(RES_hhdet_in_tes!L94=0,"",RES_hhdet_in_tes!L94/RES_hhdet_in_fec!L94)</f>
        <v>0.55660985791970163</v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>
        <f>IF(RES_hhdet_in_tes!L95=0,"",RES_hhdet_in_tes!L95/RES_hhdet_in_fec!L95)</f>
        <v>1</v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0.56894286687234008</v>
      </c>
      <c r="D96" s="112">
        <f>IF(RES_hhdet_in_tes!D96=0,"",RES_hhdet_in_tes!D96/RES_hhdet_in_fec!D96)</f>
        <v>0.57047758326009246</v>
      </c>
      <c r="E96" s="112">
        <f>IF(RES_hhdet_in_tes!E96=0,"",RES_hhdet_in_tes!E96/RES_hhdet_in_fec!E96)</f>
        <v>0.57213034104238691</v>
      </c>
      <c r="F96" s="112">
        <f>IF(RES_hhdet_in_tes!F96=0,"",RES_hhdet_in_tes!F96/RES_hhdet_in_fec!F96)</f>
        <v>0.57379897507284761</v>
      </c>
      <c r="G96" s="112">
        <f>IF(RES_hhdet_in_tes!G96=0,"",RES_hhdet_in_tes!G96/RES_hhdet_in_fec!G96)</f>
        <v>0.57557726447027102</v>
      </c>
      <c r="H96" s="112">
        <f>IF(RES_hhdet_in_tes!H96=0,"",RES_hhdet_in_tes!H96/RES_hhdet_in_fec!H96)</f>
        <v>0.57745469785629855</v>
      </c>
      <c r="I96" s="112">
        <f>IF(RES_hhdet_in_tes!I96=0,"",RES_hhdet_in_tes!I96/RES_hhdet_in_fec!I96)</f>
        <v>0.57945569943554109</v>
      </c>
      <c r="J96" s="112">
        <f>IF(RES_hhdet_in_tes!J96=0,"",RES_hhdet_in_tes!J96/RES_hhdet_in_fec!J96)</f>
        <v>0.5816780354009371</v>
      </c>
      <c r="K96" s="112">
        <f>IF(RES_hhdet_in_tes!K96=0,"",RES_hhdet_in_tes!K96/RES_hhdet_in_fec!K96)</f>
        <v>0.58420834618173667</v>
      </c>
      <c r="L96" s="112">
        <f>IF(RES_hhdet_in_tes!L96=0,"",RES_hhdet_in_tes!L96/RES_hhdet_in_fec!L96)</f>
        <v>0.58707695482368705</v>
      </c>
      <c r="M96" s="112">
        <f>IF(RES_hhdet_in_tes!M96=0,"",RES_hhdet_in_tes!M96/RES_hhdet_in_fec!M96)</f>
        <v>0.59227155409122345</v>
      </c>
      <c r="N96" s="112">
        <f>IF(RES_hhdet_in_tes!N96=0,"",RES_hhdet_in_tes!N96/RES_hhdet_in_fec!N96)</f>
        <v>0.6006655063215175</v>
      </c>
      <c r="O96" s="112">
        <f>IF(RES_hhdet_in_tes!O96=0,"",RES_hhdet_in_tes!O96/RES_hhdet_in_fec!O96)</f>
        <v>0.61337879682634266</v>
      </c>
      <c r="P96" s="112" t="str">
        <f>IF(RES_hhdet_in_tes!P96=0,"",RES_hhdet_in_tes!P96/RES_hhdet_in_fec!P96)</f>
        <v/>
      </c>
      <c r="Q96" s="112">
        <f>IF(RES_hhdet_in_tes!Q96=0,"",RES_hhdet_in_tes!Q96/RES_hhdet_in_fec!Q96)</f>
        <v>0.64614526338488654</v>
      </c>
      <c r="R96" s="112">
        <f>IF(RES_hhdet_in_tes!R96=0,"",RES_hhdet_in_tes!R96/RES_hhdet_in_fec!R96)</f>
        <v>0.65777847445055004</v>
      </c>
      <c r="S96" s="112">
        <f>IF(RES_hhdet_in_tes!S96=0,"",RES_hhdet_in_tes!S96/RES_hhdet_in_fec!S96)</f>
        <v>0.66929699972164713</v>
      </c>
      <c r="T96" s="112" t="str">
        <f>IF(RES_hhdet_in_tes!T96=0,"",RES_hhdet_in_tes!T96/RES_hhdet_in_fec!T96)</f>
        <v/>
      </c>
      <c r="U96" s="112" t="str">
        <f>IF(RES_hhdet_in_tes!U96=0,"",RES_hhdet_in_tes!U96/RES_hhdet_in_fec!U96)</f>
        <v/>
      </c>
      <c r="V96" s="112" t="str">
        <f>IF(RES_hhdet_in_tes!V96=0,"",RES_hhdet_in_tes!V96/RES_hhdet_in_fec!V96)</f>
        <v/>
      </c>
      <c r="W96" s="112" t="str">
        <f>IF(RES_hhdet_in_tes!W96=0,"",RES_hhdet_in_tes!W96/RES_hhdet_in_fec!W96)</f>
        <v/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 t="str">
        <f>IF(RES_hhdet_in_tes!C97=0,"",RES_hhdet_in_tes!C97/RES_hhdet_in_fec!C97)</f>
        <v/>
      </c>
      <c r="D97" s="113" t="str">
        <f>IF(RES_hhdet_in_tes!D97=0,"",RES_hhdet_in_tes!D97/RES_hhdet_in_fec!D97)</f>
        <v/>
      </c>
      <c r="E97" s="113" t="str">
        <f>IF(RES_hhdet_in_tes!E97=0,"",RES_hhdet_in_tes!E97/RES_hhdet_in_fec!E97)</f>
        <v/>
      </c>
      <c r="F97" s="113" t="str">
        <f>IF(RES_hhdet_in_tes!F97=0,"",RES_hhdet_in_tes!F97/RES_hhdet_in_fec!F97)</f>
        <v/>
      </c>
      <c r="G97" s="113" t="str">
        <f>IF(RES_hhdet_in_tes!G97=0,"",RES_hhdet_in_tes!G97/RES_hhdet_in_fec!G97)</f>
        <v/>
      </c>
      <c r="H97" s="113" t="str">
        <f>IF(RES_hhdet_in_tes!H97=0,"",RES_hhdet_in_tes!H97/RES_hhdet_in_fec!H97)</f>
        <v/>
      </c>
      <c r="I97" s="113" t="str">
        <f>IF(RES_hhdet_in_tes!I97=0,"",RES_hhdet_in_tes!I97/RES_hhdet_in_fec!I97)</f>
        <v/>
      </c>
      <c r="J97" s="113" t="str">
        <f>IF(RES_hhdet_in_tes!J97=0,"",RES_hhdet_in_tes!J97/RES_hhdet_in_fec!J97)</f>
        <v/>
      </c>
      <c r="K97" s="113" t="str">
        <f>IF(RES_hhdet_in_tes!K97=0,"",RES_hhdet_in_tes!K97/RES_hhdet_in_fec!K97)</f>
        <v/>
      </c>
      <c r="L97" s="113">
        <f>IF(RES_hhdet_in_tes!L97=0,"",RES_hhdet_in_tes!L97/RES_hhdet_in_fec!L97)</f>
        <v>0.79973221967418262</v>
      </c>
      <c r="M97" s="113">
        <f>IF(RES_hhdet_in_tes!M97=0,"",RES_hhdet_in_tes!M97/RES_hhdet_in_fec!M97)</f>
        <v>0.82235735054307701</v>
      </c>
      <c r="N97" s="113">
        <f>IF(RES_hhdet_in_tes!N97=0,"",RES_hhdet_in_tes!N97/RES_hhdet_in_fec!N97)</f>
        <v>0.82000875147303953</v>
      </c>
      <c r="O97" s="113">
        <f>IF(RES_hhdet_in_tes!O97=0,"",RES_hhdet_in_tes!O97/RES_hhdet_in_fec!O97)</f>
        <v>0.81371217618320102</v>
      </c>
      <c r="P97" s="113" t="str">
        <f>IF(RES_hhdet_in_tes!P97=0,"",RES_hhdet_in_tes!P97/RES_hhdet_in_fec!P97)</f>
        <v/>
      </c>
      <c r="Q97" s="113">
        <f>IF(RES_hhdet_in_tes!Q97=0,"",RES_hhdet_in_tes!Q97/RES_hhdet_in_fec!Q97)</f>
        <v>0.84774977984733868</v>
      </c>
      <c r="R97" s="113">
        <f>IF(RES_hhdet_in_tes!R97=0,"",RES_hhdet_in_tes!R97/RES_hhdet_in_fec!R97)</f>
        <v>0.85356122962220149</v>
      </c>
      <c r="S97" s="113">
        <f>IF(RES_hhdet_in_tes!S97=0,"",RES_hhdet_in_tes!S97/RES_hhdet_in_fec!S97)</f>
        <v>0.87058228313157204</v>
      </c>
      <c r="T97" s="113" t="str">
        <f>IF(RES_hhdet_in_tes!T97=0,"",RES_hhdet_in_tes!T97/RES_hhdet_in_fec!T97)</f>
        <v/>
      </c>
      <c r="U97" s="113" t="str">
        <f>IF(RES_hhdet_in_tes!U97=0,"",RES_hhdet_in_tes!U97/RES_hhdet_in_fec!U97)</f>
        <v/>
      </c>
      <c r="V97" s="113" t="str">
        <f>IF(RES_hhdet_in_tes!V97=0,"",RES_hhdet_in_tes!V97/RES_hhdet_in_fec!V97)</f>
        <v/>
      </c>
      <c r="W97" s="113" t="str">
        <f>IF(RES_hhdet_in_tes!W97=0,"",RES_hhdet_in_tes!W97/RES_hhdet_in_fec!W97)</f>
        <v/>
      </c>
      <c r="DA97" s="132" t="s">
        <v>3677</v>
      </c>
    </row>
    <row r="98" spans="1:105" ht="12" customHeight="1" x14ac:dyDescent="0.25">
      <c r="A98" s="108" t="s">
        <v>53</v>
      </c>
      <c r="B98" s="111"/>
      <c r="C98" s="111" t="str">
        <f>IF(RES_hhdet_in_tes!C98=0,"",RES_hhdet_in_tes!C98/RES_hhdet_in_fec!C98)</f>
        <v/>
      </c>
      <c r="D98" s="111" t="str">
        <f>IF(RES_hhdet_in_tes!D98=0,"",RES_hhdet_in_tes!D98/RES_hhdet_in_fec!D98)</f>
        <v/>
      </c>
      <c r="E98" s="111" t="str">
        <f>IF(RES_hhdet_in_tes!E98=0,"",RES_hhdet_in_tes!E98/RES_hhdet_in_fec!E98)</f>
        <v/>
      </c>
      <c r="F98" s="111" t="str">
        <f>IF(RES_hhdet_in_tes!F98=0,"",RES_hhdet_in_tes!F98/RES_hhdet_in_fec!F98)</f>
        <v/>
      </c>
      <c r="G98" s="111" t="str">
        <f>IF(RES_hhdet_in_tes!G98=0,"",RES_hhdet_in_tes!G98/RES_hhdet_in_fec!G98)</f>
        <v/>
      </c>
      <c r="H98" s="111" t="str">
        <f>IF(RES_hhdet_in_tes!H98=0,"",RES_hhdet_in_tes!H98/RES_hhdet_in_fec!H98)</f>
        <v/>
      </c>
      <c r="I98" s="111" t="str">
        <f>IF(RES_hhdet_in_tes!I98=0,"",RES_hhdet_in_tes!I98/RES_hhdet_in_fec!I98)</f>
        <v/>
      </c>
      <c r="J98" s="111" t="str">
        <f>IF(RES_hhdet_in_tes!J98=0,"",RES_hhdet_in_tes!J98/RES_hhdet_in_fec!J98)</f>
        <v/>
      </c>
      <c r="K98" s="111" t="str">
        <f>IF(RES_hhdet_in_tes!K98=0,"",RES_hhdet_in_tes!K98/RES_hhdet_in_fec!K98)</f>
        <v/>
      </c>
      <c r="L98" s="111">
        <f>IF(RES_hhdet_in_tes!L98=0,"",RES_hhdet_in_tes!L98/RES_hhdet_in_fec!L98)</f>
        <v>0.58707695482368705</v>
      </c>
      <c r="M98" s="111">
        <f>IF(RES_hhdet_in_tes!M98=0,"",RES_hhdet_in_tes!M98/RES_hhdet_in_fec!M98)</f>
        <v>0.59227155409122345</v>
      </c>
      <c r="N98" s="111">
        <f>IF(RES_hhdet_in_tes!N98=0,"",RES_hhdet_in_tes!N98/RES_hhdet_in_fec!N98)</f>
        <v>0.6006655063215175</v>
      </c>
      <c r="O98" s="111">
        <f>IF(RES_hhdet_in_tes!O98=0,"",RES_hhdet_in_tes!O98/RES_hhdet_in_fec!O98)</f>
        <v>0.61337879682634266</v>
      </c>
      <c r="P98" s="111" t="str">
        <f>IF(RES_hhdet_in_tes!P98=0,"",RES_hhdet_in_tes!P98/RES_hhdet_in_fec!P98)</f>
        <v/>
      </c>
      <c r="Q98" s="111">
        <f>IF(RES_hhdet_in_tes!Q98=0,"",RES_hhdet_in_tes!Q98/RES_hhdet_in_fec!Q98)</f>
        <v>0.64614526338488654</v>
      </c>
      <c r="R98" s="111">
        <f>IF(RES_hhdet_in_tes!R98=0,"",RES_hhdet_in_tes!R98/RES_hhdet_in_fec!R98)</f>
        <v>0.65777847445055004</v>
      </c>
      <c r="S98" s="111">
        <f>IF(RES_hhdet_in_tes!S98=0,"",RES_hhdet_in_tes!S98/RES_hhdet_in_fec!S98)</f>
        <v>0.66929699972164713</v>
      </c>
      <c r="T98" s="111" t="str">
        <f>IF(RES_hhdet_in_tes!T98=0,"",RES_hhdet_in_tes!T98/RES_hhdet_in_fec!T98)</f>
        <v/>
      </c>
      <c r="U98" s="111" t="str">
        <f>IF(RES_hhdet_in_tes!U98=0,"",RES_hhdet_in_tes!U98/RES_hhdet_in_fec!U98)</f>
        <v/>
      </c>
      <c r="V98" s="111" t="str">
        <f>IF(RES_hhdet_in_tes!V98=0,"",RES_hhdet_in_tes!V98/RES_hhdet_in_fec!V98)</f>
        <v/>
      </c>
      <c r="W98" s="111" t="str">
        <f>IF(RES_hhdet_in_tes!W98=0,"",RES_hhdet_in_tes!W98/RES_hhdet_in_fec!W98)</f>
        <v/>
      </c>
      <c r="DA98" s="63" t="s">
        <v>3678</v>
      </c>
    </row>
    <row r="99" spans="1:105" ht="12" customHeight="1" x14ac:dyDescent="0.25">
      <c r="A99" s="108" t="s">
        <v>52</v>
      </c>
      <c r="B99" s="111"/>
      <c r="C99" s="111" t="str">
        <f>IF(RES_hhdet_in_tes!C99=0,"",RES_hhdet_in_tes!C99/RES_hhdet_in_fec!C99)</f>
        <v/>
      </c>
      <c r="D99" s="111" t="str">
        <f>IF(RES_hhdet_in_tes!D99=0,"",RES_hhdet_in_tes!D99/RES_hhdet_in_fec!D99)</f>
        <v/>
      </c>
      <c r="E99" s="111" t="str">
        <f>IF(RES_hhdet_in_tes!E99=0,"",RES_hhdet_in_tes!E99/RES_hhdet_in_fec!E99)</f>
        <v/>
      </c>
      <c r="F99" s="111" t="str">
        <f>IF(RES_hhdet_in_tes!F99=0,"",RES_hhdet_in_tes!F99/RES_hhdet_in_fec!F99)</f>
        <v/>
      </c>
      <c r="G99" s="111" t="str">
        <f>IF(RES_hhdet_in_tes!G99=0,"",RES_hhdet_in_tes!G99/RES_hhdet_in_fec!G99)</f>
        <v/>
      </c>
      <c r="H99" s="111" t="str">
        <f>IF(RES_hhdet_in_tes!H99=0,"",RES_hhdet_in_tes!H99/RES_hhdet_in_fec!H99)</f>
        <v/>
      </c>
      <c r="I99" s="111" t="str">
        <f>IF(RES_hhdet_in_tes!I99=0,"",RES_hhdet_in_tes!I99/RES_hhdet_in_fec!I99)</f>
        <v/>
      </c>
      <c r="J99" s="111" t="str">
        <f>IF(RES_hhdet_in_tes!J99=0,"",RES_hhdet_in_tes!J99/RES_hhdet_in_fec!J99)</f>
        <v/>
      </c>
      <c r="K99" s="111" t="str">
        <f>IF(RES_hhdet_in_tes!K99=0,"",RES_hhdet_in_tes!K99/RES_hhdet_in_fec!K99)</f>
        <v/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 t="str">
        <f>IF(RES_hhdet_in_tes!P99=0,"",RES_hhdet_in_tes!P99/RES_hhdet_in_fec!P99)</f>
        <v/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 t="str">
        <f>IF(RES_hhdet_in_tes!T99=0,"",RES_hhdet_in_tes!T99/RES_hhdet_in_fec!T99)</f>
        <v/>
      </c>
      <c r="U99" s="111" t="str">
        <f>IF(RES_hhdet_in_tes!U99=0,"",RES_hhdet_in_tes!U99/RES_hhdet_in_fec!U99)</f>
        <v/>
      </c>
      <c r="V99" s="111" t="str">
        <f>IF(RES_hhdet_in_tes!V99=0,"",RES_hhdet_in_tes!V99/RES_hhdet_in_fec!V99)</f>
        <v/>
      </c>
      <c r="W99" s="111" t="str">
        <f>IF(RES_hhdet_in_tes!W99=0,"",RES_hhdet_in_tes!W99/RES_hhdet_in_fec!W99)</f>
        <v/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0.72995010253535142</v>
      </c>
      <c r="D100" s="124">
        <f>IF(RES_hhdet_in_tes!D100=0,"",RES_hhdet_in_tes!D100/RES_hhdet_in_fec!D100)</f>
        <v>0.73502390367527237</v>
      </c>
      <c r="E100" s="124">
        <f>IF(RES_hhdet_in_tes!E100=0,"",RES_hhdet_in_tes!E100/RES_hhdet_in_fec!E100)</f>
        <v>0.74449652132480737</v>
      </c>
      <c r="F100" s="124">
        <f>IF(RES_hhdet_in_tes!F100=0,"",RES_hhdet_in_tes!F100/RES_hhdet_in_fec!F100)</f>
        <v>0.74096946905927619</v>
      </c>
      <c r="G100" s="124">
        <f>IF(RES_hhdet_in_tes!G100=0,"",RES_hhdet_in_tes!G100/RES_hhdet_in_fec!G100)</f>
        <v>0.73880690296531082</v>
      </c>
      <c r="H100" s="124">
        <f>IF(RES_hhdet_in_tes!H100=0,"",RES_hhdet_in_tes!H100/RES_hhdet_in_fec!H100)</f>
        <v>0.73917019559075392</v>
      </c>
      <c r="I100" s="124">
        <f>IF(RES_hhdet_in_tes!I100=0,"",RES_hhdet_in_tes!I100/RES_hhdet_in_fec!I100)</f>
        <v>0.74200234217297356</v>
      </c>
      <c r="J100" s="124">
        <f>IF(RES_hhdet_in_tes!J100=0,"",RES_hhdet_in_tes!J100/RES_hhdet_in_fec!J100)</f>
        <v>0.73838667383798884</v>
      </c>
      <c r="K100" s="124">
        <f>IF(RES_hhdet_in_tes!K100=0,"",RES_hhdet_in_tes!K100/RES_hhdet_in_fec!K100)</f>
        <v>0.74796797897117739</v>
      </c>
      <c r="L100" s="124">
        <f>IF(RES_hhdet_in_tes!L100=0,"",RES_hhdet_in_tes!L100/RES_hhdet_in_fec!L100)</f>
        <v>0.73926015371453901</v>
      </c>
      <c r="M100" s="124">
        <f>IF(RES_hhdet_in_tes!M100=0,"",RES_hhdet_in_tes!M100/RES_hhdet_in_fec!M100)</f>
        <v>0.7450510167532387</v>
      </c>
      <c r="N100" s="124">
        <f>IF(RES_hhdet_in_tes!N100=0,"",RES_hhdet_in_tes!N100/RES_hhdet_in_fec!N100)</f>
        <v>0.76084103317970631</v>
      </c>
      <c r="O100" s="124">
        <f>IF(RES_hhdet_in_tes!O100=0,"",RES_hhdet_in_tes!O100/RES_hhdet_in_fec!O100)</f>
        <v>0.76562719922964173</v>
      </c>
      <c r="P100" s="124" t="str">
        <f>IF(RES_hhdet_in_tes!P100=0,"",RES_hhdet_in_tes!P100/RES_hhdet_in_fec!P100)</f>
        <v/>
      </c>
      <c r="Q100" s="124">
        <f>IF(RES_hhdet_in_tes!Q100=0,"",RES_hhdet_in_tes!Q100/RES_hhdet_in_fec!Q100)</f>
        <v>0.77842955614343468</v>
      </c>
      <c r="R100" s="124">
        <f>IF(RES_hhdet_in_tes!R100=0,"",RES_hhdet_in_tes!R100/RES_hhdet_in_fec!R100)</f>
        <v>0.78560761512726895</v>
      </c>
      <c r="S100" s="124">
        <f>IF(RES_hhdet_in_tes!S100=0,"",RES_hhdet_in_tes!S100/RES_hhdet_in_fec!S100)</f>
        <v>0.8023497675039265</v>
      </c>
      <c r="T100" s="124" t="str">
        <f>IF(RES_hhdet_in_tes!T100=0,"",RES_hhdet_in_tes!T100/RES_hhdet_in_fec!T100)</f>
        <v/>
      </c>
      <c r="U100" s="124" t="str">
        <f>IF(RES_hhdet_in_tes!U100=0,"",RES_hhdet_in_tes!U100/RES_hhdet_in_fec!U100)</f>
        <v/>
      </c>
      <c r="V100" s="124">
        <f>IF(RES_hhdet_in_tes!V100=0,"",RES_hhdet_in_tes!V100/RES_hhdet_in_fec!V100)</f>
        <v>0.83235728942002463</v>
      </c>
      <c r="W100" s="124">
        <f>IF(RES_hhdet_in_tes!W100=0,"",RES_hhdet_in_tes!W100/RES_hhdet_in_fec!W100)</f>
        <v>0.83758063248320758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0.57478479944909155</v>
      </c>
      <c r="D101" s="111">
        <f>IF(RES_hhdet_in_tes!D101=0,"",RES_hhdet_in_tes!D101/RES_hhdet_in_fec!D101)</f>
        <v>0.57517126256447926</v>
      </c>
      <c r="E101" s="111">
        <f>IF(RES_hhdet_in_tes!E101=0,"",RES_hhdet_in_tes!E101/RES_hhdet_in_fec!E101)</f>
        <v>0.57555227537217513</v>
      </c>
      <c r="F101" s="111">
        <f>IF(RES_hhdet_in_tes!F101=0,"",RES_hhdet_in_tes!F101/RES_hhdet_in_fec!F101)</f>
        <v>0.57593254495609503</v>
      </c>
      <c r="G101" s="111">
        <f>IF(RES_hhdet_in_tes!G101=0,"",RES_hhdet_in_tes!G101/RES_hhdet_in_fec!G101)</f>
        <v>0.57630779512721275</v>
      </c>
      <c r="H101" s="111">
        <f>IF(RES_hhdet_in_tes!H101=0,"",RES_hhdet_in_tes!H101/RES_hhdet_in_fec!H101)</f>
        <v>0.57667854923662643</v>
      </c>
      <c r="I101" s="111">
        <f>IF(RES_hhdet_in_tes!I101=0,"",RES_hhdet_in_tes!I101/RES_hhdet_in_fec!I101)</f>
        <v>0.57704375363123506</v>
      </c>
      <c r="J101" s="111">
        <f>IF(RES_hhdet_in_tes!J101=0,"",RES_hhdet_in_tes!J101/RES_hhdet_in_fec!J101)</f>
        <v>0.57739909186619021</v>
      </c>
      <c r="K101" s="111">
        <f>IF(RES_hhdet_in_tes!K101=0,"",RES_hhdet_in_tes!K101/RES_hhdet_in_fec!K101)</f>
        <v>0.5777408938280103</v>
      </c>
      <c r="L101" s="111">
        <f>IF(RES_hhdet_in_tes!L101=0,"",RES_hhdet_in_tes!L101/RES_hhdet_in_fec!L101)</f>
        <v>0.57806817761087237</v>
      </c>
      <c r="M101" s="111">
        <f>IF(RES_hhdet_in_tes!M101=0,"",RES_hhdet_in_tes!M101/RES_hhdet_in_fec!M101)</f>
        <v>0.57824429961755641</v>
      </c>
      <c r="N101" s="111">
        <f>IF(RES_hhdet_in_tes!N101=0,"",RES_hhdet_in_tes!N101/RES_hhdet_in_fec!N101)</f>
        <v>0.57824429961755641</v>
      </c>
      <c r="O101" s="111">
        <f>IF(RES_hhdet_in_tes!O101=0,"",RES_hhdet_in_tes!O101/RES_hhdet_in_fec!O101)</f>
        <v>0.57824429961755641</v>
      </c>
      <c r="P101" s="111" t="str">
        <f>IF(RES_hhdet_in_tes!P101=0,"",RES_hhdet_in_tes!P101/RES_hhdet_in_fec!P101)</f>
        <v/>
      </c>
      <c r="Q101" s="111">
        <f>IF(RES_hhdet_in_tes!Q101=0,"",RES_hhdet_in_tes!Q101/RES_hhdet_in_fec!Q101)</f>
        <v>0.57824429961755641</v>
      </c>
      <c r="R101" s="111">
        <f>IF(RES_hhdet_in_tes!R101=0,"",RES_hhdet_in_tes!R101/RES_hhdet_in_fec!R101)</f>
        <v>0.57935698535111912</v>
      </c>
      <c r="S101" s="111">
        <f>IF(RES_hhdet_in_tes!S101=0,"",RES_hhdet_in_tes!S101/RES_hhdet_in_fec!S101)</f>
        <v>0.58117647863146904</v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>
        <f>IF(RES_hhdet_in_tes!V101=0,"",RES_hhdet_in_tes!V101/RES_hhdet_in_fec!V101)</f>
        <v>0.58754470511268997</v>
      </c>
      <c r="W101" s="111">
        <f>IF(RES_hhdet_in_tes!W101=0,"",RES_hhdet_in_tes!W101/RES_hhdet_in_fec!W101)</f>
        <v>0.58944001061305251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0.58950678071556706</v>
      </c>
      <c r="D102" s="111">
        <f>IF(RES_hhdet_in_tes!D102=0,"",RES_hhdet_in_tes!D102/RES_hhdet_in_fec!D102)</f>
        <v>0.58998758990569</v>
      </c>
      <c r="E102" s="111">
        <f>IF(RES_hhdet_in_tes!E102=0,"",RES_hhdet_in_tes!E102/RES_hhdet_in_fec!E102)</f>
        <v>0.59046161822094334</v>
      </c>
      <c r="F102" s="111">
        <f>IF(RES_hhdet_in_tes!F102=0,"",RES_hhdet_in_tes!F102/RES_hhdet_in_fec!F102)</f>
        <v>0.5909347218714418</v>
      </c>
      <c r="G102" s="111">
        <f>IF(RES_hhdet_in_tes!G102=0,"",RES_hhdet_in_tes!G102/RES_hhdet_in_fec!G102)</f>
        <v>0.59140158073503002</v>
      </c>
      <c r="H102" s="111">
        <f>IF(RES_hhdet_in_tes!H102=0,"",RES_hhdet_in_tes!H102/RES_hhdet_in_fec!H102)</f>
        <v>0.59186284592693095</v>
      </c>
      <c r="I102" s="111">
        <f>IF(RES_hhdet_in_tes!I102=0,"",RES_hhdet_in_tes!I102/RES_hhdet_in_fec!I102)</f>
        <v>0.5923172065688902</v>
      </c>
      <c r="J102" s="111">
        <f>IF(RES_hhdet_in_tes!J102=0,"",RES_hhdet_in_tes!J102/RES_hhdet_in_fec!J102)</f>
        <v>0.59275929245539727</v>
      </c>
      <c r="K102" s="111">
        <f>IF(RES_hhdet_in_tes!K102=0,"",RES_hhdet_in_tes!K102/RES_hhdet_in_fec!K102)</f>
        <v>0.59318453749923639</v>
      </c>
      <c r="L102" s="111">
        <f>IF(RES_hhdet_in_tes!L102=0,"",RES_hhdet_in_tes!L102/RES_hhdet_in_fec!L102)</f>
        <v>0.59359172008487704</v>
      </c>
      <c r="M102" s="111">
        <f>IF(RES_hhdet_in_tes!M102=0,"",RES_hhdet_in_tes!M102/RES_hhdet_in_fec!M102)</f>
        <v>0.59381083822584535</v>
      </c>
      <c r="N102" s="111">
        <f>IF(RES_hhdet_in_tes!N102=0,"",RES_hhdet_in_tes!N102/RES_hhdet_in_fec!N102)</f>
        <v>0.59381083822584535</v>
      </c>
      <c r="O102" s="111">
        <f>IF(RES_hhdet_in_tes!O102=0,"",RES_hhdet_in_tes!O102/RES_hhdet_in_fec!O102)</f>
        <v>0.59381083822584535</v>
      </c>
      <c r="P102" s="111" t="str">
        <f>IF(RES_hhdet_in_tes!P102=0,"",RES_hhdet_in_tes!P102/RES_hhdet_in_fec!P102)</f>
        <v/>
      </c>
      <c r="Q102" s="111">
        <f>IF(RES_hhdet_in_tes!Q102=0,"",RES_hhdet_in_tes!Q102/RES_hhdet_in_fec!Q102)</f>
        <v>0.59381083822584535</v>
      </c>
      <c r="R102" s="111">
        <f>IF(RES_hhdet_in_tes!R102=0,"",RES_hhdet_in_tes!R102/RES_hhdet_in_fec!R102)</f>
        <v>0.59519516057153399</v>
      </c>
      <c r="S102" s="111">
        <f>IF(RES_hhdet_in_tes!S102=0,"",RES_hhdet_in_tes!S102/RES_hhdet_in_fec!S102)</f>
        <v>0.5974588412585814</v>
      </c>
      <c r="T102" s="111" t="str">
        <f>IF(RES_hhdet_in_tes!T102=0,"",RES_hhdet_in_tes!T102/RES_hhdet_in_fec!T102)</f>
        <v/>
      </c>
      <c r="U102" s="111" t="str">
        <f>IF(RES_hhdet_in_tes!U102=0,"",RES_hhdet_in_tes!U102/RES_hhdet_in_fec!U102)</f>
        <v/>
      </c>
      <c r="V102" s="111">
        <f>IF(RES_hhdet_in_tes!V102=0,"",RES_hhdet_in_tes!V102/RES_hhdet_in_fec!V102)</f>
        <v>0.60538172366324228</v>
      </c>
      <c r="W102" s="111">
        <f>IF(RES_hhdet_in_tes!W102=0,"",RES_hhdet_in_tes!W102/RES_hhdet_in_fec!W102)</f>
        <v>0.60773972437891421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0.75126372723481127</v>
      </c>
      <c r="D103" s="45">
        <f>IF(RES_hhdet_in_tes!D103=0,"",RES_hhdet_in_tes!D103/RES_hhdet_in_fec!D103)</f>
        <v>0.75261001320180632</v>
      </c>
      <c r="E103" s="45">
        <f>IF(RES_hhdet_in_tes!E103=0,"",RES_hhdet_in_tes!E103/RES_hhdet_in_fec!E103)</f>
        <v>0.75400608156071036</v>
      </c>
      <c r="F103" s="45">
        <f>IF(RES_hhdet_in_tes!F103=0,"",RES_hhdet_in_tes!F103/RES_hhdet_in_fec!F103)</f>
        <v>0.75540893842760182</v>
      </c>
      <c r="G103" s="45">
        <f>IF(RES_hhdet_in_tes!G103=0,"",RES_hhdet_in_tes!G103/RES_hhdet_in_fec!G103)</f>
        <v>0.75685764194928862</v>
      </c>
      <c r="H103" s="45">
        <f>IF(RES_hhdet_in_tes!H103=0,"",RES_hhdet_in_tes!H103/RES_hhdet_in_fec!H103)</f>
        <v>0.75834741190583976</v>
      </c>
      <c r="I103" s="45">
        <f>IF(RES_hhdet_in_tes!I103=0,"",RES_hhdet_in_tes!I103/RES_hhdet_in_fec!I103)</f>
        <v>0.75988787222576981</v>
      </c>
      <c r="J103" s="45">
        <f>IF(RES_hhdet_in_tes!J103=0,"",RES_hhdet_in_tes!J103/RES_hhdet_in_fec!J103)</f>
        <v>0.76151844874726293</v>
      </c>
      <c r="K103" s="45">
        <f>IF(RES_hhdet_in_tes!K103=0,"",RES_hhdet_in_tes!K103/RES_hhdet_in_fec!K103)</f>
        <v>0.76327266380300318</v>
      </c>
      <c r="L103" s="45">
        <f>IF(RES_hhdet_in_tes!L103=0,"",RES_hhdet_in_tes!L103/RES_hhdet_in_fec!L103)</f>
        <v>0.76515948599133021</v>
      </c>
      <c r="M103" s="45">
        <f>IF(RES_hhdet_in_tes!M103=0,"",RES_hhdet_in_tes!M103/RES_hhdet_in_fec!M103)</f>
        <v>0.76772656846630405</v>
      </c>
      <c r="N103" s="45">
        <f>IF(RES_hhdet_in_tes!N103=0,"",RES_hhdet_in_tes!N103/RES_hhdet_in_fec!N103)</f>
        <v>0.77112920030348697</v>
      </c>
      <c r="O103" s="45">
        <f>IF(RES_hhdet_in_tes!O103=0,"",RES_hhdet_in_tes!O103/RES_hhdet_in_fec!O103)</f>
        <v>0.7757449636560626</v>
      </c>
      <c r="P103" s="45" t="str">
        <f>IF(RES_hhdet_in_tes!P103=0,"",RES_hhdet_in_tes!P103/RES_hhdet_in_fec!P103)</f>
        <v/>
      </c>
      <c r="Q103" s="45">
        <f>IF(RES_hhdet_in_tes!Q103=0,"",RES_hhdet_in_tes!Q103/RES_hhdet_in_fec!Q103)</f>
        <v>0.7895404315576513</v>
      </c>
      <c r="R103" s="45">
        <f>IF(RES_hhdet_in_tes!R103=0,"",RES_hhdet_in_tes!R103/RES_hhdet_in_fec!R103)</f>
        <v>0.80010795619476671</v>
      </c>
      <c r="S103" s="45">
        <f>IF(RES_hhdet_in_tes!S103=0,"",RES_hhdet_in_tes!S103/RES_hhdet_in_fec!S103)</f>
        <v>0.81329721534018873</v>
      </c>
      <c r="T103" s="45" t="str">
        <f>IF(RES_hhdet_in_tes!T103=0,"",RES_hhdet_in_tes!T103/RES_hhdet_in_fec!T103)</f>
        <v/>
      </c>
      <c r="U103" s="45" t="str">
        <f>IF(RES_hhdet_in_tes!U103=0,"",RES_hhdet_in_tes!U103/RES_hhdet_in_fec!U103)</f>
        <v/>
      </c>
      <c r="V103" s="45">
        <f>IF(RES_hhdet_in_tes!V103=0,"",RES_hhdet_in_tes!V103/RES_hhdet_in_fec!V103)</f>
        <v>0.85229138981851071</v>
      </c>
      <c r="W103" s="45">
        <f>IF(RES_hhdet_in_tes!W103=0,"",RES_hhdet_in_tes!W103/RES_hhdet_in_fec!W103)</f>
        <v>0.86072127070185445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0.69236712383396104</v>
      </c>
      <c r="D124" s="119">
        <f>IF(RES_hhdet_in_tes!D124=0,"",RES_hhdet_in_tes!D124/RES_hhdet_in_fec!D124)</f>
        <v>0.69536840076753759</v>
      </c>
      <c r="E124" s="119">
        <f>IF(RES_hhdet_in_tes!E124=0,"",RES_hhdet_in_tes!E124/RES_hhdet_in_fec!E124)</f>
        <v>0.69810553172145551</v>
      </c>
      <c r="F124" s="119">
        <f>IF(RES_hhdet_in_tes!F124=0,"",RES_hhdet_in_tes!F124/RES_hhdet_in_fec!F124)</f>
        <v>0.69992834317772712</v>
      </c>
      <c r="G124" s="119">
        <f>IF(RES_hhdet_in_tes!G124=0,"",RES_hhdet_in_tes!G124/RES_hhdet_in_fec!G124)</f>
        <v>0.70199769462548289</v>
      </c>
      <c r="H124" s="119">
        <f>IF(RES_hhdet_in_tes!H124=0,"",RES_hhdet_in_tes!H124/RES_hhdet_in_fec!H124)</f>
        <v>0.7040778929696252</v>
      </c>
      <c r="I124" s="119">
        <f>IF(RES_hhdet_in_tes!I124=0,"",RES_hhdet_in_tes!I124/RES_hhdet_in_fec!I124)</f>
        <v>0.70903778198742851</v>
      </c>
      <c r="J124" s="119">
        <f>IF(RES_hhdet_in_tes!J124=0,"",RES_hhdet_in_tes!J124/RES_hhdet_in_fec!J124)</f>
        <v>0.70916745536960113</v>
      </c>
      <c r="K124" s="119">
        <f>IF(RES_hhdet_in_tes!K124=0,"",RES_hhdet_in_tes!K124/RES_hhdet_in_fec!K124)</f>
        <v>0.71245592682706704</v>
      </c>
      <c r="L124" s="119" t="str">
        <f>IF(RES_hhdet_in_tes!L124=0,"",RES_hhdet_in_tes!L124/RES_hhdet_in_fec!L124)</f>
        <v/>
      </c>
      <c r="M124" s="119">
        <f>IF(RES_hhdet_in_tes!M124=0,"",RES_hhdet_in_tes!M124/RES_hhdet_in_fec!M124)</f>
        <v>0.71136267545155263</v>
      </c>
      <c r="N124" s="119">
        <f>IF(RES_hhdet_in_tes!N124=0,"",RES_hhdet_in_tes!N124/RES_hhdet_in_fec!N124)</f>
        <v>0.72093440160352529</v>
      </c>
      <c r="O124" s="119">
        <f>IF(RES_hhdet_in_tes!O124=0,"",RES_hhdet_in_tes!O124/RES_hhdet_in_fec!O124)</f>
        <v>0.72339998141757567</v>
      </c>
      <c r="P124" s="119">
        <f>IF(RES_hhdet_in_tes!P124=0,"",RES_hhdet_in_tes!P124/RES_hhdet_in_fec!P124)</f>
        <v>0.73538542691682396</v>
      </c>
      <c r="Q124" s="119">
        <f>IF(RES_hhdet_in_tes!Q124=0,"",RES_hhdet_in_tes!Q124/RES_hhdet_in_fec!Q124)</f>
        <v>0.74412730655486414</v>
      </c>
      <c r="R124" s="119">
        <f>IF(RES_hhdet_in_tes!R124=0,"",RES_hhdet_in_tes!R124/RES_hhdet_in_fec!R124)</f>
        <v>0.74798733458728706</v>
      </c>
      <c r="S124" s="119">
        <f>IF(RES_hhdet_in_tes!S124=0,"",RES_hhdet_in_tes!S124/RES_hhdet_in_fec!S124)</f>
        <v>0.75201375066486531</v>
      </c>
      <c r="T124" s="119">
        <f>IF(RES_hhdet_in_tes!T124=0,"",RES_hhdet_in_tes!T124/RES_hhdet_in_fec!T124)</f>
        <v>0.76272773492014945</v>
      </c>
      <c r="U124" s="119">
        <f>IF(RES_hhdet_in_tes!U124=0,"",RES_hhdet_in_tes!U124/RES_hhdet_in_fec!U124)</f>
        <v>0.75613006312004982</v>
      </c>
      <c r="V124" s="119">
        <f>IF(RES_hhdet_in_tes!V124=0,"",RES_hhdet_in_tes!V124/RES_hhdet_in_fec!V124)</f>
        <v>0.76037917945193767</v>
      </c>
      <c r="W124" s="119">
        <f>IF(RES_hhdet_in_tes!W124=0,"",RES_hhdet_in_tes!W124/RES_hhdet_in_fec!W124)</f>
        <v>0.75213781384647382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0.68839295866760009</v>
      </c>
      <c r="D125" s="124">
        <f>IF(RES_hhdet_in_tes!D125=0,"",RES_hhdet_in_tes!D125/RES_hhdet_in_fec!D125)</f>
        <v>0.69000895154006947</v>
      </c>
      <c r="E125" s="124">
        <f>IF(RES_hhdet_in_tes!E125=0,"",RES_hhdet_in_tes!E125/RES_hhdet_in_fec!E125)</f>
        <v>0.69167607603804793</v>
      </c>
      <c r="F125" s="124">
        <f>IF(RES_hhdet_in_tes!F125=0,"",RES_hhdet_in_tes!F125/RES_hhdet_in_fec!F125)</f>
        <v>0.6933486675658459</v>
      </c>
      <c r="G125" s="124">
        <f>IF(RES_hhdet_in_tes!G125=0,"",RES_hhdet_in_tes!G125/RES_hhdet_in_fec!G125)</f>
        <v>0.69506268079285538</v>
      </c>
      <c r="H125" s="124">
        <f>IF(RES_hhdet_in_tes!H125=0,"",RES_hhdet_in_tes!H125/RES_hhdet_in_fec!H125)</f>
        <v>0.69680951090951826</v>
      </c>
      <c r="I125" s="124">
        <f>IF(RES_hhdet_in_tes!I125=0,"",RES_hhdet_in_tes!I125/RES_hhdet_in_fec!I125)</f>
        <v>0.69860550019573375</v>
      </c>
      <c r="J125" s="124">
        <f>IF(RES_hhdet_in_tes!J125=0,"",RES_hhdet_in_tes!J125/RES_hhdet_in_fec!J125)</f>
        <v>0.70048517629865181</v>
      </c>
      <c r="K125" s="124">
        <f>IF(RES_hhdet_in_tes!K125=0,"",RES_hhdet_in_tes!K125/RES_hhdet_in_fec!K125)</f>
        <v>0.70247667194931229</v>
      </c>
      <c r="L125" s="124" t="str">
        <f>IF(RES_hhdet_in_tes!L125=0,"",RES_hhdet_in_tes!L125/RES_hhdet_in_fec!L125)</f>
        <v/>
      </c>
      <c r="M125" s="124">
        <f>IF(RES_hhdet_in_tes!M125=0,"",RES_hhdet_in_tes!M125/RES_hhdet_in_fec!M125)</f>
        <v>0.70748597209162201</v>
      </c>
      <c r="N125" s="124">
        <f>IF(RES_hhdet_in_tes!N125=0,"",RES_hhdet_in_tes!N125/RES_hhdet_in_fec!N125)</f>
        <v>0.71144298497886038</v>
      </c>
      <c r="O125" s="124">
        <f>IF(RES_hhdet_in_tes!O125=0,"",RES_hhdet_in_tes!O125/RES_hhdet_in_fec!O125)</f>
        <v>0.71664697819786638</v>
      </c>
      <c r="P125" s="124">
        <f>IF(RES_hhdet_in_tes!P125=0,"",RES_hhdet_in_tes!P125/RES_hhdet_in_fec!P125)</f>
        <v>0.72271625197336298</v>
      </c>
      <c r="Q125" s="124">
        <f>IF(RES_hhdet_in_tes!Q125=0,"",RES_hhdet_in_tes!Q125/RES_hhdet_in_fec!Q125)</f>
        <v>0.72841001879048151</v>
      </c>
      <c r="R125" s="124">
        <f>IF(RES_hhdet_in_tes!R125=0,"",RES_hhdet_in_tes!R125/RES_hhdet_in_fec!R125)</f>
        <v>0.7327859915921251</v>
      </c>
      <c r="S125" s="124">
        <f>IF(RES_hhdet_in_tes!S125=0,"",RES_hhdet_in_tes!S125/RES_hhdet_in_fec!S125)</f>
        <v>0.7370538143934815</v>
      </c>
      <c r="T125" s="124">
        <f>IF(RES_hhdet_in_tes!T125=0,"",RES_hhdet_in_tes!T125/RES_hhdet_in_fec!T125)</f>
        <v>0.74119493364769995</v>
      </c>
      <c r="U125" s="124">
        <f>IF(RES_hhdet_in_tes!U125=0,"",RES_hhdet_in_tes!U125/RES_hhdet_in_fec!U125)</f>
        <v>0.74512685800936029</v>
      </c>
      <c r="V125" s="124">
        <f>IF(RES_hhdet_in_tes!V125=0,"",RES_hhdet_in_tes!V125/RES_hhdet_in_fec!V125)</f>
        <v>0.74886029558264933</v>
      </c>
      <c r="W125" s="124">
        <f>IF(RES_hhdet_in_tes!W125=0,"",RES_hhdet_in_tes!W125/RES_hhdet_in_fec!W125)</f>
        <v>0.75228030963862647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0.68735990315604667</v>
      </c>
      <c r="D126" s="111">
        <f>IF(RES_hhdet_in_tes!D126=0,"",RES_hhdet_in_tes!D126/RES_hhdet_in_fec!D126)</f>
        <v>0.68900254371105119</v>
      </c>
      <c r="E126" s="111">
        <f>IF(RES_hhdet_in_tes!E126=0,"",RES_hhdet_in_tes!E126/RES_hhdet_in_fec!E126)</f>
        <v>0.69068953127553212</v>
      </c>
      <c r="F126" s="111">
        <f>IF(RES_hhdet_in_tes!F126=0,"",RES_hhdet_in_tes!F126/RES_hhdet_in_fec!F126)</f>
        <v>0.69238256615948723</v>
      </c>
      <c r="G126" s="111">
        <f>IF(RES_hhdet_in_tes!G126=0,"",RES_hhdet_in_tes!G126/RES_hhdet_in_fec!G126)</f>
        <v>0.69411644203072176</v>
      </c>
      <c r="H126" s="111">
        <f>IF(RES_hhdet_in_tes!H126=0,"",RES_hhdet_in_tes!H126/RES_hhdet_in_fec!H126)</f>
        <v>0.69588690058724478</v>
      </c>
      <c r="I126" s="111">
        <f>IF(RES_hhdet_in_tes!I126=0,"",RES_hhdet_in_tes!I126/RES_hhdet_in_fec!I126)</f>
        <v>0.69770251498981994</v>
      </c>
      <c r="J126" s="111">
        <f>IF(RES_hhdet_in_tes!J126=0,"",RES_hhdet_in_tes!J126/RES_hhdet_in_fec!J126)</f>
        <v>0.69959840645204385</v>
      </c>
      <c r="K126" s="111">
        <f>IF(RES_hhdet_in_tes!K126=0,"",RES_hhdet_in_tes!K126/RES_hhdet_in_fec!K126)</f>
        <v>0.70160443724345067</v>
      </c>
      <c r="L126" s="111" t="str">
        <f>IF(RES_hhdet_in_tes!L126=0,"",RES_hhdet_in_tes!L126/RES_hhdet_in_fec!L126)</f>
        <v/>
      </c>
      <c r="M126" s="111">
        <f>IF(RES_hhdet_in_tes!M126=0,"",RES_hhdet_in_tes!M126/RES_hhdet_in_fec!M126)</f>
        <v>0.70666976075809196</v>
      </c>
      <c r="N126" s="111">
        <f>IF(RES_hhdet_in_tes!N126=0,"",RES_hhdet_in_tes!N126/RES_hhdet_in_fec!N126)</f>
        <v>0.71064889627656647</v>
      </c>
      <c r="O126" s="111">
        <f>IF(RES_hhdet_in_tes!O126=0,"",RES_hhdet_in_tes!O126/RES_hhdet_in_fec!O126)</f>
        <v>0.71585970772275398</v>
      </c>
      <c r="P126" s="111">
        <f>IF(RES_hhdet_in_tes!P126=0,"",RES_hhdet_in_tes!P126/RES_hhdet_in_fec!P126)</f>
        <v>0.7219336582321344</v>
      </c>
      <c r="Q126" s="111">
        <f>IF(RES_hhdet_in_tes!Q126=0,"",RES_hhdet_in_tes!Q126/RES_hhdet_in_fec!Q126)</f>
        <v>0.72766429117637033</v>
      </c>
      <c r="R126" s="111">
        <f>IF(RES_hhdet_in_tes!R126=0,"",RES_hhdet_in_tes!R126/RES_hhdet_in_fec!R126)</f>
        <v>0.73205548393669284</v>
      </c>
      <c r="S126" s="111">
        <f>IF(RES_hhdet_in_tes!S126=0,"",RES_hhdet_in_tes!S126/RES_hhdet_in_fec!S126)</f>
        <v>0.73632738042423762</v>
      </c>
      <c r="T126" s="111">
        <f>IF(RES_hhdet_in_tes!T126=0,"",RES_hhdet_in_tes!T126/RES_hhdet_in_fec!T126)</f>
        <v>0.7404514376583593</v>
      </c>
      <c r="U126" s="111">
        <f>IF(RES_hhdet_in_tes!U126=0,"",RES_hhdet_in_tes!U126/RES_hhdet_in_fec!U126)</f>
        <v>0.74439911265842651</v>
      </c>
      <c r="V126" s="111">
        <f>IF(RES_hhdet_in_tes!V126=0,"",RES_hhdet_in_tes!V126/RES_hhdet_in_fec!V126)</f>
        <v>0.74814186244380221</v>
      </c>
      <c r="W126" s="111">
        <f>IF(RES_hhdet_in_tes!W126=0,"",RES_hhdet_in_tes!W126/RES_hhdet_in_fec!W126)</f>
        <v>0.7515896563930452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 t="str">
        <f>IF(RES_hhdet_in_tes!L127=0,"",RES_hhdet_in_tes!L127/RES_hhdet_in_fec!L127)</f>
        <v/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2.1968043509277422</v>
      </c>
      <c r="D128" s="124">
        <f>IF(RES_hhdet_in_tes!D128=0,"",RES_hhdet_in_tes!D128/RES_hhdet_in_fec!D128)</f>
        <v>2.2669746414642589</v>
      </c>
      <c r="E128" s="124">
        <f>IF(RES_hhdet_in_tes!E128=0,"",RES_hhdet_in_tes!E128/RES_hhdet_in_fec!E128)</f>
        <v>2.3378858336410651</v>
      </c>
      <c r="F128" s="124">
        <f>IF(RES_hhdet_in_tes!F128=0,"",RES_hhdet_in_tes!F128/RES_hhdet_in_fec!F128)</f>
        <v>2.4088731824014991</v>
      </c>
      <c r="G128" s="124">
        <f>IF(RES_hhdet_in_tes!G128=0,"",RES_hhdet_in_tes!G128/RES_hhdet_in_fec!G128)</f>
        <v>2.4805350866479485</v>
      </c>
      <c r="H128" s="124">
        <f>IF(RES_hhdet_in_tes!H128=0,"",RES_hhdet_in_tes!H128/RES_hhdet_in_fec!H128)</f>
        <v>2.5527944211184717</v>
      </c>
      <c r="I128" s="124">
        <f>IF(RES_hhdet_in_tes!I128=0,"",RES_hhdet_in_tes!I128/RES_hhdet_in_fec!I128)</f>
        <v>2.6257945892126671</v>
      </c>
      <c r="J128" s="124">
        <f>IF(RES_hhdet_in_tes!J128=0,"",RES_hhdet_in_tes!J128/RES_hhdet_in_fec!J128)</f>
        <v>2.700132084205634</v>
      </c>
      <c r="K128" s="124">
        <f>IF(RES_hhdet_in_tes!K128=0,"",RES_hhdet_in_tes!K128/RES_hhdet_in_fec!K128)</f>
        <v>2.7763084503813298</v>
      </c>
      <c r="L128" s="124" t="str">
        <f>IF(RES_hhdet_in_tes!L128=0,"",RES_hhdet_in_tes!L128/RES_hhdet_in_fec!L128)</f>
        <v/>
      </c>
      <c r="M128" s="124">
        <f>IF(RES_hhdet_in_tes!M128=0,"",RES_hhdet_in_tes!M128/RES_hhdet_in_fec!M128)</f>
        <v>2.947777652327018</v>
      </c>
      <c r="N128" s="124">
        <f>IF(RES_hhdet_in_tes!N128=0,"",RES_hhdet_in_tes!N128/RES_hhdet_in_fec!N128)</f>
        <v>3.0606272773977135</v>
      </c>
      <c r="O128" s="124">
        <f>IF(RES_hhdet_in_tes!O128=0,"",RES_hhdet_in_tes!O128/RES_hhdet_in_fec!O128)</f>
        <v>3.1953898145612132</v>
      </c>
      <c r="P128" s="124">
        <f>IF(RES_hhdet_in_tes!P128=0,"",RES_hhdet_in_tes!P128/RES_hhdet_in_fec!P128)</f>
        <v>3.3415368842609987</v>
      </c>
      <c r="Q128" s="124">
        <f>IF(RES_hhdet_in_tes!Q128=0,"",RES_hhdet_in_tes!Q128/RES_hhdet_in_fec!Q128)</f>
        <v>3.4671332771268792</v>
      </c>
      <c r="R128" s="124">
        <f>IF(RES_hhdet_in_tes!R128=0,"",RES_hhdet_in_tes!R128/RES_hhdet_in_fec!R128)</f>
        <v>3.5459272061512523</v>
      </c>
      <c r="S128" s="124">
        <f>IF(RES_hhdet_in_tes!S128=0,"",RES_hhdet_in_tes!S128/RES_hhdet_in_fec!S128)</f>
        <v>3.6086433049197844</v>
      </c>
      <c r="T128" s="124">
        <f>IF(RES_hhdet_in_tes!T128=0,"",RES_hhdet_in_tes!T128/RES_hhdet_in_fec!T128)</f>
        <v>3.6610449928639799</v>
      </c>
      <c r="U128" s="124">
        <f>IF(RES_hhdet_in_tes!U128=0,"",RES_hhdet_in_tes!U128/RES_hhdet_in_fec!U128)</f>
        <v>3.708750007055944</v>
      </c>
      <c r="V128" s="124">
        <f>IF(RES_hhdet_in_tes!V128=0,"",RES_hhdet_in_tes!V128/RES_hhdet_in_fec!V128)</f>
        <v>3.7573904875982858</v>
      </c>
      <c r="W128" s="124">
        <f>IF(RES_hhdet_in_tes!W128=0,"",RES_hhdet_in_tes!W128/RES_hhdet_in_fec!W128)</f>
        <v>3.8050101974868964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2.1968043509277422</v>
      </c>
      <c r="D129" s="111">
        <f>IF(RES_hhdet_in_tes!D129=0,"",RES_hhdet_in_tes!D129/RES_hhdet_in_fec!D129)</f>
        <v>2.2669746414642589</v>
      </c>
      <c r="E129" s="111">
        <f>IF(RES_hhdet_in_tes!E129=0,"",RES_hhdet_in_tes!E129/RES_hhdet_in_fec!E129)</f>
        <v>2.3378858336410651</v>
      </c>
      <c r="F129" s="111">
        <f>IF(RES_hhdet_in_tes!F129=0,"",RES_hhdet_in_tes!F129/RES_hhdet_in_fec!F129)</f>
        <v>2.4088731824014991</v>
      </c>
      <c r="G129" s="111">
        <f>IF(RES_hhdet_in_tes!G129=0,"",RES_hhdet_in_tes!G129/RES_hhdet_in_fec!G129)</f>
        <v>2.4805350866479485</v>
      </c>
      <c r="H129" s="111">
        <f>IF(RES_hhdet_in_tes!H129=0,"",RES_hhdet_in_tes!H129/RES_hhdet_in_fec!H129)</f>
        <v>2.5527944211184717</v>
      </c>
      <c r="I129" s="111">
        <f>IF(RES_hhdet_in_tes!I129=0,"",RES_hhdet_in_tes!I129/RES_hhdet_in_fec!I129)</f>
        <v>2.6257945892126671</v>
      </c>
      <c r="J129" s="111">
        <f>IF(RES_hhdet_in_tes!J129=0,"",RES_hhdet_in_tes!J129/RES_hhdet_in_fec!J129)</f>
        <v>2.700132084205634</v>
      </c>
      <c r="K129" s="111">
        <f>IF(RES_hhdet_in_tes!K129=0,"",RES_hhdet_in_tes!K129/RES_hhdet_in_fec!K129)</f>
        <v>2.7763084503813298</v>
      </c>
      <c r="L129" s="111" t="str">
        <f>IF(RES_hhdet_in_tes!L129=0,"",RES_hhdet_in_tes!L129/RES_hhdet_in_fec!L129)</f>
        <v/>
      </c>
      <c r="M129" s="111">
        <f>IF(RES_hhdet_in_tes!M129=0,"",RES_hhdet_in_tes!M129/RES_hhdet_in_fec!M129)</f>
        <v>2.947777652327018</v>
      </c>
      <c r="N129" s="111">
        <f>IF(RES_hhdet_in_tes!N129=0,"",RES_hhdet_in_tes!N129/RES_hhdet_in_fec!N129)</f>
        <v>3.0606272773977135</v>
      </c>
      <c r="O129" s="111">
        <f>IF(RES_hhdet_in_tes!O129=0,"",RES_hhdet_in_tes!O129/RES_hhdet_in_fec!O129)</f>
        <v>3.1953898145612132</v>
      </c>
      <c r="P129" s="111">
        <f>IF(RES_hhdet_in_tes!P129=0,"",RES_hhdet_in_tes!P129/RES_hhdet_in_fec!P129)</f>
        <v>3.3415368842609987</v>
      </c>
      <c r="Q129" s="111">
        <f>IF(RES_hhdet_in_tes!Q129=0,"",RES_hhdet_in_tes!Q129/RES_hhdet_in_fec!Q129)</f>
        <v>3.4671332771268792</v>
      </c>
      <c r="R129" s="111">
        <f>IF(RES_hhdet_in_tes!R129=0,"",RES_hhdet_in_tes!R129/RES_hhdet_in_fec!R129)</f>
        <v>3.5459272061512523</v>
      </c>
      <c r="S129" s="111">
        <f>IF(RES_hhdet_in_tes!S129=0,"",RES_hhdet_in_tes!S129/RES_hhdet_in_fec!S129)</f>
        <v>3.6086433049197844</v>
      </c>
      <c r="T129" s="111">
        <f>IF(RES_hhdet_in_tes!T129=0,"",RES_hhdet_in_tes!T129/RES_hhdet_in_fec!T129)</f>
        <v>3.6610449928639799</v>
      </c>
      <c r="U129" s="111">
        <f>IF(RES_hhdet_in_tes!U129=0,"",RES_hhdet_in_tes!U129/RES_hhdet_in_fec!U129)</f>
        <v>3.708750007055944</v>
      </c>
      <c r="V129" s="111">
        <f>IF(RES_hhdet_in_tes!V129=0,"",RES_hhdet_in_tes!V129/RES_hhdet_in_fec!V129)</f>
        <v>3.7573904875982858</v>
      </c>
      <c r="W129" s="111">
        <f>IF(RES_hhdet_in_tes!W129=0,"",RES_hhdet_in_tes!W129/RES_hhdet_in_fec!W129)</f>
        <v>3.8050101974868964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0.7297392026357663</v>
      </c>
      <c r="D130" s="124">
        <f>IF(RES_hhdet_in_tes!D130=0,"",RES_hhdet_in_tes!D130/RES_hhdet_in_fec!D130)</f>
        <v>0.74222803390340741</v>
      </c>
      <c r="E130" s="124">
        <f>IF(RES_hhdet_in_tes!E130=0,"",RES_hhdet_in_tes!E130/RES_hhdet_in_fec!E130)</f>
        <v>0.73878288662604585</v>
      </c>
      <c r="F130" s="124">
        <f>IF(RES_hhdet_in_tes!F130=0,"",RES_hhdet_in_tes!F130/RES_hhdet_in_fec!F130)</f>
        <v>0.73824625399198329</v>
      </c>
      <c r="G130" s="124">
        <f>IF(RES_hhdet_in_tes!G130=0,"",RES_hhdet_in_tes!G130/RES_hhdet_in_fec!G130)</f>
        <v>0.73770101860703152</v>
      </c>
      <c r="H130" s="124">
        <f>IF(RES_hhdet_in_tes!H130=0,"",RES_hhdet_in_tes!H130/RES_hhdet_in_fec!H130)</f>
        <v>0.73885801920492433</v>
      </c>
      <c r="I130" s="124">
        <f>IF(RES_hhdet_in_tes!I130=0,"",RES_hhdet_in_tes!I130/RES_hhdet_in_fec!I130)</f>
        <v>0.7443630014352598</v>
      </c>
      <c r="J130" s="124">
        <f>IF(RES_hhdet_in_tes!J130=0,"",RES_hhdet_in_tes!J130/RES_hhdet_in_fec!J130)</f>
        <v>0.7403007465613024</v>
      </c>
      <c r="K130" s="124">
        <f>IF(RES_hhdet_in_tes!K130=0,"",RES_hhdet_in_tes!K130/RES_hhdet_in_fec!K130)</f>
        <v>0.74494614143304083</v>
      </c>
      <c r="L130" s="124" t="str">
        <f>IF(RES_hhdet_in_tes!L130=0,"",RES_hhdet_in_tes!L130/RES_hhdet_in_fec!L130)</f>
        <v/>
      </c>
      <c r="M130" s="124">
        <f>IF(RES_hhdet_in_tes!M130=0,"",RES_hhdet_in_tes!M130/RES_hhdet_in_fec!M130)</f>
        <v>0.73200952125950003</v>
      </c>
      <c r="N130" s="124">
        <f>IF(RES_hhdet_in_tes!N130=0,"",RES_hhdet_in_tes!N130/RES_hhdet_in_fec!N130)</f>
        <v>0.75349403262996073</v>
      </c>
      <c r="O130" s="124">
        <f>IF(RES_hhdet_in_tes!O130=0,"",RES_hhdet_in_tes!O130/RES_hhdet_in_fec!O130)</f>
        <v>0.75132799544456597</v>
      </c>
      <c r="P130" s="124">
        <f>IF(RES_hhdet_in_tes!P130=0,"",RES_hhdet_in_tes!P130/RES_hhdet_in_fec!P130)</f>
        <v>0.78616993021629811</v>
      </c>
      <c r="Q130" s="124">
        <f>IF(RES_hhdet_in_tes!Q130=0,"",RES_hhdet_in_tes!Q130/RES_hhdet_in_fec!Q130)</f>
        <v>0.79136616338727461</v>
      </c>
      <c r="R130" s="124">
        <f>IF(RES_hhdet_in_tes!R130=0,"",RES_hhdet_in_tes!R130/RES_hhdet_in_fec!R130)</f>
        <v>0.7961450053262964</v>
      </c>
      <c r="S130" s="124">
        <f>IF(RES_hhdet_in_tes!S130=0,"",RES_hhdet_in_tes!S130/RES_hhdet_in_fec!S130)</f>
        <v>0.80079401966205932</v>
      </c>
      <c r="T130" s="124">
        <f>IF(RES_hhdet_in_tes!T130=0,"",RES_hhdet_in_tes!T130/RES_hhdet_in_fec!T130)</f>
        <v>0.80198361775168547</v>
      </c>
      <c r="U130" s="124">
        <f>IF(RES_hhdet_in_tes!U130=0,"",RES_hhdet_in_tes!U130/RES_hhdet_in_fec!U130)</f>
        <v>0.75704929332834248</v>
      </c>
      <c r="V130" s="124">
        <f>IF(RES_hhdet_in_tes!V130=0,"",RES_hhdet_in_tes!V130/RES_hhdet_in_fec!V130)</f>
        <v>0.76121776146677878</v>
      </c>
      <c r="W130" s="124">
        <f>IF(RES_hhdet_in_tes!W130=0,"",RES_hhdet_in_tes!W130/RES_hhdet_in_fec!W130)</f>
        <v>0.71988603254380379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0.74750375280523929</v>
      </c>
      <c r="D131" s="111">
        <f>IF(RES_hhdet_in_tes!D131=0,"",RES_hhdet_in_tes!D131/RES_hhdet_in_fec!D131)</f>
        <v>0.74929140367903435</v>
      </c>
      <c r="E131" s="111">
        <f>IF(RES_hhdet_in_tes!E131=0,"",RES_hhdet_in_tes!E131/RES_hhdet_in_fec!E131)</f>
        <v>0.7511273164625939</v>
      </c>
      <c r="F131" s="111">
        <f>IF(RES_hhdet_in_tes!F131=0,"",RES_hhdet_in_tes!F131/RES_hhdet_in_fec!F131)</f>
        <v>0.7529698104156668</v>
      </c>
      <c r="G131" s="111">
        <f>IF(RES_hhdet_in_tes!G131=0,"",RES_hhdet_in_tes!G131/RES_hhdet_in_fec!G131)</f>
        <v>0.75485675074891345</v>
      </c>
      <c r="H131" s="111">
        <f>IF(RES_hhdet_in_tes!H131=0,"",RES_hhdet_in_tes!H131/RES_hhdet_in_fec!H131)</f>
        <v>0.75678350324260046</v>
      </c>
      <c r="I131" s="111">
        <f>IF(RES_hhdet_in_tes!I131=0,"",RES_hhdet_in_tes!I131/RES_hhdet_in_fec!I131)</f>
        <v>0.75875939788574087</v>
      </c>
      <c r="J131" s="111">
        <f>IF(RES_hhdet_in_tes!J131=0,"",RES_hhdet_in_tes!J131/RES_hhdet_in_fec!J131)</f>
        <v>0.76082265635013202</v>
      </c>
      <c r="K131" s="111">
        <f>IF(RES_hhdet_in_tes!K131=0,"",RES_hhdet_in_tes!K131/RES_hhdet_in_fec!K131)</f>
        <v>0.76300577711029671</v>
      </c>
      <c r="L131" s="111" t="str">
        <f>IF(RES_hhdet_in_tes!L131=0,"",RES_hhdet_in_tes!L131/RES_hhdet_in_fec!L131)</f>
        <v/>
      </c>
      <c r="M131" s="111">
        <f>IF(RES_hhdet_in_tes!M131=0,"",RES_hhdet_in_tes!M131/RES_hhdet_in_fec!M131)</f>
        <v>0.76851826125018718</v>
      </c>
      <c r="N131" s="111">
        <f>IF(RES_hhdet_in_tes!N131=0,"",RES_hhdet_in_tes!N131/RES_hhdet_in_fec!N131)</f>
        <v>0.77284867003309377</v>
      </c>
      <c r="O131" s="111">
        <f>IF(RES_hhdet_in_tes!O131=0,"",RES_hhdet_in_tes!O131/RES_hhdet_in_fec!O131)</f>
        <v>0.77851948560292683</v>
      </c>
      <c r="P131" s="111">
        <f>IF(RES_hhdet_in_tes!P131=0,"",RES_hhdet_in_tes!P131/RES_hhdet_in_fec!P131)</f>
        <v>0.78512963710710215</v>
      </c>
      <c r="Q131" s="111">
        <f>IF(RES_hhdet_in_tes!Q131=0,"",RES_hhdet_in_tes!Q131/RES_hhdet_in_fec!Q131)</f>
        <v>0.79136616338727461</v>
      </c>
      <c r="R131" s="111">
        <f>IF(RES_hhdet_in_tes!R131=0,"",RES_hhdet_in_tes!R131/RES_hhdet_in_fec!R131)</f>
        <v>0.7961450053262964</v>
      </c>
      <c r="S131" s="111">
        <f>IF(RES_hhdet_in_tes!S131=0,"",RES_hhdet_in_tes!S131/RES_hhdet_in_fec!S131)</f>
        <v>0.80079401966205932</v>
      </c>
      <c r="T131" s="111">
        <f>IF(RES_hhdet_in_tes!T131=0,"",RES_hhdet_in_tes!T131/RES_hhdet_in_fec!T131)</f>
        <v>0.80528214367415552</v>
      </c>
      <c r="U131" s="111">
        <f>IF(RES_hhdet_in_tes!U131=0,"",RES_hhdet_in_tes!U131/RES_hhdet_in_fec!U131)</f>
        <v>0.80957831464219199</v>
      </c>
      <c r="V131" s="111">
        <f>IF(RES_hhdet_in_tes!V131=0,"",RES_hhdet_in_tes!V131/RES_hhdet_in_fec!V131)</f>
        <v>0.81365146984576908</v>
      </c>
      <c r="W131" s="111">
        <f>IF(RES_hhdet_in_tes!W131=0,"",RES_hhdet_in_tes!W131/RES_hhdet_in_fec!W131)</f>
        <v>0.81740363086922152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>
        <f>IF(RES_hhdet_in_tes!M132=0,"",RES_hhdet_in_tes!M132/RES_hhdet_in_fec!M132)</f>
        <v>0.91362275646595958</v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>
        <f>IF(RES_hhdet_in_tes!P132=0,"",RES_hhdet_in_tes!P132/RES_hhdet_in_fec!P132)</f>
        <v>0.91758817757343691</v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>
        <f>IF(RES_hhdet_in_tes!T132=0,"",RES_hhdet_in_tes!T132/RES_hhdet_in_fec!T132)</f>
        <v>0.92847085718151634</v>
      </c>
      <c r="U132" s="111">
        <f>IF(RES_hhdet_in_tes!U132=0,"",RES_hhdet_in_tes!U132/RES_hhdet_in_fec!U132)</f>
        <v>0.9345263349772378</v>
      </c>
      <c r="V132" s="111">
        <f>IF(RES_hhdet_in_tes!V132=0,"",RES_hhdet_in_tes!V132/RES_hhdet_in_fec!V132)</f>
        <v>0.93443134706971953</v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>
        <f>IF(RES_hhdet_in_tes!M133=0,"",RES_hhdet_in_tes!M133/RES_hhdet_in_fec!M133)</f>
        <v>0.76851826125018718</v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>
        <f>IF(RES_hhdet_in_tes!P133=0,"",RES_hhdet_in_tes!P133/RES_hhdet_in_fec!P133)</f>
        <v>0.78512963710710215</v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>
        <f>IF(RES_hhdet_in_tes!T133=0,"",RES_hhdet_in_tes!T133/RES_hhdet_in_fec!T133)</f>
        <v>0.80528214367415563</v>
      </c>
      <c r="U133" s="112">
        <f>IF(RES_hhdet_in_tes!U133=0,"",RES_hhdet_in_tes!U133/RES_hhdet_in_fec!U133)</f>
        <v>0.80957831464219199</v>
      </c>
      <c r="V133" s="112">
        <f>IF(RES_hhdet_in_tes!V133=0,"",RES_hhdet_in_tes!V133/RES_hhdet_in_fec!V133)</f>
        <v>0.81365146984576908</v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>
        <f>IF(RES_hhdet_in_tes!M134=0,"",RES_hhdet_in_tes!M134/RES_hhdet_in_fec!M134)</f>
        <v>1</v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>
        <f>IF(RES_hhdet_in_tes!P134=0,"",RES_hhdet_in_tes!P134/RES_hhdet_in_fec!P134)</f>
        <v>1</v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0.56894286687234008</v>
      </c>
      <c r="D135" s="112">
        <f>IF(RES_hhdet_in_tes!D135=0,"",RES_hhdet_in_tes!D135/RES_hhdet_in_fec!D135)</f>
        <v>0.57047758326009246</v>
      </c>
      <c r="E135" s="112">
        <f>IF(RES_hhdet_in_tes!E135=0,"",RES_hhdet_in_tes!E135/RES_hhdet_in_fec!E135)</f>
        <v>0.57213034104238691</v>
      </c>
      <c r="F135" s="112">
        <f>IF(RES_hhdet_in_tes!F135=0,"",RES_hhdet_in_tes!F135/RES_hhdet_in_fec!F135)</f>
        <v>0.57379897507284761</v>
      </c>
      <c r="G135" s="112">
        <f>IF(RES_hhdet_in_tes!G135=0,"",RES_hhdet_in_tes!G135/RES_hhdet_in_fec!G135)</f>
        <v>0.57557726447027102</v>
      </c>
      <c r="H135" s="112">
        <f>IF(RES_hhdet_in_tes!H135=0,"",RES_hhdet_in_tes!H135/RES_hhdet_in_fec!H135)</f>
        <v>0.57745469785629855</v>
      </c>
      <c r="I135" s="112">
        <f>IF(RES_hhdet_in_tes!I135=0,"",RES_hhdet_in_tes!I135/RES_hhdet_in_fec!I135)</f>
        <v>0.57945569943554109</v>
      </c>
      <c r="J135" s="112">
        <f>IF(RES_hhdet_in_tes!J135=0,"",RES_hhdet_in_tes!J135/RES_hhdet_in_fec!J135)</f>
        <v>0.5816780354009371</v>
      </c>
      <c r="K135" s="112">
        <f>IF(RES_hhdet_in_tes!K135=0,"",RES_hhdet_in_tes!K135/RES_hhdet_in_fec!K135)</f>
        <v>0.58420834618173667</v>
      </c>
      <c r="L135" s="112" t="str">
        <f>IF(RES_hhdet_in_tes!L135=0,"",RES_hhdet_in_tes!L135/RES_hhdet_in_fec!L135)</f>
        <v/>
      </c>
      <c r="M135" s="112">
        <f>IF(RES_hhdet_in_tes!M135=0,"",RES_hhdet_in_tes!M135/RES_hhdet_in_fec!M135)</f>
        <v>0.59227155409122345</v>
      </c>
      <c r="N135" s="112">
        <f>IF(RES_hhdet_in_tes!N135=0,"",RES_hhdet_in_tes!N135/RES_hhdet_in_fec!N135)</f>
        <v>0.6006655063215175</v>
      </c>
      <c r="O135" s="112">
        <f>IF(RES_hhdet_in_tes!O135=0,"",RES_hhdet_in_tes!O135/RES_hhdet_in_fec!O135)</f>
        <v>0.61337879682634266</v>
      </c>
      <c r="P135" s="112">
        <f>IF(RES_hhdet_in_tes!P135=0,"",RES_hhdet_in_tes!P135/RES_hhdet_in_fec!P135)</f>
        <v>0.62991715576368912</v>
      </c>
      <c r="Q135" s="112" t="str">
        <f>IF(RES_hhdet_in_tes!Q135=0,"",RES_hhdet_in_tes!Q135/RES_hhdet_in_fec!Q135)</f>
        <v/>
      </c>
      <c r="R135" s="112" t="str">
        <f>IF(RES_hhdet_in_tes!R135=0,"",RES_hhdet_in_tes!R135/RES_hhdet_in_fec!R135)</f>
        <v/>
      </c>
      <c r="S135" s="112" t="str">
        <f>IF(RES_hhdet_in_tes!S135=0,"",RES_hhdet_in_tes!S135/RES_hhdet_in_fec!S135)</f>
        <v/>
      </c>
      <c r="T135" s="112">
        <f>IF(RES_hhdet_in_tes!T135=0,"",RES_hhdet_in_tes!T135/RES_hhdet_in_fec!T135)</f>
        <v>0.68045931711972663</v>
      </c>
      <c r="U135" s="112">
        <f>IF(RES_hhdet_in_tes!U135=0,"",RES_hhdet_in_tes!U135/RES_hhdet_in_fec!U135)</f>
        <v>0.69094488205788607</v>
      </c>
      <c r="V135" s="112">
        <f>IF(RES_hhdet_in_tes!V135=0,"",RES_hhdet_in_tes!V135/RES_hhdet_in_fec!V135)</f>
        <v>0.70026191496024748</v>
      </c>
      <c r="W135" s="112">
        <f>IF(RES_hhdet_in_tes!W135=0,"",RES_hhdet_in_tes!W135/RES_hhdet_in_fec!W135)</f>
        <v>0.70759622105460307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>
        <f>IF(RES_hhdet_in_tes!M136=0,"",RES_hhdet_in_tes!M136/RES_hhdet_in_fec!M136)</f>
        <v>0.82235735054307713</v>
      </c>
      <c r="N136" s="113">
        <f>IF(RES_hhdet_in_tes!N136=0,"",RES_hhdet_in_tes!N136/RES_hhdet_in_fec!N136)</f>
        <v>0.82000875147303964</v>
      </c>
      <c r="O136" s="113">
        <f>IF(RES_hhdet_in_tes!O136=0,"",RES_hhdet_in_tes!O136/RES_hhdet_in_fec!O136)</f>
        <v>0.81371217618320102</v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>
        <f>IF(RES_hhdet_in_tes!T136=0,"",RES_hhdet_in_tes!T136/RES_hhdet_in_fec!T136)</f>
        <v>0.87070295063373671</v>
      </c>
      <c r="U136" s="113">
        <f>IF(RES_hhdet_in_tes!U136=0,"",RES_hhdet_in_tes!U136/RES_hhdet_in_fec!U136)</f>
        <v>0.88278589738134661</v>
      </c>
      <c r="V136" s="113">
        <f>IF(RES_hhdet_in_tes!V136=0,"",RES_hhdet_in_tes!V136/RES_hhdet_in_fec!V136)</f>
        <v>0.88635997974214853</v>
      </c>
      <c r="W136" s="113">
        <f>IF(RES_hhdet_in_tes!W136=0,"",RES_hhdet_in_tes!W136/RES_hhdet_in_fec!W136)</f>
        <v>0.89065386112159417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>
        <f>IF(RES_hhdet_in_tes!M137=0,"",RES_hhdet_in_tes!M137/RES_hhdet_in_fec!M137)</f>
        <v>0.59227155409122345</v>
      </c>
      <c r="N137" s="111">
        <f>IF(RES_hhdet_in_tes!N137=0,"",RES_hhdet_in_tes!N137/RES_hhdet_in_fec!N137)</f>
        <v>0.6006655063215175</v>
      </c>
      <c r="O137" s="111">
        <f>IF(RES_hhdet_in_tes!O137=0,"",RES_hhdet_in_tes!O137/RES_hhdet_in_fec!O137)</f>
        <v>0.61337879682634266</v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>
        <f>IF(RES_hhdet_in_tes!T137=0,"",RES_hhdet_in_tes!T137/RES_hhdet_in_fec!T137)</f>
        <v>0.68045931711972663</v>
      </c>
      <c r="U137" s="111">
        <f>IF(RES_hhdet_in_tes!U137=0,"",RES_hhdet_in_tes!U137/RES_hhdet_in_fec!U137)</f>
        <v>0.69094488205788618</v>
      </c>
      <c r="V137" s="111">
        <f>IF(RES_hhdet_in_tes!V137=0,"",RES_hhdet_in_tes!V137/RES_hhdet_in_fec!V137)</f>
        <v>0.70026191496024748</v>
      </c>
      <c r="W137" s="111">
        <f>IF(RES_hhdet_in_tes!W137=0,"",RES_hhdet_in_tes!W137/RES_hhdet_in_fec!W137)</f>
        <v>0.70759622105460307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0.73498667816285823</v>
      </c>
      <c r="D139" s="124">
        <f>IF(RES_hhdet_in_tes!D139=0,"",RES_hhdet_in_tes!D139/RES_hhdet_in_fec!D139)</f>
        <v>0.73916197691165275</v>
      </c>
      <c r="E139" s="124">
        <f>IF(RES_hhdet_in_tes!E139=0,"",RES_hhdet_in_tes!E139/RES_hhdet_in_fec!E139)</f>
        <v>0.7469901204560343</v>
      </c>
      <c r="F139" s="124">
        <f>IF(RES_hhdet_in_tes!F139=0,"",RES_hhdet_in_tes!F139/RES_hhdet_in_fec!F139)</f>
        <v>0.74355579599203447</v>
      </c>
      <c r="G139" s="124">
        <f>IF(RES_hhdet_in_tes!G139=0,"",RES_hhdet_in_tes!G139/RES_hhdet_in_fec!G139)</f>
        <v>0.74154405609882434</v>
      </c>
      <c r="H139" s="124">
        <f>IF(RES_hhdet_in_tes!H139=0,"",RES_hhdet_in_tes!H139/RES_hhdet_in_fec!H139)</f>
        <v>0.74133951391006203</v>
      </c>
      <c r="I139" s="124">
        <f>IF(RES_hhdet_in_tes!I139=0,"",RES_hhdet_in_tes!I139/RES_hhdet_in_fec!I139)</f>
        <v>0.74452803469759454</v>
      </c>
      <c r="J139" s="124">
        <f>IF(RES_hhdet_in_tes!J139=0,"",RES_hhdet_in_tes!J139/RES_hhdet_in_fec!J139)</f>
        <v>0.74132072633684098</v>
      </c>
      <c r="K139" s="124">
        <f>IF(RES_hhdet_in_tes!K139=0,"",RES_hhdet_in_tes!K139/RES_hhdet_in_fec!K139)</f>
        <v>0.74965548163206219</v>
      </c>
      <c r="L139" s="124" t="str">
        <f>IF(RES_hhdet_in_tes!L139=0,"",RES_hhdet_in_tes!L139/RES_hhdet_in_fec!L139)</f>
        <v/>
      </c>
      <c r="M139" s="124">
        <f>IF(RES_hhdet_in_tes!M139=0,"",RES_hhdet_in_tes!M139/RES_hhdet_in_fec!M139)</f>
        <v>0.75786704199482613</v>
      </c>
      <c r="N139" s="124">
        <f>IF(RES_hhdet_in_tes!N139=0,"",RES_hhdet_in_tes!N139/RES_hhdet_in_fec!N139)</f>
        <v>0.7622292191618818</v>
      </c>
      <c r="O139" s="124">
        <f>IF(RES_hhdet_in_tes!O139=0,"",RES_hhdet_in_tes!O139/RES_hhdet_in_fec!O139)</f>
        <v>0.7669079560741372</v>
      </c>
      <c r="P139" s="124">
        <f>IF(RES_hhdet_in_tes!P139=0,"",RES_hhdet_in_tes!P139/RES_hhdet_in_fec!P139)</f>
        <v>0.77696621887249773</v>
      </c>
      <c r="Q139" s="124">
        <f>IF(RES_hhdet_in_tes!Q139=0,"",RES_hhdet_in_tes!Q139/RES_hhdet_in_fec!Q139)</f>
        <v>0.78079428368510984</v>
      </c>
      <c r="R139" s="124">
        <f>IF(RES_hhdet_in_tes!R139=0,"",RES_hhdet_in_tes!R139/RES_hhdet_in_fec!R139)</f>
        <v>0.79264341209239897</v>
      </c>
      <c r="S139" s="124">
        <f>IF(RES_hhdet_in_tes!S139=0,"",RES_hhdet_in_tes!S139/RES_hhdet_in_fec!S139)</f>
        <v>0.80965953940115964</v>
      </c>
      <c r="T139" s="124">
        <f>IF(RES_hhdet_in_tes!T139=0,"",RES_hhdet_in_tes!T139/RES_hhdet_in_fec!T139)</f>
        <v>0.82710697008794609</v>
      </c>
      <c r="U139" s="124">
        <f>IF(RES_hhdet_in_tes!U139=0,"",RES_hhdet_in_tes!U139/RES_hhdet_in_fec!U139)</f>
        <v>0.82640551260634332</v>
      </c>
      <c r="V139" s="124">
        <f>IF(RES_hhdet_in_tes!V139=0,"",RES_hhdet_in_tes!V139/RES_hhdet_in_fec!V139)</f>
        <v>0.84530682423554826</v>
      </c>
      <c r="W139" s="124">
        <f>IF(RES_hhdet_in_tes!W139=0,"",RES_hhdet_in_tes!W139/RES_hhdet_in_fec!W139)</f>
        <v>0.84006724992012738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0.58950678071556706</v>
      </c>
      <c r="D140" s="111">
        <f>IF(RES_hhdet_in_tes!D140=0,"",RES_hhdet_in_tes!D140/RES_hhdet_in_fec!D140)</f>
        <v>0.58998758990569</v>
      </c>
      <c r="E140" s="111">
        <f>IF(RES_hhdet_in_tes!E140=0,"",RES_hhdet_in_tes!E140/RES_hhdet_in_fec!E140)</f>
        <v>0.59046161822094334</v>
      </c>
      <c r="F140" s="111">
        <f>IF(RES_hhdet_in_tes!F140=0,"",RES_hhdet_in_tes!F140/RES_hhdet_in_fec!F140)</f>
        <v>0.5909347218714418</v>
      </c>
      <c r="G140" s="111">
        <f>IF(RES_hhdet_in_tes!G140=0,"",RES_hhdet_in_tes!G140/RES_hhdet_in_fec!G140)</f>
        <v>0.59140158073503002</v>
      </c>
      <c r="H140" s="111">
        <f>IF(RES_hhdet_in_tes!H140=0,"",RES_hhdet_in_tes!H140/RES_hhdet_in_fec!H140)</f>
        <v>0.59186284592693095</v>
      </c>
      <c r="I140" s="111">
        <f>IF(RES_hhdet_in_tes!I140=0,"",RES_hhdet_in_tes!I140/RES_hhdet_in_fec!I140)</f>
        <v>0.5923172065688902</v>
      </c>
      <c r="J140" s="111">
        <f>IF(RES_hhdet_in_tes!J140=0,"",RES_hhdet_in_tes!J140/RES_hhdet_in_fec!J140)</f>
        <v>0.59275929245539727</v>
      </c>
      <c r="K140" s="111">
        <f>IF(RES_hhdet_in_tes!K140=0,"",RES_hhdet_in_tes!K140/RES_hhdet_in_fec!K140)</f>
        <v>0.59318453749923639</v>
      </c>
      <c r="L140" s="111" t="str">
        <f>IF(RES_hhdet_in_tes!L140=0,"",RES_hhdet_in_tes!L140/RES_hhdet_in_fec!L140)</f>
        <v/>
      </c>
      <c r="M140" s="111">
        <f>IF(RES_hhdet_in_tes!M140=0,"",RES_hhdet_in_tes!M140/RES_hhdet_in_fec!M140)</f>
        <v>0.59381083822584535</v>
      </c>
      <c r="N140" s="111">
        <f>IF(RES_hhdet_in_tes!N140=0,"",RES_hhdet_in_tes!N140/RES_hhdet_in_fec!N140)</f>
        <v>0.59381083822584535</v>
      </c>
      <c r="O140" s="111">
        <f>IF(RES_hhdet_in_tes!O140=0,"",RES_hhdet_in_tes!O140/RES_hhdet_in_fec!O140)</f>
        <v>0.59381083822584535</v>
      </c>
      <c r="P140" s="111">
        <f>IF(RES_hhdet_in_tes!P140=0,"",RES_hhdet_in_tes!P140/RES_hhdet_in_fec!P140)</f>
        <v>0.59381083822584535</v>
      </c>
      <c r="Q140" s="111">
        <f>IF(RES_hhdet_in_tes!Q140=0,"",RES_hhdet_in_tes!Q140/RES_hhdet_in_fec!Q140)</f>
        <v>0.59381083822584535</v>
      </c>
      <c r="R140" s="111">
        <f>IF(RES_hhdet_in_tes!R140=0,"",RES_hhdet_in_tes!R140/RES_hhdet_in_fec!R140)</f>
        <v>0.59519516057153399</v>
      </c>
      <c r="S140" s="111">
        <f>IF(RES_hhdet_in_tes!S140=0,"",RES_hhdet_in_tes!S140/RES_hhdet_in_fec!S140)</f>
        <v>0.5974588412585814</v>
      </c>
      <c r="T140" s="111">
        <f>IF(RES_hhdet_in_tes!T140=0,"",RES_hhdet_in_tes!T140/RES_hhdet_in_fec!T140)</f>
        <v>0.60009980206013469</v>
      </c>
      <c r="U140" s="111">
        <f>IF(RES_hhdet_in_tes!U140=0,"",RES_hhdet_in_tes!U140/RES_hhdet_in_fec!U140)</f>
        <v>0.6028350828903154</v>
      </c>
      <c r="V140" s="111">
        <f>IF(RES_hhdet_in_tes!V140=0,"",RES_hhdet_in_tes!V140/RES_hhdet_in_fec!V140)</f>
        <v>0.60538172366324228</v>
      </c>
      <c r="W140" s="111">
        <f>IF(RES_hhdet_in_tes!W140=0,"",RES_hhdet_in_tes!W140/RES_hhdet_in_fec!W140)</f>
        <v>0.60773972437891421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0.75126372723481127</v>
      </c>
      <c r="D141" s="45">
        <f>IF(RES_hhdet_in_tes!D141=0,"",RES_hhdet_in_tes!D141/RES_hhdet_in_fec!D141)</f>
        <v>0.75261001320180632</v>
      </c>
      <c r="E141" s="45">
        <f>IF(RES_hhdet_in_tes!E141=0,"",RES_hhdet_in_tes!E141/RES_hhdet_in_fec!E141)</f>
        <v>0.75400608156071025</v>
      </c>
      <c r="F141" s="45">
        <f>IF(RES_hhdet_in_tes!F141=0,"",RES_hhdet_in_tes!F141/RES_hhdet_in_fec!F141)</f>
        <v>0.75540893842760182</v>
      </c>
      <c r="G141" s="45">
        <f>IF(RES_hhdet_in_tes!G141=0,"",RES_hhdet_in_tes!G141/RES_hhdet_in_fec!G141)</f>
        <v>0.75685764194928862</v>
      </c>
      <c r="H141" s="45">
        <f>IF(RES_hhdet_in_tes!H141=0,"",RES_hhdet_in_tes!H141/RES_hhdet_in_fec!H141)</f>
        <v>0.75834741190583965</v>
      </c>
      <c r="I141" s="45">
        <f>IF(RES_hhdet_in_tes!I141=0,"",RES_hhdet_in_tes!I141/RES_hhdet_in_fec!I141)</f>
        <v>0.75988787222576981</v>
      </c>
      <c r="J141" s="45">
        <f>IF(RES_hhdet_in_tes!J141=0,"",RES_hhdet_in_tes!J141/RES_hhdet_in_fec!J141)</f>
        <v>0.76151844874726282</v>
      </c>
      <c r="K141" s="45">
        <f>IF(RES_hhdet_in_tes!K141=0,"",RES_hhdet_in_tes!K141/RES_hhdet_in_fec!K141)</f>
        <v>0.76327266380300318</v>
      </c>
      <c r="L141" s="45" t="str">
        <f>IF(RES_hhdet_in_tes!L141=0,"",RES_hhdet_in_tes!L141/RES_hhdet_in_fec!L141)</f>
        <v/>
      </c>
      <c r="M141" s="45">
        <f>IF(RES_hhdet_in_tes!M141=0,"",RES_hhdet_in_tes!M141/RES_hhdet_in_fec!M141)</f>
        <v>0.76772656846630405</v>
      </c>
      <c r="N141" s="45">
        <f>IF(RES_hhdet_in_tes!N141=0,"",RES_hhdet_in_tes!N141/RES_hhdet_in_fec!N141)</f>
        <v>0.77112920030348697</v>
      </c>
      <c r="O141" s="45">
        <f>IF(RES_hhdet_in_tes!O141=0,"",RES_hhdet_in_tes!O141/RES_hhdet_in_fec!O141)</f>
        <v>0.77574496365606271</v>
      </c>
      <c r="P141" s="45">
        <f>IF(RES_hhdet_in_tes!P141=0,"",RES_hhdet_in_tes!P141/RES_hhdet_in_fec!P141)</f>
        <v>0.78177216807877303</v>
      </c>
      <c r="Q141" s="45">
        <f>IF(RES_hhdet_in_tes!Q141=0,"",RES_hhdet_in_tes!Q141/RES_hhdet_in_fec!Q141)</f>
        <v>0.7895404315576513</v>
      </c>
      <c r="R141" s="45">
        <f>IF(RES_hhdet_in_tes!R141=0,"",RES_hhdet_in_tes!R141/RES_hhdet_in_fec!R141)</f>
        <v>0.80010795619476671</v>
      </c>
      <c r="S141" s="45">
        <f>IF(RES_hhdet_in_tes!S141=0,"",RES_hhdet_in_tes!S141/RES_hhdet_in_fec!S141)</f>
        <v>0.81329721534018884</v>
      </c>
      <c r="T141" s="45">
        <f>IF(RES_hhdet_in_tes!T141=0,"",RES_hhdet_in_tes!T141/RES_hhdet_in_fec!T141)</f>
        <v>0.82747780799312509</v>
      </c>
      <c r="U141" s="45">
        <f>IF(RES_hhdet_in_tes!U141=0,"",RES_hhdet_in_tes!U141/RES_hhdet_in_fec!U141)</f>
        <v>0.84101933315282251</v>
      </c>
      <c r="V141" s="45">
        <f>IF(RES_hhdet_in_tes!V141=0,"",RES_hhdet_in_tes!V141/RES_hhdet_in_fec!V141)</f>
        <v>0.85229138981851071</v>
      </c>
      <c r="W141" s="45">
        <f>IF(RES_hhdet_in_tes!W141=0,"",RES_hhdet_in_tes!W141/RES_hhdet_in_fec!W141)</f>
        <v>0.86072127070185445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1.2178189834308302</v>
      </c>
      <c r="D143" s="119">
        <f>IF(RES_hhdet_in_tes!D143=0,"",RES_hhdet_in_tes!D143/RES_hhdet_in_fec!D143)</f>
        <v>1.3000266336523612</v>
      </c>
      <c r="E143" s="119">
        <f>IF(RES_hhdet_in_tes!E143=0,"",RES_hhdet_in_tes!E143/RES_hhdet_in_fec!E143)</f>
        <v>1.3657317579404873</v>
      </c>
      <c r="F143" s="119">
        <f>IF(RES_hhdet_in_tes!F143=0,"",RES_hhdet_in_tes!F143/RES_hhdet_in_fec!F143)</f>
        <v>1.417705826038522</v>
      </c>
      <c r="G143" s="119">
        <f>IF(RES_hhdet_in_tes!G143=0,"",RES_hhdet_in_tes!G143/RES_hhdet_in_fec!G143)</f>
        <v>1.4775431524610612</v>
      </c>
      <c r="H143" s="119">
        <f>IF(RES_hhdet_in_tes!H143=0,"",RES_hhdet_in_tes!H143/RES_hhdet_in_fec!H143)</f>
        <v>1.5192666019879344</v>
      </c>
      <c r="I143" s="119">
        <f>IF(RES_hhdet_in_tes!I143=0,"",RES_hhdet_in_tes!I143/RES_hhdet_in_fec!I143)</f>
        <v>1.5146996237606882</v>
      </c>
      <c r="J143" s="119">
        <f>IF(RES_hhdet_in_tes!J143=0,"",RES_hhdet_in_tes!J143/RES_hhdet_in_fec!J143)</f>
        <v>1.6253652138436552</v>
      </c>
      <c r="K143" s="119">
        <f>IF(RES_hhdet_in_tes!K143=0,"",RES_hhdet_in_tes!K143/RES_hhdet_in_fec!K143)</f>
        <v>1.7786406760495308</v>
      </c>
      <c r="L143" s="119" t="str">
        <f>IF(RES_hhdet_in_tes!L143=0,"",RES_hhdet_in_tes!L143/RES_hhdet_in_fec!L143)</f>
        <v/>
      </c>
      <c r="M143" s="119">
        <f>IF(RES_hhdet_in_tes!M143=0,"",RES_hhdet_in_tes!M143/RES_hhdet_in_fec!M143)</f>
        <v>1.9676794542559384</v>
      </c>
      <c r="N143" s="119">
        <f>IF(RES_hhdet_in_tes!N143=0,"",RES_hhdet_in_tes!N143/RES_hhdet_in_fec!N143)</f>
        <v>2.0032014041657069</v>
      </c>
      <c r="O143" s="119">
        <f>IF(RES_hhdet_in_tes!O143=0,"",RES_hhdet_in_tes!O143/RES_hhdet_in_fec!O143)</f>
        <v>2.0461638647964051</v>
      </c>
      <c r="P143" s="119">
        <f>IF(RES_hhdet_in_tes!P143=0,"",RES_hhdet_in_tes!P143/RES_hhdet_in_fec!P143)</f>
        <v>2.0477052167301744</v>
      </c>
      <c r="Q143" s="119">
        <f>IF(RES_hhdet_in_tes!Q143=0,"",RES_hhdet_in_tes!Q143/RES_hhdet_in_fec!Q143)</f>
        <v>2.17327896530995</v>
      </c>
      <c r="R143" s="119">
        <f>IF(RES_hhdet_in_tes!R143=0,"",RES_hhdet_in_tes!R143/RES_hhdet_in_fec!R143)</f>
        <v>2.118666058435287</v>
      </c>
      <c r="S143" s="119">
        <f>IF(RES_hhdet_in_tes!S143=0,"",RES_hhdet_in_tes!S143/RES_hhdet_in_fec!S143)</f>
        <v>2.1716015321712159</v>
      </c>
      <c r="T143" s="119">
        <f>IF(RES_hhdet_in_tes!T143=0,"",RES_hhdet_in_tes!T143/RES_hhdet_in_fec!T143)</f>
        <v>2.0875754155203485</v>
      </c>
      <c r="U143" s="119">
        <f>IF(RES_hhdet_in_tes!U143=0,"",RES_hhdet_in_tes!U143/RES_hhdet_in_fec!U143)</f>
        <v>1.8342469685149514</v>
      </c>
      <c r="V143" s="119">
        <f>IF(RES_hhdet_in_tes!V143=0,"",RES_hhdet_in_tes!V143/RES_hhdet_in_fec!V143)</f>
        <v>1.9745976114870736</v>
      </c>
      <c r="W143" s="119">
        <f>IF(RES_hhdet_in_tes!W143=0,"",RES_hhdet_in_tes!W143/RES_hhdet_in_fec!W143)</f>
        <v>1.8573038370317556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1.3640019024093846</v>
      </c>
      <c r="D144" s="124">
        <f>IF(RES_hhdet_in_tes!D144=0,"",RES_hhdet_in_tes!D144/RES_hhdet_in_fec!D144)</f>
        <v>1.4698391620022453</v>
      </c>
      <c r="E144" s="124">
        <f>IF(RES_hhdet_in_tes!E144=0,"",RES_hhdet_in_tes!E144/RES_hhdet_in_fec!E144)</f>
        <v>1.5787076183498598</v>
      </c>
      <c r="F144" s="124">
        <f>IF(RES_hhdet_in_tes!F144=0,"",RES_hhdet_in_tes!F144/RES_hhdet_in_fec!F144)</f>
        <v>1.6901547219162123</v>
      </c>
      <c r="G144" s="124">
        <f>IF(RES_hhdet_in_tes!G144=0,"",RES_hhdet_in_tes!G144/RES_hhdet_in_fec!G144)</f>
        <v>1.8045564458462935</v>
      </c>
      <c r="H144" s="124">
        <f>IF(RES_hhdet_in_tes!H144=0,"",RES_hhdet_in_tes!H144/RES_hhdet_in_fec!H144)</f>
        <v>1.9218418478072716</v>
      </c>
      <c r="I144" s="124">
        <f>IF(RES_hhdet_in_tes!I144=0,"",RES_hhdet_in_tes!I144/RES_hhdet_in_fec!I144)</f>
        <v>2.0420776028005809</v>
      </c>
      <c r="J144" s="124">
        <f>IF(RES_hhdet_in_tes!J144=0,"",RES_hhdet_in_tes!J144/RES_hhdet_in_fec!J144)</f>
        <v>2.1655946838546676</v>
      </c>
      <c r="K144" s="124">
        <f>IF(RES_hhdet_in_tes!K144=0,"",RES_hhdet_in_tes!K144/RES_hhdet_in_fec!K144)</f>
        <v>2.2926380363444654</v>
      </c>
      <c r="L144" s="124" t="str">
        <f>IF(RES_hhdet_in_tes!L144=0,"",RES_hhdet_in_tes!L144/RES_hhdet_in_fec!L144)</f>
        <v/>
      </c>
      <c r="M144" s="124">
        <f>IF(RES_hhdet_in_tes!M144=0,"",RES_hhdet_in_tes!M144/RES_hhdet_in_fec!M144)</f>
        <v>2.5667781511658125</v>
      </c>
      <c r="N144" s="124">
        <f>IF(RES_hhdet_in_tes!N144=0,"",RES_hhdet_in_tes!N144/RES_hhdet_in_fec!N144)</f>
        <v>2.7257583229400737</v>
      </c>
      <c r="O144" s="124">
        <f>IF(RES_hhdet_in_tes!O144=0,"",RES_hhdet_in_tes!O144/RES_hhdet_in_fec!O144)</f>
        <v>2.8985412188953976</v>
      </c>
      <c r="P144" s="124">
        <f>IF(RES_hhdet_in_tes!P144=0,"",RES_hhdet_in_tes!P144/RES_hhdet_in_fec!P144)</f>
        <v>3.0719720529368275</v>
      </c>
      <c r="Q144" s="124">
        <f>IF(RES_hhdet_in_tes!Q144=0,"",RES_hhdet_in_tes!Q144/RES_hhdet_in_fec!Q144)</f>
        <v>3.2141397798803708</v>
      </c>
      <c r="R144" s="124">
        <f>IF(RES_hhdet_in_tes!R144=0,"",RES_hhdet_in_tes!R144/RES_hhdet_in_fec!R144)</f>
        <v>3.2698882876051201</v>
      </c>
      <c r="S144" s="124">
        <f>IF(RES_hhdet_in_tes!S144=0,"",RES_hhdet_in_tes!S144/RES_hhdet_in_fec!S144)</f>
        <v>3.3051749049350527</v>
      </c>
      <c r="T144" s="124">
        <f>IF(RES_hhdet_in_tes!T144=0,"",RES_hhdet_in_tes!T144/RES_hhdet_in_fec!T144)</f>
        <v>3.3278065403077242</v>
      </c>
      <c r="U144" s="124">
        <f>IF(RES_hhdet_in_tes!U144=0,"",RES_hhdet_in_tes!U144/RES_hhdet_in_fec!U144)</f>
        <v>3.3458182180002138</v>
      </c>
      <c r="V144" s="124">
        <f>IF(RES_hhdet_in_tes!V144=0,"",RES_hhdet_in_tes!V144/RES_hhdet_in_fec!V144)</f>
        <v>3.3675605804326683</v>
      </c>
      <c r="W144" s="124">
        <f>IF(RES_hhdet_in_tes!W144=0,"",RES_hhdet_in_tes!W144/RES_hhdet_in_fec!W144)</f>
        <v>3.3924165473606847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1.3640019024093846</v>
      </c>
      <c r="D145" s="111">
        <f>IF(RES_hhdet_in_tes!D145=0,"",RES_hhdet_in_tes!D145/RES_hhdet_in_fec!D145)</f>
        <v>1.4698391620022453</v>
      </c>
      <c r="E145" s="111">
        <f>IF(RES_hhdet_in_tes!E145=0,"",RES_hhdet_in_tes!E145/RES_hhdet_in_fec!E145)</f>
        <v>1.5787076183498598</v>
      </c>
      <c r="F145" s="111">
        <f>IF(RES_hhdet_in_tes!F145=0,"",RES_hhdet_in_tes!F145/RES_hhdet_in_fec!F145)</f>
        <v>1.6901547219162123</v>
      </c>
      <c r="G145" s="111">
        <f>IF(RES_hhdet_in_tes!G145=0,"",RES_hhdet_in_tes!G145/RES_hhdet_in_fec!G145)</f>
        <v>1.8045564458462935</v>
      </c>
      <c r="H145" s="111">
        <f>IF(RES_hhdet_in_tes!H145=0,"",RES_hhdet_in_tes!H145/RES_hhdet_in_fec!H145)</f>
        <v>1.9218418478072716</v>
      </c>
      <c r="I145" s="111">
        <f>IF(RES_hhdet_in_tes!I145=0,"",RES_hhdet_in_tes!I145/RES_hhdet_in_fec!I145)</f>
        <v>2.0420776028005809</v>
      </c>
      <c r="J145" s="111">
        <f>IF(RES_hhdet_in_tes!J145=0,"",RES_hhdet_in_tes!J145/RES_hhdet_in_fec!J145)</f>
        <v>2.1655946838546676</v>
      </c>
      <c r="K145" s="111">
        <f>IF(RES_hhdet_in_tes!K145=0,"",RES_hhdet_in_tes!K145/RES_hhdet_in_fec!K145)</f>
        <v>2.2926380363444654</v>
      </c>
      <c r="L145" s="111" t="str">
        <f>IF(RES_hhdet_in_tes!L145=0,"",RES_hhdet_in_tes!L145/RES_hhdet_in_fec!L145)</f>
        <v/>
      </c>
      <c r="M145" s="111">
        <f>IF(RES_hhdet_in_tes!M145=0,"",RES_hhdet_in_tes!M145/RES_hhdet_in_fec!M145)</f>
        <v>2.5667781511658125</v>
      </c>
      <c r="N145" s="111">
        <f>IF(RES_hhdet_in_tes!N145=0,"",RES_hhdet_in_tes!N145/RES_hhdet_in_fec!N145)</f>
        <v>2.7257583229400737</v>
      </c>
      <c r="O145" s="111">
        <f>IF(RES_hhdet_in_tes!O145=0,"",RES_hhdet_in_tes!O145/RES_hhdet_in_fec!O145)</f>
        <v>2.8985412188953976</v>
      </c>
      <c r="P145" s="111">
        <f>IF(RES_hhdet_in_tes!P145=0,"",RES_hhdet_in_tes!P145/RES_hhdet_in_fec!P145)</f>
        <v>3.0719720529368275</v>
      </c>
      <c r="Q145" s="111">
        <f>IF(RES_hhdet_in_tes!Q145=0,"",RES_hhdet_in_tes!Q145/RES_hhdet_in_fec!Q145)</f>
        <v>3.2141397798803708</v>
      </c>
      <c r="R145" s="111">
        <f>IF(RES_hhdet_in_tes!R145=0,"",RES_hhdet_in_tes!R145/RES_hhdet_in_fec!R145)</f>
        <v>3.2698882876051201</v>
      </c>
      <c r="S145" s="111">
        <f>IF(RES_hhdet_in_tes!S145=0,"",RES_hhdet_in_tes!S145/RES_hhdet_in_fec!S145)</f>
        <v>3.3051749049350527</v>
      </c>
      <c r="T145" s="111">
        <f>IF(RES_hhdet_in_tes!T145=0,"",RES_hhdet_in_tes!T145/RES_hhdet_in_fec!T145)</f>
        <v>3.3278065403077242</v>
      </c>
      <c r="U145" s="111">
        <f>IF(RES_hhdet_in_tes!U145=0,"",RES_hhdet_in_tes!U145/RES_hhdet_in_fec!U145)</f>
        <v>3.3458182180002138</v>
      </c>
      <c r="V145" s="111">
        <f>IF(RES_hhdet_in_tes!V145=0,"",RES_hhdet_in_tes!V145/RES_hhdet_in_fec!V145)</f>
        <v>3.3675605804326683</v>
      </c>
      <c r="W145" s="111">
        <f>IF(RES_hhdet_in_tes!W145=0,"",RES_hhdet_in_tes!W145/RES_hhdet_in_fec!W145)</f>
        <v>3.3924165473606847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2.1968043509277422</v>
      </c>
      <c r="D146" s="124">
        <f>IF(RES_hhdet_in_tes!D146=0,"",RES_hhdet_in_tes!D146/RES_hhdet_in_fec!D146)</f>
        <v>2.2669746414642589</v>
      </c>
      <c r="E146" s="124">
        <f>IF(RES_hhdet_in_tes!E146=0,"",RES_hhdet_in_tes!E146/RES_hhdet_in_fec!E146)</f>
        <v>2.3378858336410651</v>
      </c>
      <c r="F146" s="124">
        <f>IF(RES_hhdet_in_tes!F146=0,"",RES_hhdet_in_tes!F146/RES_hhdet_in_fec!F146)</f>
        <v>2.4088731824014991</v>
      </c>
      <c r="G146" s="124">
        <f>IF(RES_hhdet_in_tes!G146=0,"",RES_hhdet_in_tes!G146/RES_hhdet_in_fec!G146)</f>
        <v>2.4805350866479485</v>
      </c>
      <c r="H146" s="124">
        <f>IF(RES_hhdet_in_tes!H146=0,"",RES_hhdet_in_tes!H146/RES_hhdet_in_fec!H146)</f>
        <v>2.5527944211184717</v>
      </c>
      <c r="I146" s="124">
        <f>IF(RES_hhdet_in_tes!I146=0,"",RES_hhdet_in_tes!I146/RES_hhdet_in_fec!I146)</f>
        <v>2.6257945892126671</v>
      </c>
      <c r="J146" s="124">
        <f>IF(RES_hhdet_in_tes!J146=0,"",RES_hhdet_in_tes!J146/RES_hhdet_in_fec!J146)</f>
        <v>2.700132084205634</v>
      </c>
      <c r="K146" s="124">
        <f>IF(RES_hhdet_in_tes!K146=0,"",RES_hhdet_in_tes!K146/RES_hhdet_in_fec!K146)</f>
        <v>2.7763084503813298</v>
      </c>
      <c r="L146" s="124" t="str">
        <f>IF(RES_hhdet_in_tes!L146=0,"",RES_hhdet_in_tes!L146/RES_hhdet_in_fec!L146)</f>
        <v/>
      </c>
      <c r="M146" s="124">
        <f>IF(RES_hhdet_in_tes!M146=0,"",RES_hhdet_in_tes!M146/RES_hhdet_in_fec!M146)</f>
        <v>2.9477776523270176</v>
      </c>
      <c r="N146" s="124">
        <f>IF(RES_hhdet_in_tes!N146=0,"",RES_hhdet_in_tes!N146/RES_hhdet_in_fec!N146)</f>
        <v>3.0606272773977135</v>
      </c>
      <c r="O146" s="124">
        <f>IF(RES_hhdet_in_tes!O146=0,"",RES_hhdet_in_tes!O146/RES_hhdet_in_fec!O146)</f>
        <v>3.1953898145612136</v>
      </c>
      <c r="P146" s="124">
        <f>IF(RES_hhdet_in_tes!P146=0,"",RES_hhdet_in_tes!P146/RES_hhdet_in_fec!P146)</f>
        <v>3.3415368842609987</v>
      </c>
      <c r="Q146" s="124">
        <f>IF(RES_hhdet_in_tes!Q146=0,"",RES_hhdet_in_tes!Q146/RES_hhdet_in_fec!Q146)</f>
        <v>3.4671332771268792</v>
      </c>
      <c r="R146" s="124">
        <f>IF(RES_hhdet_in_tes!R146=0,"",RES_hhdet_in_tes!R146/RES_hhdet_in_fec!R146)</f>
        <v>3.5459272061512523</v>
      </c>
      <c r="S146" s="124">
        <f>IF(RES_hhdet_in_tes!S146=0,"",RES_hhdet_in_tes!S146/RES_hhdet_in_fec!S146)</f>
        <v>3.6086433049197844</v>
      </c>
      <c r="T146" s="124">
        <f>IF(RES_hhdet_in_tes!T146=0,"",RES_hhdet_in_tes!T146/RES_hhdet_in_fec!T146)</f>
        <v>3.6610449928639794</v>
      </c>
      <c r="U146" s="124">
        <f>IF(RES_hhdet_in_tes!U146=0,"",RES_hhdet_in_tes!U146/RES_hhdet_in_fec!U146)</f>
        <v>3.7087500070559432</v>
      </c>
      <c r="V146" s="124">
        <f>IF(RES_hhdet_in_tes!V146=0,"",RES_hhdet_in_tes!V146/RES_hhdet_in_fec!V146)</f>
        <v>3.7573904875982858</v>
      </c>
      <c r="W146" s="124">
        <f>IF(RES_hhdet_in_tes!W146=0,"",RES_hhdet_in_tes!W146/RES_hhdet_in_fec!W146)</f>
        <v>3.8050101974868964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2.1968043509277422</v>
      </c>
      <c r="D147" s="111">
        <f>IF(RES_hhdet_in_tes!D147=0,"",RES_hhdet_in_tes!D147/RES_hhdet_in_fec!D147)</f>
        <v>2.2669746414642589</v>
      </c>
      <c r="E147" s="111">
        <f>IF(RES_hhdet_in_tes!E147=0,"",RES_hhdet_in_tes!E147/RES_hhdet_in_fec!E147)</f>
        <v>2.3378858336410651</v>
      </c>
      <c r="F147" s="111">
        <f>IF(RES_hhdet_in_tes!F147=0,"",RES_hhdet_in_tes!F147/RES_hhdet_in_fec!F147)</f>
        <v>2.4088731824014991</v>
      </c>
      <c r="G147" s="111">
        <f>IF(RES_hhdet_in_tes!G147=0,"",RES_hhdet_in_tes!G147/RES_hhdet_in_fec!G147)</f>
        <v>2.4805350866479485</v>
      </c>
      <c r="H147" s="111">
        <f>IF(RES_hhdet_in_tes!H147=0,"",RES_hhdet_in_tes!H147/RES_hhdet_in_fec!H147)</f>
        <v>2.5527944211184717</v>
      </c>
      <c r="I147" s="111">
        <f>IF(RES_hhdet_in_tes!I147=0,"",RES_hhdet_in_tes!I147/RES_hhdet_in_fec!I147)</f>
        <v>2.6257945892126671</v>
      </c>
      <c r="J147" s="111">
        <f>IF(RES_hhdet_in_tes!J147=0,"",RES_hhdet_in_tes!J147/RES_hhdet_in_fec!J147)</f>
        <v>2.700132084205634</v>
      </c>
      <c r="K147" s="111">
        <f>IF(RES_hhdet_in_tes!K147=0,"",RES_hhdet_in_tes!K147/RES_hhdet_in_fec!K147)</f>
        <v>2.7763084503813298</v>
      </c>
      <c r="L147" s="111" t="str">
        <f>IF(RES_hhdet_in_tes!L147=0,"",RES_hhdet_in_tes!L147/RES_hhdet_in_fec!L147)</f>
        <v/>
      </c>
      <c r="M147" s="111">
        <f>IF(RES_hhdet_in_tes!M147=0,"",RES_hhdet_in_tes!M147/RES_hhdet_in_fec!M147)</f>
        <v>2.9477776523270176</v>
      </c>
      <c r="N147" s="111">
        <f>IF(RES_hhdet_in_tes!N147=0,"",RES_hhdet_in_tes!N147/RES_hhdet_in_fec!N147)</f>
        <v>3.0606272773977135</v>
      </c>
      <c r="O147" s="111">
        <f>IF(RES_hhdet_in_tes!O147=0,"",RES_hhdet_in_tes!O147/RES_hhdet_in_fec!O147)</f>
        <v>3.1953898145612136</v>
      </c>
      <c r="P147" s="111">
        <f>IF(RES_hhdet_in_tes!P147=0,"",RES_hhdet_in_tes!P147/RES_hhdet_in_fec!P147)</f>
        <v>3.3415368842609987</v>
      </c>
      <c r="Q147" s="111">
        <f>IF(RES_hhdet_in_tes!Q147=0,"",RES_hhdet_in_tes!Q147/RES_hhdet_in_fec!Q147)</f>
        <v>3.4671332771268792</v>
      </c>
      <c r="R147" s="111">
        <f>IF(RES_hhdet_in_tes!R147=0,"",RES_hhdet_in_tes!R147/RES_hhdet_in_fec!R147)</f>
        <v>3.5459272061512523</v>
      </c>
      <c r="S147" s="111">
        <f>IF(RES_hhdet_in_tes!S147=0,"",RES_hhdet_in_tes!S147/RES_hhdet_in_fec!S147)</f>
        <v>3.6086433049197844</v>
      </c>
      <c r="T147" s="111">
        <f>IF(RES_hhdet_in_tes!T147=0,"",RES_hhdet_in_tes!T147/RES_hhdet_in_fec!T147)</f>
        <v>3.6610449928639794</v>
      </c>
      <c r="U147" s="111">
        <f>IF(RES_hhdet_in_tes!U147=0,"",RES_hhdet_in_tes!U147/RES_hhdet_in_fec!U147)</f>
        <v>3.7087500070559432</v>
      </c>
      <c r="V147" s="111">
        <f>IF(RES_hhdet_in_tes!V147=0,"",RES_hhdet_in_tes!V147/RES_hhdet_in_fec!V147)</f>
        <v>3.7573904875982858</v>
      </c>
      <c r="W147" s="111">
        <f>IF(RES_hhdet_in_tes!W147=0,"",RES_hhdet_in_tes!W147/RES_hhdet_in_fec!W147)</f>
        <v>3.8050101974868964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0.54201316252787279</v>
      </c>
      <c r="D148" s="124">
        <f>IF(RES_hhdet_in_tes!D148=0,"",RES_hhdet_in_tes!D148/RES_hhdet_in_fec!D148)</f>
        <v>0.55682769053005365</v>
      </c>
      <c r="E148" s="124">
        <f>IF(RES_hhdet_in_tes!E148=0,"",RES_hhdet_in_tes!E148/RES_hhdet_in_fec!E148)</f>
        <v>0.56084781768626613</v>
      </c>
      <c r="F148" s="124">
        <f>IF(RES_hhdet_in_tes!F148=0,"",RES_hhdet_in_tes!F148/RES_hhdet_in_fec!F148)</f>
        <v>0.56520456478647219</v>
      </c>
      <c r="G148" s="124">
        <f>IF(RES_hhdet_in_tes!G148=0,"",RES_hhdet_in_tes!G148/RES_hhdet_in_fec!G148)</f>
        <v>0.56878546820779885</v>
      </c>
      <c r="H148" s="124">
        <f>IF(RES_hhdet_in_tes!H148=0,"",RES_hhdet_in_tes!H148/RES_hhdet_in_fec!H148)</f>
        <v>0.57075788407781103</v>
      </c>
      <c r="I148" s="124">
        <f>IF(RES_hhdet_in_tes!I148=0,"",RES_hhdet_in_tes!I148/RES_hhdet_in_fec!I148)</f>
        <v>0.57401325327542574</v>
      </c>
      <c r="J148" s="124">
        <f>IF(RES_hhdet_in_tes!J148=0,"",RES_hhdet_in_tes!J148/RES_hhdet_in_fec!J148)</f>
        <v>0.57820015366412947</v>
      </c>
      <c r="K148" s="124">
        <f>IF(RES_hhdet_in_tes!K148=0,"",RES_hhdet_in_tes!K148/RES_hhdet_in_fec!K148)</f>
        <v>0.58203766283973035</v>
      </c>
      <c r="L148" s="124" t="str">
        <f>IF(RES_hhdet_in_tes!L148=0,"",RES_hhdet_in_tes!L148/RES_hhdet_in_fec!L148)</f>
        <v/>
      </c>
      <c r="M148" s="124">
        <f>IF(RES_hhdet_in_tes!M148=0,"",RES_hhdet_in_tes!M148/RES_hhdet_in_fec!M148)</f>
        <v>0.59827909185224881</v>
      </c>
      <c r="N148" s="124">
        <f>IF(RES_hhdet_in_tes!N148=0,"",RES_hhdet_in_tes!N148/RES_hhdet_in_fec!N148)</f>
        <v>0.60217309230085447</v>
      </c>
      <c r="O148" s="124">
        <f>IF(RES_hhdet_in_tes!O148=0,"",RES_hhdet_in_tes!O148/RES_hhdet_in_fec!O148)</f>
        <v>0.61701690346762006</v>
      </c>
      <c r="P148" s="124">
        <f>IF(RES_hhdet_in_tes!P148=0,"",RES_hhdet_in_tes!P148/RES_hhdet_in_fec!P148)</f>
        <v>0.63061475723141813</v>
      </c>
      <c r="Q148" s="124">
        <f>IF(RES_hhdet_in_tes!Q148=0,"",RES_hhdet_in_tes!Q148/RES_hhdet_in_fec!Q148)</f>
        <v>0.65179201501652217</v>
      </c>
      <c r="R148" s="124">
        <f>IF(RES_hhdet_in_tes!R148=0,"",RES_hhdet_in_tes!R148/RES_hhdet_in_fec!R148)</f>
        <v>0.6728840893203657</v>
      </c>
      <c r="S148" s="124">
        <f>IF(RES_hhdet_in_tes!S148=0,"",RES_hhdet_in_tes!S148/RES_hhdet_in_fec!S148)</f>
        <v>0.73587744906060337</v>
      </c>
      <c r="T148" s="124">
        <f>IF(RES_hhdet_in_tes!T148=0,"",RES_hhdet_in_tes!T148/RES_hhdet_in_fec!T148)</f>
        <v>0.79697359034682813</v>
      </c>
      <c r="U148" s="124">
        <f>IF(RES_hhdet_in_tes!U148=0,"",RES_hhdet_in_tes!U148/RES_hhdet_in_fec!U148)</f>
        <v>0.6984394738602413</v>
      </c>
      <c r="V148" s="124">
        <f>IF(RES_hhdet_in_tes!V148=0,"",RES_hhdet_in_tes!V148/RES_hhdet_in_fec!V148)</f>
        <v>0.74839509289467809</v>
      </c>
      <c r="W148" s="124">
        <f>IF(RES_hhdet_in_tes!W148=0,"",RES_hhdet_in_tes!W148/RES_hhdet_in_fec!W148)</f>
        <v>0.72484784238903988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0.5084079016419869</v>
      </c>
      <c r="D149" s="111">
        <f>IF(RES_hhdet_in_tes!D149=0,"",RES_hhdet_in_tes!D149/RES_hhdet_in_fec!D149)</f>
        <v>0.51163937224580602</v>
      </c>
      <c r="E149" s="111">
        <f>IF(RES_hhdet_in_tes!E149=0,"",RES_hhdet_in_tes!E149/RES_hhdet_in_fec!E149)</f>
        <v>0.51540579319215107</v>
      </c>
      <c r="F149" s="111">
        <f>IF(RES_hhdet_in_tes!F149=0,"",RES_hhdet_in_tes!F149/RES_hhdet_in_fec!F149)</f>
        <v>0.51924516191247672</v>
      </c>
      <c r="G149" s="111">
        <f>IF(RES_hhdet_in_tes!G149=0,"",RES_hhdet_in_tes!G149/RES_hhdet_in_fec!G149)</f>
        <v>0.52357718843300072</v>
      </c>
      <c r="H149" s="111">
        <f>IF(RES_hhdet_in_tes!H149=0,"",RES_hhdet_in_tes!H149/RES_hhdet_in_fec!H149)</f>
        <v>0.52835050558972196</v>
      </c>
      <c r="I149" s="111">
        <f>IF(RES_hhdet_in_tes!I149=0,"",RES_hhdet_in_tes!I149/RES_hhdet_in_fec!I149)</f>
        <v>0.53366852994536451</v>
      </c>
      <c r="J149" s="111">
        <f>IF(RES_hhdet_in_tes!J149=0,"",RES_hhdet_in_tes!J149/RES_hhdet_in_fec!J149)</f>
        <v>0.53995492265464595</v>
      </c>
      <c r="K149" s="111">
        <f>IF(RES_hhdet_in_tes!K149=0,"",RES_hhdet_in_tes!K149/RES_hhdet_in_fec!K149)</f>
        <v>0.54756990713521425</v>
      </c>
      <c r="L149" s="111" t="str">
        <f>IF(RES_hhdet_in_tes!L149=0,"",RES_hhdet_in_tes!L149/RES_hhdet_in_fec!L149)</f>
        <v/>
      </c>
      <c r="M149" s="111">
        <f>IF(RES_hhdet_in_tes!M149=0,"",RES_hhdet_in_tes!M149/RES_hhdet_in_fec!M149)</f>
        <v>0.57562299248534798</v>
      </c>
      <c r="N149" s="111">
        <f>IF(RES_hhdet_in_tes!N149=0,"",RES_hhdet_in_tes!N149/RES_hhdet_in_fec!N149)</f>
        <v>0.60732250918362551</v>
      </c>
      <c r="O149" s="111">
        <f>IF(RES_hhdet_in_tes!O149=0,"",RES_hhdet_in_tes!O149/RES_hhdet_in_fec!O149)</f>
        <v>0.65397331368664502</v>
      </c>
      <c r="P149" s="111">
        <f>IF(RES_hhdet_in_tes!P149=0,"",RES_hhdet_in_tes!P149/RES_hhdet_in_fec!P149)</f>
        <v>0.71081521032549499</v>
      </c>
      <c r="Q149" s="111">
        <f>IF(RES_hhdet_in_tes!Q149=0,"",RES_hhdet_in_tes!Q149/RES_hhdet_in_fec!Q149)</f>
        <v>0.76242492170474585</v>
      </c>
      <c r="R149" s="111">
        <f>IF(RES_hhdet_in_tes!R149=0,"",RES_hhdet_in_tes!R149/RES_hhdet_in_fec!R149)</f>
        <v>0.79725516326835311</v>
      </c>
      <c r="S149" s="111">
        <f>IF(RES_hhdet_in_tes!S149=0,"",RES_hhdet_in_tes!S149/RES_hhdet_in_fec!S149)</f>
        <v>0.83081885059332172</v>
      </c>
      <c r="T149" s="111">
        <f>IF(RES_hhdet_in_tes!T149=0,"",RES_hhdet_in_tes!T149/RES_hhdet_in_fec!T149)</f>
        <v>0.86121615232156712</v>
      </c>
      <c r="U149" s="111">
        <f>IF(RES_hhdet_in_tes!U149=0,"",RES_hhdet_in_tes!U149/RES_hhdet_in_fec!U149)</f>
        <v>0.88654723709511107</v>
      </c>
      <c r="V149" s="111">
        <f>IF(RES_hhdet_in_tes!V149=0,"",RES_hhdet_in_tes!V149/RES_hhdet_in_fec!V149)</f>
        <v>0.90491227355593051</v>
      </c>
      <c r="W149" s="111">
        <f>IF(RES_hhdet_in_tes!W149=0,"",RES_hhdet_in_tes!W149/RES_hhdet_in_fec!W149)</f>
        <v>0.91355096860986451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>
        <f>IF(RES_hhdet_in_tes!T150=0,"",RES_hhdet_in_tes!T150/RES_hhdet_in_fec!T150)</f>
        <v>0.95133240579381795</v>
      </c>
      <c r="U150" s="111" t="str">
        <f>IF(RES_hhdet_in_tes!U150=0,"",RES_hhdet_in_tes!U150/RES_hhdet_in_fec!U150)</f>
        <v/>
      </c>
      <c r="V150" s="111">
        <f>IF(RES_hhdet_in_tes!V150=0,"",RES_hhdet_in_tes!V150/RES_hhdet_in_fec!V150)</f>
        <v>0.9690490278876569</v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>
        <f>IF(RES_hhdet_in_tes!T151=0,"",RES_hhdet_in_tes!T151/RES_hhdet_in_fec!T151)</f>
        <v>0.86121615232156712</v>
      </c>
      <c r="U151" s="112" t="str">
        <f>IF(RES_hhdet_in_tes!U151=0,"",RES_hhdet_in_tes!U151/RES_hhdet_in_fec!U151)</f>
        <v/>
      </c>
      <c r="V151" s="112">
        <f>IF(RES_hhdet_in_tes!V151=0,"",RES_hhdet_in_tes!V151/RES_hhdet_in_fec!V151)</f>
        <v>0.90491227355593051</v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>
        <f>IF(RES_hhdet_in_tes!T152=0,"",RES_hhdet_in_tes!T152/RES_hhdet_in_fec!T152)</f>
        <v>1</v>
      </c>
      <c r="U152" s="113" t="str">
        <f>IF(RES_hhdet_in_tes!U152=0,"",RES_hhdet_in_tes!U152/RES_hhdet_in_fec!U152)</f>
        <v/>
      </c>
      <c r="V152" s="113">
        <f>IF(RES_hhdet_in_tes!V152=0,"",RES_hhdet_in_tes!V152/RES_hhdet_in_fec!V152)</f>
        <v>1</v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0.56894286687234008</v>
      </c>
      <c r="D153" s="112">
        <f>IF(RES_hhdet_in_tes!D153=0,"",RES_hhdet_in_tes!D153/RES_hhdet_in_fec!D153)</f>
        <v>0.57047758326009235</v>
      </c>
      <c r="E153" s="112">
        <f>IF(RES_hhdet_in_tes!E153=0,"",RES_hhdet_in_tes!E153/RES_hhdet_in_fec!E153)</f>
        <v>0.57213034104238691</v>
      </c>
      <c r="F153" s="112">
        <f>IF(RES_hhdet_in_tes!F153=0,"",RES_hhdet_in_tes!F153/RES_hhdet_in_fec!F153)</f>
        <v>0.57379897507284761</v>
      </c>
      <c r="G153" s="112">
        <f>IF(RES_hhdet_in_tes!G153=0,"",RES_hhdet_in_tes!G153/RES_hhdet_in_fec!G153)</f>
        <v>0.57557726447027102</v>
      </c>
      <c r="H153" s="112">
        <f>IF(RES_hhdet_in_tes!H153=0,"",RES_hhdet_in_tes!H153/RES_hhdet_in_fec!H153)</f>
        <v>0.57745469785629855</v>
      </c>
      <c r="I153" s="112">
        <f>IF(RES_hhdet_in_tes!I153=0,"",RES_hhdet_in_tes!I153/RES_hhdet_in_fec!I153)</f>
        <v>0.57945569943554109</v>
      </c>
      <c r="J153" s="112">
        <f>IF(RES_hhdet_in_tes!J153=0,"",RES_hhdet_in_tes!J153/RES_hhdet_in_fec!J153)</f>
        <v>0.5816780354009371</v>
      </c>
      <c r="K153" s="112">
        <f>IF(RES_hhdet_in_tes!K153=0,"",RES_hhdet_in_tes!K153/RES_hhdet_in_fec!K153)</f>
        <v>0.58420834618173667</v>
      </c>
      <c r="L153" s="112" t="str">
        <f>IF(RES_hhdet_in_tes!L153=0,"",RES_hhdet_in_tes!L153/RES_hhdet_in_fec!L153)</f>
        <v/>
      </c>
      <c r="M153" s="112">
        <f>IF(RES_hhdet_in_tes!M153=0,"",RES_hhdet_in_tes!M153/RES_hhdet_in_fec!M153)</f>
        <v>0.59227155409122345</v>
      </c>
      <c r="N153" s="112">
        <f>IF(RES_hhdet_in_tes!N153=0,"",RES_hhdet_in_tes!N153/RES_hhdet_in_fec!N153)</f>
        <v>0.6006655063215175</v>
      </c>
      <c r="O153" s="112">
        <f>IF(RES_hhdet_in_tes!O153=0,"",RES_hhdet_in_tes!O153/RES_hhdet_in_fec!O153)</f>
        <v>0.61337879682634266</v>
      </c>
      <c r="P153" s="112">
        <f>IF(RES_hhdet_in_tes!P153=0,"",RES_hhdet_in_tes!P153/RES_hhdet_in_fec!P153)</f>
        <v>0.62991715576368912</v>
      </c>
      <c r="Q153" s="112">
        <f>IF(RES_hhdet_in_tes!Q153=0,"",RES_hhdet_in_tes!Q153/RES_hhdet_in_fec!Q153)</f>
        <v>0.64614526338488654</v>
      </c>
      <c r="R153" s="112">
        <f>IF(RES_hhdet_in_tes!R153=0,"",RES_hhdet_in_tes!R153/RES_hhdet_in_fec!R153)</f>
        <v>0.65777847445055004</v>
      </c>
      <c r="S153" s="112">
        <f>IF(RES_hhdet_in_tes!S153=0,"",RES_hhdet_in_tes!S153/RES_hhdet_in_fec!S153)</f>
        <v>0.66929699972164713</v>
      </c>
      <c r="T153" s="112">
        <f>IF(RES_hhdet_in_tes!T153=0,"",RES_hhdet_in_tes!T153/RES_hhdet_in_fec!T153)</f>
        <v>0.68045931711972663</v>
      </c>
      <c r="U153" s="112">
        <f>IF(RES_hhdet_in_tes!U153=0,"",RES_hhdet_in_tes!U153/RES_hhdet_in_fec!U153)</f>
        <v>0.69094488205788618</v>
      </c>
      <c r="V153" s="112">
        <f>IF(RES_hhdet_in_tes!V153=0,"",RES_hhdet_in_tes!V153/RES_hhdet_in_fec!V153)</f>
        <v>0.70026191496024748</v>
      </c>
      <c r="W153" s="112">
        <f>IF(RES_hhdet_in_tes!W153=0,"",RES_hhdet_in_tes!W153/RES_hhdet_in_fec!W153)</f>
        <v>0.70759622105460307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 t="str">
        <f>IF(RES_hhdet_in_tes!D154=0,"",RES_hhdet_in_tes!D154/RES_hhdet_in_fec!D154)</f>
        <v/>
      </c>
      <c r="E154" s="113" t="str">
        <f>IF(RES_hhdet_in_tes!E154=0,"",RES_hhdet_in_tes!E154/RES_hhdet_in_fec!E154)</f>
        <v/>
      </c>
      <c r="F154" s="113" t="str">
        <f>IF(RES_hhdet_in_tes!F154=0,"",RES_hhdet_in_tes!F154/RES_hhdet_in_fec!F154)</f>
        <v/>
      </c>
      <c r="G154" s="113" t="str">
        <f>IF(RES_hhdet_in_tes!G154=0,"",RES_hhdet_in_tes!G154/RES_hhdet_in_fec!G154)</f>
        <v/>
      </c>
      <c r="H154" s="113" t="str">
        <f>IF(RES_hhdet_in_tes!H154=0,"",RES_hhdet_in_tes!H154/RES_hhdet_in_fec!H154)</f>
        <v/>
      </c>
      <c r="I154" s="113" t="str">
        <f>IF(RES_hhdet_in_tes!I154=0,"",RES_hhdet_in_tes!I154/RES_hhdet_in_fec!I154)</f>
        <v/>
      </c>
      <c r="J154" s="113" t="str">
        <f>IF(RES_hhdet_in_tes!J154=0,"",RES_hhdet_in_tes!J154/RES_hhdet_in_fec!J154)</f>
        <v/>
      </c>
      <c r="K154" s="113" t="str">
        <f>IF(RES_hhdet_in_tes!K154=0,"",RES_hhdet_in_tes!K154/RES_hhdet_in_fec!K154)</f>
        <v/>
      </c>
      <c r="L154" s="113" t="str">
        <f>IF(RES_hhdet_in_tes!L154=0,"",RES_hhdet_in_tes!L154/RES_hhdet_in_fec!L154)</f>
        <v/>
      </c>
      <c r="M154" s="113">
        <f>IF(RES_hhdet_in_tes!M154=0,"",RES_hhdet_in_tes!M154/RES_hhdet_in_fec!M154)</f>
        <v>0.82235735054307701</v>
      </c>
      <c r="N154" s="113">
        <f>IF(RES_hhdet_in_tes!N154=0,"",RES_hhdet_in_tes!N154/RES_hhdet_in_fec!N154)</f>
        <v>0.82000875147303953</v>
      </c>
      <c r="O154" s="113">
        <f>IF(RES_hhdet_in_tes!O154=0,"",RES_hhdet_in_tes!O154/RES_hhdet_in_fec!O154)</f>
        <v>0.81371217618320091</v>
      </c>
      <c r="P154" s="113" t="str">
        <f>IF(RES_hhdet_in_tes!P154=0,"",RES_hhdet_in_tes!P154/RES_hhdet_in_fec!P154)</f>
        <v/>
      </c>
      <c r="Q154" s="113">
        <f>IF(RES_hhdet_in_tes!Q154=0,"",RES_hhdet_in_tes!Q154/RES_hhdet_in_fec!Q154)</f>
        <v>0.84774977984733879</v>
      </c>
      <c r="R154" s="113">
        <f>IF(RES_hhdet_in_tes!R154=0,"",RES_hhdet_in_tes!R154/RES_hhdet_in_fec!R154)</f>
        <v>0.85356122962220149</v>
      </c>
      <c r="S154" s="113">
        <f>IF(RES_hhdet_in_tes!S154=0,"",RES_hhdet_in_tes!S154/RES_hhdet_in_fec!S154)</f>
        <v>0.87058228313157215</v>
      </c>
      <c r="T154" s="113">
        <f>IF(RES_hhdet_in_tes!T154=0,"",RES_hhdet_in_tes!T154/RES_hhdet_in_fec!T154)</f>
        <v>0.87070295063373693</v>
      </c>
      <c r="U154" s="113">
        <f>IF(RES_hhdet_in_tes!U154=0,"",RES_hhdet_in_tes!U154/RES_hhdet_in_fec!U154)</f>
        <v>0.88278589738134661</v>
      </c>
      <c r="V154" s="113">
        <f>IF(RES_hhdet_in_tes!V154=0,"",RES_hhdet_in_tes!V154/RES_hhdet_in_fec!V154)</f>
        <v>0.88635997974214831</v>
      </c>
      <c r="W154" s="113">
        <f>IF(RES_hhdet_in_tes!W154=0,"",RES_hhdet_in_tes!W154/RES_hhdet_in_fec!W154)</f>
        <v>0.89065386112159417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 t="str">
        <f>IF(RES_hhdet_in_tes!D155=0,"",RES_hhdet_in_tes!D155/RES_hhdet_in_fec!D155)</f>
        <v/>
      </c>
      <c r="E155" s="111" t="str">
        <f>IF(RES_hhdet_in_tes!E155=0,"",RES_hhdet_in_tes!E155/RES_hhdet_in_fec!E155)</f>
        <v/>
      </c>
      <c r="F155" s="111" t="str">
        <f>IF(RES_hhdet_in_tes!F155=0,"",RES_hhdet_in_tes!F155/RES_hhdet_in_fec!F155)</f>
        <v/>
      </c>
      <c r="G155" s="111" t="str">
        <f>IF(RES_hhdet_in_tes!G155=0,"",RES_hhdet_in_tes!G155/RES_hhdet_in_fec!G155)</f>
        <v/>
      </c>
      <c r="H155" s="111" t="str">
        <f>IF(RES_hhdet_in_tes!H155=0,"",RES_hhdet_in_tes!H155/RES_hhdet_in_fec!H155)</f>
        <v/>
      </c>
      <c r="I155" s="111" t="str">
        <f>IF(RES_hhdet_in_tes!I155=0,"",RES_hhdet_in_tes!I155/RES_hhdet_in_fec!I155)</f>
        <v/>
      </c>
      <c r="J155" s="111" t="str">
        <f>IF(RES_hhdet_in_tes!J155=0,"",RES_hhdet_in_tes!J155/RES_hhdet_in_fec!J155)</f>
        <v/>
      </c>
      <c r="K155" s="111" t="str">
        <f>IF(RES_hhdet_in_tes!K155=0,"",RES_hhdet_in_tes!K155/RES_hhdet_in_fec!K155)</f>
        <v/>
      </c>
      <c r="L155" s="111" t="str">
        <f>IF(RES_hhdet_in_tes!L155=0,"",RES_hhdet_in_tes!L155/RES_hhdet_in_fec!L155)</f>
        <v/>
      </c>
      <c r="M155" s="111">
        <f>IF(RES_hhdet_in_tes!M155=0,"",RES_hhdet_in_tes!M155/RES_hhdet_in_fec!M155)</f>
        <v>0.59227155409122345</v>
      </c>
      <c r="N155" s="111">
        <f>IF(RES_hhdet_in_tes!N155=0,"",RES_hhdet_in_tes!N155/RES_hhdet_in_fec!N155)</f>
        <v>0.6006655063215175</v>
      </c>
      <c r="O155" s="111">
        <f>IF(RES_hhdet_in_tes!O155=0,"",RES_hhdet_in_tes!O155/RES_hhdet_in_fec!O155)</f>
        <v>0.61337879682634266</v>
      </c>
      <c r="P155" s="111" t="str">
        <f>IF(RES_hhdet_in_tes!P155=0,"",RES_hhdet_in_tes!P155/RES_hhdet_in_fec!P155)</f>
        <v/>
      </c>
      <c r="Q155" s="111">
        <f>IF(RES_hhdet_in_tes!Q155=0,"",RES_hhdet_in_tes!Q155/RES_hhdet_in_fec!Q155)</f>
        <v>0.64614526338488654</v>
      </c>
      <c r="R155" s="111">
        <f>IF(RES_hhdet_in_tes!R155=0,"",RES_hhdet_in_tes!R155/RES_hhdet_in_fec!R155)</f>
        <v>0.65777847445055004</v>
      </c>
      <c r="S155" s="111">
        <f>IF(RES_hhdet_in_tes!S155=0,"",RES_hhdet_in_tes!S155/RES_hhdet_in_fec!S155)</f>
        <v>0.66929699972164713</v>
      </c>
      <c r="T155" s="111">
        <f>IF(RES_hhdet_in_tes!T155=0,"",RES_hhdet_in_tes!T155/RES_hhdet_in_fec!T155)</f>
        <v>0.68045931711972663</v>
      </c>
      <c r="U155" s="111">
        <f>IF(RES_hhdet_in_tes!U155=0,"",RES_hhdet_in_tes!U155/RES_hhdet_in_fec!U155)</f>
        <v>0.69094488205788618</v>
      </c>
      <c r="V155" s="111">
        <f>IF(RES_hhdet_in_tes!V155=0,"",RES_hhdet_in_tes!V155/RES_hhdet_in_fec!V155)</f>
        <v>0.70026191496024748</v>
      </c>
      <c r="W155" s="111">
        <f>IF(RES_hhdet_in_tes!W155=0,"",RES_hhdet_in_tes!W155/RES_hhdet_in_fec!W155)</f>
        <v>0.70759622105460307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 t="str">
        <f>IF(RES_hhdet_in_tes!D156=0,"",RES_hhdet_in_tes!D156/RES_hhdet_in_fec!D156)</f>
        <v/>
      </c>
      <c r="E156" s="111" t="str">
        <f>IF(RES_hhdet_in_tes!E156=0,"",RES_hhdet_in_tes!E156/RES_hhdet_in_fec!E156)</f>
        <v/>
      </c>
      <c r="F156" s="111" t="str">
        <f>IF(RES_hhdet_in_tes!F156=0,"",RES_hhdet_in_tes!F156/RES_hhdet_in_fec!F156)</f>
        <v/>
      </c>
      <c r="G156" s="111" t="str">
        <f>IF(RES_hhdet_in_tes!G156=0,"",RES_hhdet_in_tes!G156/RES_hhdet_in_fec!G156)</f>
        <v/>
      </c>
      <c r="H156" s="111" t="str">
        <f>IF(RES_hhdet_in_tes!H156=0,"",RES_hhdet_in_tes!H156/RES_hhdet_in_fec!H156)</f>
        <v/>
      </c>
      <c r="I156" s="111" t="str">
        <f>IF(RES_hhdet_in_tes!I156=0,"",RES_hhdet_in_tes!I156/RES_hhdet_in_fec!I156)</f>
        <v/>
      </c>
      <c r="J156" s="111" t="str">
        <f>IF(RES_hhdet_in_tes!J156=0,"",RES_hhdet_in_tes!J156/RES_hhdet_in_fec!J156)</f>
        <v/>
      </c>
      <c r="K156" s="111" t="str">
        <f>IF(RES_hhdet_in_tes!K156=0,"",RES_hhdet_in_tes!K156/RES_hhdet_in_fec!K156)</f>
        <v/>
      </c>
      <c r="L156" s="111" t="str">
        <f>IF(RES_hhdet_in_tes!L156=0,"",RES_hhdet_in_tes!L156/RES_hhdet_in_fec!L156)</f>
        <v/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 t="str">
        <f>IF(RES_hhdet_in_tes!P156=0,"",RES_hhdet_in_tes!P156/RES_hhdet_in_fec!P156)</f>
        <v/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0.73489123103739151</v>
      </c>
      <c r="D157" s="124">
        <f>IF(RES_hhdet_in_tes!D157=0,"",RES_hhdet_in_tes!D157/RES_hhdet_in_fec!D157)</f>
        <v>0.73913980321395156</v>
      </c>
      <c r="E157" s="124">
        <f>IF(RES_hhdet_in_tes!E157=0,"",RES_hhdet_in_tes!E157/RES_hhdet_in_fec!E157)</f>
        <v>0.74689438491785765</v>
      </c>
      <c r="F157" s="124">
        <f>IF(RES_hhdet_in_tes!F157=0,"",RES_hhdet_in_tes!F157/RES_hhdet_in_fec!F157)</f>
        <v>0.74339693842642085</v>
      </c>
      <c r="G157" s="124">
        <f>IF(RES_hhdet_in_tes!G157=0,"",RES_hhdet_in_tes!G157/RES_hhdet_in_fec!G157)</f>
        <v>0.74172119836398476</v>
      </c>
      <c r="H157" s="124">
        <f>IF(RES_hhdet_in_tes!H157=0,"",RES_hhdet_in_tes!H157/RES_hhdet_in_fec!H157)</f>
        <v>0.74149583624646032</v>
      </c>
      <c r="I157" s="124">
        <f>IF(RES_hhdet_in_tes!I157=0,"",RES_hhdet_in_tes!I157/RES_hhdet_in_fec!I157)</f>
        <v>0.74472886519962078</v>
      </c>
      <c r="J157" s="124">
        <f>IF(RES_hhdet_in_tes!J157=0,"",RES_hhdet_in_tes!J157/RES_hhdet_in_fec!J157)</f>
        <v>0.74183048043006428</v>
      </c>
      <c r="K157" s="124">
        <f>IF(RES_hhdet_in_tes!K157=0,"",RES_hhdet_in_tes!K157/RES_hhdet_in_fec!K157)</f>
        <v>0.75042946047045922</v>
      </c>
      <c r="L157" s="124" t="str">
        <f>IF(RES_hhdet_in_tes!L157=0,"",RES_hhdet_in_tes!L157/RES_hhdet_in_fec!L157)</f>
        <v/>
      </c>
      <c r="M157" s="124">
        <f>IF(RES_hhdet_in_tes!M157=0,"",RES_hhdet_in_tes!M157/RES_hhdet_in_fec!M157)</f>
        <v>0.75807821087370197</v>
      </c>
      <c r="N157" s="124">
        <f>IF(RES_hhdet_in_tes!N157=0,"",RES_hhdet_in_tes!N157/RES_hhdet_in_fec!N157)</f>
        <v>0.76230516796075365</v>
      </c>
      <c r="O157" s="124">
        <f>IF(RES_hhdet_in_tes!O157=0,"",RES_hhdet_in_tes!O157/RES_hhdet_in_fec!O157)</f>
        <v>0.76689883517812896</v>
      </c>
      <c r="P157" s="124">
        <f>IF(RES_hhdet_in_tes!P157=0,"",RES_hhdet_in_tes!P157/RES_hhdet_in_fec!P157)</f>
        <v>0.77699152140610395</v>
      </c>
      <c r="Q157" s="124">
        <f>IF(RES_hhdet_in_tes!Q157=0,"",RES_hhdet_in_tes!Q157/RES_hhdet_in_fec!Q157)</f>
        <v>0.7808051514798604</v>
      </c>
      <c r="R157" s="124">
        <f>IF(RES_hhdet_in_tes!R157=0,"",RES_hhdet_in_tes!R157/RES_hhdet_in_fec!R157)</f>
        <v>0.79260671715850328</v>
      </c>
      <c r="S157" s="124">
        <f>IF(RES_hhdet_in_tes!S157=0,"",RES_hhdet_in_tes!S157/RES_hhdet_in_fec!S157)</f>
        <v>0.80968724659098046</v>
      </c>
      <c r="T157" s="124">
        <f>IF(RES_hhdet_in_tes!T157=0,"",RES_hhdet_in_tes!T157/RES_hhdet_in_fec!T157)</f>
        <v>0.82712689094310343</v>
      </c>
      <c r="U157" s="124">
        <f>IF(RES_hhdet_in_tes!U157=0,"",RES_hhdet_in_tes!U157/RES_hhdet_in_fec!U157)</f>
        <v>0.82639690321350934</v>
      </c>
      <c r="V157" s="124">
        <f>IF(RES_hhdet_in_tes!V157=0,"",RES_hhdet_in_tes!V157/RES_hhdet_in_fec!V157)</f>
        <v>0.84530505680413659</v>
      </c>
      <c r="W157" s="124">
        <f>IF(RES_hhdet_in_tes!W157=0,"",RES_hhdet_in_tes!W157/RES_hhdet_in_fec!W157)</f>
        <v>0.84010933482951056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0.58950678071556706</v>
      </c>
      <c r="D158" s="111">
        <f>IF(RES_hhdet_in_tes!D158=0,"",RES_hhdet_in_tes!D158/RES_hhdet_in_fec!D158)</f>
        <v>0.58998758990569</v>
      </c>
      <c r="E158" s="111">
        <f>IF(RES_hhdet_in_tes!E158=0,"",RES_hhdet_in_tes!E158/RES_hhdet_in_fec!E158)</f>
        <v>0.59046161822094334</v>
      </c>
      <c r="F158" s="111">
        <f>IF(RES_hhdet_in_tes!F158=0,"",RES_hhdet_in_tes!F158/RES_hhdet_in_fec!F158)</f>
        <v>0.5909347218714418</v>
      </c>
      <c r="G158" s="111">
        <f>IF(RES_hhdet_in_tes!G158=0,"",RES_hhdet_in_tes!G158/RES_hhdet_in_fec!G158)</f>
        <v>0.59140158073503002</v>
      </c>
      <c r="H158" s="111">
        <f>IF(RES_hhdet_in_tes!H158=0,"",RES_hhdet_in_tes!H158/RES_hhdet_in_fec!H158)</f>
        <v>0.59186284592693095</v>
      </c>
      <c r="I158" s="111">
        <f>IF(RES_hhdet_in_tes!I158=0,"",RES_hhdet_in_tes!I158/RES_hhdet_in_fec!I158)</f>
        <v>0.5923172065688902</v>
      </c>
      <c r="J158" s="111">
        <f>IF(RES_hhdet_in_tes!J158=0,"",RES_hhdet_in_tes!J158/RES_hhdet_in_fec!J158)</f>
        <v>0.59275929245539727</v>
      </c>
      <c r="K158" s="111">
        <f>IF(RES_hhdet_in_tes!K158=0,"",RES_hhdet_in_tes!K158/RES_hhdet_in_fec!K158)</f>
        <v>0.59318453749923639</v>
      </c>
      <c r="L158" s="111" t="str">
        <f>IF(RES_hhdet_in_tes!L158=0,"",RES_hhdet_in_tes!L158/RES_hhdet_in_fec!L158)</f>
        <v/>
      </c>
      <c r="M158" s="111">
        <f>IF(RES_hhdet_in_tes!M158=0,"",RES_hhdet_in_tes!M158/RES_hhdet_in_fec!M158)</f>
        <v>0.59381083822584535</v>
      </c>
      <c r="N158" s="111">
        <f>IF(RES_hhdet_in_tes!N158=0,"",RES_hhdet_in_tes!N158/RES_hhdet_in_fec!N158)</f>
        <v>0.59381083822584535</v>
      </c>
      <c r="O158" s="111">
        <f>IF(RES_hhdet_in_tes!O158=0,"",RES_hhdet_in_tes!O158/RES_hhdet_in_fec!O158)</f>
        <v>0.59381083822584535</v>
      </c>
      <c r="P158" s="111">
        <f>IF(RES_hhdet_in_tes!P158=0,"",RES_hhdet_in_tes!P158/RES_hhdet_in_fec!P158)</f>
        <v>0.59381083822584535</v>
      </c>
      <c r="Q158" s="111">
        <f>IF(RES_hhdet_in_tes!Q158=0,"",RES_hhdet_in_tes!Q158/RES_hhdet_in_fec!Q158)</f>
        <v>0.59381083822584535</v>
      </c>
      <c r="R158" s="111">
        <f>IF(RES_hhdet_in_tes!R158=0,"",RES_hhdet_in_tes!R158/RES_hhdet_in_fec!R158)</f>
        <v>0.59519516057153399</v>
      </c>
      <c r="S158" s="111">
        <f>IF(RES_hhdet_in_tes!S158=0,"",RES_hhdet_in_tes!S158/RES_hhdet_in_fec!S158)</f>
        <v>0.5974588412585814</v>
      </c>
      <c r="T158" s="111">
        <f>IF(RES_hhdet_in_tes!T158=0,"",RES_hhdet_in_tes!T158/RES_hhdet_in_fec!T158)</f>
        <v>0.60009980206013469</v>
      </c>
      <c r="U158" s="111">
        <f>IF(RES_hhdet_in_tes!U158=0,"",RES_hhdet_in_tes!U158/RES_hhdet_in_fec!U158)</f>
        <v>0.6028350828903154</v>
      </c>
      <c r="V158" s="111">
        <f>IF(RES_hhdet_in_tes!V158=0,"",RES_hhdet_in_tes!V158/RES_hhdet_in_fec!V158)</f>
        <v>0.60538172366324217</v>
      </c>
      <c r="W158" s="111">
        <f>IF(RES_hhdet_in_tes!W158=0,"",RES_hhdet_in_tes!W158/RES_hhdet_in_fec!W158)</f>
        <v>0.60773972437891421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0.75126372723481127</v>
      </c>
      <c r="D159" s="45">
        <f>IF(RES_hhdet_in_tes!D159=0,"",RES_hhdet_in_tes!D159/RES_hhdet_in_fec!D159)</f>
        <v>0.75261001320180632</v>
      </c>
      <c r="E159" s="45">
        <f>IF(RES_hhdet_in_tes!E159=0,"",RES_hhdet_in_tes!E159/RES_hhdet_in_fec!E159)</f>
        <v>0.75400608156071025</v>
      </c>
      <c r="F159" s="45">
        <f>IF(RES_hhdet_in_tes!F159=0,"",RES_hhdet_in_tes!F159/RES_hhdet_in_fec!F159)</f>
        <v>0.75540893842760182</v>
      </c>
      <c r="G159" s="45">
        <f>IF(RES_hhdet_in_tes!G159=0,"",RES_hhdet_in_tes!G159/RES_hhdet_in_fec!G159)</f>
        <v>0.75685764194928862</v>
      </c>
      <c r="H159" s="45">
        <f>IF(RES_hhdet_in_tes!H159=0,"",RES_hhdet_in_tes!H159/RES_hhdet_in_fec!H159)</f>
        <v>0.75834741190583976</v>
      </c>
      <c r="I159" s="45">
        <f>IF(RES_hhdet_in_tes!I159=0,"",RES_hhdet_in_tes!I159/RES_hhdet_in_fec!I159)</f>
        <v>0.75988787222576981</v>
      </c>
      <c r="J159" s="45">
        <f>IF(RES_hhdet_in_tes!J159=0,"",RES_hhdet_in_tes!J159/RES_hhdet_in_fec!J159)</f>
        <v>0.76151844874726282</v>
      </c>
      <c r="K159" s="45">
        <f>IF(RES_hhdet_in_tes!K159=0,"",RES_hhdet_in_tes!K159/RES_hhdet_in_fec!K159)</f>
        <v>0.76327266380300318</v>
      </c>
      <c r="L159" s="45" t="str">
        <f>IF(RES_hhdet_in_tes!L159=0,"",RES_hhdet_in_tes!L159/RES_hhdet_in_fec!L159)</f>
        <v/>
      </c>
      <c r="M159" s="45">
        <f>IF(RES_hhdet_in_tes!M159=0,"",RES_hhdet_in_tes!M159/RES_hhdet_in_fec!M159)</f>
        <v>0.76772656846630405</v>
      </c>
      <c r="N159" s="45">
        <f>IF(RES_hhdet_in_tes!N159=0,"",RES_hhdet_in_tes!N159/RES_hhdet_in_fec!N159)</f>
        <v>0.77112920030348686</v>
      </c>
      <c r="O159" s="45">
        <f>IF(RES_hhdet_in_tes!O159=0,"",RES_hhdet_in_tes!O159/RES_hhdet_in_fec!O159)</f>
        <v>0.7757449636560626</v>
      </c>
      <c r="P159" s="45">
        <f>IF(RES_hhdet_in_tes!P159=0,"",RES_hhdet_in_tes!P159/RES_hhdet_in_fec!P159)</f>
        <v>0.78177216807877303</v>
      </c>
      <c r="Q159" s="45">
        <f>IF(RES_hhdet_in_tes!Q159=0,"",RES_hhdet_in_tes!Q159/RES_hhdet_in_fec!Q159)</f>
        <v>0.7895404315576513</v>
      </c>
      <c r="R159" s="45">
        <f>IF(RES_hhdet_in_tes!R159=0,"",RES_hhdet_in_tes!R159/RES_hhdet_in_fec!R159)</f>
        <v>0.80010795619476671</v>
      </c>
      <c r="S159" s="45">
        <f>IF(RES_hhdet_in_tes!S159=0,"",RES_hhdet_in_tes!S159/RES_hhdet_in_fec!S159)</f>
        <v>0.81329721534018884</v>
      </c>
      <c r="T159" s="45">
        <f>IF(RES_hhdet_in_tes!T159=0,"",RES_hhdet_in_tes!T159/RES_hhdet_in_fec!T159)</f>
        <v>0.82747780799312509</v>
      </c>
      <c r="U159" s="45">
        <f>IF(RES_hhdet_in_tes!U159=0,"",RES_hhdet_in_tes!U159/RES_hhdet_in_fec!U159)</f>
        <v>0.84101933315282251</v>
      </c>
      <c r="V159" s="45">
        <f>IF(RES_hhdet_in_tes!V159=0,"",RES_hhdet_in_tes!V159/RES_hhdet_in_fec!V159)</f>
        <v>0.85229138981851071</v>
      </c>
      <c r="W159" s="45">
        <f>IF(RES_hhdet_in_tes!W159=0,"",RES_hhdet_in_tes!W159/RES_hhdet_in_fec!W159)</f>
        <v>0.86072127070185445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 t="str">
        <f>IF(RES_hhdet_in_tes!C161=0,"",RES_hhdet_in_tes!C161/RES_hhdet_in_fec!C161)</f>
        <v/>
      </c>
      <c r="D161" s="119" t="str">
        <f>IF(RES_hhdet_in_tes!D161=0,"",RES_hhdet_in_tes!D161/RES_hhdet_in_fec!D161)</f>
        <v/>
      </c>
      <c r="E161" s="119" t="str">
        <f>IF(RES_hhdet_in_tes!E161=0,"",RES_hhdet_in_tes!E161/RES_hhdet_in_fec!E161)</f>
        <v/>
      </c>
      <c r="F161" s="119" t="str">
        <f>IF(RES_hhdet_in_tes!F161=0,"",RES_hhdet_in_tes!F161/RES_hhdet_in_fec!F161)</f>
        <v/>
      </c>
      <c r="G161" s="119">
        <f>IF(RES_hhdet_in_tes!G161=0,"",RES_hhdet_in_tes!G161/RES_hhdet_in_fec!G161)</f>
        <v>0.65113627492469228</v>
      </c>
      <c r="H161" s="119">
        <f>IF(RES_hhdet_in_tes!H161=0,"",RES_hhdet_in_tes!H161/RES_hhdet_in_fec!H161)</f>
        <v>0.65705540672841156</v>
      </c>
      <c r="I161" s="119">
        <f>IF(RES_hhdet_in_tes!I161=0,"",RES_hhdet_in_tes!I161/RES_hhdet_in_fec!I161)</f>
        <v>0.66431519964732855</v>
      </c>
      <c r="J161" s="119">
        <f>IF(RES_hhdet_in_tes!J161=0,"",RES_hhdet_in_tes!J161/RES_hhdet_in_fec!J161)</f>
        <v>0.66981215794648818</v>
      </c>
      <c r="K161" s="119">
        <f>IF(RES_hhdet_in_tes!K161=0,"",RES_hhdet_in_tes!K161/RES_hhdet_in_fec!K161)</f>
        <v>0.68003962064578682</v>
      </c>
      <c r="L161" s="119" t="str">
        <f>IF(RES_hhdet_in_tes!L161=0,"",RES_hhdet_in_tes!L161/RES_hhdet_in_fec!L161)</f>
        <v/>
      </c>
      <c r="M161" s="119">
        <f>IF(RES_hhdet_in_tes!M161=0,"",RES_hhdet_in_tes!M161/RES_hhdet_in_fec!M161)</f>
        <v>0.69543641917590693</v>
      </c>
      <c r="N161" s="119">
        <f>IF(RES_hhdet_in_tes!N161=0,"",RES_hhdet_in_tes!N161/RES_hhdet_in_fec!N161)</f>
        <v>0.71436623306967029</v>
      </c>
      <c r="O161" s="119">
        <f>IF(RES_hhdet_in_tes!O161=0,"",RES_hhdet_in_tes!O161/RES_hhdet_in_fec!O161)</f>
        <v>0.728183842824635</v>
      </c>
      <c r="P161" s="119">
        <f>IF(RES_hhdet_in_tes!P161=0,"",RES_hhdet_in_tes!P161/RES_hhdet_in_fec!P161)</f>
        <v>0.74421429561546792</v>
      </c>
      <c r="Q161" s="119">
        <f>IF(RES_hhdet_in_tes!Q161=0,"",RES_hhdet_in_tes!Q161/RES_hhdet_in_fec!Q161)</f>
        <v>0.77091842081691875</v>
      </c>
      <c r="R161" s="119">
        <f>IF(RES_hhdet_in_tes!R161=0,"",RES_hhdet_in_tes!R161/RES_hhdet_in_fec!R161)</f>
        <v>0.79323621468330663</v>
      </c>
      <c r="S161" s="119">
        <f>IF(RES_hhdet_in_tes!S161=0,"",RES_hhdet_in_tes!S161/RES_hhdet_in_fec!S161)</f>
        <v>0.83103201833535789</v>
      </c>
      <c r="T161" s="119">
        <f>IF(RES_hhdet_in_tes!T161=0,"",RES_hhdet_in_tes!T161/RES_hhdet_in_fec!T161)</f>
        <v>0.8669758580231508</v>
      </c>
      <c r="U161" s="119">
        <f>IF(RES_hhdet_in_tes!U161=0,"",RES_hhdet_in_tes!U161/RES_hhdet_in_fec!U161)</f>
        <v>0.85103471825481924</v>
      </c>
      <c r="V161" s="119">
        <f>IF(RES_hhdet_in_tes!V161=0,"",RES_hhdet_in_tes!V161/RES_hhdet_in_fec!V161)</f>
        <v>0.87807974196718297</v>
      </c>
      <c r="W161" s="119">
        <f>IF(RES_hhdet_in_tes!W161=0,"",RES_hhdet_in_tes!W161/RES_hhdet_in_fec!W161)</f>
        <v>0.85667176485462715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 t="str">
        <f>IF(RES_hhdet_in_tes!C162=0,"",RES_hhdet_in_tes!C162/RES_hhdet_in_fec!C162)</f>
        <v/>
      </c>
      <c r="D162" s="124" t="str">
        <f>IF(RES_hhdet_in_tes!D162=0,"",RES_hhdet_in_tes!D162/RES_hhdet_in_fec!D162)</f>
        <v/>
      </c>
      <c r="E162" s="124" t="str">
        <f>IF(RES_hhdet_in_tes!E162=0,"",RES_hhdet_in_tes!E162/RES_hhdet_in_fec!E162)</f>
        <v/>
      </c>
      <c r="F162" s="124" t="str">
        <f>IF(RES_hhdet_in_tes!F162=0,"",RES_hhdet_in_tes!F162/RES_hhdet_in_fec!F162)</f>
        <v/>
      </c>
      <c r="G162" s="124">
        <f>IF(RES_hhdet_in_tes!G162=0,"",RES_hhdet_in_tes!G162/RES_hhdet_in_fec!G162)</f>
        <v>0.6539845042373098</v>
      </c>
      <c r="H162" s="124">
        <f>IF(RES_hhdet_in_tes!H162=0,"",RES_hhdet_in_tes!H162/RES_hhdet_in_fec!H162)</f>
        <v>0.65999216970772168</v>
      </c>
      <c r="I162" s="124">
        <f>IF(RES_hhdet_in_tes!I162=0,"",RES_hhdet_in_tes!I162/RES_hhdet_in_fec!I162)</f>
        <v>0.66614570933410877</v>
      </c>
      <c r="J162" s="124">
        <f>IF(RES_hhdet_in_tes!J162=0,"",RES_hhdet_in_tes!J162/RES_hhdet_in_fec!J162)</f>
        <v>0.67255861004829331</v>
      </c>
      <c r="K162" s="124">
        <f>IF(RES_hhdet_in_tes!K162=0,"",RES_hhdet_in_tes!K162/RES_hhdet_in_fec!K162)</f>
        <v>0.67932703384190707</v>
      </c>
      <c r="L162" s="124" t="str">
        <f>IF(RES_hhdet_in_tes!L162=0,"",RES_hhdet_in_tes!L162/RES_hhdet_in_fec!L162)</f>
        <v/>
      </c>
      <c r="M162" s="124">
        <f>IF(RES_hhdet_in_tes!M162=0,"",RES_hhdet_in_tes!M162/RES_hhdet_in_fec!M162)</f>
        <v>0.69598130345570963</v>
      </c>
      <c r="N162" s="124">
        <f>IF(RES_hhdet_in_tes!N162=0,"",RES_hhdet_in_tes!N162/RES_hhdet_in_fec!N162)</f>
        <v>0.70842922844991951</v>
      </c>
      <c r="O162" s="124">
        <f>IF(RES_hhdet_in_tes!O162=0,"",RES_hhdet_in_tes!O162/RES_hhdet_in_fec!O162)</f>
        <v>0.72458944432484895</v>
      </c>
      <c r="P162" s="124">
        <f>IF(RES_hhdet_in_tes!P162=0,"",RES_hhdet_in_tes!P162/RES_hhdet_in_fec!P162)</f>
        <v>0.74392534538530508</v>
      </c>
      <c r="Q162" s="124">
        <f>IF(RES_hhdet_in_tes!Q162=0,"",RES_hhdet_in_tes!Q162/RES_hhdet_in_fec!Q162)</f>
        <v>0.76447727041529312</v>
      </c>
      <c r="R162" s="124">
        <f>IF(RES_hhdet_in_tes!R162=0,"",RES_hhdet_in_tes!R162/RES_hhdet_in_fec!R162)</f>
        <v>0.78656499410702208</v>
      </c>
      <c r="S162" s="124">
        <f>IF(RES_hhdet_in_tes!S162=0,"",RES_hhdet_in_tes!S162/RES_hhdet_in_fec!S162)</f>
        <v>0.81228652592400041</v>
      </c>
      <c r="T162" s="124">
        <f>IF(RES_hhdet_in_tes!T162=0,"",RES_hhdet_in_tes!T162/RES_hhdet_in_fec!T162)</f>
        <v>0.83831235077740218</v>
      </c>
      <c r="U162" s="124">
        <f>IF(RES_hhdet_in_tes!U162=0,"",RES_hhdet_in_tes!U162/RES_hhdet_in_fec!U162)</f>
        <v>0.86132256319946032</v>
      </c>
      <c r="V162" s="124">
        <f>IF(RES_hhdet_in_tes!V162=0,"",RES_hhdet_in_tes!V162/RES_hhdet_in_fec!V162)</f>
        <v>0.87798772713761619</v>
      </c>
      <c r="W162" s="124">
        <f>IF(RES_hhdet_in_tes!W162=0,"",RES_hhdet_in_tes!W162/RES_hhdet_in_fec!W162)</f>
        <v>0.8863595809776712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 t="str">
        <f>IF(RES_hhdet_in_tes!C163=0,"",RES_hhdet_in_tes!C163/RES_hhdet_in_fec!C163)</f>
        <v/>
      </c>
      <c r="D163" s="45" t="str">
        <f>IF(RES_hhdet_in_tes!D163=0,"",RES_hhdet_in_tes!D163/RES_hhdet_in_fec!D163)</f>
        <v/>
      </c>
      <c r="E163" s="45" t="str">
        <f>IF(RES_hhdet_in_tes!E163=0,"",RES_hhdet_in_tes!E163/RES_hhdet_in_fec!E163)</f>
        <v/>
      </c>
      <c r="F163" s="45" t="str">
        <f>IF(RES_hhdet_in_tes!F163=0,"",RES_hhdet_in_tes!F163/RES_hhdet_in_fec!F163)</f>
        <v/>
      </c>
      <c r="G163" s="45">
        <f>IF(RES_hhdet_in_tes!G163=0,"",RES_hhdet_in_tes!G163/RES_hhdet_in_fec!G163)</f>
        <v>0.6539845042373098</v>
      </c>
      <c r="H163" s="45">
        <f>IF(RES_hhdet_in_tes!H163=0,"",RES_hhdet_in_tes!H163/RES_hhdet_in_fec!H163)</f>
        <v>0.65999216970772168</v>
      </c>
      <c r="I163" s="45">
        <f>IF(RES_hhdet_in_tes!I163=0,"",RES_hhdet_in_tes!I163/RES_hhdet_in_fec!I163)</f>
        <v>0.66614570933410877</v>
      </c>
      <c r="J163" s="45">
        <f>IF(RES_hhdet_in_tes!J163=0,"",RES_hhdet_in_tes!J163/RES_hhdet_in_fec!J163)</f>
        <v>0.67255861004829331</v>
      </c>
      <c r="K163" s="45">
        <f>IF(RES_hhdet_in_tes!K163=0,"",RES_hhdet_in_tes!K163/RES_hhdet_in_fec!K163)</f>
        <v>0.67932703384190707</v>
      </c>
      <c r="L163" s="45" t="str">
        <f>IF(RES_hhdet_in_tes!L163=0,"",RES_hhdet_in_tes!L163/RES_hhdet_in_fec!L163)</f>
        <v/>
      </c>
      <c r="M163" s="45">
        <f>IF(RES_hhdet_in_tes!M163=0,"",RES_hhdet_in_tes!M163/RES_hhdet_in_fec!M163)</f>
        <v>0.69598130345570963</v>
      </c>
      <c r="N163" s="45">
        <f>IF(RES_hhdet_in_tes!N163=0,"",RES_hhdet_in_tes!N163/RES_hhdet_in_fec!N163)</f>
        <v>0.70842922844991951</v>
      </c>
      <c r="O163" s="45">
        <f>IF(RES_hhdet_in_tes!O163=0,"",RES_hhdet_in_tes!O163/RES_hhdet_in_fec!O163)</f>
        <v>0.72458944432484895</v>
      </c>
      <c r="P163" s="45">
        <f>IF(RES_hhdet_in_tes!P163=0,"",RES_hhdet_in_tes!P163/RES_hhdet_in_fec!P163)</f>
        <v>0.74392534538530508</v>
      </c>
      <c r="Q163" s="45">
        <f>IF(RES_hhdet_in_tes!Q163=0,"",RES_hhdet_in_tes!Q163/RES_hhdet_in_fec!Q163)</f>
        <v>0.76447727041529312</v>
      </c>
      <c r="R163" s="45">
        <f>IF(RES_hhdet_in_tes!R163=0,"",RES_hhdet_in_tes!R163/RES_hhdet_in_fec!R163)</f>
        <v>0.78656499410702208</v>
      </c>
      <c r="S163" s="45">
        <f>IF(RES_hhdet_in_tes!S163=0,"",RES_hhdet_in_tes!S163/RES_hhdet_in_fec!S163)</f>
        <v>0.81228652592400041</v>
      </c>
      <c r="T163" s="45">
        <f>IF(RES_hhdet_in_tes!T163=0,"",RES_hhdet_in_tes!T163/RES_hhdet_in_fec!T163)</f>
        <v>0.83831235077740218</v>
      </c>
      <c r="U163" s="45">
        <f>IF(RES_hhdet_in_tes!U163=0,"",RES_hhdet_in_tes!U163/RES_hhdet_in_fec!U163)</f>
        <v>0.86132256319946032</v>
      </c>
      <c r="V163" s="45">
        <f>IF(RES_hhdet_in_tes!V163=0,"",RES_hhdet_in_tes!V163/RES_hhdet_in_fec!V163)</f>
        <v>0.87798772713761619</v>
      </c>
      <c r="W163" s="45">
        <f>IF(RES_hhdet_in_tes!W163=0,"",RES_hhdet_in_tes!W163/RES_hhdet_in_fec!W163)</f>
        <v>0.8863595809776712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 t="str">
        <f>IF(RES_hhdet_in_tes!C164=0,"",RES_hhdet_in_tes!C164/RES_hhdet_in_fec!C164)</f>
        <v/>
      </c>
      <c r="D164" s="124" t="str">
        <f>IF(RES_hhdet_in_tes!D164=0,"",RES_hhdet_in_tes!D164/RES_hhdet_in_fec!D164)</f>
        <v/>
      </c>
      <c r="E164" s="124" t="str">
        <f>IF(RES_hhdet_in_tes!E164=0,"",RES_hhdet_in_tes!E164/RES_hhdet_in_fec!E164)</f>
        <v/>
      </c>
      <c r="F164" s="124" t="str">
        <f>IF(RES_hhdet_in_tes!F164=0,"",RES_hhdet_in_tes!F164/RES_hhdet_in_fec!F164)</f>
        <v/>
      </c>
      <c r="G164" s="124">
        <f>IF(RES_hhdet_in_tes!G164=0,"",RES_hhdet_in_tes!G164/RES_hhdet_in_fec!G164)</f>
        <v>2.4805350866479485</v>
      </c>
      <c r="H164" s="124">
        <f>IF(RES_hhdet_in_tes!H164=0,"",RES_hhdet_in_tes!H164/RES_hhdet_in_fec!H164)</f>
        <v>2.5527944211184717</v>
      </c>
      <c r="I164" s="124">
        <f>IF(RES_hhdet_in_tes!I164=0,"",RES_hhdet_in_tes!I164/RES_hhdet_in_fec!I164)</f>
        <v>2.6257945892126671</v>
      </c>
      <c r="J164" s="124">
        <f>IF(RES_hhdet_in_tes!J164=0,"",RES_hhdet_in_tes!J164/RES_hhdet_in_fec!J164)</f>
        <v>2.700132084205634</v>
      </c>
      <c r="K164" s="124">
        <f>IF(RES_hhdet_in_tes!K164=0,"",RES_hhdet_in_tes!K164/RES_hhdet_in_fec!K164)</f>
        <v>2.7763084503813298</v>
      </c>
      <c r="L164" s="124" t="str">
        <f>IF(RES_hhdet_in_tes!L164=0,"",RES_hhdet_in_tes!L164/RES_hhdet_in_fec!L164)</f>
        <v/>
      </c>
      <c r="M164" s="124">
        <f>IF(RES_hhdet_in_tes!M164=0,"",RES_hhdet_in_tes!M164/RES_hhdet_in_fec!M164)</f>
        <v>2.947777652327018</v>
      </c>
      <c r="N164" s="124">
        <f>IF(RES_hhdet_in_tes!N164=0,"",RES_hhdet_in_tes!N164/RES_hhdet_in_fec!N164)</f>
        <v>3.0606272773977135</v>
      </c>
      <c r="O164" s="124">
        <f>IF(RES_hhdet_in_tes!O164=0,"",RES_hhdet_in_tes!O164/RES_hhdet_in_fec!O164)</f>
        <v>3.1953898145612136</v>
      </c>
      <c r="P164" s="124">
        <f>IF(RES_hhdet_in_tes!P164=0,"",RES_hhdet_in_tes!P164/RES_hhdet_in_fec!P164)</f>
        <v>3.3415368842609992</v>
      </c>
      <c r="Q164" s="124">
        <f>IF(RES_hhdet_in_tes!Q164=0,"",RES_hhdet_in_tes!Q164/RES_hhdet_in_fec!Q164)</f>
        <v>3.4671332771268792</v>
      </c>
      <c r="R164" s="124">
        <f>IF(RES_hhdet_in_tes!R164=0,"",RES_hhdet_in_tes!R164/RES_hhdet_in_fec!R164)</f>
        <v>3.5459272061512523</v>
      </c>
      <c r="S164" s="124">
        <f>IF(RES_hhdet_in_tes!S164=0,"",RES_hhdet_in_tes!S164/RES_hhdet_in_fec!S164)</f>
        <v>3.6086433049197844</v>
      </c>
      <c r="T164" s="124">
        <f>IF(RES_hhdet_in_tes!T164=0,"",RES_hhdet_in_tes!T164/RES_hhdet_in_fec!T164)</f>
        <v>3.6610449928639799</v>
      </c>
      <c r="U164" s="124">
        <f>IF(RES_hhdet_in_tes!U164=0,"",RES_hhdet_in_tes!U164/RES_hhdet_in_fec!U164)</f>
        <v>3.7087500070559436</v>
      </c>
      <c r="V164" s="124">
        <f>IF(RES_hhdet_in_tes!V164=0,"",RES_hhdet_in_tes!V164/RES_hhdet_in_fec!V164)</f>
        <v>3.7573904875982853</v>
      </c>
      <c r="W164" s="124">
        <f>IF(RES_hhdet_in_tes!W164=0,"",RES_hhdet_in_tes!W164/RES_hhdet_in_fec!W164)</f>
        <v>3.8050101974868964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 t="str">
        <f>IF(RES_hhdet_in_tes!C165=0,"",RES_hhdet_in_tes!C165/RES_hhdet_in_fec!C165)</f>
        <v/>
      </c>
      <c r="D165" s="111" t="str">
        <f>IF(RES_hhdet_in_tes!D165=0,"",RES_hhdet_in_tes!D165/RES_hhdet_in_fec!D165)</f>
        <v/>
      </c>
      <c r="E165" s="111" t="str">
        <f>IF(RES_hhdet_in_tes!E165=0,"",RES_hhdet_in_tes!E165/RES_hhdet_in_fec!E165)</f>
        <v/>
      </c>
      <c r="F165" s="111" t="str">
        <f>IF(RES_hhdet_in_tes!F165=0,"",RES_hhdet_in_tes!F165/RES_hhdet_in_fec!F165)</f>
        <v/>
      </c>
      <c r="G165" s="111">
        <f>IF(RES_hhdet_in_tes!G165=0,"",RES_hhdet_in_tes!G165/RES_hhdet_in_fec!G165)</f>
        <v>2.4805350866479485</v>
      </c>
      <c r="H165" s="111">
        <f>IF(RES_hhdet_in_tes!H165=0,"",RES_hhdet_in_tes!H165/RES_hhdet_in_fec!H165)</f>
        <v>2.5527944211184717</v>
      </c>
      <c r="I165" s="111">
        <f>IF(RES_hhdet_in_tes!I165=0,"",RES_hhdet_in_tes!I165/RES_hhdet_in_fec!I165)</f>
        <v>2.6257945892126671</v>
      </c>
      <c r="J165" s="111">
        <f>IF(RES_hhdet_in_tes!J165=0,"",RES_hhdet_in_tes!J165/RES_hhdet_in_fec!J165)</f>
        <v>2.700132084205634</v>
      </c>
      <c r="K165" s="111">
        <f>IF(RES_hhdet_in_tes!K165=0,"",RES_hhdet_in_tes!K165/RES_hhdet_in_fec!K165)</f>
        <v>2.7763084503813298</v>
      </c>
      <c r="L165" s="111" t="str">
        <f>IF(RES_hhdet_in_tes!L165=0,"",RES_hhdet_in_tes!L165/RES_hhdet_in_fec!L165)</f>
        <v/>
      </c>
      <c r="M165" s="111">
        <f>IF(RES_hhdet_in_tes!M165=0,"",RES_hhdet_in_tes!M165/RES_hhdet_in_fec!M165)</f>
        <v>2.947777652327018</v>
      </c>
      <c r="N165" s="111">
        <f>IF(RES_hhdet_in_tes!N165=0,"",RES_hhdet_in_tes!N165/RES_hhdet_in_fec!N165)</f>
        <v>3.0606272773977135</v>
      </c>
      <c r="O165" s="111">
        <f>IF(RES_hhdet_in_tes!O165=0,"",RES_hhdet_in_tes!O165/RES_hhdet_in_fec!O165)</f>
        <v>3.1953898145612136</v>
      </c>
      <c r="P165" s="111">
        <f>IF(RES_hhdet_in_tes!P165=0,"",RES_hhdet_in_tes!P165/RES_hhdet_in_fec!P165)</f>
        <v>3.3415368842609992</v>
      </c>
      <c r="Q165" s="111">
        <f>IF(RES_hhdet_in_tes!Q165=0,"",RES_hhdet_in_tes!Q165/RES_hhdet_in_fec!Q165)</f>
        <v>3.4671332771268792</v>
      </c>
      <c r="R165" s="111">
        <f>IF(RES_hhdet_in_tes!R165=0,"",RES_hhdet_in_tes!R165/RES_hhdet_in_fec!R165)</f>
        <v>3.5459272061512523</v>
      </c>
      <c r="S165" s="111">
        <f>IF(RES_hhdet_in_tes!S165=0,"",RES_hhdet_in_tes!S165/RES_hhdet_in_fec!S165)</f>
        <v>3.6086433049197844</v>
      </c>
      <c r="T165" s="111">
        <f>IF(RES_hhdet_in_tes!T165=0,"",RES_hhdet_in_tes!T165/RES_hhdet_in_fec!T165)</f>
        <v>3.6610449928639799</v>
      </c>
      <c r="U165" s="111">
        <f>IF(RES_hhdet_in_tes!U165=0,"",RES_hhdet_in_tes!U165/RES_hhdet_in_fec!U165)</f>
        <v>3.7087500070559436</v>
      </c>
      <c r="V165" s="111">
        <f>IF(RES_hhdet_in_tes!V165=0,"",RES_hhdet_in_tes!V165/RES_hhdet_in_fec!V165)</f>
        <v>3.7573904875982853</v>
      </c>
      <c r="W165" s="111">
        <f>IF(RES_hhdet_in_tes!W165=0,"",RES_hhdet_in_tes!W165/RES_hhdet_in_fec!W165)</f>
        <v>3.8050101974868964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 t="str">
        <f>IF(RES_hhdet_in_tes!C166=0,"",RES_hhdet_in_tes!C166/RES_hhdet_in_fec!C166)</f>
        <v/>
      </c>
      <c r="D166" s="124" t="str">
        <f>IF(RES_hhdet_in_tes!D166=0,"",RES_hhdet_in_tes!D166/RES_hhdet_in_fec!D166)</f>
        <v/>
      </c>
      <c r="E166" s="124" t="str">
        <f>IF(RES_hhdet_in_tes!E166=0,"",RES_hhdet_in_tes!E166/RES_hhdet_in_fec!E166)</f>
        <v/>
      </c>
      <c r="F166" s="124" t="str">
        <f>IF(RES_hhdet_in_tes!F166=0,"",RES_hhdet_in_tes!F166/RES_hhdet_in_fec!F166)</f>
        <v/>
      </c>
      <c r="G166" s="124">
        <f>IF(RES_hhdet_in_tes!G166=0,"",RES_hhdet_in_tes!G166/RES_hhdet_in_fec!G166)</f>
        <v>0.56875386894726587</v>
      </c>
      <c r="H166" s="124">
        <f>IF(RES_hhdet_in_tes!H166=0,"",RES_hhdet_in_tes!H166/RES_hhdet_in_fec!H166)</f>
        <v>0.57071247871654007</v>
      </c>
      <c r="I166" s="124">
        <f>IF(RES_hhdet_in_tes!I166=0,"",RES_hhdet_in_tes!I166/RES_hhdet_in_fec!I166)</f>
        <v>0.57406010176950428</v>
      </c>
      <c r="J166" s="124">
        <f>IF(RES_hhdet_in_tes!J166=0,"",RES_hhdet_in_tes!J166/RES_hhdet_in_fec!J166)</f>
        <v>0.57818507289974908</v>
      </c>
      <c r="K166" s="124">
        <f>IF(RES_hhdet_in_tes!K166=0,"",RES_hhdet_in_tes!K166/RES_hhdet_in_fec!K166)</f>
        <v>0.58210742005801264</v>
      </c>
      <c r="L166" s="124" t="str">
        <f>IF(RES_hhdet_in_tes!L166=0,"",RES_hhdet_in_tes!L166/RES_hhdet_in_fec!L166)</f>
        <v/>
      </c>
      <c r="M166" s="124">
        <f>IF(RES_hhdet_in_tes!M166=0,"",RES_hhdet_in_tes!M166/RES_hhdet_in_fec!M166)</f>
        <v>0.59819713771869876</v>
      </c>
      <c r="N166" s="124">
        <f>IF(RES_hhdet_in_tes!N166=0,"",RES_hhdet_in_tes!N166/RES_hhdet_in_fec!N166)</f>
        <v>0.60221022663345969</v>
      </c>
      <c r="O166" s="124">
        <f>IF(RES_hhdet_in_tes!O166=0,"",RES_hhdet_in_tes!O166/RES_hhdet_in_fec!O166)</f>
        <v>0.61697321763420909</v>
      </c>
      <c r="P166" s="124">
        <f>IF(RES_hhdet_in_tes!P166=0,"",RES_hhdet_in_tes!P166/RES_hhdet_in_fec!P166)</f>
        <v>0.63058056235495885</v>
      </c>
      <c r="Q166" s="124">
        <f>IF(RES_hhdet_in_tes!Q166=0,"",RES_hhdet_in_tes!Q166/RES_hhdet_in_fec!Q166)</f>
        <v>0.65172136351163157</v>
      </c>
      <c r="R166" s="124">
        <f>IF(RES_hhdet_in_tes!R166=0,"",RES_hhdet_in_tes!R166/RES_hhdet_in_fec!R166)</f>
        <v>0.67246057242877899</v>
      </c>
      <c r="S166" s="124">
        <f>IF(RES_hhdet_in_tes!S166=0,"",RES_hhdet_in_tes!S166/RES_hhdet_in_fec!S166)</f>
        <v>0.735906837916523</v>
      </c>
      <c r="T166" s="124">
        <f>IF(RES_hhdet_in_tes!T166=0,"",RES_hhdet_in_tes!T166/RES_hhdet_in_fec!T166)</f>
        <v>0.79700395417450431</v>
      </c>
      <c r="U166" s="124">
        <f>IF(RES_hhdet_in_tes!U166=0,"",RES_hhdet_in_tes!U166/RES_hhdet_in_fec!U166)</f>
        <v>0.69841893684089207</v>
      </c>
      <c r="V166" s="124">
        <f>IF(RES_hhdet_in_tes!V166=0,"",RES_hhdet_in_tes!V166/RES_hhdet_in_fec!V166)</f>
        <v>0.7483611519040988</v>
      </c>
      <c r="W166" s="124">
        <f>IF(RES_hhdet_in_tes!W166=0,"",RES_hhdet_in_tes!W166/RES_hhdet_in_fec!W166)</f>
        <v>0.7248000663911629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 t="str">
        <f>IF(RES_hhdet_in_tes!D167=0,"",RES_hhdet_in_tes!D167/RES_hhdet_in_fec!D167)</f>
        <v/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>
        <f>IF(RES_hhdet_in_tes!G167=0,"",RES_hhdet_in_tes!G167/RES_hhdet_in_fec!G167)</f>
        <v>0.52357718843300072</v>
      </c>
      <c r="H167" s="111">
        <f>IF(RES_hhdet_in_tes!H167=0,"",RES_hhdet_in_tes!H167/RES_hhdet_in_fec!H167)</f>
        <v>0.52835050558972196</v>
      </c>
      <c r="I167" s="111">
        <f>IF(RES_hhdet_in_tes!I167=0,"",RES_hhdet_in_tes!I167/RES_hhdet_in_fec!I167)</f>
        <v>0.53366852994536451</v>
      </c>
      <c r="J167" s="111">
        <f>IF(RES_hhdet_in_tes!J167=0,"",RES_hhdet_in_tes!J167/RES_hhdet_in_fec!J167)</f>
        <v>0.53995492265464595</v>
      </c>
      <c r="K167" s="111">
        <f>IF(RES_hhdet_in_tes!K167=0,"",RES_hhdet_in_tes!K167/RES_hhdet_in_fec!K167)</f>
        <v>0.54756990713521425</v>
      </c>
      <c r="L167" s="111" t="str">
        <f>IF(RES_hhdet_in_tes!L167=0,"",RES_hhdet_in_tes!L167/RES_hhdet_in_fec!L167)</f>
        <v/>
      </c>
      <c r="M167" s="111">
        <f>IF(RES_hhdet_in_tes!M167=0,"",RES_hhdet_in_tes!M167/RES_hhdet_in_fec!M167)</f>
        <v>0.57562299248534798</v>
      </c>
      <c r="N167" s="111">
        <f>IF(RES_hhdet_in_tes!N167=0,"",RES_hhdet_in_tes!N167/RES_hhdet_in_fec!N167)</f>
        <v>0.60732250918362551</v>
      </c>
      <c r="O167" s="111">
        <f>IF(RES_hhdet_in_tes!O167=0,"",RES_hhdet_in_tes!O167/RES_hhdet_in_fec!O167)</f>
        <v>0.65397331368664502</v>
      </c>
      <c r="P167" s="111">
        <f>IF(RES_hhdet_in_tes!P167=0,"",RES_hhdet_in_tes!P167/RES_hhdet_in_fec!P167)</f>
        <v>0.71081521032549499</v>
      </c>
      <c r="Q167" s="111">
        <f>IF(RES_hhdet_in_tes!Q167=0,"",RES_hhdet_in_tes!Q167/RES_hhdet_in_fec!Q167)</f>
        <v>0.76242492170474585</v>
      </c>
      <c r="R167" s="111">
        <f>IF(RES_hhdet_in_tes!R167=0,"",RES_hhdet_in_tes!R167/RES_hhdet_in_fec!R167)</f>
        <v>0.79725516326835311</v>
      </c>
      <c r="S167" s="111">
        <f>IF(RES_hhdet_in_tes!S167=0,"",RES_hhdet_in_tes!S167/RES_hhdet_in_fec!S167)</f>
        <v>0.83081885059332172</v>
      </c>
      <c r="T167" s="111">
        <f>IF(RES_hhdet_in_tes!T167=0,"",RES_hhdet_in_tes!T167/RES_hhdet_in_fec!T167)</f>
        <v>0.86121615232156712</v>
      </c>
      <c r="U167" s="111">
        <f>IF(RES_hhdet_in_tes!U167=0,"",RES_hhdet_in_tes!U167/RES_hhdet_in_fec!U167)</f>
        <v>0.88654723709511118</v>
      </c>
      <c r="V167" s="111">
        <f>IF(RES_hhdet_in_tes!V167=0,"",RES_hhdet_in_tes!V167/RES_hhdet_in_fec!V167)</f>
        <v>0.90491227355593051</v>
      </c>
      <c r="W167" s="111">
        <f>IF(RES_hhdet_in_tes!W167=0,"",RES_hhdet_in_tes!W167/RES_hhdet_in_fec!W167)</f>
        <v>0.91355096860986451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>
        <f>IF(RES_hhdet_in_tes!T168=0,"",RES_hhdet_in_tes!T168/RES_hhdet_in_fec!T168)</f>
        <v>0.95133240579381795</v>
      </c>
      <c r="U168" s="111" t="str">
        <f>IF(RES_hhdet_in_tes!U168=0,"",RES_hhdet_in_tes!U168/RES_hhdet_in_fec!U168)</f>
        <v/>
      </c>
      <c r="V168" s="111">
        <f>IF(RES_hhdet_in_tes!V168=0,"",RES_hhdet_in_tes!V168/RES_hhdet_in_fec!V168)</f>
        <v>0.9690490278876569</v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>
        <f>IF(RES_hhdet_in_tes!T169=0,"",RES_hhdet_in_tes!T169/RES_hhdet_in_fec!T169)</f>
        <v>0.86121615232156712</v>
      </c>
      <c r="U169" s="112" t="str">
        <f>IF(RES_hhdet_in_tes!U169=0,"",RES_hhdet_in_tes!U169/RES_hhdet_in_fec!U169)</f>
        <v/>
      </c>
      <c r="V169" s="112">
        <f>IF(RES_hhdet_in_tes!V169=0,"",RES_hhdet_in_tes!V169/RES_hhdet_in_fec!V169)</f>
        <v>0.90491227355593051</v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>
        <f>IF(RES_hhdet_in_tes!T170=0,"",RES_hhdet_in_tes!T170/RES_hhdet_in_fec!T170)</f>
        <v>1</v>
      </c>
      <c r="U170" s="113" t="str">
        <f>IF(RES_hhdet_in_tes!U170=0,"",RES_hhdet_in_tes!U170/RES_hhdet_in_fec!U170)</f>
        <v/>
      </c>
      <c r="V170" s="113">
        <f>IF(RES_hhdet_in_tes!V170=0,"",RES_hhdet_in_tes!V170/RES_hhdet_in_fec!V170)</f>
        <v>1</v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 t="str">
        <f>IF(RES_hhdet_in_tes!C171=0,"",RES_hhdet_in_tes!C171/RES_hhdet_in_fec!C171)</f>
        <v/>
      </c>
      <c r="D171" s="112" t="str">
        <f>IF(RES_hhdet_in_tes!D171=0,"",RES_hhdet_in_tes!D171/RES_hhdet_in_fec!D171)</f>
        <v/>
      </c>
      <c r="E171" s="112" t="str">
        <f>IF(RES_hhdet_in_tes!E171=0,"",RES_hhdet_in_tes!E171/RES_hhdet_in_fec!E171)</f>
        <v/>
      </c>
      <c r="F171" s="112" t="str">
        <f>IF(RES_hhdet_in_tes!F171=0,"",RES_hhdet_in_tes!F171/RES_hhdet_in_fec!F171)</f>
        <v/>
      </c>
      <c r="G171" s="112">
        <f>IF(RES_hhdet_in_tes!G171=0,"",RES_hhdet_in_tes!G171/RES_hhdet_in_fec!G171)</f>
        <v>0.57557726447027102</v>
      </c>
      <c r="H171" s="112">
        <f>IF(RES_hhdet_in_tes!H171=0,"",RES_hhdet_in_tes!H171/RES_hhdet_in_fec!H171)</f>
        <v>0.57745469785629855</v>
      </c>
      <c r="I171" s="112">
        <f>IF(RES_hhdet_in_tes!I171=0,"",RES_hhdet_in_tes!I171/RES_hhdet_in_fec!I171)</f>
        <v>0.57945569943554109</v>
      </c>
      <c r="J171" s="112">
        <f>IF(RES_hhdet_in_tes!J171=0,"",RES_hhdet_in_tes!J171/RES_hhdet_in_fec!J171)</f>
        <v>0.5816780354009371</v>
      </c>
      <c r="K171" s="112">
        <f>IF(RES_hhdet_in_tes!K171=0,"",RES_hhdet_in_tes!K171/RES_hhdet_in_fec!K171)</f>
        <v>0.58420834618173667</v>
      </c>
      <c r="L171" s="112" t="str">
        <f>IF(RES_hhdet_in_tes!L171=0,"",RES_hhdet_in_tes!L171/RES_hhdet_in_fec!L171)</f>
        <v/>
      </c>
      <c r="M171" s="112">
        <f>IF(RES_hhdet_in_tes!M171=0,"",RES_hhdet_in_tes!M171/RES_hhdet_in_fec!M171)</f>
        <v>0.59227155409122345</v>
      </c>
      <c r="N171" s="112">
        <f>IF(RES_hhdet_in_tes!N171=0,"",RES_hhdet_in_tes!N171/RES_hhdet_in_fec!N171)</f>
        <v>0.6006655063215175</v>
      </c>
      <c r="O171" s="112">
        <f>IF(RES_hhdet_in_tes!O171=0,"",RES_hhdet_in_tes!O171/RES_hhdet_in_fec!O171)</f>
        <v>0.61337879682634266</v>
      </c>
      <c r="P171" s="112">
        <f>IF(RES_hhdet_in_tes!P171=0,"",RES_hhdet_in_tes!P171/RES_hhdet_in_fec!P171)</f>
        <v>0.62991715576368912</v>
      </c>
      <c r="Q171" s="112">
        <f>IF(RES_hhdet_in_tes!Q171=0,"",RES_hhdet_in_tes!Q171/RES_hhdet_in_fec!Q171)</f>
        <v>0.64614526338488654</v>
      </c>
      <c r="R171" s="112">
        <f>IF(RES_hhdet_in_tes!R171=0,"",RES_hhdet_in_tes!R171/RES_hhdet_in_fec!R171)</f>
        <v>0.65777847445055004</v>
      </c>
      <c r="S171" s="112">
        <f>IF(RES_hhdet_in_tes!S171=0,"",RES_hhdet_in_tes!S171/RES_hhdet_in_fec!S171)</f>
        <v>0.66929699972164713</v>
      </c>
      <c r="T171" s="112">
        <f>IF(RES_hhdet_in_tes!T171=0,"",RES_hhdet_in_tes!T171/RES_hhdet_in_fec!T171)</f>
        <v>0.68045931711972663</v>
      </c>
      <c r="U171" s="112">
        <f>IF(RES_hhdet_in_tes!U171=0,"",RES_hhdet_in_tes!U171/RES_hhdet_in_fec!U171)</f>
        <v>0.69094488205788618</v>
      </c>
      <c r="V171" s="112">
        <f>IF(RES_hhdet_in_tes!V171=0,"",RES_hhdet_in_tes!V171/RES_hhdet_in_fec!V171)</f>
        <v>0.70026191496024748</v>
      </c>
      <c r="W171" s="112">
        <f>IF(RES_hhdet_in_tes!W171=0,"",RES_hhdet_in_tes!W171/RES_hhdet_in_fec!W171)</f>
        <v>0.70759622105460307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 t="str">
        <f>IF(RES_hhdet_in_tes!D172=0,"",RES_hhdet_in_tes!D172/RES_hhdet_in_fec!D172)</f>
        <v/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 t="str">
        <f>IF(RES_hhdet_in_tes!G172=0,"",RES_hhdet_in_tes!G172/RES_hhdet_in_fec!G172)</f>
        <v/>
      </c>
      <c r="H172" s="113" t="str">
        <f>IF(RES_hhdet_in_tes!H172=0,"",RES_hhdet_in_tes!H172/RES_hhdet_in_fec!H172)</f>
        <v/>
      </c>
      <c r="I172" s="113" t="str">
        <f>IF(RES_hhdet_in_tes!I172=0,"",RES_hhdet_in_tes!I172/RES_hhdet_in_fec!I172)</f>
        <v/>
      </c>
      <c r="J172" s="113" t="str">
        <f>IF(RES_hhdet_in_tes!J172=0,"",RES_hhdet_in_tes!J172/RES_hhdet_in_fec!J172)</f>
        <v/>
      </c>
      <c r="K172" s="113" t="str">
        <f>IF(RES_hhdet_in_tes!K172=0,"",RES_hhdet_in_tes!K172/RES_hhdet_in_fec!K172)</f>
        <v/>
      </c>
      <c r="L172" s="113" t="str">
        <f>IF(RES_hhdet_in_tes!L172=0,"",RES_hhdet_in_tes!L172/RES_hhdet_in_fec!L172)</f>
        <v/>
      </c>
      <c r="M172" s="113">
        <f>IF(RES_hhdet_in_tes!M172=0,"",RES_hhdet_in_tes!M172/RES_hhdet_in_fec!M172)</f>
        <v>0.82235735054307701</v>
      </c>
      <c r="N172" s="113">
        <f>IF(RES_hhdet_in_tes!N172=0,"",RES_hhdet_in_tes!N172/RES_hhdet_in_fec!N172)</f>
        <v>0.82000875147303953</v>
      </c>
      <c r="O172" s="113">
        <f>IF(RES_hhdet_in_tes!O172=0,"",RES_hhdet_in_tes!O172/RES_hhdet_in_fec!O172)</f>
        <v>0.81371217618320091</v>
      </c>
      <c r="P172" s="113" t="str">
        <f>IF(RES_hhdet_in_tes!P172=0,"",RES_hhdet_in_tes!P172/RES_hhdet_in_fec!P172)</f>
        <v/>
      </c>
      <c r="Q172" s="113">
        <f>IF(RES_hhdet_in_tes!Q172=0,"",RES_hhdet_in_tes!Q172/RES_hhdet_in_fec!Q172)</f>
        <v>0.84774977984733868</v>
      </c>
      <c r="R172" s="113">
        <f>IF(RES_hhdet_in_tes!R172=0,"",RES_hhdet_in_tes!R172/RES_hhdet_in_fec!R172)</f>
        <v>0.85356122962220149</v>
      </c>
      <c r="S172" s="113">
        <f>IF(RES_hhdet_in_tes!S172=0,"",RES_hhdet_in_tes!S172/RES_hhdet_in_fec!S172)</f>
        <v>0.87058228313157204</v>
      </c>
      <c r="T172" s="113">
        <f>IF(RES_hhdet_in_tes!T172=0,"",RES_hhdet_in_tes!T172/RES_hhdet_in_fec!T172)</f>
        <v>0.87070295063373682</v>
      </c>
      <c r="U172" s="113">
        <f>IF(RES_hhdet_in_tes!U172=0,"",RES_hhdet_in_tes!U172/RES_hhdet_in_fec!U172)</f>
        <v>0.88278589738134661</v>
      </c>
      <c r="V172" s="113">
        <f>IF(RES_hhdet_in_tes!V172=0,"",RES_hhdet_in_tes!V172/RES_hhdet_in_fec!V172)</f>
        <v>0.88635997974214831</v>
      </c>
      <c r="W172" s="113">
        <f>IF(RES_hhdet_in_tes!W172=0,"",RES_hhdet_in_tes!W172/RES_hhdet_in_fec!W172)</f>
        <v>0.89065386112159406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 t="str">
        <f>IF(RES_hhdet_in_tes!D173=0,"",RES_hhdet_in_tes!D173/RES_hhdet_in_fec!D173)</f>
        <v/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 t="str">
        <f>IF(RES_hhdet_in_tes!G173=0,"",RES_hhdet_in_tes!G173/RES_hhdet_in_fec!G173)</f>
        <v/>
      </c>
      <c r="H173" s="111" t="str">
        <f>IF(RES_hhdet_in_tes!H173=0,"",RES_hhdet_in_tes!H173/RES_hhdet_in_fec!H173)</f>
        <v/>
      </c>
      <c r="I173" s="111" t="str">
        <f>IF(RES_hhdet_in_tes!I173=0,"",RES_hhdet_in_tes!I173/RES_hhdet_in_fec!I173)</f>
        <v/>
      </c>
      <c r="J173" s="111" t="str">
        <f>IF(RES_hhdet_in_tes!J173=0,"",RES_hhdet_in_tes!J173/RES_hhdet_in_fec!J173)</f>
        <v/>
      </c>
      <c r="K173" s="111" t="str">
        <f>IF(RES_hhdet_in_tes!K173=0,"",RES_hhdet_in_tes!K173/RES_hhdet_in_fec!K173)</f>
        <v/>
      </c>
      <c r="L173" s="111" t="str">
        <f>IF(RES_hhdet_in_tes!L173=0,"",RES_hhdet_in_tes!L173/RES_hhdet_in_fec!L173)</f>
        <v/>
      </c>
      <c r="M173" s="111">
        <f>IF(RES_hhdet_in_tes!M173=0,"",RES_hhdet_in_tes!M173/RES_hhdet_in_fec!M173)</f>
        <v>0.59227155409122345</v>
      </c>
      <c r="N173" s="111">
        <f>IF(RES_hhdet_in_tes!N173=0,"",RES_hhdet_in_tes!N173/RES_hhdet_in_fec!N173)</f>
        <v>0.6006655063215175</v>
      </c>
      <c r="O173" s="111">
        <f>IF(RES_hhdet_in_tes!O173=0,"",RES_hhdet_in_tes!O173/RES_hhdet_in_fec!O173)</f>
        <v>0.61337879682634266</v>
      </c>
      <c r="P173" s="111" t="str">
        <f>IF(RES_hhdet_in_tes!P173=0,"",RES_hhdet_in_tes!P173/RES_hhdet_in_fec!P173)</f>
        <v/>
      </c>
      <c r="Q173" s="111">
        <f>IF(RES_hhdet_in_tes!Q173=0,"",RES_hhdet_in_tes!Q173/RES_hhdet_in_fec!Q173)</f>
        <v>0.64614526338488654</v>
      </c>
      <c r="R173" s="111">
        <f>IF(RES_hhdet_in_tes!R173=0,"",RES_hhdet_in_tes!R173/RES_hhdet_in_fec!R173)</f>
        <v>0.65777847445055004</v>
      </c>
      <c r="S173" s="111">
        <f>IF(RES_hhdet_in_tes!S173=0,"",RES_hhdet_in_tes!S173/RES_hhdet_in_fec!S173)</f>
        <v>0.66929699972164713</v>
      </c>
      <c r="T173" s="111">
        <f>IF(RES_hhdet_in_tes!T173=0,"",RES_hhdet_in_tes!T173/RES_hhdet_in_fec!T173)</f>
        <v>0.68045931711972663</v>
      </c>
      <c r="U173" s="111">
        <f>IF(RES_hhdet_in_tes!U173=0,"",RES_hhdet_in_tes!U173/RES_hhdet_in_fec!U173)</f>
        <v>0.69094488205788618</v>
      </c>
      <c r="V173" s="111">
        <f>IF(RES_hhdet_in_tes!V173=0,"",RES_hhdet_in_tes!V173/RES_hhdet_in_fec!V173)</f>
        <v>0.70026191496024748</v>
      </c>
      <c r="W173" s="111">
        <f>IF(RES_hhdet_in_tes!W173=0,"",RES_hhdet_in_tes!W173/RES_hhdet_in_fec!W173)</f>
        <v>0.70759622105460307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 t="str">
        <f>IF(RES_hhdet_in_tes!D174=0,"",RES_hhdet_in_tes!D174/RES_hhdet_in_fec!D174)</f>
        <v/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 t="str">
        <f>IF(RES_hhdet_in_tes!G174=0,"",RES_hhdet_in_tes!G174/RES_hhdet_in_fec!G174)</f>
        <v/>
      </c>
      <c r="H174" s="45" t="str">
        <f>IF(RES_hhdet_in_tes!H174=0,"",RES_hhdet_in_tes!H174/RES_hhdet_in_fec!H174)</f>
        <v/>
      </c>
      <c r="I174" s="45" t="str">
        <f>IF(RES_hhdet_in_tes!I174=0,"",RES_hhdet_in_tes!I174/RES_hhdet_in_fec!I174)</f>
        <v/>
      </c>
      <c r="J174" s="45" t="str">
        <f>IF(RES_hhdet_in_tes!J174=0,"",RES_hhdet_in_tes!J174/RES_hhdet_in_fec!J174)</f>
        <v/>
      </c>
      <c r="K174" s="45" t="str">
        <f>IF(RES_hhdet_in_tes!K174=0,"",RES_hhdet_in_tes!K174/RES_hhdet_in_fec!K174)</f>
        <v/>
      </c>
      <c r="L174" s="45" t="str">
        <f>IF(RES_hhdet_in_tes!L174=0,"",RES_hhdet_in_tes!L174/RES_hhdet_in_fec!L174)</f>
        <v/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 t="str">
        <f>IF(RES_hhdet_in_tes!P174=0,"",RES_hhdet_in_tes!P174/RES_hhdet_in_fec!P174)</f>
        <v/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 t="str">
        <f>IF(RES_hhdet_in_tes!C175=0,"",RES_hhdet_in_tes!C175/RES_hhdet_in_fec!C175)</f>
        <v/>
      </c>
      <c r="D175" s="124" t="str">
        <f>IF(RES_hhdet_in_tes!D175=0,"",RES_hhdet_in_tes!D175/RES_hhdet_in_fec!D175)</f>
        <v/>
      </c>
      <c r="E175" s="124" t="str">
        <f>IF(RES_hhdet_in_tes!E175=0,"",RES_hhdet_in_tes!E175/RES_hhdet_in_fec!E175)</f>
        <v/>
      </c>
      <c r="F175" s="124" t="str">
        <f>IF(RES_hhdet_in_tes!F175=0,"",RES_hhdet_in_tes!F175/RES_hhdet_in_fec!F175)</f>
        <v/>
      </c>
      <c r="G175" s="124">
        <f>IF(RES_hhdet_in_tes!G175=0,"",RES_hhdet_in_tes!G175/RES_hhdet_in_fec!G175)</f>
        <v>0.7415439661045865</v>
      </c>
      <c r="H175" s="124">
        <f>IF(RES_hhdet_in_tes!H175=0,"",RES_hhdet_in_tes!H175/RES_hhdet_in_fec!H175)</f>
        <v>0.74133440306146481</v>
      </c>
      <c r="I175" s="124">
        <f>IF(RES_hhdet_in_tes!I175=0,"",RES_hhdet_in_tes!I175/RES_hhdet_in_fec!I175)</f>
        <v>0.74452978161481009</v>
      </c>
      <c r="J175" s="124">
        <f>IF(RES_hhdet_in_tes!J175=0,"",RES_hhdet_in_tes!J175/RES_hhdet_in_fec!J175)</f>
        <v>0.74127661326599592</v>
      </c>
      <c r="K175" s="124">
        <f>IF(RES_hhdet_in_tes!K175=0,"",RES_hhdet_in_tes!K175/RES_hhdet_in_fec!K175)</f>
        <v>0.75002861515716734</v>
      </c>
      <c r="L175" s="124" t="str">
        <f>IF(RES_hhdet_in_tes!L175=0,"",RES_hhdet_in_tes!L175/RES_hhdet_in_fec!L175)</f>
        <v/>
      </c>
      <c r="M175" s="124">
        <f>IF(RES_hhdet_in_tes!M175=0,"",RES_hhdet_in_tes!M175/RES_hhdet_in_fec!M175)</f>
        <v>0.75784862933265207</v>
      </c>
      <c r="N175" s="124">
        <f>IF(RES_hhdet_in_tes!N175=0,"",RES_hhdet_in_tes!N175/RES_hhdet_in_fec!N175)</f>
        <v>0.76220064997512016</v>
      </c>
      <c r="O175" s="124">
        <f>IF(RES_hhdet_in_tes!O175=0,"",RES_hhdet_in_tes!O175/RES_hhdet_in_fec!O175)</f>
        <v>0.76692541728884733</v>
      </c>
      <c r="P175" s="124">
        <f>IF(RES_hhdet_in_tes!P175=0,"",RES_hhdet_in_tes!P175/RES_hhdet_in_fec!P175)</f>
        <v>0.77668187748328765</v>
      </c>
      <c r="Q175" s="124">
        <f>IF(RES_hhdet_in_tes!Q175=0,"",RES_hhdet_in_tes!Q175/RES_hhdet_in_fec!Q175)</f>
        <v>0.78078833787219626</v>
      </c>
      <c r="R175" s="124">
        <f>IF(RES_hhdet_in_tes!R175=0,"",RES_hhdet_in_tes!R175/RES_hhdet_in_fec!R175)</f>
        <v>0.79241672541405739</v>
      </c>
      <c r="S175" s="124">
        <f>IF(RES_hhdet_in_tes!S175=0,"",RES_hhdet_in_tes!S175/RES_hhdet_in_fec!S175)</f>
        <v>0.80948997749148022</v>
      </c>
      <c r="T175" s="124">
        <f>IF(RES_hhdet_in_tes!T175=0,"",RES_hhdet_in_tes!T175/RES_hhdet_in_fec!T175)</f>
        <v>0.8271430902582757</v>
      </c>
      <c r="U175" s="124">
        <f>IF(RES_hhdet_in_tes!U175=0,"",RES_hhdet_in_tes!U175/RES_hhdet_in_fec!U175)</f>
        <v>0.8263919143242523</v>
      </c>
      <c r="V175" s="124">
        <f>IF(RES_hhdet_in_tes!V175=0,"",RES_hhdet_in_tes!V175/RES_hhdet_in_fec!V175)</f>
        <v>0.84531151039378494</v>
      </c>
      <c r="W175" s="124">
        <f>IF(RES_hhdet_in_tes!W175=0,"",RES_hhdet_in_tes!W175/RES_hhdet_in_fec!W175)</f>
        <v>0.84011487416751951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 t="str">
        <f>IF(RES_hhdet_in_tes!C176=0,"",RES_hhdet_in_tes!C176/RES_hhdet_in_fec!C176)</f>
        <v/>
      </c>
      <c r="D176" s="111" t="str">
        <f>IF(RES_hhdet_in_tes!D176=0,"",RES_hhdet_in_tes!D176/RES_hhdet_in_fec!D176)</f>
        <v/>
      </c>
      <c r="E176" s="111" t="str">
        <f>IF(RES_hhdet_in_tes!E176=0,"",RES_hhdet_in_tes!E176/RES_hhdet_in_fec!E176)</f>
        <v/>
      </c>
      <c r="F176" s="111" t="str">
        <f>IF(RES_hhdet_in_tes!F176=0,"",RES_hhdet_in_tes!F176/RES_hhdet_in_fec!F176)</f>
        <v/>
      </c>
      <c r="G176" s="111">
        <f>IF(RES_hhdet_in_tes!G176=0,"",RES_hhdet_in_tes!G176/RES_hhdet_in_fec!G176)</f>
        <v>0.59140158073503002</v>
      </c>
      <c r="H176" s="111">
        <f>IF(RES_hhdet_in_tes!H176=0,"",RES_hhdet_in_tes!H176/RES_hhdet_in_fec!H176)</f>
        <v>0.59186284592693095</v>
      </c>
      <c r="I176" s="111">
        <f>IF(RES_hhdet_in_tes!I176=0,"",RES_hhdet_in_tes!I176/RES_hhdet_in_fec!I176)</f>
        <v>0.5923172065688902</v>
      </c>
      <c r="J176" s="111">
        <f>IF(RES_hhdet_in_tes!J176=0,"",RES_hhdet_in_tes!J176/RES_hhdet_in_fec!J176)</f>
        <v>0.59275929245539727</v>
      </c>
      <c r="K176" s="111">
        <f>IF(RES_hhdet_in_tes!K176=0,"",RES_hhdet_in_tes!K176/RES_hhdet_in_fec!K176)</f>
        <v>0.59318453749923639</v>
      </c>
      <c r="L176" s="111" t="str">
        <f>IF(RES_hhdet_in_tes!L176=0,"",RES_hhdet_in_tes!L176/RES_hhdet_in_fec!L176)</f>
        <v/>
      </c>
      <c r="M176" s="111">
        <f>IF(RES_hhdet_in_tes!M176=0,"",RES_hhdet_in_tes!M176/RES_hhdet_in_fec!M176)</f>
        <v>0.59381083822584535</v>
      </c>
      <c r="N176" s="111">
        <f>IF(RES_hhdet_in_tes!N176=0,"",RES_hhdet_in_tes!N176/RES_hhdet_in_fec!N176)</f>
        <v>0.59381083822584535</v>
      </c>
      <c r="O176" s="111">
        <f>IF(RES_hhdet_in_tes!O176=0,"",RES_hhdet_in_tes!O176/RES_hhdet_in_fec!O176)</f>
        <v>0.59381083822584535</v>
      </c>
      <c r="P176" s="111">
        <f>IF(RES_hhdet_in_tes!P176=0,"",RES_hhdet_in_tes!P176/RES_hhdet_in_fec!P176)</f>
        <v>0.59381083822584535</v>
      </c>
      <c r="Q176" s="111">
        <f>IF(RES_hhdet_in_tes!Q176=0,"",RES_hhdet_in_tes!Q176/RES_hhdet_in_fec!Q176)</f>
        <v>0.59381083822584535</v>
      </c>
      <c r="R176" s="111">
        <f>IF(RES_hhdet_in_tes!R176=0,"",RES_hhdet_in_tes!R176/RES_hhdet_in_fec!R176)</f>
        <v>0.59519516057153399</v>
      </c>
      <c r="S176" s="111">
        <f>IF(RES_hhdet_in_tes!S176=0,"",RES_hhdet_in_tes!S176/RES_hhdet_in_fec!S176)</f>
        <v>0.5974588412585814</v>
      </c>
      <c r="T176" s="111">
        <f>IF(RES_hhdet_in_tes!T176=0,"",RES_hhdet_in_tes!T176/RES_hhdet_in_fec!T176)</f>
        <v>0.60009980206013469</v>
      </c>
      <c r="U176" s="111">
        <f>IF(RES_hhdet_in_tes!U176=0,"",RES_hhdet_in_tes!U176/RES_hhdet_in_fec!U176)</f>
        <v>0.6028350828903154</v>
      </c>
      <c r="V176" s="111">
        <f>IF(RES_hhdet_in_tes!V176=0,"",RES_hhdet_in_tes!V176/RES_hhdet_in_fec!V176)</f>
        <v>0.60538172366324228</v>
      </c>
      <c r="W176" s="111">
        <f>IF(RES_hhdet_in_tes!W176=0,"",RES_hhdet_in_tes!W176/RES_hhdet_in_fec!W176)</f>
        <v>0.60773972437891421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 t="str">
        <f>IF(RES_hhdet_in_tes!C177=0,"",RES_hhdet_in_tes!C177/RES_hhdet_in_fec!C177)</f>
        <v/>
      </c>
      <c r="D177" s="45" t="str">
        <f>IF(RES_hhdet_in_tes!D177=0,"",RES_hhdet_in_tes!D177/RES_hhdet_in_fec!D177)</f>
        <v/>
      </c>
      <c r="E177" s="45" t="str">
        <f>IF(RES_hhdet_in_tes!E177=0,"",RES_hhdet_in_tes!E177/RES_hhdet_in_fec!E177)</f>
        <v/>
      </c>
      <c r="F177" s="45" t="str">
        <f>IF(RES_hhdet_in_tes!F177=0,"",RES_hhdet_in_tes!F177/RES_hhdet_in_fec!F177)</f>
        <v/>
      </c>
      <c r="G177" s="45">
        <f>IF(RES_hhdet_in_tes!G177=0,"",RES_hhdet_in_tes!G177/RES_hhdet_in_fec!G177)</f>
        <v>0.75685764194928862</v>
      </c>
      <c r="H177" s="45">
        <f>IF(RES_hhdet_in_tes!H177=0,"",RES_hhdet_in_tes!H177/RES_hhdet_in_fec!H177)</f>
        <v>0.75834741190583976</v>
      </c>
      <c r="I177" s="45">
        <f>IF(RES_hhdet_in_tes!I177=0,"",RES_hhdet_in_tes!I177/RES_hhdet_in_fec!I177)</f>
        <v>0.75988787222576981</v>
      </c>
      <c r="J177" s="45">
        <f>IF(RES_hhdet_in_tes!J177=0,"",RES_hhdet_in_tes!J177/RES_hhdet_in_fec!J177)</f>
        <v>0.76151844874726282</v>
      </c>
      <c r="K177" s="45">
        <f>IF(RES_hhdet_in_tes!K177=0,"",RES_hhdet_in_tes!K177/RES_hhdet_in_fec!K177)</f>
        <v>0.76327266380300318</v>
      </c>
      <c r="L177" s="45" t="str">
        <f>IF(RES_hhdet_in_tes!L177=0,"",RES_hhdet_in_tes!L177/RES_hhdet_in_fec!L177)</f>
        <v/>
      </c>
      <c r="M177" s="45">
        <f>IF(RES_hhdet_in_tes!M177=0,"",RES_hhdet_in_tes!M177/RES_hhdet_in_fec!M177)</f>
        <v>0.76772656846630405</v>
      </c>
      <c r="N177" s="45">
        <f>IF(RES_hhdet_in_tes!N177=0,"",RES_hhdet_in_tes!N177/RES_hhdet_in_fec!N177)</f>
        <v>0.77112920030348697</v>
      </c>
      <c r="O177" s="45">
        <f>IF(RES_hhdet_in_tes!O177=0,"",RES_hhdet_in_tes!O177/RES_hhdet_in_fec!O177)</f>
        <v>0.7757449636560626</v>
      </c>
      <c r="P177" s="45">
        <f>IF(RES_hhdet_in_tes!P177=0,"",RES_hhdet_in_tes!P177/RES_hhdet_in_fec!P177)</f>
        <v>0.78177216807877303</v>
      </c>
      <c r="Q177" s="45">
        <f>IF(RES_hhdet_in_tes!Q177=0,"",RES_hhdet_in_tes!Q177/RES_hhdet_in_fec!Q177)</f>
        <v>0.7895404315576513</v>
      </c>
      <c r="R177" s="45">
        <f>IF(RES_hhdet_in_tes!R177=0,"",RES_hhdet_in_tes!R177/RES_hhdet_in_fec!R177)</f>
        <v>0.80010795619476671</v>
      </c>
      <c r="S177" s="45">
        <f>IF(RES_hhdet_in_tes!S177=0,"",RES_hhdet_in_tes!S177/RES_hhdet_in_fec!S177)</f>
        <v>0.81329721534018884</v>
      </c>
      <c r="T177" s="45">
        <f>IF(RES_hhdet_in_tes!T177=0,"",RES_hhdet_in_tes!T177/RES_hhdet_in_fec!T177)</f>
        <v>0.82747780799312509</v>
      </c>
      <c r="U177" s="45">
        <f>IF(RES_hhdet_in_tes!U177=0,"",RES_hhdet_in_tes!U177/RES_hhdet_in_fec!U177)</f>
        <v>0.84101933315282251</v>
      </c>
      <c r="V177" s="45">
        <f>IF(RES_hhdet_in_tes!V177=0,"",RES_hhdet_in_tes!V177/RES_hhdet_in_fec!V177)</f>
        <v>0.85229138981851071</v>
      </c>
      <c r="W177" s="45">
        <f>IF(RES_hhdet_in_tes!W177=0,"",RES_hhdet_in_tes!W177/RES_hhdet_in_fec!W177)</f>
        <v>0.86072127070185445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7.2122807701476868</v>
      </c>
      <c r="D3" s="117">
        <f t="shared" si="0"/>
        <v>12.608465292486235</v>
      </c>
      <c r="E3" s="117">
        <f t="shared" si="0"/>
        <v>7.9670001725053705</v>
      </c>
      <c r="F3" s="117">
        <f t="shared" si="0"/>
        <v>10.581037691665838</v>
      </c>
      <c r="G3" s="117">
        <f t="shared" si="0"/>
        <v>1.1027121510567071</v>
      </c>
      <c r="H3" s="117">
        <f t="shared" si="0"/>
        <v>2.7263658834454274</v>
      </c>
      <c r="I3" s="117">
        <f t="shared" si="0"/>
        <v>5.3184531798726722</v>
      </c>
      <c r="J3" s="117">
        <f t="shared" si="0"/>
        <v>6.6735097453660144</v>
      </c>
      <c r="K3" s="117">
        <f t="shared" si="0"/>
        <v>0.70188012726943438</v>
      </c>
      <c r="L3" s="117">
        <f t="shared" si="0"/>
        <v>0</v>
      </c>
      <c r="M3" s="117">
        <f t="shared" si="0"/>
        <v>0</v>
      </c>
      <c r="N3" s="117">
        <f t="shared" si="0"/>
        <v>0.6131894752383984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8.1114840839911988</v>
      </c>
      <c r="S3" s="117">
        <f t="shared" si="1"/>
        <v>6.6552785040746594</v>
      </c>
      <c r="T3" s="117">
        <f t="shared" si="1"/>
        <v>5.7700721912194517</v>
      </c>
      <c r="U3" s="117">
        <f t="shared" si="1"/>
        <v>4.4544489685283795</v>
      </c>
      <c r="V3" s="117">
        <f t="shared" si="1"/>
        <v>11.495539245350145</v>
      </c>
      <c r="W3" s="117">
        <f t="shared" ref="W3" si="2">W4+W7+W9+W19</f>
        <v>4.9536600483531421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6.7534911645744407</v>
      </c>
      <c r="D4" s="122">
        <f t="shared" si="3"/>
        <v>11.783398459471412</v>
      </c>
      <c r="E4" s="122">
        <f t="shared" si="3"/>
        <v>7.4155537153433002</v>
      </c>
      <c r="F4" s="122">
        <f t="shared" si="3"/>
        <v>10.069311217332521</v>
      </c>
      <c r="G4" s="122">
        <f t="shared" si="3"/>
        <v>1.0752715814488556</v>
      </c>
      <c r="H4" s="122">
        <f t="shared" si="3"/>
        <v>2.5764166535767261</v>
      </c>
      <c r="I4" s="122">
        <f t="shared" si="3"/>
        <v>4.8435501467310127</v>
      </c>
      <c r="J4" s="122">
        <f t="shared" si="3"/>
        <v>5.7441150327899466</v>
      </c>
      <c r="K4" s="122">
        <f t="shared" si="3"/>
        <v>0.60856942438601436</v>
      </c>
      <c r="L4" s="122">
        <f t="shared" si="3"/>
        <v>0</v>
      </c>
      <c r="M4" s="122">
        <f t="shared" si="3"/>
        <v>0</v>
      </c>
      <c r="N4" s="122">
        <f t="shared" si="3"/>
        <v>0.560919269314887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6.9483719469077299</v>
      </c>
      <c r="S4" s="122">
        <f t="shared" si="4"/>
        <v>5.6565194753792838</v>
      </c>
      <c r="T4" s="122">
        <f t="shared" si="4"/>
        <v>4.7252277305306745</v>
      </c>
      <c r="U4" s="122">
        <f t="shared" si="4"/>
        <v>3.4971617766473404</v>
      </c>
      <c r="V4" s="122">
        <f t="shared" si="4"/>
        <v>8.743570640134946</v>
      </c>
      <c r="W4" s="122">
        <f t="shared" ref="W4" si="5">SUM(W5:W6)</f>
        <v>4.0610539791969424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6.7534911645744407</v>
      </c>
      <c r="D5" s="98">
        <v>11.783398459471412</v>
      </c>
      <c r="E5" s="98">
        <v>7.4155537153433002</v>
      </c>
      <c r="F5" s="98">
        <v>10.069311217332521</v>
      </c>
      <c r="G5" s="98">
        <v>1.0752715814488556</v>
      </c>
      <c r="H5" s="98">
        <v>2.5764166535767261</v>
      </c>
      <c r="I5" s="98">
        <v>4.8435501467310127</v>
      </c>
      <c r="J5" s="98">
        <v>5.7441150327899466</v>
      </c>
      <c r="K5" s="98">
        <v>0.60856942438601436</v>
      </c>
      <c r="L5" s="98">
        <v>0</v>
      </c>
      <c r="M5" s="98">
        <v>0</v>
      </c>
      <c r="N5" s="98">
        <v>0.560919269314887</v>
      </c>
      <c r="O5" s="98">
        <v>0</v>
      </c>
      <c r="P5" s="98">
        <v>0</v>
      </c>
      <c r="Q5" s="98">
        <v>0</v>
      </c>
      <c r="R5" s="98">
        <v>6.9483719469077299</v>
      </c>
      <c r="S5" s="98">
        <v>5.6565194753792838</v>
      </c>
      <c r="T5" s="98">
        <v>4.7252277305306745</v>
      </c>
      <c r="U5" s="98">
        <v>3.4971617766473404</v>
      </c>
      <c r="V5" s="98">
        <v>8.743570640134946</v>
      </c>
      <c r="W5" s="98">
        <v>4.0610539791969424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0.43273938929154915</v>
      </c>
      <c r="D9" s="122">
        <v>0.75786913693476232</v>
      </c>
      <c r="E9" s="122">
        <v>0.50351073998629481</v>
      </c>
      <c r="F9" s="122">
        <v>0.45784329679225688</v>
      </c>
      <c r="G9" s="122">
        <v>1.4888992269392986E-2</v>
      </c>
      <c r="H9" s="122">
        <v>0.12281498096581274</v>
      </c>
      <c r="I9" s="122">
        <v>0.39381190395118226</v>
      </c>
      <c r="J9" s="122">
        <v>0.72037847036360481</v>
      </c>
      <c r="K9" s="122">
        <v>7.1911186085435244E-2</v>
      </c>
      <c r="L9" s="122">
        <v>0</v>
      </c>
      <c r="M9" s="122">
        <v>0</v>
      </c>
      <c r="N9" s="122">
        <v>3.9616143106348874E-2</v>
      </c>
      <c r="O9" s="122">
        <v>0</v>
      </c>
      <c r="P9" s="122">
        <v>0</v>
      </c>
      <c r="Q9" s="122">
        <v>0</v>
      </c>
      <c r="R9" s="122">
        <v>0.86973365553259741</v>
      </c>
      <c r="S9" s="122">
        <v>0.76106458270372435</v>
      </c>
      <c r="T9" s="122">
        <v>0.73493780606083337</v>
      </c>
      <c r="U9" s="122">
        <v>0.70243545114586758</v>
      </c>
      <c r="V9" s="122">
        <v>2.0910641537838264</v>
      </c>
      <c r="W9" s="122">
        <v>0.5346151000731526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0.43273938929154915</v>
      </c>
      <c r="D10" s="98">
        <v>0.75786913693476232</v>
      </c>
      <c r="E10" s="98">
        <v>0.50351073998629481</v>
      </c>
      <c r="F10" s="98">
        <v>0.4313612298637779</v>
      </c>
      <c r="G10" s="98">
        <v>3.9385259278740259E-3</v>
      </c>
      <c r="H10" s="98">
        <v>0.10413965171047337</v>
      </c>
      <c r="I10" s="98">
        <v>0.36898788171932495</v>
      </c>
      <c r="J10" s="98">
        <v>0.72037847036360481</v>
      </c>
      <c r="K10" s="98">
        <v>7.1911186085435244E-2</v>
      </c>
      <c r="L10" s="98">
        <v>0</v>
      </c>
      <c r="M10" s="98">
        <v>0</v>
      </c>
      <c r="N10" s="98">
        <v>3.9616143106348874E-2</v>
      </c>
      <c r="O10" s="98">
        <v>0</v>
      </c>
      <c r="P10" s="98">
        <v>0</v>
      </c>
      <c r="Q10" s="98">
        <v>0</v>
      </c>
      <c r="R10" s="98">
        <v>0.86904853545737704</v>
      </c>
      <c r="S10" s="98">
        <v>0.75974357016410154</v>
      </c>
      <c r="T10" s="98">
        <v>0.72157853372958314</v>
      </c>
      <c r="U10" s="98">
        <v>0.69730028741853534</v>
      </c>
      <c r="V10" s="98">
        <v>2.0818992634425348</v>
      </c>
      <c r="W10" s="98">
        <v>0.51472336159820076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2.6482066928478959E-2</v>
      </c>
      <c r="G11" s="98">
        <v>1.095046634151896E-2</v>
      </c>
      <c r="H11" s="98">
        <v>1.8675329255339362E-2</v>
      </c>
      <c r="I11" s="98">
        <v>2.4824022231857302E-2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6.8512007522035978E-4</v>
      </c>
      <c r="S11" s="98">
        <v>1.3210125396227697E-3</v>
      </c>
      <c r="T11" s="98">
        <v>1.3250721813349587E-2</v>
      </c>
      <c r="U11" s="98">
        <v>5.1351637273322282E-3</v>
      </c>
      <c r="V11" s="98">
        <v>9.1648903412916444E-3</v>
      </c>
      <c r="W11" s="98">
        <v>1.9891738474951841E-2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1.0855051790064154E-4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1.0855051790064154E-4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2.6050216281696962E-2</v>
      </c>
      <c r="D19" s="122">
        <v>6.719769608006218E-2</v>
      </c>
      <c r="E19" s="122">
        <v>4.793571717577589E-2</v>
      </c>
      <c r="F19" s="122">
        <v>5.3883177541059979E-2</v>
      </c>
      <c r="G19" s="122">
        <v>1.2551577338458545E-2</v>
      </c>
      <c r="H19" s="122">
        <v>2.7134248902888587E-2</v>
      </c>
      <c r="I19" s="122">
        <v>8.1091129190476841E-2</v>
      </c>
      <c r="J19" s="122">
        <v>0.20901624221246271</v>
      </c>
      <c r="K19" s="122">
        <v>2.1399516797984741E-2</v>
      </c>
      <c r="L19" s="122">
        <v>0</v>
      </c>
      <c r="M19" s="122">
        <v>0</v>
      </c>
      <c r="N19" s="122">
        <v>1.2654062817162528E-2</v>
      </c>
      <c r="O19" s="122">
        <v>0</v>
      </c>
      <c r="P19" s="122">
        <v>0</v>
      </c>
      <c r="Q19" s="122">
        <v>0</v>
      </c>
      <c r="R19" s="122">
        <v>0.29337848155087115</v>
      </c>
      <c r="S19" s="122">
        <v>0.23769444599165138</v>
      </c>
      <c r="T19" s="122">
        <v>0.3099066546279437</v>
      </c>
      <c r="U19" s="122">
        <v>0.25485174073517136</v>
      </c>
      <c r="V19" s="122">
        <v>0.66090445143137355</v>
      </c>
      <c r="W19" s="122">
        <v>0.35799096908304706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1.6897433461006469E-2</v>
      </c>
      <c r="D20" s="98">
        <v>6.0899488382470078E-2</v>
      </c>
      <c r="E20" s="98">
        <v>4.4447768997367472E-2</v>
      </c>
      <c r="F20" s="98">
        <v>4.6796065878005506E-2</v>
      </c>
      <c r="G20" s="98">
        <v>1.0968939938128386E-2</v>
      </c>
      <c r="H20" s="98">
        <v>2.2788645516445633E-2</v>
      </c>
      <c r="I20" s="98">
        <v>7.2996264627935126E-2</v>
      </c>
      <c r="J20" s="98">
        <v>0.20706973781368873</v>
      </c>
      <c r="K20" s="98">
        <v>2.1254228575165131E-2</v>
      </c>
      <c r="L20" s="98">
        <v>0</v>
      </c>
      <c r="M20" s="98">
        <v>0</v>
      </c>
      <c r="N20" s="98">
        <v>1.2583425411094119E-2</v>
      </c>
      <c r="O20" s="98">
        <v>0</v>
      </c>
      <c r="P20" s="98">
        <v>0</v>
      </c>
      <c r="Q20" s="98">
        <v>0</v>
      </c>
      <c r="R20" s="98">
        <v>0.29289021898707657</v>
      </c>
      <c r="S20" s="98">
        <v>0.23736581571883664</v>
      </c>
      <c r="T20" s="98">
        <v>0.3099066546279437</v>
      </c>
      <c r="U20" s="98">
        <v>0.25459325937209509</v>
      </c>
      <c r="V20" s="98">
        <v>0.66082364810487071</v>
      </c>
      <c r="W20" s="98">
        <v>0.35750086166750428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9.1527828206904929E-3</v>
      </c>
      <c r="D21" s="98">
        <v>6.2982076975920953E-3</v>
      </c>
      <c r="E21" s="98">
        <v>3.4879481784084207E-3</v>
      </c>
      <c r="F21" s="98">
        <v>7.0871116630544734E-3</v>
      </c>
      <c r="G21" s="98">
        <v>1.5826374003301594E-3</v>
      </c>
      <c r="H21" s="98">
        <v>4.3456033864429549E-3</v>
      </c>
      <c r="I21" s="98">
        <v>8.0948645625417131E-3</v>
      </c>
      <c r="J21" s="98">
        <v>1.9465043987739647E-3</v>
      </c>
      <c r="K21" s="98">
        <v>1.4528822281961024E-4</v>
      </c>
      <c r="L21" s="98">
        <v>0</v>
      </c>
      <c r="M21" s="98">
        <v>0</v>
      </c>
      <c r="N21" s="98">
        <v>7.0637406068409009E-5</v>
      </c>
      <c r="O21" s="98">
        <v>0</v>
      </c>
      <c r="P21" s="98">
        <v>0</v>
      </c>
      <c r="Q21" s="98">
        <v>0</v>
      </c>
      <c r="R21" s="98">
        <v>4.8826256379460583E-4</v>
      </c>
      <c r="S21" s="98">
        <v>3.286302728147408E-4</v>
      </c>
      <c r="T21" s="98">
        <v>0</v>
      </c>
      <c r="U21" s="98">
        <v>2.5848136307627496E-4</v>
      </c>
      <c r="V21" s="98">
        <v>8.0803326502888045E-5</v>
      </c>
      <c r="W21" s="98">
        <v>4.9010741554276972E-4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1.0917037757422956</v>
      </c>
      <c r="D24" s="117">
        <f t="shared" si="7"/>
        <v>0.69905746053860496</v>
      </c>
      <c r="E24" s="117">
        <f t="shared" si="7"/>
        <v>0.13379897175731373</v>
      </c>
      <c r="F24" s="117">
        <f t="shared" si="7"/>
        <v>0.12626668027089316</v>
      </c>
      <c r="G24" s="117">
        <f t="shared" si="7"/>
        <v>0.21264308112056007</v>
      </c>
      <c r="H24" s="117">
        <f t="shared" si="7"/>
        <v>2.8106865134769246</v>
      </c>
      <c r="I24" s="117">
        <f t="shared" si="7"/>
        <v>0.517674511522902</v>
      </c>
      <c r="J24" s="117">
        <f t="shared" si="7"/>
        <v>0.51187870622018705</v>
      </c>
      <c r="K24" s="117">
        <f t="shared" si="7"/>
        <v>0.43863835187553885</v>
      </c>
      <c r="L24" s="117">
        <f t="shared" si="7"/>
        <v>0.11812000425933446</v>
      </c>
      <c r="M24" s="117">
        <f t="shared" si="7"/>
        <v>0</v>
      </c>
      <c r="N24" s="117">
        <f t="shared" si="7"/>
        <v>0</v>
      </c>
      <c r="O24" s="117">
        <f t="shared" si="7"/>
        <v>0.17331064320257419</v>
      </c>
      <c r="P24" s="117">
        <f t="shared" si="7"/>
        <v>4.5063045050963276E-3</v>
      </c>
      <c r="Q24" s="117">
        <f t="shared" si="7"/>
        <v>0</v>
      </c>
      <c r="R24" s="117">
        <f t="shared" ref="R24:V24" si="8">R25+R28+R30+R39</f>
        <v>0.11977491777996437</v>
      </c>
      <c r="S24" s="117">
        <f t="shared" si="8"/>
        <v>8.2150114401588328E-2</v>
      </c>
      <c r="T24" s="117">
        <f t="shared" si="8"/>
        <v>0.13335615425697528</v>
      </c>
      <c r="U24" s="117">
        <f t="shared" si="8"/>
        <v>0.14340814442655195</v>
      </c>
      <c r="V24" s="117">
        <f t="shared" si="8"/>
        <v>0.17240982433759749</v>
      </c>
      <c r="W24" s="117">
        <f t="shared" ref="W24" si="9">W25+W28+W30+W39</f>
        <v>0.35925343188791048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1.0442325088373154</v>
      </c>
      <c r="D25" s="122">
        <f t="shared" si="10"/>
        <v>0.69041385271372102</v>
      </c>
      <c r="E25" s="122">
        <f t="shared" si="10"/>
        <v>0.12995917550485619</v>
      </c>
      <c r="F25" s="122">
        <f t="shared" si="10"/>
        <v>0.11428520675130939</v>
      </c>
      <c r="G25" s="122">
        <f t="shared" si="10"/>
        <v>0.20511562277392986</v>
      </c>
      <c r="H25" s="122">
        <f t="shared" si="10"/>
        <v>2.7736642095429334</v>
      </c>
      <c r="I25" s="122">
        <f t="shared" si="10"/>
        <v>0.5074886888021225</v>
      </c>
      <c r="J25" s="122">
        <f t="shared" si="10"/>
        <v>0.50763884864647157</v>
      </c>
      <c r="K25" s="122">
        <f t="shared" si="10"/>
        <v>0.43650559319136983</v>
      </c>
      <c r="L25" s="122">
        <f t="shared" si="10"/>
        <v>0.11774638077274668</v>
      </c>
      <c r="M25" s="122">
        <f t="shared" si="10"/>
        <v>0</v>
      </c>
      <c r="N25" s="122">
        <f t="shared" si="10"/>
        <v>0</v>
      </c>
      <c r="O25" s="122">
        <f t="shared" si="10"/>
        <v>0.17222177305294648</v>
      </c>
      <c r="P25" s="122">
        <f t="shared" si="10"/>
        <v>4.5063045050963276E-3</v>
      </c>
      <c r="Q25" s="122">
        <f t="shared" si="10"/>
        <v>0</v>
      </c>
      <c r="R25" s="122">
        <f t="shared" ref="R25:V25" si="11">SUM(R26:R27)</f>
        <v>0.11866611932081937</v>
      </c>
      <c r="S25" s="122">
        <f t="shared" si="11"/>
        <v>8.1776368469392194E-2</v>
      </c>
      <c r="T25" s="122">
        <f t="shared" si="11"/>
        <v>0.13097781957252791</v>
      </c>
      <c r="U25" s="122">
        <f t="shared" si="11"/>
        <v>0.14126955104966291</v>
      </c>
      <c r="V25" s="122">
        <f t="shared" si="11"/>
        <v>0.16820915742565487</v>
      </c>
      <c r="W25" s="122">
        <f t="shared" ref="W25" si="12">SUM(W26:W27)</f>
        <v>0.35177301751426743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1.0442325088373154</v>
      </c>
      <c r="D26" s="98">
        <v>0.69041385271372102</v>
      </c>
      <c r="E26" s="98">
        <v>0.12995917550485619</v>
      </c>
      <c r="F26" s="98">
        <v>0.11428520675130939</v>
      </c>
      <c r="G26" s="98">
        <v>0.20511562277392986</v>
      </c>
      <c r="H26" s="98">
        <v>2.7736642095429334</v>
      </c>
      <c r="I26" s="98">
        <v>0.5074886888021225</v>
      </c>
      <c r="J26" s="98">
        <v>0.50763884864647157</v>
      </c>
      <c r="K26" s="98">
        <v>0.43650559319136983</v>
      </c>
      <c r="L26" s="98">
        <v>0.11774638077274668</v>
      </c>
      <c r="M26" s="98">
        <v>0</v>
      </c>
      <c r="N26" s="98">
        <v>0</v>
      </c>
      <c r="O26" s="98">
        <v>0.17222177305294648</v>
      </c>
      <c r="P26" s="98">
        <v>4.5063045050963276E-3</v>
      </c>
      <c r="Q26" s="98">
        <v>0</v>
      </c>
      <c r="R26" s="98">
        <v>0.11866611932081937</v>
      </c>
      <c r="S26" s="98">
        <v>8.1776368469392194E-2</v>
      </c>
      <c r="T26" s="98">
        <v>0.13097781957252791</v>
      </c>
      <c r="U26" s="98">
        <v>0.14126955104966291</v>
      </c>
      <c r="V26" s="98">
        <v>0.16820915742565487</v>
      </c>
      <c r="W26" s="98">
        <v>0.35177301751426743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4.4894269800125508E-2</v>
      </c>
      <c r="D30" s="122">
        <v>8.0058146403177068E-3</v>
      </c>
      <c r="E30" s="122">
        <v>3.6072663738969603E-3</v>
      </c>
      <c r="F30" s="122">
        <v>1.0647428971244119E-2</v>
      </c>
      <c r="G30" s="122">
        <v>6.2965181463734013E-3</v>
      </c>
      <c r="H30" s="122">
        <v>3.1308640222186573E-2</v>
      </c>
      <c r="I30" s="122">
        <v>8.5504965465286256E-3</v>
      </c>
      <c r="J30" s="122">
        <v>3.1498151104020445E-3</v>
      </c>
      <c r="K30" s="122">
        <v>1.5516057928905902E-3</v>
      </c>
      <c r="L30" s="122">
        <v>2.4640870453805218E-4</v>
      </c>
      <c r="M30" s="122">
        <v>0</v>
      </c>
      <c r="N30" s="122">
        <v>0</v>
      </c>
      <c r="O30" s="122">
        <v>8.7556263770756327E-4</v>
      </c>
      <c r="P30" s="122">
        <v>0</v>
      </c>
      <c r="Q30" s="122">
        <v>0</v>
      </c>
      <c r="R30" s="122">
        <v>9.1349343362714637E-4</v>
      </c>
      <c r="S30" s="122">
        <v>2.6420250792455393E-4</v>
      </c>
      <c r="T30" s="122">
        <v>2.3783346844473618E-3</v>
      </c>
      <c r="U30" s="122">
        <v>1.6216306507364933E-3</v>
      </c>
      <c r="V30" s="122">
        <v>3.8774536059310799E-3</v>
      </c>
      <c r="W30" s="122">
        <v>5.6833538499862397E-3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4.4894269800125508E-2</v>
      </c>
      <c r="D31" s="98">
        <v>8.0058146403177068E-3</v>
      </c>
      <c r="E31" s="98">
        <v>3.6072663738969603E-3</v>
      </c>
      <c r="F31" s="98">
        <v>1.0647428971244119E-2</v>
      </c>
      <c r="G31" s="98">
        <v>6.2965181463734013E-3</v>
      </c>
      <c r="H31" s="98">
        <v>3.1308640222186573E-2</v>
      </c>
      <c r="I31" s="98">
        <v>8.5504965465286256E-3</v>
      </c>
      <c r="J31" s="98">
        <v>3.1498151104020445E-3</v>
      </c>
      <c r="K31" s="98">
        <v>1.5516057928905902E-3</v>
      </c>
      <c r="L31" s="98">
        <v>2.4640870453805218E-4</v>
      </c>
      <c r="M31" s="98">
        <v>0</v>
      </c>
      <c r="N31" s="98">
        <v>0</v>
      </c>
      <c r="O31" s="98">
        <v>8.7556263770756327E-4</v>
      </c>
      <c r="P31" s="98">
        <v>0</v>
      </c>
      <c r="Q31" s="98">
        <v>0</v>
      </c>
      <c r="R31" s="98">
        <v>9.1349343362714637E-4</v>
      </c>
      <c r="S31" s="98">
        <v>2.6420250792455393E-4</v>
      </c>
      <c r="T31" s="98">
        <v>2.3783346844473618E-3</v>
      </c>
      <c r="U31" s="98">
        <v>1.6216306507364933E-3</v>
      </c>
      <c r="V31" s="98">
        <v>3.8774536059310799E-3</v>
      </c>
      <c r="W31" s="98">
        <v>5.6833538499862397E-3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2.5769971048546043E-3</v>
      </c>
      <c r="D39" s="122">
        <v>6.3779318456628814E-4</v>
      </c>
      <c r="E39" s="122">
        <v>2.3252987856056139E-4</v>
      </c>
      <c r="F39" s="122">
        <v>1.3340445483396655E-3</v>
      </c>
      <c r="G39" s="122">
        <v>1.2309402002567908E-3</v>
      </c>
      <c r="H39" s="122">
        <v>5.7136637118046273E-3</v>
      </c>
      <c r="I39" s="122">
        <v>1.635326174250851E-3</v>
      </c>
      <c r="J39" s="122">
        <v>1.0900424633134202E-3</v>
      </c>
      <c r="K39" s="122">
        <v>5.8115289127844095E-4</v>
      </c>
      <c r="L39" s="122">
        <v>1.2721478204971061E-4</v>
      </c>
      <c r="M39" s="122">
        <v>0</v>
      </c>
      <c r="N39" s="122">
        <v>0</v>
      </c>
      <c r="O39" s="122">
        <v>2.1330751192017165E-4</v>
      </c>
      <c r="P39" s="122">
        <v>0</v>
      </c>
      <c r="Q39" s="122">
        <v>0</v>
      </c>
      <c r="R39" s="122">
        <v>1.9530502551784232E-4</v>
      </c>
      <c r="S39" s="122">
        <v>1.0954342427158028E-4</v>
      </c>
      <c r="T39" s="122">
        <v>0</v>
      </c>
      <c r="U39" s="122">
        <v>5.1696272615254992E-4</v>
      </c>
      <c r="V39" s="122">
        <v>3.2321330601155218E-4</v>
      </c>
      <c r="W39" s="122">
        <v>1.797060523656822E-3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2.5769971048546043E-3</v>
      </c>
      <c r="D40" s="98">
        <v>6.3779318456628814E-4</v>
      </c>
      <c r="E40" s="98">
        <v>2.3252987856056139E-4</v>
      </c>
      <c r="F40" s="98">
        <v>1.3340445483396655E-3</v>
      </c>
      <c r="G40" s="98">
        <v>1.2309402002567908E-3</v>
      </c>
      <c r="H40" s="98">
        <v>5.7136637118046273E-3</v>
      </c>
      <c r="I40" s="98">
        <v>1.635326174250851E-3</v>
      </c>
      <c r="J40" s="98">
        <v>1.0900424633134202E-3</v>
      </c>
      <c r="K40" s="98">
        <v>5.8115289127844095E-4</v>
      </c>
      <c r="L40" s="98">
        <v>1.2721478204971061E-4</v>
      </c>
      <c r="M40" s="98">
        <v>0</v>
      </c>
      <c r="N40" s="98">
        <v>0</v>
      </c>
      <c r="O40" s="98">
        <v>2.1330751192017165E-4</v>
      </c>
      <c r="P40" s="98">
        <v>0</v>
      </c>
      <c r="Q40" s="98">
        <v>0</v>
      </c>
      <c r="R40" s="98">
        <v>1.9530502551784232E-4</v>
      </c>
      <c r="S40" s="98">
        <v>1.0954342427158028E-4</v>
      </c>
      <c r="T40" s="98">
        <v>0</v>
      </c>
      <c r="U40" s="98">
        <v>5.1696272615254992E-4</v>
      </c>
      <c r="V40" s="98">
        <v>3.2321330601155218E-4</v>
      </c>
      <c r="W40" s="98">
        <v>1.797060523656822E-3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97.249993672539091</v>
      </c>
      <c r="D62" s="117">
        <f t="shared" si="21"/>
        <v>100.68007007866107</v>
      </c>
      <c r="E62" s="117">
        <f t="shared" si="21"/>
        <v>101.302756909199</v>
      </c>
      <c r="F62" s="117">
        <f t="shared" si="21"/>
        <v>107.68170672288315</v>
      </c>
      <c r="G62" s="117">
        <f t="shared" si="21"/>
        <v>85.905832464622094</v>
      </c>
      <c r="H62" s="117">
        <f t="shared" si="21"/>
        <v>86.787156463880052</v>
      </c>
      <c r="I62" s="117">
        <f t="shared" si="21"/>
        <v>102.23531217598278</v>
      </c>
      <c r="J62" s="117">
        <f t="shared" si="21"/>
        <v>46.812463791078457</v>
      </c>
      <c r="K62" s="117">
        <f t="shared" si="21"/>
        <v>49.690575153344788</v>
      </c>
      <c r="L62" s="117">
        <f t="shared" si="21"/>
        <v>0</v>
      </c>
      <c r="M62" s="117">
        <f t="shared" si="21"/>
        <v>45.171359358761983</v>
      </c>
      <c r="N62" s="117">
        <f t="shared" si="21"/>
        <v>29.46603071661017</v>
      </c>
      <c r="O62" s="117">
        <f t="shared" si="21"/>
        <v>54.797330610977987</v>
      </c>
      <c r="P62" s="117">
        <f t="shared" si="21"/>
        <v>58.826009341029682</v>
      </c>
      <c r="Q62" s="117">
        <f t="shared" si="21"/>
        <v>55.47642849795853</v>
      </c>
      <c r="R62" s="117">
        <f t="shared" ref="R62:V62" si="22">R63+R66+R68+R77</f>
        <v>50.84278160645097</v>
      </c>
      <c r="S62" s="117">
        <f t="shared" si="22"/>
        <v>64.019470359437037</v>
      </c>
      <c r="T62" s="117">
        <f t="shared" si="22"/>
        <v>59.301676213613611</v>
      </c>
      <c r="U62" s="117">
        <f t="shared" si="22"/>
        <v>54.854227527776516</v>
      </c>
      <c r="V62" s="117">
        <f t="shared" si="22"/>
        <v>40.646249321615365</v>
      </c>
      <c r="W62" s="117">
        <f t="shared" ref="W62" si="23">W63+W66+W68+W77</f>
        <v>32.399936424519595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90.38408613137841</v>
      </c>
      <c r="D63" s="122">
        <f t="shared" si="24"/>
        <v>95.676510341869417</v>
      </c>
      <c r="E63" s="122">
        <f t="shared" si="24"/>
        <v>94.425890448973817</v>
      </c>
      <c r="F63" s="122">
        <f t="shared" si="24"/>
        <v>99.56688362998942</v>
      </c>
      <c r="G63" s="122">
        <f t="shared" si="24"/>
        <v>79.190820838521134</v>
      </c>
      <c r="H63" s="122">
        <f t="shared" si="24"/>
        <v>79.883830246442372</v>
      </c>
      <c r="I63" s="122">
        <f t="shared" si="24"/>
        <v>89.18310655284796</v>
      </c>
      <c r="J63" s="122">
        <f t="shared" si="24"/>
        <v>40.003148039870467</v>
      </c>
      <c r="K63" s="122">
        <f t="shared" si="24"/>
        <v>42.78410812925415</v>
      </c>
      <c r="L63" s="122">
        <f t="shared" si="24"/>
        <v>0</v>
      </c>
      <c r="M63" s="122">
        <f t="shared" si="24"/>
        <v>42.153537050684712</v>
      </c>
      <c r="N63" s="122">
        <f t="shared" si="24"/>
        <v>26.526749155135715</v>
      </c>
      <c r="O63" s="122">
        <f t="shared" si="24"/>
        <v>49.323445120171968</v>
      </c>
      <c r="P63" s="122">
        <f t="shared" si="24"/>
        <v>49.289133287702526</v>
      </c>
      <c r="Q63" s="122">
        <f t="shared" si="24"/>
        <v>48.041114932075956</v>
      </c>
      <c r="R63" s="122">
        <f t="shared" ref="R63:V63" si="25">SUM(R64:R65)</f>
        <v>43.74353022634358</v>
      </c>
      <c r="S63" s="122">
        <f t="shared" si="25"/>
        <v>53.827971549412453</v>
      </c>
      <c r="T63" s="122">
        <f t="shared" si="25"/>
        <v>49.661980988790631</v>
      </c>
      <c r="U63" s="122">
        <f t="shared" si="25"/>
        <v>46.821549041281102</v>
      </c>
      <c r="V63" s="122">
        <f t="shared" si="25"/>
        <v>32.48308019856681</v>
      </c>
      <c r="W63" s="122">
        <f t="shared" ref="W63" si="26">SUM(W64:W65)</f>
        <v>27.660520008726749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90.38408613137841</v>
      </c>
      <c r="D64" s="98">
        <v>95.676510341869417</v>
      </c>
      <c r="E64" s="98">
        <v>94.425890448973817</v>
      </c>
      <c r="F64" s="98">
        <v>99.56688362998942</v>
      </c>
      <c r="G64" s="98">
        <v>79.190820838521134</v>
      </c>
      <c r="H64" s="98">
        <v>79.883830246442372</v>
      </c>
      <c r="I64" s="98">
        <v>89.18310655284796</v>
      </c>
      <c r="J64" s="98">
        <v>40.003148039870467</v>
      </c>
      <c r="K64" s="98">
        <v>42.78410812925415</v>
      </c>
      <c r="L64" s="98">
        <v>0</v>
      </c>
      <c r="M64" s="98">
        <v>42.153537050684712</v>
      </c>
      <c r="N64" s="98">
        <v>26.526749155135715</v>
      </c>
      <c r="O64" s="98">
        <v>49.323445120171968</v>
      </c>
      <c r="P64" s="98">
        <v>49.289133287702526</v>
      </c>
      <c r="Q64" s="98">
        <v>48.041114932075956</v>
      </c>
      <c r="R64" s="98">
        <v>43.74353022634358</v>
      </c>
      <c r="S64" s="98">
        <v>53.827971549412453</v>
      </c>
      <c r="T64" s="98">
        <v>49.661980988790631</v>
      </c>
      <c r="U64" s="98">
        <v>46.821549041281102</v>
      </c>
      <c r="V64" s="98">
        <v>32.48308019856681</v>
      </c>
      <c r="W64" s="98">
        <v>27.660520008726749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5.2070891723776764</v>
      </c>
      <c r="D68" s="122">
        <v>3.3098726472133917</v>
      </c>
      <c r="E68" s="122">
        <v>4.4725422998977917</v>
      </c>
      <c r="F68" s="122">
        <v>5.0163432887925605</v>
      </c>
      <c r="G68" s="122">
        <v>4.2438389931179525</v>
      </c>
      <c r="H68" s="122">
        <v>4.2993951549948379</v>
      </c>
      <c r="I68" s="122">
        <v>9.3179647160384143</v>
      </c>
      <c r="J68" s="122">
        <v>5.4011296587138684</v>
      </c>
      <c r="K68" s="122">
        <v>5.2451930652148384</v>
      </c>
      <c r="L68" s="122">
        <v>0</v>
      </c>
      <c r="M68" s="122">
        <v>2.4407909261079106</v>
      </c>
      <c r="N68" s="122">
        <v>2.2476688921393468</v>
      </c>
      <c r="O68" s="122">
        <v>4.4280641387272146</v>
      </c>
      <c r="P68" s="122">
        <v>7.7710861412899312</v>
      </c>
      <c r="Q68" s="122">
        <v>5.4170835714831718</v>
      </c>
      <c r="R68" s="122">
        <v>5.5188437469896918</v>
      </c>
      <c r="S68" s="122">
        <v>7.2827300088519848</v>
      </c>
      <c r="T68" s="122">
        <v>6.6274214862656198</v>
      </c>
      <c r="U68" s="122">
        <v>5.2123488861450342</v>
      </c>
      <c r="V68" s="122">
        <v>5.9584725964826717</v>
      </c>
      <c r="W68" s="122">
        <v>2.4498858365124221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5.2070891723776764</v>
      </c>
      <c r="D69" s="98">
        <v>3.3098726472133917</v>
      </c>
      <c r="E69" s="98">
        <v>4.4725422998977917</v>
      </c>
      <c r="F69" s="98">
        <v>5.0163432887925605</v>
      </c>
      <c r="G69" s="98">
        <v>4.2438389931179525</v>
      </c>
      <c r="H69" s="98">
        <v>4.2993951549948379</v>
      </c>
      <c r="I69" s="98">
        <v>9.3179647160384143</v>
      </c>
      <c r="J69" s="98">
        <v>5.4011296587138684</v>
      </c>
      <c r="K69" s="98">
        <v>5.2451930652148384</v>
      </c>
      <c r="L69" s="98">
        <v>0</v>
      </c>
      <c r="M69" s="98">
        <v>2.4407909261079106</v>
      </c>
      <c r="N69" s="98">
        <v>2.2476688921393468</v>
      </c>
      <c r="O69" s="98">
        <v>4.4280641387272146</v>
      </c>
      <c r="P69" s="98">
        <v>7.7598694398987966</v>
      </c>
      <c r="Q69" s="98">
        <v>5.4170835714831718</v>
      </c>
      <c r="R69" s="98">
        <v>5.5188437469896918</v>
      </c>
      <c r="S69" s="98">
        <v>7.2757389056579083</v>
      </c>
      <c r="T69" s="98">
        <v>6.6066107555985401</v>
      </c>
      <c r="U69" s="98">
        <v>5.2102719263031982</v>
      </c>
      <c r="V69" s="98">
        <v>5.9222215922413639</v>
      </c>
      <c r="W69" s="98">
        <v>2.4498858365124221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1.1216701391134797E-2</v>
      </c>
      <c r="Q70" s="98">
        <v>0</v>
      </c>
      <c r="R70" s="98">
        <v>0</v>
      </c>
      <c r="S70" s="98">
        <v>6.9911031940767063E-3</v>
      </c>
      <c r="T70" s="98">
        <v>2.081073066707953E-2</v>
      </c>
      <c r="U70" s="98">
        <v>2.0769598418362329E-3</v>
      </c>
      <c r="V70" s="98">
        <v>3.6251004241307727E-2</v>
      </c>
      <c r="W70" s="98">
        <v>0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1.1216701391134797E-2</v>
      </c>
      <c r="Q71" s="101">
        <v>0</v>
      </c>
      <c r="R71" s="101">
        <v>0</v>
      </c>
      <c r="S71" s="101">
        <v>6.9911031940767063E-3</v>
      </c>
      <c r="T71" s="101">
        <v>2.081073066707953E-2</v>
      </c>
      <c r="U71" s="101">
        <v>2.0769598418362329E-3</v>
      </c>
      <c r="V71" s="101">
        <v>3.6251004241307727E-2</v>
      </c>
      <c r="W71" s="101">
        <v>0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1.658818368783</v>
      </c>
      <c r="D77" s="122">
        <v>1.6936870895782572</v>
      </c>
      <c r="E77" s="122">
        <v>2.4043241603273886</v>
      </c>
      <c r="F77" s="122">
        <v>3.0984798041011739</v>
      </c>
      <c r="G77" s="122">
        <v>2.4711726329830088</v>
      </c>
      <c r="H77" s="122">
        <v>2.6039310624428467</v>
      </c>
      <c r="I77" s="122">
        <v>3.7342409070964089</v>
      </c>
      <c r="J77" s="122">
        <v>1.4081860924941179</v>
      </c>
      <c r="K77" s="122">
        <v>1.6612739588758048</v>
      </c>
      <c r="L77" s="122">
        <v>0</v>
      </c>
      <c r="M77" s="122">
        <v>0.57703138196935966</v>
      </c>
      <c r="N77" s="122">
        <v>0.6916126693351089</v>
      </c>
      <c r="O77" s="122">
        <v>1.0458213520788056</v>
      </c>
      <c r="P77" s="122">
        <v>1.7657899120372267</v>
      </c>
      <c r="Q77" s="122">
        <v>2.0182299943994</v>
      </c>
      <c r="R77" s="122">
        <v>1.5804076331177042</v>
      </c>
      <c r="S77" s="122">
        <v>2.9087688011725925</v>
      </c>
      <c r="T77" s="122">
        <v>3.0122737385573632</v>
      </c>
      <c r="U77" s="122">
        <v>2.8203296003503739</v>
      </c>
      <c r="V77" s="122">
        <v>2.2046965265658849</v>
      </c>
      <c r="W77" s="122">
        <v>2.2895305792804264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1.658818368783</v>
      </c>
      <c r="D78" s="98">
        <v>1.6936870895782572</v>
      </c>
      <c r="E78" s="98">
        <v>2.4043241603273886</v>
      </c>
      <c r="F78" s="98">
        <v>3.0984798041011739</v>
      </c>
      <c r="G78" s="98">
        <v>2.4711726329830088</v>
      </c>
      <c r="H78" s="98">
        <v>2.6039310624428467</v>
      </c>
      <c r="I78" s="98">
        <v>3.7342409070964089</v>
      </c>
      <c r="J78" s="98">
        <v>1.4081860924941179</v>
      </c>
      <c r="K78" s="98">
        <v>1.6612739588758048</v>
      </c>
      <c r="L78" s="98">
        <v>0</v>
      </c>
      <c r="M78" s="98">
        <v>0.57703138196935966</v>
      </c>
      <c r="N78" s="98">
        <v>0.6916126693351089</v>
      </c>
      <c r="O78" s="98">
        <v>1.0458213520788056</v>
      </c>
      <c r="P78" s="98">
        <v>1.7657899120372267</v>
      </c>
      <c r="Q78" s="98">
        <v>2.0182299943994</v>
      </c>
      <c r="R78" s="98">
        <v>1.5804076331177042</v>
      </c>
      <c r="S78" s="98">
        <v>2.9087688011725925</v>
      </c>
      <c r="T78" s="98">
        <v>3.0122737385573632</v>
      </c>
      <c r="U78" s="98">
        <v>2.8203296003503739</v>
      </c>
      <c r="V78" s="98">
        <v>2.2046965265658849</v>
      </c>
      <c r="W78" s="98">
        <v>2.2895305792804264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0.20351786712547881</v>
      </c>
      <c r="D81" s="117">
        <f t="shared" si="28"/>
        <v>9.7845406573667998E-2</v>
      </c>
      <c r="E81" s="117">
        <f t="shared" si="28"/>
        <v>0.10183442325630673</v>
      </c>
      <c r="F81" s="117">
        <f t="shared" si="28"/>
        <v>8.3764059206366259E-2</v>
      </c>
      <c r="G81" s="117">
        <f t="shared" si="28"/>
        <v>7.9722716785961947E-2</v>
      </c>
      <c r="H81" s="117">
        <f t="shared" si="28"/>
        <v>5.9981932655922117E-2</v>
      </c>
      <c r="I81" s="117">
        <f t="shared" si="28"/>
        <v>0.12676623691095618</v>
      </c>
      <c r="J81" s="117">
        <f t="shared" si="28"/>
        <v>0.51887059161044358</v>
      </c>
      <c r="K81" s="117">
        <f t="shared" si="28"/>
        <v>0.62808594221246261</v>
      </c>
      <c r="L81" s="117">
        <f t="shared" si="28"/>
        <v>0.41211459885273438</v>
      </c>
      <c r="M81" s="117">
        <f t="shared" si="28"/>
        <v>0.30228036907635192</v>
      </c>
      <c r="N81" s="117">
        <f t="shared" si="28"/>
        <v>0.15901472439123737</v>
      </c>
      <c r="O81" s="117">
        <f t="shared" si="28"/>
        <v>2.4250719602717175E-2</v>
      </c>
      <c r="P81" s="117">
        <f t="shared" si="28"/>
        <v>0</v>
      </c>
      <c r="Q81" s="117">
        <f t="shared" si="28"/>
        <v>9.3375636522096309E-2</v>
      </c>
      <c r="R81" s="117">
        <f t="shared" ref="R81:V81" si="29">R82+R85+R87+R100</f>
        <v>0.14258601694242951</v>
      </c>
      <c r="S81" s="117">
        <f t="shared" si="29"/>
        <v>3.4719909722805524E-2</v>
      </c>
      <c r="T81" s="117">
        <f t="shared" si="29"/>
        <v>0</v>
      </c>
      <c r="U81" s="117">
        <f t="shared" si="29"/>
        <v>0</v>
      </c>
      <c r="V81" s="117">
        <f t="shared" si="29"/>
        <v>1.599905864757183E-2</v>
      </c>
      <c r="W81" s="117">
        <f t="shared" ref="W81" si="30">W82+W85+W87+W100</f>
        <v>0.11599208834512216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0.19232125901473121</v>
      </c>
      <c r="D87" s="122">
        <v>9.0351336655014117E-2</v>
      </c>
      <c r="E87" s="122">
        <v>9.6563746008934012E-2</v>
      </c>
      <c r="F87" s="122">
        <v>7.4258991799446145E-2</v>
      </c>
      <c r="G87" s="122">
        <v>6.6797844683265648E-2</v>
      </c>
      <c r="H87" s="122">
        <v>5.0807881062320322E-2</v>
      </c>
      <c r="I87" s="122">
        <v>0.10591582818925782</v>
      </c>
      <c r="J87" s="122">
        <v>0.39110204287492056</v>
      </c>
      <c r="K87" s="122">
        <v>0.45410329538597932</v>
      </c>
      <c r="L87" s="122">
        <v>0.27612199684159378</v>
      </c>
      <c r="M87" s="122">
        <v>0.23130050821938913</v>
      </c>
      <c r="N87" s="122">
        <v>0.1208705251142965</v>
      </c>
      <c r="O87" s="122">
        <v>1.970015934842018E-2</v>
      </c>
      <c r="P87" s="122">
        <v>0</v>
      </c>
      <c r="Q87" s="122">
        <v>7.2178947098905544E-2</v>
      </c>
      <c r="R87" s="122">
        <v>0.1208095065971901</v>
      </c>
      <c r="S87" s="122">
        <v>3.0119085903399151E-2</v>
      </c>
      <c r="T87" s="122">
        <v>0</v>
      </c>
      <c r="U87" s="122">
        <v>0</v>
      </c>
      <c r="V87" s="122">
        <v>0</v>
      </c>
      <c r="W87" s="122">
        <v>0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0.19232125901473121</v>
      </c>
      <c r="D92" s="101">
        <v>9.0351336655014117E-2</v>
      </c>
      <c r="E92" s="101">
        <v>9.6563746008934012E-2</v>
      </c>
      <c r="F92" s="101">
        <v>7.4258991799446145E-2</v>
      </c>
      <c r="G92" s="101">
        <v>6.6797844683265648E-2</v>
      </c>
      <c r="H92" s="101">
        <v>5.0807881062320322E-2</v>
      </c>
      <c r="I92" s="101">
        <v>0.10591582818925782</v>
      </c>
      <c r="J92" s="101">
        <v>0.39110204287492056</v>
      </c>
      <c r="K92" s="101">
        <v>0.45410329538597932</v>
      </c>
      <c r="L92" s="101">
        <v>0.27400647944631407</v>
      </c>
      <c r="M92" s="101">
        <v>0.23130050821938913</v>
      </c>
      <c r="N92" s="101">
        <v>0.1208705251142965</v>
      </c>
      <c r="O92" s="101">
        <v>1.970015934842018E-2</v>
      </c>
      <c r="P92" s="101">
        <v>0</v>
      </c>
      <c r="Q92" s="101">
        <v>7.2178947098905544E-2</v>
      </c>
      <c r="R92" s="101">
        <v>0.1208095065971901</v>
      </c>
      <c r="S92" s="101">
        <v>3.0119085903399151E-2</v>
      </c>
      <c r="T92" s="101">
        <v>0</v>
      </c>
      <c r="U92" s="101">
        <v>0</v>
      </c>
      <c r="V92" s="101">
        <v>0</v>
      </c>
      <c r="W92" s="101">
        <v>0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2.1155173952796913E-3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2.1155173952796913E-3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1.1196608110747592E-2</v>
      </c>
      <c r="D100" s="122">
        <v>7.4940699186538846E-3</v>
      </c>
      <c r="E100" s="122">
        <v>5.2706772473727261E-3</v>
      </c>
      <c r="F100" s="122">
        <v>9.5050674069201181E-3</v>
      </c>
      <c r="G100" s="122">
        <v>1.2924872102696303E-2</v>
      </c>
      <c r="H100" s="122">
        <v>9.1740515936017952E-3</v>
      </c>
      <c r="I100" s="122">
        <v>2.0850408721698355E-2</v>
      </c>
      <c r="J100" s="122">
        <v>0.12776854873552304</v>
      </c>
      <c r="K100" s="122">
        <v>0.17398264682648329</v>
      </c>
      <c r="L100" s="122">
        <v>0.13599260201114063</v>
      </c>
      <c r="M100" s="122">
        <v>7.0979860856962756E-2</v>
      </c>
      <c r="N100" s="122">
        <v>3.8144199276940863E-2</v>
      </c>
      <c r="O100" s="122">
        <v>4.5505602542969953E-3</v>
      </c>
      <c r="P100" s="122">
        <v>0</v>
      </c>
      <c r="Q100" s="122">
        <v>2.1196689423190768E-2</v>
      </c>
      <c r="R100" s="122">
        <v>2.1776510345239419E-2</v>
      </c>
      <c r="S100" s="122">
        <v>4.6008238194063722E-3</v>
      </c>
      <c r="T100" s="122">
        <v>0</v>
      </c>
      <c r="U100" s="122">
        <v>0</v>
      </c>
      <c r="V100" s="122">
        <v>1.599905864757183E-2</v>
      </c>
      <c r="W100" s="122">
        <v>0.11599208834512216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1.1196608110747592E-2</v>
      </c>
      <c r="D102" s="98">
        <v>7.4940699186538846E-3</v>
      </c>
      <c r="E102" s="98">
        <v>5.2706772473727261E-3</v>
      </c>
      <c r="F102" s="98">
        <v>9.5050674069201181E-3</v>
      </c>
      <c r="G102" s="98">
        <v>1.2924872102696303E-2</v>
      </c>
      <c r="H102" s="98">
        <v>9.1740515936017952E-3</v>
      </c>
      <c r="I102" s="98">
        <v>2.0850408721698355E-2</v>
      </c>
      <c r="J102" s="98">
        <v>0.12776854873552304</v>
      </c>
      <c r="K102" s="98">
        <v>0.17398264682648329</v>
      </c>
      <c r="L102" s="98">
        <v>0.13599260201114063</v>
      </c>
      <c r="M102" s="98">
        <v>7.0979860856962756E-2</v>
      </c>
      <c r="N102" s="98">
        <v>3.8144199276940863E-2</v>
      </c>
      <c r="O102" s="98">
        <v>4.5505602542969953E-3</v>
      </c>
      <c r="P102" s="98">
        <v>0</v>
      </c>
      <c r="Q102" s="98">
        <v>2.1196689423190768E-2</v>
      </c>
      <c r="R102" s="98">
        <v>2.1776510345239419E-2</v>
      </c>
      <c r="S102" s="98">
        <v>4.6008238194063722E-3</v>
      </c>
      <c r="T102" s="98">
        <v>0</v>
      </c>
      <c r="U102" s="98">
        <v>0</v>
      </c>
      <c r="V102" s="98">
        <v>1.599905864757183E-2</v>
      </c>
      <c r="W102" s="98">
        <v>0.11599208834512216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0.11951934848377391</v>
      </c>
      <c r="D124" s="117">
        <f t="shared" si="42"/>
        <v>0.10643173767449933</v>
      </c>
      <c r="E124" s="117">
        <f t="shared" si="42"/>
        <v>5.5419621056933807E-2</v>
      </c>
      <c r="F124" s="117">
        <f t="shared" si="42"/>
        <v>6.9953961003561216E-2</v>
      </c>
      <c r="G124" s="117">
        <f t="shared" si="42"/>
        <v>0.12801778082670626</v>
      </c>
      <c r="H124" s="117">
        <f t="shared" si="42"/>
        <v>0.10179978303426553</v>
      </c>
      <c r="I124" s="117">
        <f t="shared" si="42"/>
        <v>0.11422753327142196</v>
      </c>
      <c r="J124" s="117">
        <f t="shared" si="42"/>
        <v>2.4525955424551955E-2</v>
      </c>
      <c r="K124" s="117">
        <f t="shared" si="42"/>
        <v>2.6515100664578874E-2</v>
      </c>
      <c r="L124" s="117">
        <f t="shared" si="42"/>
        <v>0</v>
      </c>
      <c r="M124" s="117">
        <f t="shared" si="42"/>
        <v>3.0360929813695998E-2</v>
      </c>
      <c r="N124" s="117">
        <f t="shared" si="42"/>
        <v>4.4501565823097673E-2</v>
      </c>
      <c r="O124" s="117">
        <f t="shared" si="42"/>
        <v>5.0696085333027475E-2</v>
      </c>
      <c r="P124" s="117">
        <f t="shared" si="42"/>
        <v>2.8995324867511798E-2</v>
      </c>
      <c r="Q124" s="117">
        <f t="shared" si="42"/>
        <v>2.7718747707249473E-2</v>
      </c>
      <c r="R124" s="117">
        <f t="shared" ref="R124:V124" si="43">R125+R128+R130+R139</f>
        <v>1.962815506454315E-2</v>
      </c>
      <c r="S124" s="117">
        <f t="shared" si="43"/>
        <v>1.194023324560225E-2</v>
      </c>
      <c r="T124" s="117">
        <f t="shared" si="43"/>
        <v>1.2022574944441969E-3</v>
      </c>
      <c r="U124" s="117">
        <f t="shared" si="43"/>
        <v>3.0371560161462304E-2</v>
      </c>
      <c r="V124" s="117">
        <f t="shared" si="43"/>
        <v>1.0908449077889886E-2</v>
      </c>
      <c r="W124" s="117">
        <f t="shared" ref="W124" si="44">W125+W128+W130+W139</f>
        <v>4.8520634138734205E-2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0.11951934848377391</v>
      </c>
      <c r="D139" s="122">
        <v>0.10643173767449933</v>
      </c>
      <c r="E139" s="122">
        <v>5.5419621056933807E-2</v>
      </c>
      <c r="F139" s="122">
        <v>6.9953961003561216E-2</v>
      </c>
      <c r="G139" s="122">
        <v>0.12801778082670626</v>
      </c>
      <c r="H139" s="122">
        <v>0.10179978303426553</v>
      </c>
      <c r="I139" s="122">
        <v>0.11422753327142196</v>
      </c>
      <c r="J139" s="122">
        <v>2.4525955424551955E-2</v>
      </c>
      <c r="K139" s="122">
        <v>2.6515100664578874E-2</v>
      </c>
      <c r="L139" s="122">
        <v>0</v>
      </c>
      <c r="M139" s="122">
        <v>3.0360929813695998E-2</v>
      </c>
      <c r="N139" s="122">
        <v>4.4501565823097673E-2</v>
      </c>
      <c r="O139" s="122">
        <v>5.0696085333027475E-2</v>
      </c>
      <c r="P139" s="122">
        <v>2.8995324867511798E-2</v>
      </c>
      <c r="Q139" s="122">
        <v>2.7718747707249473E-2</v>
      </c>
      <c r="R139" s="122">
        <v>1.962815506454315E-2</v>
      </c>
      <c r="S139" s="122">
        <v>1.194023324560225E-2</v>
      </c>
      <c r="T139" s="122">
        <v>1.2022574944441969E-3</v>
      </c>
      <c r="U139" s="122">
        <v>3.0371560161462304E-2</v>
      </c>
      <c r="V139" s="122">
        <v>1.0908449077889886E-2</v>
      </c>
      <c r="W139" s="122">
        <v>4.8520634138734205E-2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0.11951934848377391</v>
      </c>
      <c r="D140" s="98">
        <v>0.10643173767449933</v>
      </c>
      <c r="E140" s="98">
        <v>5.5419621056933807E-2</v>
      </c>
      <c r="F140" s="98">
        <v>6.9953961003561216E-2</v>
      </c>
      <c r="G140" s="98">
        <v>0.12801778082670626</v>
      </c>
      <c r="H140" s="98">
        <v>0.10179978303426553</v>
      </c>
      <c r="I140" s="98">
        <v>0.11422753327142196</v>
      </c>
      <c r="J140" s="98">
        <v>2.4525955424551955E-2</v>
      </c>
      <c r="K140" s="98">
        <v>2.6515100664578874E-2</v>
      </c>
      <c r="L140" s="98">
        <v>0</v>
      </c>
      <c r="M140" s="98">
        <v>3.0360929813695998E-2</v>
      </c>
      <c r="N140" s="98">
        <v>4.4501565823097673E-2</v>
      </c>
      <c r="O140" s="98">
        <v>5.0696085333027475E-2</v>
      </c>
      <c r="P140" s="98">
        <v>2.8995324867511798E-2</v>
      </c>
      <c r="Q140" s="98">
        <v>2.7718747707249473E-2</v>
      </c>
      <c r="R140" s="98">
        <v>1.962815506454315E-2</v>
      </c>
      <c r="S140" s="98">
        <v>1.194023324560225E-2</v>
      </c>
      <c r="T140" s="98">
        <v>1.2022574944441969E-3</v>
      </c>
      <c r="U140" s="98">
        <v>3.0371560161462304E-2</v>
      </c>
      <c r="V140" s="98">
        <v>1.0908449077889886E-2</v>
      </c>
      <c r="W140" s="98">
        <v>4.8520634138734205E-2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2.238782044146834E-2</v>
      </c>
      <c r="D143" s="117">
        <f t="shared" si="49"/>
        <v>2.4501213717452393E-2</v>
      </c>
      <c r="E143" s="117">
        <f t="shared" si="49"/>
        <v>2.0508881446573941E-2</v>
      </c>
      <c r="F143" s="117">
        <f t="shared" si="49"/>
        <v>1.6660282998422433E-2</v>
      </c>
      <c r="G143" s="117">
        <f t="shared" si="49"/>
        <v>1.5690364310354678E-2</v>
      </c>
      <c r="H143" s="117">
        <f t="shared" si="49"/>
        <v>1.7211417845304802E-2</v>
      </c>
      <c r="I143" s="117">
        <f t="shared" si="49"/>
        <v>1.8113822922008773E-2</v>
      </c>
      <c r="J143" s="117">
        <f t="shared" si="49"/>
        <v>5.6012366476533154E-3</v>
      </c>
      <c r="K143" s="117">
        <f t="shared" si="49"/>
        <v>1.3976244189760857E-3</v>
      </c>
      <c r="L143" s="117">
        <f t="shared" si="49"/>
        <v>0</v>
      </c>
      <c r="M143" s="117">
        <f t="shared" si="49"/>
        <v>6.2050282790052889E-3</v>
      </c>
      <c r="N143" s="117">
        <f t="shared" si="49"/>
        <v>1.2159108470648052E-2</v>
      </c>
      <c r="O143" s="117">
        <f t="shared" si="49"/>
        <v>2.7955111370454165E-2</v>
      </c>
      <c r="P143" s="117">
        <f t="shared" si="49"/>
        <v>1.8735381822460966E-2</v>
      </c>
      <c r="Q143" s="117">
        <f t="shared" si="49"/>
        <v>5.4716428880991742E-2</v>
      </c>
      <c r="R143" s="117">
        <f t="shared" ref="R143:V143" si="50">R144+R146+R148+R157</f>
        <v>4.1973657240788595E-2</v>
      </c>
      <c r="S143" s="117">
        <f t="shared" si="50"/>
        <v>2.4158300854187166E-2</v>
      </c>
      <c r="T143" s="117">
        <f t="shared" si="50"/>
        <v>9.0388395084472467E-2</v>
      </c>
      <c r="U143" s="117">
        <f t="shared" si="50"/>
        <v>6.2771071194918121E-2</v>
      </c>
      <c r="V143" s="117">
        <f t="shared" si="50"/>
        <v>0.12783831149191482</v>
      </c>
      <c r="W143" s="117">
        <f t="shared" ref="W143" si="51">W144+W146+W148+W157</f>
        <v>0.11554293794489794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2.1143752873607497E-2</v>
      </c>
      <c r="D148" s="122">
        <v>2.2587834163753529E-2</v>
      </c>
      <c r="E148" s="122">
        <v>1.942374201329132E-2</v>
      </c>
      <c r="F148" s="122">
        <v>1.4742593960184165E-2</v>
      </c>
      <c r="G148" s="122">
        <v>1.3140559609822753E-2</v>
      </c>
      <c r="H148" s="122">
        <v>1.4555771331367441E-2</v>
      </c>
      <c r="I148" s="122">
        <v>1.5170235808357241E-2</v>
      </c>
      <c r="J148" s="122">
        <v>4.1997534805360602E-3</v>
      </c>
      <c r="K148" s="122">
        <v>1.03440386192706E-3</v>
      </c>
      <c r="L148" s="122">
        <v>0</v>
      </c>
      <c r="M148" s="122">
        <v>4.7592697164483364E-3</v>
      </c>
      <c r="N148" s="122">
        <v>9.2629748218432829E-3</v>
      </c>
      <c r="O148" s="122">
        <v>2.2764628580396653E-2</v>
      </c>
      <c r="P148" s="122">
        <v>1.0834748343574917E-2</v>
      </c>
      <c r="Q148" s="122">
        <v>4.22730282074587E-2</v>
      </c>
      <c r="R148" s="122">
        <v>3.5626243911458716E-2</v>
      </c>
      <c r="S148" s="122">
        <v>2.0871998126039758E-2</v>
      </c>
      <c r="T148" s="122">
        <v>9.0008734823069037E-2</v>
      </c>
      <c r="U148" s="122">
        <v>4.6486745321112806E-2</v>
      </c>
      <c r="V148" s="122">
        <v>0.11854592894408271</v>
      </c>
      <c r="W148" s="122">
        <v>8.7280076981931548E-2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2.1143752873607497E-2</v>
      </c>
      <c r="D149" s="98">
        <v>2.2587834163753529E-2</v>
      </c>
      <c r="E149" s="98">
        <v>1.942374201329132E-2</v>
      </c>
      <c r="F149" s="98">
        <v>1.4742593960184165E-2</v>
      </c>
      <c r="G149" s="98">
        <v>1.3140559609822753E-2</v>
      </c>
      <c r="H149" s="98">
        <v>1.4555771331367441E-2</v>
      </c>
      <c r="I149" s="98">
        <v>1.5170235808357241E-2</v>
      </c>
      <c r="J149" s="98">
        <v>4.1997534805360602E-3</v>
      </c>
      <c r="K149" s="98">
        <v>1.03440386192706E-3</v>
      </c>
      <c r="L149" s="98">
        <v>0</v>
      </c>
      <c r="M149" s="98">
        <v>4.7592697164483364E-3</v>
      </c>
      <c r="N149" s="98">
        <v>9.2629748218432829E-3</v>
      </c>
      <c r="O149" s="98">
        <v>2.2764628580396653E-2</v>
      </c>
      <c r="P149" s="98">
        <v>1.0834748343574917E-2</v>
      </c>
      <c r="Q149" s="98">
        <v>4.22730282074587E-2</v>
      </c>
      <c r="R149" s="98">
        <v>3.5626243911458716E-2</v>
      </c>
      <c r="S149" s="98">
        <v>2.0871998126039758E-2</v>
      </c>
      <c r="T149" s="98">
        <v>8.9357431715665181E-2</v>
      </c>
      <c r="U149" s="98">
        <v>4.6486745321112806E-2</v>
      </c>
      <c r="V149" s="98">
        <v>0.11843858287207663</v>
      </c>
      <c r="W149" s="98">
        <v>8.7280076981931548E-2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6.5130310740384916E-4</v>
      </c>
      <c r="U150" s="98">
        <v>0</v>
      </c>
      <c r="V150" s="98">
        <v>1.0734607200607647E-4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6.5130310740384916E-4</v>
      </c>
      <c r="U151" s="101">
        <v>0</v>
      </c>
      <c r="V151" s="101">
        <v>1.0734607200607647E-4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1.2440675678608436E-3</v>
      </c>
      <c r="D157" s="122">
        <v>1.9133795536988643E-3</v>
      </c>
      <c r="E157" s="122">
        <v>1.08513943328262E-3</v>
      </c>
      <c r="F157" s="122">
        <v>1.9176890382382691E-3</v>
      </c>
      <c r="G157" s="122">
        <v>2.5498047005319238E-3</v>
      </c>
      <c r="H157" s="122">
        <v>2.6556465139373612E-3</v>
      </c>
      <c r="I157" s="122">
        <v>2.9435871136515323E-3</v>
      </c>
      <c r="J157" s="122">
        <v>1.401483167117255E-3</v>
      </c>
      <c r="K157" s="122">
        <v>3.6322055704902565E-4</v>
      </c>
      <c r="L157" s="122">
        <v>0</v>
      </c>
      <c r="M157" s="122">
        <v>1.4457585625569521E-3</v>
      </c>
      <c r="N157" s="122">
        <v>2.8961336488047694E-3</v>
      </c>
      <c r="O157" s="122">
        <v>5.1904827900575105E-3</v>
      </c>
      <c r="P157" s="122">
        <v>7.9006334788860495E-3</v>
      </c>
      <c r="Q157" s="122">
        <v>1.2443400673533042E-2</v>
      </c>
      <c r="R157" s="122">
        <v>6.3474133293298755E-3</v>
      </c>
      <c r="S157" s="122">
        <v>3.2863027281474087E-3</v>
      </c>
      <c r="T157" s="122">
        <v>3.7966026140343067E-4</v>
      </c>
      <c r="U157" s="122">
        <v>1.6284325873805322E-2</v>
      </c>
      <c r="V157" s="122">
        <v>9.2923825478321252E-3</v>
      </c>
      <c r="W157" s="122">
        <v>2.8262860962966384E-2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1.2440675678608436E-3</v>
      </c>
      <c r="D158" s="98">
        <v>1.9133795536988643E-3</v>
      </c>
      <c r="E158" s="98">
        <v>1.08513943328262E-3</v>
      </c>
      <c r="F158" s="98">
        <v>1.9176890382382691E-3</v>
      </c>
      <c r="G158" s="98">
        <v>2.5498047005319238E-3</v>
      </c>
      <c r="H158" s="98">
        <v>2.6556465139373612E-3</v>
      </c>
      <c r="I158" s="98">
        <v>2.9435871136515323E-3</v>
      </c>
      <c r="J158" s="98">
        <v>1.401483167117255E-3</v>
      </c>
      <c r="K158" s="98">
        <v>3.6322055704902565E-4</v>
      </c>
      <c r="L158" s="98">
        <v>0</v>
      </c>
      <c r="M158" s="98">
        <v>1.4457585625569521E-3</v>
      </c>
      <c r="N158" s="98">
        <v>2.8961336488047694E-3</v>
      </c>
      <c r="O158" s="98">
        <v>5.1904827900575105E-3</v>
      </c>
      <c r="P158" s="98">
        <v>7.9006334788860495E-3</v>
      </c>
      <c r="Q158" s="98">
        <v>1.2443400673533042E-2</v>
      </c>
      <c r="R158" s="98">
        <v>6.3474133293298755E-3</v>
      </c>
      <c r="S158" s="98">
        <v>3.2863027281474087E-3</v>
      </c>
      <c r="T158" s="98">
        <v>3.7966026140343067E-4</v>
      </c>
      <c r="U158" s="98">
        <v>1.6284325873805322E-2</v>
      </c>
      <c r="V158" s="98">
        <v>9.2923825478321252E-3</v>
      </c>
      <c r="W158" s="98">
        <v>2.8262860962966384E-2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8.4434623005677015E-2</v>
      </c>
      <c r="H161" s="117">
        <f t="shared" si="54"/>
        <v>0.15399837488616286</v>
      </c>
      <c r="I161" s="117">
        <f t="shared" si="54"/>
        <v>0.18476535976524908</v>
      </c>
      <c r="J161" s="117">
        <f t="shared" si="54"/>
        <v>4.6142368190483736E-2</v>
      </c>
      <c r="K161" s="117">
        <f t="shared" si="54"/>
        <v>3.1991380262535465E-3</v>
      </c>
      <c r="L161" s="117">
        <f t="shared" si="54"/>
        <v>0</v>
      </c>
      <c r="M161" s="117">
        <f t="shared" si="54"/>
        <v>3.8188016166528879E-2</v>
      </c>
      <c r="N161" s="117">
        <f t="shared" si="54"/>
        <v>5.1517418691915298E-2</v>
      </c>
      <c r="O161" s="117">
        <f t="shared" si="54"/>
        <v>5.3223598618825668E-2</v>
      </c>
      <c r="P161" s="117">
        <f t="shared" si="54"/>
        <v>1.2302161149954558E-3</v>
      </c>
      <c r="Q161" s="117">
        <f t="shared" si="54"/>
        <v>2.4776698026930537E-2</v>
      </c>
      <c r="R161" s="117">
        <f t="shared" ref="R161:V161" si="55">R162+R164+R166+R175</f>
        <v>1.8915710471242692E-3</v>
      </c>
      <c r="S161" s="117">
        <f t="shared" si="55"/>
        <v>7.7004969408296497E-3</v>
      </c>
      <c r="T161" s="117">
        <f t="shared" si="55"/>
        <v>1.5800883725931497E-2</v>
      </c>
      <c r="U161" s="117">
        <f t="shared" si="55"/>
        <v>6.4239880340023536E-2</v>
      </c>
      <c r="V161" s="117">
        <f t="shared" si="55"/>
        <v>0.17345074176141773</v>
      </c>
      <c r="W161" s="117">
        <f t="shared" ref="W161" si="56">W162+W164+W166+W175</f>
        <v>5.0575716091276819E-2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7.063050790279729E-2</v>
      </c>
      <c r="H166" s="122">
        <v>0.13017803039751258</v>
      </c>
      <c r="I166" s="122">
        <v>0.15418476030675815</v>
      </c>
      <c r="J166" s="122">
        <v>3.4385481621888987E-2</v>
      </c>
      <c r="K166" s="122">
        <v>2.3274086893358848E-3</v>
      </c>
      <c r="L166" s="122">
        <v>0</v>
      </c>
      <c r="M166" s="122">
        <v>2.9031545270334847E-2</v>
      </c>
      <c r="N166" s="122">
        <v>3.908523522387531E-2</v>
      </c>
      <c r="O166" s="122">
        <v>4.3340350566524383E-2</v>
      </c>
      <c r="P166" s="122">
        <v>6.771717714734323E-4</v>
      </c>
      <c r="Q166" s="122">
        <v>1.9112805306563774E-2</v>
      </c>
      <c r="R166" s="122">
        <v>1.5986135088475058E-3</v>
      </c>
      <c r="S166" s="122">
        <v>6.6050626981138472E-3</v>
      </c>
      <c r="T166" s="122">
        <v>1.5737607015697593E-2</v>
      </c>
      <c r="U166" s="122">
        <v>4.7567832421603805E-2</v>
      </c>
      <c r="V166" s="122">
        <v>0.1608454228269672</v>
      </c>
      <c r="W166" s="122">
        <v>3.8159661564193322E-2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7.063050790279729E-2</v>
      </c>
      <c r="H167" s="98">
        <v>0.13017803039751258</v>
      </c>
      <c r="I167" s="98">
        <v>0.15418476030675815</v>
      </c>
      <c r="J167" s="98">
        <v>3.4385481621888987E-2</v>
      </c>
      <c r="K167" s="98">
        <v>2.3274086893358848E-3</v>
      </c>
      <c r="L167" s="98">
        <v>0</v>
      </c>
      <c r="M167" s="98">
        <v>2.9031545270334847E-2</v>
      </c>
      <c r="N167" s="98">
        <v>3.908523522387531E-2</v>
      </c>
      <c r="O167" s="98">
        <v>4.3340350566524383E-2</v>
      </c>
      <c r="P167" s="98">
        <v>6.771717714734323E-4</v>
      </c>
      <c r="Q167" s="98">
        <v>1.9112805306563774E-2</v>
      </c>
      <c r="R167" s="98">
        <v>1.5986135088475058E-3</v>
      </c>
      <c r="S167" s="98">
        <v>6.6050626981138472E-3</v>
      </c>
      <c r="T167" s="98">
        <v>1.5629056497796952E-2</v>
      </c>
      <c r="U167" s="98">
        <v>4.7567832421603805E-2</v>
      </c>
      <c r="V167" s="98">
        <v>0.16073807675496113</v>
      </c>
      <c r="W167" s="98">
        <v>3.8159661564193322E-2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1.0855051790064154E-4</v>
      </c>
      <c r="U168" s="98">
        <v>0</v>
      </c>
      <c r="V168" s="98">
        <v>1.0734607200607647E-4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1.0855051790064154E-4</v>
      </c>
      <c r="U169" s="101">
        <v>0</v>
      </c>
      <c r="V169" s="101">
        <v>1.0734607200607647E-4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1.3804115102879726E-2</v>
      </c>
      <c r="H175" s="122">
        <v>2.382034448865027E-2</v>
      </c>
      <c r="I175" s="122">
        <v>3.0580599458490922E-2</v>
      </c>
      <c r="J175" s="122">
        <v>1.1756886568594751E-2</v>
      </c>
      <c r="K175" s="122">
        <v>8.7172933691766154E-4</v>
      </c>
      <c r="L175" s="122">
        <v>0</v>
      </c>
      <c r="M175" s="122">
        <v>9.1564708961940303E-3</v>
      </c>
      <c r="N175" s="122">
        <v>1.2432183468039986E-2</v>
      </c>
      <c r="O175" s="122">
        <v>9.883248052301289E-3</v>
      </c>
      <c r="P175" s="122">
        <v>5.5304434352202348E-4</v>
      </c>
      <c r="Q175" s="122">
        <v>5.6638927203667639E-3</v>
      </c>
      <c r="R175" s="122">
        <v>2.9295753827676349E-4</v>
      </c>
      <c r="S175" s="122">
        <v>1.0954342427158027E-3</v>
      </c>
      <c r="T175" s="122">
        <v>6.3276710233905103E-5</v>
      </c>
      <c r="U175" s="122">
        <v>1.6672047918419735E-2</v>
      </c>
      <c r="V175" s="122">
        <v>1.2605318934450533E-2</v>
      </c>
      <c r="W175" s="122">
        <v>1.2416054527083499E-2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1.3804115102879726E-2</v>
      </c>
      <c r="H176" s="98">
        <v>2.382034448865027E-2</v>
      </c>
      <c r="I176" s="98">
        <v>3.0580599458490922E-2</v>
      </c>
      <c r="J176" s="98">
        <v>1.1756886568594751E-2</v>
      </c>
      <c r="K176" s="98">
        <v>8.7172933691766154E-4</v>
      </c>
      <c r="L176" s="98">
        <v>0</v>
      </c>
      <c r="M176" s="98">
        <v>9.1564708961940303E-3</v>
      </c>
      <c r="N176" s="98">
        <v>1.2432183468039986E-2</v>
      </c>
      <c r="O176" s="98">
        <v>9.883248052301289E-3</v>
      </c>
      <c r="P176" s="98">
        <v>5.5304434352202348E-4</v>
      </c>
      <c r="Q176" s="98">
        <v>5.6638927203667639E-3</v>
      </c>
      <c r="R176" s="98">
        <v>2.9295753827676349E-4</v>
      </c>
      <c r="S176" s="98">
        <v>1.0954342427158027E-3</v>
      </c>
      <c r="T176" s="98">
        <v>6.3276710233905103E-5</v>
      </c>
      <c r="U176" s="98">
        <v>1.6672047918419735E-2</v>
      </c>
      <c r="V176" s="98">
        <v>1.2605318934450533E-2</v>
      </c>
      <c r="W176" s="98">
        <v>1.2416054527083499E-2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13369.6302149527</v>
      </c>
      <c r="D3" s="117">
        <f t="shared" si="0"/>
        <v>22285.596889622673</v>
      </c>
      <c r="E3" s="117">
        <f t="shared" si="0"/>
        <v>14342.603883263666</v>
      </c>
      <c r="F3" s="117">
        <f t="shared" si="0"/>
        <v>18026.982341072107</v>
      </c>
      <c r="G3" s="117">
        <f t="shared" si="0"/>
        <v>9629.6996790309549</v>
      </c>
      <c r="H3" s="117">
        <f t="shared" si="0"/>
        <v>9236.2015808938668</v>
      </c>
      <c r="I3" s="117">
        <f t="shared" si="0"/>
        <v>8258.977973124378</v>
      </c>
      <c r="J3" s="117">
        <f t="shared" si="0"/>
        <v>12172.81946838037</v>
      </c>
      <c r="K3" s="117">
        <f t="shared" si="0"/>
        <v>9613.8779177111501</v>
      </c>
      <c r="L3" s="117">
        <f t="shared" si="0"/>
        <v>0</v>
      </c>
      <c r="M3" s="117">
        <f t="shared" si="0"/>
        <v>0</v>
      </c>
      <c r="N3" s="117">
        <f t="shared" si="0"/>
        <v>13471.94713755769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10884.073420410508</v>
      </c>
      <c r="S3" s="117">
        <f t="shared" si="1"/>
        <v>11159.297243253955</v>
      </c>
      <c r="T3" s="117">
        <f t="shared" si="1"/>
        <v>8700.8551187311568</v>
      </c>
      <c r="U3" s="117">
        <f t="shared" si="1"/>
        <v>7274.4887531970389</v>
      </c>
      <c r="V3" s="117">
        <f t="shared" si="1"/>
        <v>10443.544654315969</v>
      </c>
      <c r="W3" s="117">
        <f t="shared" ref="W3" si="2">W4+W7+W9+W19</f>
        <v>8939.7801097783558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12278.825046163449</v>
      </c>
      <c r="D4" s="122">
        <f t="shared" si="3"/>
        <v>20628.919143178118</v>
      </c>
      <c r="E4" s="122">
        <f t="shared" si="3"/>
        <v>13127.127965127343</v>
      </c>
      <c r="F4" s="122">
        <f t="shared" si="3"/>
        <v>16510.875067356905</v>
      </c>
      <c r="G4" s="122">
        <f t="shared" si="3"/>
        <v>8232.7016440759853</v>
      </c>
      <c r="H4" s="122">
        <f t="shared" si="3"/>
        <v>7926.1962131139589</v>
      </c>
      <c r="I4" s="122">
        <f t="shared" si="3"/>
        <v>6912.3559763513504</v>
      </c>
      <c r="J4" s="122">
        <f t="shared" si="3"/>
        <v>10435.312646490023</v>
      </c>
      <c r="K4" s="122">
        <f t="shared" si="3"/>
        <v>8296.8292553747488</v>
      </c>
      <c r="L4" s="122">
        <f t="shared" si="3"/>
        <v>0</v>
      </c>
      <c r="M4" s="122">
        <f t="shared" si="3"/>
        <v>0</v>
      </c>
      <c r="N4" s="122">
        <f t="shared" si="3"/>
        <v>12236.710773230225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9260.3183607440642</v>
      </c>
      <c r="S4" s="122">
        <f t="shared" si="4"/>
        <v>9344.8476771860423</v>
      </c>
      <c r="T4" s="122">
        <f t="shared" si="4"/>
        <v>6833.9888828165385</v>
      </c>
      <c r="U4" s="122">
        <f t="shared" si="4"/>
        <v>5427.0971658095723</v>
      </c>
      <c r="V4" s="122">
        <f t="shared" si="4"/>
        <v>7834.7093166833592</v>
      </c>
      <c r="W4" s="122">
        <f t="shared" ref="W4" si="5">SUM(W5:W6)</f>
        <v>6621.346703101718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12212.880787971517</v>
      </c>
      <c r="D5" s="98">
        <v>20519.608509540569</v>
      </c>
      <c r="E5" s="98">
        <v>13058.037075980179</v>
      </c>
      <c r="F5" s="98">
        <v>16424.621981877193</v>
      </c>
      <c r="G5" s="98">
        <v>8189.9895514590926</v>
      </c>
      <c r="H5" s="98">
        <v>7885.5260119716977</v>
      </c>
      <c r="I5" s="98">
        <v>6877.1321875001231</v>
      </c>
      <c r="J5" s="98">
        <v>10382.301602304273</v>
      </c>
      <c r="K5" s="98">
        <v>8254.7258933311205</v>
      </c>
      <c r="L5" s="98">
        <v>0</v>
      </c>
      <c r="M5" s="98">
        <v>0</v>
      </c>
      <c r="N5" s="98">
        <v>12177.089923538817</v>
      </c>
      <c r="O5" s="98">
        <v>0</v>
      </c>
      <c r="P5" s="98">
        <v>0</v>
      </c>
      <c r="Q5" s="98">
        <v>0</v>
      </c>
      <c r="R5" s="98">
        <v>9213.8681228250261</v>
      </c>
      <c r="S5" s="98">
        <v>9296.1551113465994</v>
      </c>
      <c r="T5" s="98">
        <v>6795.9054997664271</v>
      </c>
      <c r="U5" s="98">
        <v>5396.2866941458169</v>
      </c>
      <c r="V5" s="98">
        <v>7789.3237253056068</v>
      </c>
      <c r="W5" s="98">
        <v>6583.5132907047991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65.944258191932036</v>
      </c>
      <c r="D6" s="98">
        <v>109.3106336375496</v>
      </c>
      <c r="E6" s="98">
        <v>69.090889147164745</v>
      </c>
      <c r="F6" s="98">
        <v>86.253085479711942</v>
      </c>
      <c r="G6" s="98">
        <v>42.712092616893543</v>
      </c>
      <c r="H6" s="98">
        <v>40.670201142261355</v>
      </c>
      <c r="I6" s="98">
        <v>35.223788851226864</v>
      </c>
      <c r="J6" s="98">
        <v>53.011044185750592</v>
      </c>
      <c r="K6" s="98">
        <v>42.103362043627548</v>
      </c>
      <c r="L6" s="98">
        <v>0</v>
      </c>
      <c r="M6" s="98">
        <v>0</v>
      </c>
      <c r="N6" s="98">
        <v>59.620849691408175</v>
      </c>
      <c r="O6" s="98">
        <v>0</v>
      </c>
      <c r="P6" s="98">
        <v>0</v>
      </c>
      <c r="Q6" s="98">
        <v>0</v>
      </c>
      <c r="R6" s="98">
        <v>46.4502379190384</v>
      </c>
      <c r="S6" s="98">
        <v>48.692565839443354</v>
      </c>
      <c r="T6" s="98">
        <v>38.083383050111124</v>
      </c>
      <c r="U6" s="98">
        <v>30.810471663754992</v>
      </c>
      <c r="V6" s="98">
        <v>45.385591377752675</v>
      </c>
      <c r="W6" s="98">
        <v>37.833412396918753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5.979824718279847</v>
      </c>
      <c r="D7" s="122">
        <f t="shared" si="6"/>
        <v>9.7317421963792263</v>
      </c>
      <c r="E7" s="122">
        <f t="shared" si="6"/>
        <v>13.668738574050005</v>
      </c>
      <c r="F7" s="122">
        <f t="shared" si="6"/>
        <v>12.31085604553782</v>
      </c>
      <c r="G7" s="122">
        <f t="shared" si="6"/>
        <v>14.340118858418503</v>
      </c>
      <c r="H7" s="122">
        <f t="shared" si="6"/>
        <v>11.351119961806084</v>
      </c>
      <c r="I7" s="122">
        <f t="shared" si="6"/>
        <v>17.64197058595024</v>
      </c>
      <c r="J7" s="122">
        <f t="shared" si="6"/>
        <v>13.477892577738384</v>
      </c>
      <c r="K7" s="122">
        <f t="shared" si="6"/>
        <v>19.505464300371642</v>
      </c>
      <c r="L7" s="122">
        <f t="shared" si="6"/>
        <v>0</v>
      </c>
      <c r="M7" s="122">
        <f t="shared" si="6"/>
        <v>0</v>
      </c>
      <c r="N7" s="122">
        <f t="shared" si="6"/>
        <v>25.692446675813095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22.514865080444224</v>
      </c>
      <c r="S7" s="122">
        <f t="shared" si="6"/>
        <v>16.527778828020466</v>
      </c>
      <c r="T7" s="122">
        <f t="shared" si="6"/>
        <v>25.622616865471919</v>
      </c>
      <c r="U7" s="122">
        <f t="shared" si="6"/>
        <v>15.82032373768082</v>
      </c>
      <c r="V7" s="122">
        <f t="shared" si="6"/>
        <v>14.996651768750924</v>
      </c>
      <c r="W7" s="122">
        <f t="shared" si="6"/>
        <v>7.3654122193327387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5.979824718279847</v>
      </c>
      <c r="D8" s="98">
        <f>IF(RES_hhdet_in_fec!D8=0,0,RES_hhdet_in_fec!D8*1000*11630/RES_hhdet_in_new!D5)</f>
        <v>9.7317421963792263</v>
      </c>
      <c r="E8" s="98">
        <f>IF(RES_hhdet_in_fec!E8=0,0,RES_hhdet_in_fec!E8*1000*11630/RES_hhdet_in_new!E5)</f>
        <v>13.668738574050005</v>
      </c>
      <c r="F8" s="98">
        <f>IF(RES_hhdet_in_fec!F8=0,0,RES_hhdet_in_fec!F8*1000*11630/RES_hhdet_in_new!F5)</f>
        <v>12.31085604553782</v>
      </c>
      <c r="G8" s="98">
        <f>IF(RES_hhdet_in_fec!G8=0,0,RES_hhdet_in_fec!G8*1000*11630/RES_hhdet_in_new!G5)</f>
        <v>14.340118858418503</v>
      </c>
      <c r="H8" s="98">
        <f>IF(RES_hhdet_in_fec!H8=0,0,RES_hhdet_in_fec!H8*1000*11630/RES_hhdet_in_new!H5)</f>
        <v>11.351119961806084</v>
      </c>
      <c r="I8" s="98">
        <f>IF(RES_hhdet_in_fec!I8=0,0,RES_hhdet_in_fec!I8*1000*11630/RES_hhdet_in_new!I5)</f>
        <v>17.64197058595024</v>
      </c>
      <c r="J8" s="98">
        <f>IF(RES_hhdet_in_fec!J8=0,0,RES_hhdet_in_fec!J8*1000*11630/RES_hhdet_in_new!J5)</f>
        <v>13.477892577738384</v>
      </c>
      <c r="K8" s="98">
        <f>IF(RES_hhdet_in_fec!K8=0,0,RES_hhdet_in_fec!K8*1000*11630/RES_hhdet_in_new!K5)</f>
        <v>19.505464300371642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25.692446675813095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22.514865080444224</v>
      </c>
      <c r="S8" s="98">
        <f>IF(RES_hhdet_in_fec!S8=0,0,RES_hhdet_in_fec!S8*1000*11630/RES_hhdet_in_new!S5)</f>
        <v>16.527778828020466</v>
      </c>
      <c r="T8" s="98">
        <f>IF(RES_hhdet_in_fec!T8=0,0,RES_hhdet_in_fec!T8*1000*11630/RES_hhdet_in_new!T5)</f>
        <v>25.622616865471919</v>
      </c>
      <c r="U8" s="98">
        <f>IF(RES_hhdet_in_fec!U8=0,0,RES_hhdet_in_fec!U8*1000*11630/RES_hhdet_in_new!U5)</f>
        <v>15.82032373768082</v>
      </c>
      <c r="V8" s="98">
        <f>IF(RES_hhdet_in_fec!V8=0,0,RES_hhdet_in_fec!V8*1000*11630/RES_hhdet_in_new!V5)</f>
        <v>14.996651768750924</v>
      </c>
      <c r="W8" s="98">
        <f>IF(RES_hhdet_in_fec!W8=0,0,RES_hhdet_in_fec!W8*1000*11630/RES_hhdet_in_new!W5)</f>
        <v>7.3654122193327387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782.55741288295781</v>
      </c>
      <c r="D9" s="122">
        <v>1319.7532142235916</v>
      </c>
      <c r="E9" s="122">
        <v>886.63128382327045</v>
      </c>
      <c r="F9" s="122">
        <v>1160.1571654626061</v>
      </c>
      <c r="G9" s="122">
        <v>1080.2698783730643</v>
      </c>
      <c r="H9" s="122">
        <v>1014.474771738305</v>
      </c>
      <c r="I9" s="122">
        <v>1017.650928632067</v>
      </c>
      <c r="J9" s="122">
        <v>1302.0607185662286</v>
      </c>
      <c r="K9" s="122">
        <v>975.41398896023259</v>
      </c>
      <c r="L9" s="122">
        <v>0</v>
      </c>
      <c r="M9" s="122">
        <v>0</v>
      </c>
      <c r="N9" s="122">
        <v>881.99257352825794</v>
      </c>
      <c r="O9" s="122">
        <v>0</v>
      </c>
      <c r="P9" s="122">
        <v>0</v>
      </c>
      <c r="Q9" s="122">
        <v>0</v>
      </c>
      <c r="R9" s="122">
        <v>1182.9457602349987</v>
      </c>
      <c r="S9" s="122">
        <v>1365.7230550762533</v>
      </c>
      <c r="T9" s="122">
        <v>1367.9216803836302</v>
      </c>
      <c r="U9" s="122">
        <v>1431.1166985972402</v>
      </c>
      <c r="V9" s="122">
        <v>2002.5478621044244</v>
      </c>
      <c r="W9" s="122">
        <v>1715.0853165985905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782.55741288295781</v>
      </c>
      <c r="D10" s="98">
        <v>1319.7532142235916</v>
      </c>
      <c r="E10" s="98">
        <v>886.63128382327045</v>
      </c>
      <c r="F10" s="98">
        <v>1206.3076115738154</v>
      </c>
      <c r="G10" s="98">
        <v>803.03556582446754</v>
      </c>
      <c r="H10" s="98">
        <v>859.89129303597736</v>
      </c>
      <c r="I10" s="98">
        <v>895.26904907579046</v>
      </c>
      <c r="J10" s="98">
        <v>1302.0607185662286</v>
      </c>
      <c r="K10" s="98">
        <v>975.41398896023259</v>
      </c>
      <c r="L10" s="98">
        <v>0</v>
      </c>
      <c r="M10" s="98">
        <v>0</v>
      </c>
      <c r="N10" s="98">
        <v>881.0098804848592</v>
      </c>
      <c r="O10" s="98">
        <v>0</v>
      </c>
      <c r="P10" s="98">
        <v>0</v>
      </c>
      <c r="Q10" s="98">
        <v>0</v>
      </c>
      <c r="R10" s="98">
        <v>1181.6736780722035</v>
      </c>
      <c r="S10" s="98">
        <v>1385.2596206749042</v>
      </c>
      <c r="T10" s="98">
        <v>1372.8695526836746</v>
      </c>
      <c r="U10" s="98">
        <v>1339.3815632748535</v>
      </c>
      <c r="V10" s="98">
        <v>2048.9876093924017</v>
      </c>
      <c r="W10" s="98">
        <v>1524.4992673818226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1201.8445116335165</v>
      </c>
      <c r="G11" s="98">
        <v>1205.1490514966276</v>
      </c>
      <c r="H11" s="98">
        <v>1209.0033233468089</v>
      </c>
      <c r="I11" s="98">
        <v>1214.2211183432773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1005.3414263373242</v>
      </c>
      <c r="S11" s="98">
        <v>1163.0679165546483</v>
      </c>
      <c r="T11" s="98">
        <v>1495.6950949911713</v>
      </c>
      <c r="U11" s="98">
        <v>1189.7859443685018</v>
      </c>
      <c r="V11" s="98">
        <v>1551.7511109234501</v>
      </c>
      <c r="W11" s="98">
        <v>1787.0833176069225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1362.6963272936016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477.85929697412189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884.83703031947982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1077.8156061887412</v>
      </c>
      <c r="G15" s="101">
        <v>1075.5542144347228</v>
      </c>
      <c r="H15" s="101">
        <v>1090.7711137803778</v>
      </c>
      <c r="I15" s="101">
        <v>1187.1812168154322</v>
      </c>
      <c r="J15" s="101">
        <v>0</v>
      </c>
      <c r="K15" s="101">
        <v>0</v>
      </c>
      <c r="L15" s="101">
        <v>0</v>
      </c>
      <c r="M15" s="101">
        <v>0</v>
      </c>
      <c r="N15" s="101">
        <v>922.28298830760559</v>
      </c>
      <c r="O15" s="101">
        <v>0</v>
      </c>
      <c r="P15" s="101">
        <v>0</v>
      </c>
      <c r="Q15" s="101">
        <v>0</v>
      </c>
      <c r="R15" s="101">
        <v>1265.0581880005589</v>
      </c>
      <c r="S15" s="101">
        <v>1302.6067637546057</v>
      </c>
      <c r="T15" s="101">
        <v>1548.9404583668015</v>
      </c>
      <c r="U15" s="101">
        <v>1841.8472345576722</v>
      </c>
      <c r="V15" s="101">
        <v>1634.0594149649846</v>
      </c>
      <c r="W15" s="101">
        <v>1972.6794270695275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969.47693080800491</v>
      </c>
      <c r="S16" s="104">
        <v>999.37918609397377</v>
      </c>
      <c r="T16" s="104">
        <v>1219.9789838317013</v>
      </c>
      <c r="U16" s="104">
        <v>1444.7550640797099</v>
      </c>
      <c r="V16" s="104">
        <v>1291.4627034465129</v>
      </c>
      <c r="W16" s="104">
        <v>1563.1695059400545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414.84535325248589</v>
      </c>
      <c r="S17" s="98">
        <v>391.09827380231383</v>
      </c>
      <c r="T17" s="98">
        <v>493.64507040686743</v>
      </c>
      <c r="U17" s="98">
        <v>547.94649403468793</v>
      </c>
      <c r="V17" s="98">
        <v>489.63363385222601</v>
      </c>
      <c r="W17" s="98">
        <v>584.55656935585944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554.63157755551902</v>
      </c>
      <c r="S18" s="98">
        <v>608.28091229166012</v>
      </c>
      <c r="T18" s="98">
        <v>726.33391342483401</v>
      </c>
      <c r="U18" s="98">
        <v>896.80857004502172</v>
      </c>
      <c r="V18" s="98">
        <v>801.82906959428692</v>
      </c>
      <c r="W18" s="98">
        <v>978.61293658419527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302.26793118801379</v>
      </c>
      <c r="D19" s="122">
        <v>327.19279002458654</v>
      </c>
      <c r="E19" s="122">
        <v>315.17589573900267</v>
      </c>
      <c r="F19" s="122">
        <v>343.63925220706113</v>
      </c>
      <c r="G19" s="122">
        <v>302.38803772348615</v>
      </c>
      <c r="H19" s="122">
        <v>284.17947607979676</v>
      </c>
      <c r="I19" s="122">
        <v>311.32909755500998</v>
      </c>
      <c r="J19" s="122">
        <v>421.96821074638001</v>
      </c>
      <c r="K19" s="122">
        <v>322.12920907579797</v>
      </c>
      <c r="L19" s="122">
        <v>0</v>
      </c>
      <c r="M19" s="122">
        <v>0</v>
      </c>
      <c r="N19" s="122">
        <v>327.55134412339402</v>
      </c>
      <c r="O19" s="122">
        <v>0</v>
      </c>
      <c r="P19" s="122">
        <v>0</v>
      </c>
      <c r="Q19" s="122">
        <v>0</v>
      </c>
      <c r="R19" s="122">
        <v>418.29443435100035</v>
      </c>
      <c r="S19" s="122">
        <v>432.19873216363834</v>
      </c>
      <c r="T19" s="122">
        <v>473.32193866551575</v>
      </c>
      <c r="U19" s="122">
        <v>400.45456505254555</v>
      </c>
      <c r="V19" s="122">
        <v>591.29082375943426</v>
      </c>
      <c r="W19" s="122">
        <v>595.98267785871383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377.46866067569681</v>
      </c>
      <c r="D20" s="98">
        <v>643.48485956992602</v>
      </c>
      <c r="E20" s="98">
        <v>428.62407142135913</v>
      </c>
      <c r="F20" s="98">
        <v>585.80982950825683</v>
      </c>
      <c r="G20" s="98">
        <v>302.85716255066819</v>
      </c>
      <c r="H20" s="98">
        <v>330.0653129993687</v>
      </c>
      <c r="I20" s="98">
        <v>328.2351623002055</v>
      </c>
      <c r="J20" s="98">
        <v>458.51408291835105</v>
      </c>
      <c r="K20" s="98">
        <v>335.77947326863386</v>
      </c>
      <c r="L20" s="98">
        <v>0</v>
      </c>
      <c r="M20" s="98">
        <v>0</v>
      </c>
      <c r="N20" s="98">
        <v>351.22587418678279</v>
      </c>
      <c r="O20" s="98">
        <v>0</v>
      </c>
      <c r="P20" s="98">
        <v>0</v>
      </c>
      <c r="Q20" s="98">
        <v>0</v>
      </c>
      <c r="R20" s="98">
        <v>432.47886293231738</v>
      </c>
      <c r="S20" s="98">
        <v>444.01036861811508</v>
      </c>
      <c r="T20" s="98">
        <v>485.89843945687716</v>
      </c>
      <c r="U20" s="98">
        <v>401.47880263287436</v>
      </c>
      <c r="V20" s="98">
        <v>592.90185377642081</v>
      </c>
      <c r="W20" s="98">
        <v>602.30454696480433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391.18669278445765</v>
      </c>
      <c r="D21" s="98">
        <v>350.96032783406412</v>
      </c>
      <c r="E21" s="98">
        <v>341.21306356835322</v>
      </c>
      <c r="F21" s="98">
        <v>367.04430476857317</v>
      </c>
      <c r="G21" s="98">
        <v>387.05890129574829</v>
      </c>
      <c r="H21" s="98">
        <v>354.26191576853597</v>
      </c>
      <c r="I21" s="98">
        <v>359.95029368085289</v>
      </c>
      <c r="J21" s="98">
        <v>342.7547805553732</v>
      </c>
      <c r="K21" s="98">
        <v>319.79270738600599</v>
      </c>
      <c r="L21" s="98">
        <v>0</v>
      </c>
      <c r="M21" s="98">
        <v>0</v>
      </c>
      <c r="N21" s="98">
        <v>310.95882227684888</v>
      </c>
      <c r="O21" s="98">
        <v>0</v>
      </c>
      <c r="P21" s="98">
        <v>0</v>
      </c>
      <c r="Q21" s="98">
        <v>0</v>
      </c>
      <c r="R21" s="98">
        <v>429.88427874150887</v>
      </c>
      <c r="S21" s="98">
        <v>482.23025300044134</v>
      </c>
      <c r="T21" s="98">
        <v>0</v>
      </c>
      <c r="U21" s="98">
        <v>568.94119359983029</v>
      </c>
      <c r="V21" s="98">
        <v>355.71106930308167</v>
      </c>
      <c r="W21" s="98">
        <v>719.18092320063636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287.75870101696574</v>
      </c>
      <c r="D22" s="33">
        <v>259.07297029044662</v>
      </c>
      <c r="E22" s="33">
        <v>287.88253919181153</v>
      </c>
      <c r="F22" s="33">
        <v>303.54181472166107</v>
      </c>
      <c r="G22" s="33">
        <v>295.68243290421179</v>
      </c>
      <c r="H22" s="33">
        <v>264.81292616012496</v>
      </c>
      <c r="I22" s="33">
        <v>298.8174661803393</v>
      </c>
      <c r="J22" s="33">
        <v>251.15156708671387</v>
      </c>
      <c r="K22" s="33">
        <v>233.05721256031646</v>
      </c>
      <c r="L22" s="33">
        <v>0</v>
      </c>
      <c r="M22" s="33">
        <v>0</v>
      </c>
      <c r="N22" s="33">
        <v>242.23610618392939</v>
      </c>
      <c r="O22" s="33">
        <v>0</v>
      </c>
      <c r="P22" s="33">
        <v>0</v>
      </c>
      <c r="Q22" s="33">
        <v>0</v>
      </c>
      <c r="R22" s="33">
        <v>290.08583579724342</v>
      </c>
      <c r="S22" s="33">
        <v>344.75186666852704</v>
      </c>
      <c r="T22" s="33">
        <v>333.83014025401326</v>
      </c>
      <c r="U22" s="33">
        <v>342.50430476640463</v>
      </c>
      <c r="V22" s="33">
        <v>365.83663965373449</v>
      </c>
      <c r="W22" s="33">
        <v>421.59165754430296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13481.669703332862</v>
      </c>
      <c r="D24" s="117">
        <f t="shared" si="7"/>
        <v>24370.788048460963</v>
      </c>
      <c r="E24" s="117">
        <f t="shared" si="7"/>
        <v>9718.7282641933816</v>
      </c>
      <c r="F24" s="117">
        <f t="shared" si="7"/>
        <v>3281.9243659716017</v>
      </c>
      <c r="G24" s="117">
        <f t="shared" si="7"/>
        <v>6073.2299797846563</v>
      </c>
      <c r="H24" s="117">
        <f t="shared" si="7"/>
        <v>15037.958991286343</v>
      </c>
      <c r="I24" s="117">
        <f t="shared" si="7"/>
        <v>10048.416820411832</v>
      </c>
      <c r="J24" s="117">
        <f t="shared" si="7"/>
        <v>15866.136871073977</v>
      </c>
      <c r="K24" s="117">
        <f t="shared" si="7"/>
        <v>15862.343581290132</v>
      </c>
      <c r="L24" s="117">
        <f t="shared" si="7"/>
        <v>11166.532055627644</v>
      </c>
      <c r="M24" s="117">
        <f t="shared" si="7"/>
        <v>0</v>
      </c>
      <c r="N24" s="117">
        <f t="shared" si="7"/>
        <v>0</v>
      </c>
      <c r="O24" s="117">
        <f t="shared" si="7"/>
        <v>11328.918467952944</v>
      </c>
      <c r="P24" s="117">
        <f t="shared" si="7"/>
        <v>2268.3407216967594</v>
      </c>
      <c r="Q24" s="117">
        <f t="shared" si="7"/>
        <v>0</v>
      </c>
      <c r="R24" s="117">
        <f t="shared" ref="R24:V24" si="8">R25+R28+R30+R39</f>
        <v>10094.212751821095</v>
      </c>
      <c r="S24" s="117">
        <f t="shared" si="8"/>
        <v>9849.6465375140924</v>
      </c>
      <c r="T24" s="117">
        <f t="shared" si="8"/>
        <v>8935.5410210760365</v>
      </c>
      <c r="U24" s="117">
        <f t="shared" si="8"/>
        <v>8011.4257940272755</v>
      </c>
      <c r="V24" s="117">
        <f t="shared" si="8"/>
        <v>7997.2312964481762</v>
      </c>
      <c r="W24" s="117">
        <f t="shared" ref="W24" si="9">W25+W28+W30+W39</f>
        <v>9187.635927074416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12036.514183912705</v>
      </c>
      <c r="D25" s="122">
        <f t="shared" si="10"/>
        <v>22979.9366534773</v>
      </c>
      <c r="E25" s="122">
        <f t="shared" si="10"/>
        <v>8279.8096066904091</v>
      </c>
      <c r="F25" s="122">
        <f t="shared" si="10"/>
        <v>1866.8093331242371</v>
      </c>
      <c r="G25" s="122">
        <f t="shared" si="10"/>
        <v>4666.3710513300739</v>
      </c>
      <c r="H25" s="122">
        <f t="shared" si="10"/>
        <v>13649.067233753118</v>
      </c>
      <c r="I25" s="122">
        <f t="shared" si="10"/>
        <v>8537.3184420749931</v>
      </c>
      <c r="J25" s="122">
        <f t="shared" si="10"/>
        <v>14506.326515713246</v>
      </c>
      <c r="K25" s="122">
        <f t="shared" si="10"/>
        <v>14741.565176752538</v>
      </c>
      <c r="L25" s="122">
        <f t="shared" si="10"/>
        <v>10288.231986095916</v>
      </c>
      <c r="M25" s="122">
        <f t="shared" si="10"/>
        <v>0</v>
      </c>
      <c r="N25" s="122">
        <f t="shared" si="10"/>
        <v>0</v>
      </c>
      <c r="O25" s="122">
        <f t="shared" si="10"/>
        <v>9974.7198384524545</v>
      </c>
      <c r="P25" s="122">
        <f t="shared" si="10"/>
        <v>874.36074924688114</v>
      </c>
      <c r="Q25" s="122">
        <f t="shared" si="10"/>
        <v>0</v>
      </c>
      <c r="R25" s="122">
        <f t="shared" ref="R25:V25" si="11">SUM(R26:R27)</f>
        <v>8542.1638898085348</v>
      </c>
      <c r="S25" s="122">
        <f t="shared" si="11"/>
        <v>8296.711495113881</v>
      </c>
      <c r="T25" s="122">
        <f t="shared" si="11"/>
        <v>7222.7342947661273</v>
      </c>
      <c r="U25" s="122">
        <f t="shared" si="11"/>
        <v>5842.2929154480316</v>
      </c>
      <c r="V25" s="122">
        <f t="shared" si="11"/>
        <v>6059.0232756439491</v>
      </c>
      <c r="W25" s="122">
        <f t="shared" ref="W25" si="12">SUM(W26:W27)</f>
        <v>6799.2522031447943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11878.302591274387</v>
      </c>
      <c r="D26" s="98">
        <v>22681.555663104209</v>
      </c>
      <c r="E26" s="98">
        <v>8172.9162267537158</v>
      </c>
      <c r="F26" s="98">
        <v>1842.8734414385331</v>
      </c>
      <c r="G26" s="98">
        <v>4606.9214626643143</v>
      </c>
      <c r="H26" s="98">
        <v>13477.018510661315</v>
      </c>
      <c r="I26" s="98">
        <v>8430.4087685202758</v>
      </c>
      <c r="J26" s="98">
        <v>14325.124069515881</v>
      </c>
      <c r="K26" s="98">
        <v>14557.406913541443</v>
      </c>
      <c r="L26" s="98">
        <v>10163.552404347171</v>
      </c>
      <c r="M26" s="98">
        <v>0</v>
      </c>
      <c r="N26" s="98">
        <v>0</v>
      </c>
      <c r="O26" s="98">
        <v>9846.1278538696024</v>
      </c>
      <c r="P26" s="98">
        <v>862.50344616250698</v>
      </c>
      <c r="Q26" s="98">
        <v>0</v>
      </c>
      <c r="R26" s="98">
        <v>8425.6456526889779</v>
      </c>
      <c r="S26" s="98">
        <v>8181.6949676431686</v>
      </c>
      <c r="T26" s="98">
        <v>7118.375234105285</v>
      </c>
      <c r="U26" s="98">
        <v>5758.282261877046</v>
      </c>
      <c r="V26" s="98">
        <v>5971.6739879825654</v>
      </c>
      <c r="W26" s="98">
        <v>6703.763495536974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158.21159263831717</v>
      </c>
      <c r="D27" s="98">
        <v>298.38099037309149</v>
      </c>
      <c r="E27" s="98">
        <v>106.89337993669301</v>
      </c>
      <c r="F27" s="98">
        <v>23.935891685703986</v>
      </c>
      <c r="G27" s="98">
        <v>59.44958866575972</v>
      </c>
      <c r="H27" s="98">
        <v>172.04872309180229</v>
      </c>
      <c r="I27" s="98">
        <v>106.9096735547179</v>
      </c>
      <c r="J27" s="98">
        <v>181.20244619736556</v>
      </c>
      <c r="K27" s="98">
        <v>184.15826321109574</v>
      </c>
      <c r="L27" s="98">
        <v>124.67958174874623</v>
      </c>
      <c r="M27" s="98">
        <v>0</v>
      </c>
      <c r="N27" s="98">
        <v>0</v>
      </c>
      <c r="O27" s="98">
        <v>128.59198458285212</v>
      </c>
      <c r="P27" s="98">
        <v>11.857303084374196</v>
      </c>
      <c r="Q27" s="98">
        <v>0</v>
      </c>
      <c r="R27" s="98">
        <v>116.51823711955629</v>
      </c>
      <c r="S27" s="98">
        <v>115.01652747071179</v>
      </c>
      <c r="T27" s="98">
        <v>104.3590606608424</v>
      </c>
      <c r="U27" s="98">
        <v>84.010653570985596</v>
      </c>
      <c r="V27" s="98">
        <v>87.349287661384025</v>
      </c>
      <c r="W27" s="98">
        <v>95.488707607820203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5.9577869858068375</v>
      </c>
      <c r="D28" s="122">
        <f t="shared" si="13"/>
        <v>9.5146482844394544</v>
      </c>
      <c r="E28" s="122">
        <f t="shared" si="13"/>
        <v>14.345031562731224</v>
      </c>
      <c r="F28" s="122">
        <f t="shared" si="13"/>
        <v>12.31743921499614</v>
      </c>
      <c r="G28" s="122">
        <f t="shared" si="13"/>
        <v>13.88783310592664</v>
      </c>
      <c r="H28" s="122">
        <f t="shared" si="13"/>
        <v>11.421017644851943</v>
      </c>
      <c r="I28" s="122">
        <f t="shared" si="13"/>
        <v>17.322738747204699</v>
      </c>
      <c r="J28" s="122">
        <f t="shared" si="13"/>
        <v>13.314125608988601</v>
      </c>
      <c r="K28" s="122">
        <f t="shared" si="13"/>
        <v>18.725245728356775</v>
      </c>
      <c r="L28" s="122">
        <f t="shared" si="13"/>
        <v>14.129022248864306</v>
      </c>
      <c r="M28" s="122">
        <f t="shared" si="13"/>
        <v>0</v>
      </c>
      <c r="N28" s="122">
        <f t="shared" si="13"/>
        <v>0</v>
      </c>
      <c r="O28" s="122">
        <f t="shared" si="13"/>
        <v>12.940637983716176</v>
      </c>
      <c r="P28" s="122">
        <f t="shared" si="13"/>
        <v>12.162887297327904</v>
      </c>
      <c r="Q28" s="122">
        <f t="shared" si="13"/>
        <v>0</v>
      </c>
      <c r="R28" s="122">
        <f t="shared" si="13"/>
        <v>23.453450026725772</v>
      </c>
      <c r="S28" s="122">
        <f t="shared" si="13"/>
        <v>15.887814327945602</v>
      </c>
      <c r="T28" s="122">
        <f t="shared" si="13"/>
        <v>25.516459130812716</v>
      </c>
      <c r="U28" s="122">
        <f t="shared" si="13"/>
        <v>16.297194405900971</v>
      </c>
      <c r="V28" s="122">
        <f t="shared" si="13"/>
        <v>15.012058232454184</v>
      </c>
      <c r="W28" s="122">
        <f t="shared" si="13"/>
        <v>7.1449029539829283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5.9577869858068375</v>
      </c>
      <c r="D29" s="98">
        <f>IF(RES_hhdet_in_fec!D29=0,0,RES_hhdet_in_fec!D29*1000*11630/RES_hhdet_in_new!D26)</f>
        <v>9.5146482844394544</v>
      </c>
      <c r="E29" s="98">
        <f>IF(RES_hhdet_in_fec!E29=0,0,RES_hhdet_in_fec!E29*1000*11630/RES_hhdet_in_new!E26)</f>
        <v>14.345031562731224</v>
      </c>
      <c r="F29" s="98">
        <f>IF(RES_hhdet_in_fec!F29=0,0,RES_hhdet_in_fec!F29*1000*11630/RES_hhdet_in_new!F26)</f>
        <v>12.31743921499614</v>
      </c>
      <c r="G29" s="98">
        <f>IF(RES_hhdet_in_fec!G29=0,0,RES_hhdet_in_fec!G29*1000*11630/RES_hhdet_in_new!G26)</f>
        <v>13.88783310592664</v>
      </c>
      <c r="H29" s="98">
        <f>IF(RES_hhdet_in_fec!H29=0,0,RES_hhdet_in_fec!H29*1000*11630/RES_hhdet_in_new!H26)</f>
        <v>11.421017644851943</v>
      </c>
      <c r="I29" s="98">
        <f>IF(RES_hhdet_in_fec!I29=0,0,RES_hhdet_in_fec!I29*1000*11630/RES_hhdet_in_new!I26)</f>
        <v>17.322738747204699</v>
      </c>
      <c r="J29" s="98">
        <f>IF(RES_hhdet_in_fec!J29=0,0,RES_hhdet_in_fec!J29*1000*11630/RES_hhdet_in_new!J26)</f>
        <v>13.314125608988601</v>
      </c>
      <c r="K29" s="98">
        <f>IF(RES_hhdet_in_fec!K29=0,0,RES_hhdet_in_fec!K29*1000*11630/RES_hhdet_in_new!K26)</f>
        <v>18.725245728356775</v>
      </c>
      <c r="L29" s="98">
        <f>IF(RES_hhdet_in_fec!L29=0,0,RES_hhdet_in_fec!L29*1000*11630/RES_hhdet_in_new!L26)</f>
        <v>14.129022248864306</v>
      </c>
      <c r="M29" s="98">
        <f>IF(RES_hhdet_in_fec!M29=0,0,RES_hhdet_in_fec!M29*1000*11630/RES_hhdet_in_new!M26)</f>
        <v>0</v>
      </c>
      <c r="N29" s="98">
        <f>IF(RES_hhdet_in_fec!N29=0,0,RES_hhdet_in_fec!N29*1000*11630/RES_hhdet_in_new!N26)</f>
        <v>0</v>
      </c>
      <c r="O29" s="98">
        <f>IF(RES_hhdet_in_fec!O29=0,0,RES_hhdet_in_fec!O29*1000*11630/RES_hhdet_in_new!O26)</f>
        <v>12.940637983716176</v>
      </c>
      <c r="P29" s="98">
        <f>IF(RES_hhdet_in_fec!P29=0,0,RES_hhdet_in_fec!P29*1000*11630/RES_hhdet_in_new!P26)</f>
        <v>12.162887297327904</v>
      </c>
      <c r="Q29" s="98">
        <f>IF(RES_hhdet_in_fec!Q29=0,0,RES_hhdet_in_fec!Q29*1000*11630/RES_hhdet_in_new!Q26)</f>
        <v>0</v>
      </c>
      <c r="R29" s="98">
        <f>IF(RES_hhdet_in_fec!R29=0,0,RES_hhdet_in_fec!R29*1000*11630/RES_hhdet_in_new!R26)</f>
        <v>23.453450026725772</v>
      </c>
      <c r="S29" s="98">
        <f>IF(RES_hhdet_in_fec!S29=0,0,RES_hhdet_in_fec!S29*1000*11630/RES_hhdet_in_new!S26)</f>
        <v>15.887814327945602</v>
      </c>
      <c r="T29" s="98">
        <f>IF(RES_hhdet_in_fec!T29=0,0,RES_hhdet_in_fec!T29*1000*11630/RES_hhdet_in_new!T26)</f>
        <v>25.516459130812716</v>
      </c>
      <c r="U29" s="98">
        <f>IF(RES_hhdet_in_fec!U29=0,0,RES_hhdet_in_fec!U29*1000*11630/RES_hhdet_in_new!U26)</f>
        <v>16.297194405900971</v>
      </c>
      <c r="V29" s="98">
        <f>IF(RES_hhdet_in_fec!V29=0,0,RES_hhdet_in_fec!V29*1000*11630/RES_hhdet_in_new!V26)</f>
        <v>15.012058232454184</v>
      </c>
      <c r="W29" s="98">
        <f>IF(RES_hhdet_in_fec!W29=0,0,RES_hhdet_in_fec!W29*1000*11630/RES_hhdet_in_new!W26)</f>
        <v>7.1449029539829283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1143.6886134296385</v>
      </c>
      <c r="D30" s="122">
        <v>1116.7779640181138</v>
      </c>
      <c r="E30" s="122">
        <v>1134.4054928465791</v>
      </c>
      <c r="F30" s="122">
        <v>1095.5340212522804</v>
      </c>
      <c r="G30" s="122">
        <v>1090.7617718450483</v>
      </c>
      <c r="H30" s="122">
        <v>1105.6480143218494</v>
      </c>
      <c r="I30" s="122">
        <v>1190.3443751073687</v>
      </c>
      <c r="J30" s="122">
        <v>1087.1238614563008</v>
      </c>
      <c r="K30" s="122">
        <v>863.73924959281715</v>
      </c>
      <c r="L30" s="122">
        <v>653.00176869184907</v>
      </c>
      <c r="M30" s="122">
        <v>0</v>
      </c>
      <c r="N30" s="122">
        <v>0</v>
      </c>
      <c r="O30" s="122">
        <v>1103.2796447634385</v>
      </c>
      <c r="P30" s="122">
        <v>1109.342864402138</v>
      </c>
      <c r="Q30" s="122">
        <v>0</v>
      </c>
      <c r="R30" s="122">
        <v>1233.9999489968395</v>
      </c>
      <c r="S30" s="122">
        <v>1189.1708526234679</v>
      </c>
      <c r="T30" s="122">
        <v>1353.4601269250838</v>
      </c>
      <c r="U30" s="122">
        <v>1801.944827968663</v>
      </c>
      <c r="V30" s="122">
        <v>1557.685954219673</v>
      </c>
      <c r="W30" s="122">
        <v>1945.4762460191305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1275.0504064245038</v>
      </c>
      <c r="D31" s="98">
        <v>1258.6808920581004</v>
      </c>
      <c r="E31" s="98">
        <v>1221.5268038444469</v>
      </c>
      <c r="F31" s="98">
        <v>1201.8445116335167</v>
      </c>
      <c r="G31" s="98">
        <v>1205.1490514966274</v>
      </c>
      <c r="H31" s="98">
        <v>1209.0033233468089</v>
      </c>
      <c r="I31" s="98">
        <v>1214.2211183432771</v>
      </c>
      <c r="J31" s="98">
        <v>1155.5053377949623</v>
      </c>
      <c r="K31" s="98">
        <v>1138.4088989336371</v>
      </c>
      <c r="L31" s="98">
        <v>1084.7363291867061</v>
      </c>
      <c r="M31" s="98">
        <v>0</v>
      </c>
      <c r="N31" s="98">
        <v>0</v>
      </c>
      <c r="O31" s="98">
        <v>963.59684551369423</v>
      </c>
      <c r="P31" s="98">
        <v>0</v>
      </c>
      <c r="Q31" s="98">
        <v>0</v>
      </c>
      <c r="R31" s="98">
        <v>1005.3414263373242</v>
      </c>
      <c r="S31" s="98">
        <v>1163.0679165546483</v>
      </c>
      <c r="T31" s="98">
        <v>1495.6950949911713</v>
      </c>
      <c r="U31" s="98">
        <v>1189.7859443685018</v>
      </c>
      <c r="V31" s="98">
        <v>1551.7511109234501</v>
      </c>
      <c r="W31" s="98">
        <v>1787.0833176069225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1055.9253465580691</v>
      </c>
      <c r="D35" s="101">
        <v>1079.2941717056647</v>
      </c>
      <c r="E35" s="101">
        <v>1114.5357201628551</v>
      </c>
      <c r="F35" s="101">
        <v>1077.8156061887412</v>
      </c>
      <c r="G35" s="101">
        <v>1075.5542144347228</v>
      </c>
      <c r="H35" s="101">
        <v>1090.7711137803776</v>
      </c>
      <c r="I35" s="101">
        <v>1187.1812168154324</v>
      </c>
      <c r="J35" s="101">
        <v>1081.4254050947459</v>
      </c>
      <c r="K35" s="101">
        <v>850.65974248134955</v>
      </c>
      <c r="L35" s="101">
        <v>786.03261169703376</v>
      </c>
      <c r="M35" s="101">
        <v>0</v>
      </c>
      <c r="N35" s="101">
        <v>0</v>
      </c>
      <c r="O35" s="101">
        <v>1114.7124007240677</v>
      </c>
      <c r="P35" s="101">
        <v>1109.342864402138</v>
      </c>
      <c r="Q35" s="101">
        <v>0</v>
      </c>
      <c r="R35" s="101">
        <v>1265.0581880005586</v>
      </c>
      <c r="S35" s="101">
        <v>1302.6067637546062</v>
      </c>
      <c r="T35" s="101">
        <v>1548.9404583668017</v>
      </c>
      <c r="U35" s="101">
        <v>1841.847234557672</v>
      </c>
      <c r="V35" s="101">
        <v>1634.0594149649849</v>
      </c>
      <c r="W35" s="101">
        <v>1972.6794270695277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577.70094373367795</v>
      </c>
      <c r="M36" s="104">
        <v>0</v>
      </c>
      <c r="N36" s="104">
        <v>0</v>
      </c>
      <c r="O36" s="104">
        <v>838.85241259710608</v>
      </c>
      <c r="P36" s="104">
        <v>0</v>
      </c>
      <c r="Q36" s="104">
        <v>0</v>
      </c>
      <c r="R36" s="104">
        <v>969.47693080800491</v>
      </c>
      <c r="S36" s="104">
        <v>999.379186093974</v>
      </c>
      <c r="T36" s="104">
        <v>1219.9789838317013</v>
      </c>
      <c r="U36" s="104">
        <v>1444.7550640797099</v>
      </c>
      <c r="V36" s="104">
        <v>1291.4627034465127</v>
      </c>
      <c r="W36" s="104">
        <v>1563.1695059400549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280.18510239425683</v>
      </c>
      <c r="M37" s="98">
        <v>0</v>
      </c>
      <c r="N37" s="98">
        <v>0</v>
      </c>
      <c r="O37" s="98">
        <v>404.1888783218032</v>
      </c>
      <c r="P37" s="98">
        <v>0</v>
      </c>
      <c r="Q37" s="98">
        <v>0</v>
      </c>
      <c r="R37" s="98">
        <v>414.84535325248589</v>
      </c>
      <c r="S37" s="98">
        <v>391.09827380231377</v>
      </c>
      <c r="T37" s="98">
        <v>493.64507040686726</v>
      </c>
      <c r="U37" s="98">
        <v>547.94649403468793</v>
      </c>
      <c r="V37" s="98">
        <v>489.63363385222607</v>
      </c>
      <c r="W37" s="98">
        <v>584.55656935585955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297.515841339421</v>
      </c>
      <c r="M38" s="98">
        <v>0</v>
      </c>
      <c r="N38" s="98">
        <v>0</v>
      </c>
      <c r="O38" s="98">
        <v>434.66353427530288</v>
      </c>
      <c r="P38" s="98">
        <v>0</v>
      </c>
      <c r="Q38" s="98">
        <v>0</v>
      </c>
      <c r="R38" s="98">
        <v>554.63157755551902</v>
      </c>
      <c r="S38" s="98">
        <v>608.28091229166012</v>
      </c>
      <c r="T38" s="98">
        <v>726.3339134248339</v>
      </c>
      <c r="U38" s="98">
        <v>896.80857004502172</v>
      </c>
      <c r="V38" s="98">
        <v>801.82906959428681</v>
      </c>
      <c r="W38" s="98">
        <v>978.6129365841955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295.50911900471061</v>
      </c>
      <c r="D39" s="122">
        <v>264.55878268111036</v>
      </c>
      <c r="E39" s="122">
        <v>290.1681330936633</v>
      </c>
      <c r="F39" s="122">
        <v>307.26357238008814</v>
      </c>
      <c r="G39" s="122">
        <v>302.20932350360721</v>
      </c>
      <c r="H39" s="122">
        <v>271.82272556652356</v>
      </c>
      <c r="I39" s="122">
        <v>303.43126448226485</v>
      </c>
      <c r="J39" s="122">
        <v>259.37236829543963</v>
      </c>
      <c r="K39" s="122">
        <v>238.31390921641878</v>
      </c>
      <c r="L39" s="122">
        <v>211.16927859101503</v>
      </c>
      <c r="M39" s="122">
        <v>0</v>
      </c>
      <c r="N39" s="122">
        <v>0</v>
      </c>
      <c r="O39" s="122">
        <v>237.97834675333434</v>
      </c>
      <c r="P39" s="122">
        <v>272.47422075041231</v>
      </c>
      <c r="Q39" s="122">
        <v>0</v>
      </c>
      <c r="R39" s="122">
        <v>294.59546298899392</v>
      </c>
      <c r="S39" s="122">
        <v>347.87637544879783</v>
      </c>
      <c r="T39" s="122">
        <v>333.8301402540132</v>
      </c>
      <c r="U39" s="122">
        <v>350.89085620467966</v>
      </c>
      <c r="V39" s="122">
        <v>365.51000835210056</v>
      </c>
      <c r="W39" s="122">
        <v>435.76257495650924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391.18669278445753</v>
      </c>
      <c r="D40" s="98">
        <v>350.96032783406412</v>
      </c>
      <c r="E40" s="98">
        <v>341.21306356835322</v>
      </c>
      <c r="F40" s="98">
        <v>367.04430476857317</v>
      </c>
      <c r="G40" s="98">
        <v>387.05890129574834</v>
      </c>
      <c r="H40" s="98">
        <v>354.26191576853608</v>
      </c>
      <c r="I40" s="98">
        <v>359.95029368085289</v>
      </c>
      <c r="J40" s="98">
        <v>342.7547805553732</v>
      </c>
      <c r="K40" s="98">
        <v>319.79270738600599</v>
      </c>
      <c r="L40" s="98">
        <v>280.0114061668221</v>
      </c>
      <c r="M40" s="98">
        <v>0</v>
      </c>
      <c r="N40" s="98">
        <v>0</v>
      </c>
      <c r="O40" s="98">
        <v>313.00626859214009</v>
      </c>
      <c r="P40" s="98">
        <v>0</v>
      </c>
      <c r="Q40" s="98">
        <v>0</v>
      </c>
      <c r="R40" s="98">
        <v>429.88427874150881</v>
      </c>
      <c r="S40" s="98">
        <v>482.23025300044139</v>
      </c>
      <c r="T40" s="98">
        <v>0</v>
      </c>
      <c r="U40" s="98">
        <v>568.94119359983029</v>
      </c>
      <c r="V40" s="98">
        <v>355.71106930308167</v>
      </c>
      <c r="W40" s="98">
        <v>719.18092320063624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287.75870101696574</v>
      </c>
      <c r="D41" s="33">
        <v>259.07297029044662</v>
      </c>
      <c r="E41" s="33">
        <v>287.88253919181142</v>
      </c>
      <c r="F41" s="33">
        <v>303.54181472166107</v>
      </c>
      <c r="G41" s="33">
        <v>295.68243290421179</v>
      </c>
      <c r="H41" s="33">
        <v>264.8129261601249</v>
      </c>
      <c r="I41" s="33">
        <v>298.8174661803393</v>
      </c>
      <c r="J41" s="33">
        <v>251.15156708671381</v>
      </c>
      <c r="K41" s="33">
        <v>233.05721256031646</v>
      </c>
      <c r="L41" s="33">
        <v>208.35939583281882</v>
      </c>
      <c r="M41" s="33">
        <v>0</v>
      </c>
      <c r="N41" s="33">
        <v>0</v>
      </c>
      <c r="O41" s="33">
        <v>234.93667424635578</v>
      </c>
      <c r="P41" s="33">
        <v>272.47422075041231</v>
      </c>
      <c r="Q41" s="33">
        <v>0</v>
      </c>
      <c r="R41" s="33">
        <v>290.08583579724342</v>
      </c>
      <c r="S41" s="33">
        <v>344.75186666852704</v>
      </c>
      <c r="T41" s="33">
        <v>333.8301402540132</v>
      </c>
      <c r="U41" s="33">
        <v>342.50430476640457</v>
      </c>
      <c r="V41" s="33">
        <v>365.83663965373449</v>
      </c>
      <c r="W41" s="33">
        <v>421.59165754430296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0</v>
      </c>
      <c r="L48" s="98">
        <f>IF(RES_hhdet_in_fec!L48=0,0,RES_hhdet_in_fec!L48*1000*11630/RES_hhdet_in_new!L45)</f>
        <v>0</v>
      </c>
      <c r="M48" s="98">
        <f>IF(RES_hhdet_in_fec!M48=0,0,RES_hhdet_in_fec!M48*1000*11630/RES_hhdet_in_new!M45)</f>
        <v>0</v>
      </c>
      <c r="N48" s="98">
        <f>IF(RES_hhdet_in_fec!N48=0,0,RES_hhdet_in_fec!N48*1000*11630/RES_hhdet_in_new!N45)</f>
        <v>0</v>
      </c>
      <c r="O48" s="98">
        <f>IF(RES_hhdet_in_fec!O48=0,0,RES_hhdet_in_fec!O48*1000*11630/RES_hhdet_in_new!O45)</f>
        <v>0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0</v>
      </c>
      <c r="T48" s="98">
        <f>IF(RES_hhdet_in_fec!T48=0,0,RES_hhdet_in_fec!T48*1000*11630/RES_hhdet_in_new!T45)</f>
        <v>0</v>
      </c>
      <c r="U48" s="98">
        <f>IF(RES_hhdet_in_fec!U48=0,0,RES_hhdet_in_fec!U48*1000*11630/RES_hhdet_in_new!U45)</f>
        <v>0</v>
      </c>
      <c r="V48" s="98">
        <f>IF(RES_hhdet_in_fec!V48=0,0,RES_hhdet_in_fec!V48*1000*11630/RES_hhdet_in_new!V45)</f>
        <v>0</v>
      </c>
      <c r="W48" s="98">
        <f>IF(RES_hhdet_in_fec!W48=0,0,RES_hhdet_in_fec!W48*1000*11630/RES_hhdet_in_new!W45)</f>
        <v>0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17302.193705097285</v>
      </c>
      <c r="D62" s="117">
        <f t="shared" si="21"/>
        <v>16378.07162682452</v>
      </c>
      <c r="E62" s="117">
        <f t="shared" si="21"/>
        <v>16112.891141534063</v>
      </c>
      <c r="F62" s="117">
        <f t="shared" si="21"/>
        <v>14440.824276232708</v>
      </c>
      <c r="G62" s="117">
        <f t="shared" si="21"/>
        <v>13484.890924476345</v>
      </c>
      <c r="H62" s="117">
        <f t="shared" si="21"/>
        <v>11877.795494872062</v>
      </c>
      <c r="I62" s="117">
        <f t="shared" si="21"/>
        <v>9967.9940524656722</v>
      </c>
      <c r="J62" s="117">
        <f t="shared" si="21"/>
        <v>10592.235642451313</v>
      </c>
      <c r="K62" s="117">
        <f t="shared" si="21"/>
        <v>10882.22977418427</v>
      </c>
      <c r="L62" s="117">
        <f t="shared" si="21"/>
        <v>0</v>
      </c>
      <c r="M62" s="117">
        <f t="shared" si="21"/>
        <v>11547.160599024473</v>
      </c>
      <c r="N62" s="117">
        <f t="shared" si="21"/>
        <v>11122.713340068764</v>
      </c>
      <c r="O62" s="117">
        <f t="shared" si="21"/>
        <v>11621.694613829832</v>
      </c>
      <c r="P62" s="117">
        <f t="shared" si="21"/>
        <v>10086.227116356196</v>
      </c>
      <c r="Q62" s="117">
        <f t="shared" si="21"/>
        <v>9840.3937836372825</v>
      </c>
      <c r="R62" s="117">
        <f t="shared" ref="R62:V62" si="22">R63+R66+R68+R77</f>
        <v>9704.9086615329543</v>
      </c>
      <c r="S62" s="117">
        <f t="shared" si="22"/>
        <v>10106.501855983037</v>
      </c>
      <c r="T62" s="117">
        <f t="shared" si="22"/>
        <v>9574.6253425636733</v>
      </c>
      <c r="U62" s="117">
        <f t="shared" si="22"/>
        <v>9402.6740996455992</v>
      </c>
      <c r="V62" s="117">
        <f t="shared" si="22"/>
        <v>9248.2688957388873</v>
      </c>
      <c r="W62" s="117">
        <f t="shared" ref="W62" si="23">W63+W66+W68+W77</f>
        <v>9368.4873759789789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15823.059975294625</v>
      </c>
      <c r="D63" s="122">
        <f t="shared" si="24"/>
        <v>14940.911784949185</v>
      </c>
      <c r="E63" s="122">
        <f t="shared" si="24"/>
        <v>14534.826051462793</v>
      </c>
      <c r="F63" s="122">
        <f t="shared" si="24"/>
        <v>12896.35830149617</v>
      </c>
      <c r="G63" s="122">
        <f t="shared" si="24"/>
        <v>11962.97720126127</v>
      </c>
      <c r="H63" s="122">
        <f t="shared" si="24"/>
        <v>10384.258066186687</v>
      </c>
      <c r="I63" s="122">
        <f t="shared" si="24"/>
        <v>8429.0487402413382</v>
      </c>
      <c r="J63" s="122">
        <f t="shared" si="24"/>
        <v>9029.3609170495874</v>
      </c>
      <c r="K63" s="122">
        <f t="shared" si="24"/>
        <v>9296.4129252303628</v>
      </c>
      <c r="L63" s="122">
        <f t="shared" si="24"/>
        <v>0</v>
      </c>
      <c r="M63" s="122">
        <f t="shared" si="24"/>
        <v>10449.676190662825</v>
      </c>
      <c r="N63" s="122">
        <f t="shared" si="24"/>
        <v>9979.0236262335602</v>
      </c>
      <c r="O63" s="122">
        <f t="shared" si="24"/>
        <v>10394.354764632793</v>
      </c>
      <c r="P63" s="122">
        <f t="shared" si="24"/>
        <v>8396.6630503657325</v>
      </c>
      <c r="Q63" s="122">
        <f t="shared" si="24"/>
        <v>8326.3972521539181</v>
      </c>
      <c r="R63" s="122">
        <f t="shared" ref="R63:V63" si="25">SUM(R64:R65)</f>
        <v>8296.4618785721359</v>
      </c>
      <c r="S63" s="122">
        <f t="shared" si="25"/>
        <v>8438.369811686327</v>
      </c>
      <c r="T63" s="122">
        <f t="shared" si="25"/>
        <v>7572.8100664350359</v>
      </c>
      <c r="U63" s="122">
        <f t="shared" si="25"/>
        <v>7169.5603876723835</v>
      </c>
      <c r="V63" s="122">
        <f t="shared" si="25"/>
        <v>7011.1873030955712</v>
      </c>
      <c r="W63" s="122">
        <f t="shared" ref="W63" si="26">SUM(W64:W65)</f>
        <v>6986.8844180997439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15626.207809309964</v>
      </c>
      <c r="D64" s="98">
        <v>14756.413552288093</v>
      </c>
      <c r="E64" s="98">
        <v>14355.598479336444</v>
      </c>
      <c r="F64" s="98">
        <v>12737.778753077913</v>
      </c>
      <c r="G64" s="98">
        <v>11816.27930181896</v>
      </c>
      <c r="H64" s="98">
        <v>10257.853513580701</v>
      </c>
      <c r="I64" s="98">
        <v>8326.8209883061463</v>
      </c>
      <c r="J64" s="98">
        <v>8919.868910693056</v>
      </c>
      <c r="K64" s="98">
        <v>9183.477756647535</v>
      </c>
      <c r="L64" s="98">
        <v>0</v>
      </c>
      <c r="M64" s="98">
        <v>10325.626180803389</v>
      </c>
      <c r="N64" s="98">
        <v>9860.1118226634262</v>
      </c>
      <c r="O64" s="98">
        <v>10266.682026517621</v>
      </c>
      <c r="P64" s="98">
        <v>8289.5940303524367</v>
      </c>
      <c r="Q64" s="98">
        <v>8221.2761970903084</v>
      </c>
      <c r="R64" s="98">
        <v>8191.3251621035361</v>
      </c>
      <c r="S64" s="98">
        <v>8329.7773065964448</v>
      </c>
      <c r="T64" s="98">
        <v>7471.2145389232601</v>
      </c>
      <c r="U64" s="98">
        <v>7073.7705134946782</v>
      </c>
      <c r="V64" s="98">
        <v>6917.2190374018955</v>
      </c>
      <c r="W64" s="98">
        <v>6895.5990453575969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196.85216598466195</v>
      </c>
      <c r="D65" s="98">
        <v>184.49823266109144</v>
      </c>
      <c r="E65" s="98">
        <v>179.22757212634832</v>
      </c>
      <c r="F65" s="98">
        <v>158.57954841825696</v>
      </c>
      <c r="G65" s="98">
        <v>146.69789944230911</v>
      </c>
      <c r="H65" s="98">
        <v>126.40455260598495</v>
      </c>
      <c r="I65" s="98">
        <v>102.22775193519249</v>
      </c>
      <c r="J65" s="98">
        <v>109.49200635653102</v>
      </c>
      <c r="K65" s="98">
        <v>112.9351685828272</v>
      </c>
      <c r="L65" s="98">
        <v>0</v>
      </c>
      <c r="M65" s="98">
        <v>124.05000985943595</v>
      </c>
      <c r="N65" s="98">
        <v>118.91180357013309</v>
      </c>
      <c r="O65" s="98">
        <v>127.67273811517155</v>
      </c>
      <c r="P65" s="98">
        <v>107.06902001329581</v>
      </c>
      <c r="Q65" s="98">
        <v>105.12105506360976</v>
      </c>
      <c r="R65" s="98">
        <v>105.13671646859932</v>
      </c>
      <c r="S65" s="98">
        <v>108.59250508988232</v>
      </c>
      <c r="T65" s="98">
        <v>101.59552751177607</v>
      </c>
      <c r="U65" s="98">
        <v>95.789874177705244</v>
      </c>
      <c r="V65" s="98">
        <v>93.968265693675548</v>
      </c>
      <c r="W65" s="98">
        <v>91.285372742147075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6.0127181354555663</v>
      </c>
      <c r="D66" s="122">
        <f t="shared" si="27"/>
        <v>9.7447051537017337</v>
      </c>
      <c r="E66" s="122">
        <f t="shared" si="27"/>
        <v>13.689200803515195</v>
      </c>
      <c r="F66" s="122">
        <f t="shared" si="27"/>
        <v>12.344725452270767</v>
      </c>
      <c r="G66" s="122">
        <f t="shared" si="27"/>
        <v>14.186277178283591</v>
      </c>
      <c r="H66" s="122">
        <f t="shared" si="27"/>
        <v>11.382365082542472</v>
      </c>
      <c r="I66" s="122">
        <f t="shared" si="27"/>
        <v>17.564443255998956</v>
      </c>
      <c r="J66" s="122">
        <f t="shared" si="27"/>
        <v>13.515582251545572</v>
      </c>
      <c r="K66" s="122">
        <f t="shared" si="27"/>
        <v>19.193214523328066</v>
      </c>
      <c r="L66" s="122">
        <f t="shared" si="27"/>
        <v>0</v>
      </c>
      <c r="M66" s="122">
        <f t="shared" si="27"/>
        <v>5.4529306169979526</v>
      </c>
      <c r="N66" s="122">
        <f t="shared" si="27"/>
        <v>25.759951790568262</v>
      </c>
      <c r="O66" s="122">
        <f t="shared" si="27"/>
        <v>13.203062893895456</v>
      </c>
      <c r="P66" s="122">
        <f t="shared" si="27"/>
        <v>11.141016378203537</v>
      </c>
      <c r="Q66" s="122">
        <f t="shared" si="27"/>
        <v>25.296972244485485</v>
      </c>
      <c r="R66" s="122">
        <f t="shared" si="27"/>
        <v>22.512589005779954</v>
      </c>
      <c r="S66" s="122">
        <f t="shared" si="27"/>
        <v>16.500545611524839</v>
      </c>
      <c r="T66" s="122">
        <f t="shared" si="27"/>
        <v>25.626353643066007</v>
      </c>
      <c r="U66" s="122">
        <f t="shared" si="27"/>
        <v>15.862227651285121</v>
      </c>
      <c r="V66" s="122">
        <f t="shared" si="27"/>
        <v>15.024109887666889</v>
      </c>
      <c r="W66" s="122">
        <f t="shared" si="27"/>
        <v>7.3194606097285835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6.0127181354555663</v>
      </c>
      <c r="D67" s="98">
        <f>IF(RES_hhdet_in_fec!D67=0,0,RES_hhdet_in_fec!D67*1000*11630/RES_hhdet_in_new!D64)</f>
        <v>9.7447051537017337</v>
      </c>
      <c r="E67" s="98">
        <f>IF(RES_hhdet_in_fec!E67=0,0,RES_hhdet_in_fec!E67*1000*11630/RES_hhdet_in_new!E64)</f>
        <v>13.689200803515195</v>
      </c>
      <c r="F67" s="98">
        <f>IF(RES_hhdet_in_fec!F67=0,0,RES_hhdet_in_fec!F67*1000*11630/RES_hhdet_in_new!F64)</f>
        <v>12.344725452270767</v>
      </c>
      <c r="G67" s="98">
        <f>IF(RES_hhdet_in_fec!G67=0,0,RES_hhdet_in_fec!G67*1000*11630/RES_hhdet_in_new!G64)</f>
        <v>14.186277178283591</v>
      </c>
      <c r="H67" s="98">
        <f>IF(RES_hhdet_in_fec!H67=0,0,RES_hhdet_in_fec!H67*1000*11630/RES_hhdet_in_new!H64)</f>
        <v>11.382365082542472</v>
      </c>
      <c r="I67" s="98">
        <f>IF(RES_hhdet_in_fec!I67=0,0,RES_hhdet_in_fec!I67*1000*11630/RES_hhdet_in_new!I64)</f>
        <v>17.564443255998956</v>
      </c>
      <c r="J67" s="98">
        <f>IF(RES_hhdet_in_fec!J67=0,0,RES_hhdet_in_fec!J67*1000*11630/RES_hhdet_in_new!J64)</f>
        <v>13.515582251545572</v>
      </c>
      <c r="K67" s="98">
        <f>IF(RES_hhdet_in_fec!K67=0,0,RES_hhdet_in_fec!K67*1000*11630/RES_hhdet_in_new!K64)</f>
        <v>19.193214523328066</v>
      </c>
      <c r="L67" s="98">
        <f>IF(RES_hhdet_in_fec!L67=0,0,RES_hhdet_in_fec!L67*1000*11630/RES_hhdet_in_new!L64)</f>
        <v>0</v>
      </c>
      <c r="M67" s="98">
        <f>IF(RES_hhdet_in_fec!M67=0,0,RES_hhdet_in_fec!M67*1000*11630/RES_hhdet_in_new!M64)</f>
        <v>5.4529306169979526</v>
      </c>
      <c r="N67" s="98">
        <f>IF(RES_hhdet_in_fec!N67=0,0,RES_hhdet_in_fec!N67*1000*11630/RES_hhdet_in_new!N64)</f>
        <v>25.759951790568262</v>
      </c>
      <c r="O67" s="98">
        <f>IF(RES_hhdet_in_fec!O67=0,0,RES_hhdet_in_fec!O67*1000*11630/RES_hhdet_in_new!O64)</f>
        <v>13.203062893895456</v>
      </c>
      <c r="P67" s="98">
        <f>IF(RES_hhdet_in_fec!P67=0,0,RES_hhdet_in_fec!P67*1000*11630/RES_hhdet_in_new!P64)</f>
        <v>11.141016378203537</v>
      </c>
      <c r="Q67" s="98">
        <f>IF(RES_hhdet_in_fec!Q67=0,0,RES_hhdet_in_fec!Q67*1000*11630/RES_hhdet_in_new!Q64)</f>
        <v>25.296972244485485</v>
      </c>
      <c r="R67" s="98">
        <f>IF(RES_hhdet_in_fec!R67=0,0,RES_hhdet_in_fec!R67*1000*11630/RES_hhdet_in_new!R64)</f>
        <v>22.512589005779954</v>
      </c>
      <c r="S67" s="98">
        <f>IF(RES_hhdet_in_fec!S67=0,0,RES_hhdet_in_fec!S67*1000*11630/RES_hhdet_in_new!S64)</f>
        <v>16.500545611524839</v>
      </c>
      <c r="T67" s="98">
        <f>IF(RES_hhdet_in_fec!T67=0,0,RES_hhdet_in_fec!T67*1000*11630/RES_hhdet_in_new!T64)</f>
        <v>25.626353643066007</v>
      </c>
      <c r="U67" s="98">
        <f>IF(RES_hhdet_in_fec!U67=0,0,RES_hhdet_in_fec!U67*1000*11630/RES_hhdet_in_new!U64)</f>
        <v>15.862227651285121</v>
      </c>
      <c r="V67" s="98">
        <f>IF(RES_hhdet_in_fec!V67=0,0,RES_hhdet_in_fec!V67*1000*11630/RES_hhdet_in_new!V64)</f>
        <v>15.024109887666889</v>
      </c>
      <c r="W67" s="98">
        <f>IF(RES_hhdet_in_fec!W67=0,0,RES_hhdet_in_fec!W67*1000*11630/RES_hhdet_in_new!W64)</f>
        <v>7.3194606097285835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1152.4935716226082</v>
      </c>
      <c r="D68" s="122">
        <v>1123.996785188504</v>
      </c>
      <c r="E68" s="122">
        <v>1180.6458878064625</v>
      </c>
      <c r="F68" s="122">
        <v>1134.2916938794237</v>
      </c>
      <c r="G68" s="122">
        <v>1130.9509247153503</v>
      </c>
      <c r="H68" s="122">
        <v>1137.7791975189557</v>
      </c>
      <c r="I68" s="122">
        <v>1161.3075793063063</v>
      </c>
      <c r="J68" s="122">
        <v>1204.3394304209871</v>
      </c>
      <c r="K68" s="122">
        <v>1202.6408335060835</v>
      </c>
      <c r="L68" s="122">
        <v>0</v>
      </c>
      <c r="M68" s="122">
        <v>829.08735024415489</v>
      </c>
      <c r="N68" s="122">
        <v>835.46862403700356</v>
      </c>
      <c r="O68" s="122">
        <v>931.97664450031255</v>
      </c>
      <c r="P68" s="122">
        <v>1309.573473984118</v>
      </c>
      <c r="Q68" s="122">
        <v>1124.4847760282219</v>
      </c>
      <c r="R68" s="122">
        <v>1033.4475387907701</v>
      </c>
      <c r="S68" s="122">
        <v>1187.4227210055315</v>
      </c>
      <c r="T68" s="122">
        <v>1503.4428371676017</v>
      </c>
      <c r="U68" s="122">
        <v>1745.3324507447671</v>
      </c>
      <c r="V68" s="122">
        <v>1727.900731734082</v>
      </c>
      <c r="W68" s="122">
        <v>1786.4941925631572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1182.8045999688591</v>
      </c>
      <c r="D69" s="98">
        <v>1182.8764671407473</v>
      </c>
      <c r="E69" s="98">
        <v>1234.5681680380169</v>
      </c>
      <c r="F69" s="98">
        <v>1181.8195314863663</v>
      </c>
      <c r="G69" s="98">
        <v>1178.6664218585704</v>
      </c>
      <c r="H69" s="98">
        <v>1192.2906718290792</v>
      </c>
      <c r="I69" s="98">
        <v>1152.894234522422</v>
      </c>
      <c r="J69" s="98">
        <v>1204.3394304209871</v>
      </c>
      <c r="K69" s="98">
        <v>1237.5605243244145</v>
      </c>
      <c r="L69" s="98">
        <v>0</v>
      </c>
      <c r="M69" s="98">
        <v>829.65034448901417</v>
      </c>
      <c r="N69" s="98">
        <v>835.46862403700356</v>
      </c>
      <c r="O69" s="98">
        <v>930.30597722244238</v>
      </c>
      <c r="P69" s="98">
        <v>1310.8663547135375</v>
      </c>
      <c r="Q69" s="98">
        <v>1102.7651523565482</v>
      </c>
      <c r="R69" s="98">
        <v>1033.4475387907701</v>
      </c>
      <c r="S69" s="98">
        <v>1188.0632927047982</v>
      </c>
      <c r="T69" s="98">
        <v>1603.6311366604577</v>
      </c>
      <c r="U69" s="98">
        <v>1643.428079903958</v>
      </c>
      <c r="V69" s="98">
        <v>1800.6592173614035</v>
      </c>
      <c r="W69" s="98">
        <v>1531.0551299476549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1018.0686504455098</v>
      </c>
      <c r="Q70" s="98">
        <v>0</v>
      </c>
      <c r="R70" s="98">
        <v>0</v>
      </c>
      <c r="S70" s="98">
        <v>965.16947278832902</v>
      </c>
      <c r="T70" s="98">
        <v>1332.1231675813353</v>
      </c>
      <c r="U70" s="98">
        <v>1371.6713110444546</v>
      </c>
      <c r="V70" s="98">
        <v>1526.0941516616715</v>
      </c>
      <c r="W70" s="98">
        <v>0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427.22478903418784</v>
      </c>
      <c r="Q71" s="101">
        <v>0</v>
      </c>
      <c r="R71" s="101">
        <v>0</v>
      </c>
      <c r="S71" s="101">
        <v>356.86882949551642</v>
      </c>
      <c r="T71" s="101">
        <v>512.6558401072358</v>
      </c>
      <c r="U71" s="101">
        <v>489.71504065779942</v>
      </c>
      <c r="V71" s="101">
        <v>559.17744794638281</v>
      </c>
      <c r="W71" s="101">
        <v>0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590.84386141132177</v>
      </c>
      <c r="Q72" s="104">
        <v>0</v>
      </c>
      <c r="R72" s="104">
        <v>0</v>
      </c>
      <c r="S72" s="104">
        <v>608.30064329281277</v>
      </c>
      <c r="T72" s="104">
        <v>819.46732747409953</v>
      </c>
      <c r="U72" s="104">
        <v>881.95627038665532</v>
      </c>
      <c r="V72" s="104">
        <v>966.91670371528846</v>
      </c>
      <c r="W72" s="104">
        <v>0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1055.9253465580694</v>
      </c>
      <c r="D73" s="101">
        <v>1079.2941717056647</v>
      </c>
      <c r="E73" s="101">
        <v>1114.5357201628549</v>
      </c>
      <c r="F73" s="101">
        <v>1077.8156061887412</v>
      </c>
      <c r="G73" s="101">
        <v>1075.5542144347226</v>
      </c>
      <c r="H73" s="101">
        <v>1090.7711137803781</v>
      </c>
      <c r="I73" s="101">
        <v>1187.1812168154322</v>
      </c>
      <c r="J73" s="101">
        <v>0</v>
      </c>
      <c r="K73" s="101">
        <v>850.65974248134978</v>
      </c>
      <c r="L73" s="101">
        <v>0</v>
      </c>
      <c r="M73" s="101">
        <v>837.59199349888286</v>
      </c>
      <c r="N73" s="101">
        <v>0</v>
      </c>
      <c r="O73" s="101">
        <v>1114.7124007240679</v>
      </c>
      <c r="P73" s="101">
        <v>0</v>
      </c>
      <c r="Q73" s="101">
        <v>1242.0453313678686</v>
      </c>
      <c r="R73" s="101">
        <v>0</v>
      </c>
      <c r="S73" s="101">
        <v>1302.6067637546057</v>
      </c>
      <c r="T73" s="101">
        <v>1548.9404583668015</v>
      </c>
      <c r="U73" s="101">
        <v>1841.8472345576722</v>
      </c>
      <c r="V73" s="101">
        <v>1634.0594149649851</v>
      </c>
      <c r="W73" s="101">
        <v>1972.6794270695275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603.31342006423506</v>
      </c>
      <c r="N74" s="104">
        <v>0</v>
      </c>
      <c r="O74" s="104">
        <v>838.85241259710619</v>
      </c>
      <c r="P74" s="104">
        <v>0</v>
      </c>
      <c r="Q74" s="104">
        <v>942.36458995501141</v>
      </c>
      <c r="R74" s="104">
        <v>0</v>
      </c>
      <c r="S74" s="104">
        <v>999.379186093974</v>
      </c>
      <c r="T74" s="104">
        <v>1219.9789838317013</v>
      </c>
      <c r="U74" s="104">
        <v>1444.7550640797097</v>
      </c>
      <c r="V74" s="104">
        <v>1291.4627034465129</v>
      </c>
      <c r="W74" s="104">
        <v>1563.1695059400549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262.85679958936913</v>
      </c>
      <c r="N75" s="98">
        <v>0</v>
      </c>
      <c r="O75" s="98">
        <v>404.1888783218032</v>
      </c>
      <c r="P75" s="98">
        <v>0</v>
      </c>
      <c r="Q75" s="98">
        <v>405.463602542589</v>
      </c>
      <c r="R75" s="98">
        <v>0</v>
      </c>
      <c r="S75" s="98">
        <v>391.09827380231383</v>
      </c>
      <c r="T75" s="98">
        <v>493.64507040686743</v>
      </c>
      <c r="U75" s="98">
        <v>547.94649403468793</v>
      </c>
      <c r="V75" s="98">
        <v>489.63363385222601</v>
      </c>
      <c r="W75" s="98">
        <v>584.55656935585955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340.45662047486599</v>
      </c>
      <c r="N76" s="98">
        <v>0</v>
      </c>
      <c r="O76" s="98">
        <v>434.66353427530299</v>
      </c>
      <c r="P76" s="98">
        <v>0</v>
      </c>
      <c r="Q76" s="98">
        <v>536.90098741242241</v>
      </c>
      <c r="R76" s="98">
        <v>0</v>
      </c>
      <c r="S76" s="98">
        <v>608.28091229166012</v>
      </c>
      <c r="T76" s="98">
        <v>726.33391342483378</v>
      </c>
      <c r="U76" s="98">
        <v>896.80857004502172</v>
      </c>
      <c r="V76" s="98">
        <v>801.82906959428681</v>
      </c>
      <c r="W76" s="98">
        <v>978.6129365841955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320.62744004459461</v>
      </c>
      <c r="D77" s="122">
        <v>303.41835153312724</v>
      </c>
      <c r="E77" s="122">
        <v>383.73000146129112</v>
      </c>
      <c r="F77" s="122">
        <v>397.82955540484295</v>
      </c>
      <c r="G77" s="122">
        <v>376.77652132144073</v>
      </c>
      <c r="H77" s="122">
        <v>344.37586608387704</v>
      </c>
      <c r="I77" s="122">
        <v>360.07328966203107</v>
      </c>
      <c r="J77" s="122">
        <v>345.01971272919292</v>
      </c>
      <c r="K77" s="122">
        <v>363.98280092449625</v>
      </c>
      <c r="L77" s="122">
        <v>0</v>
      </c>
      <c r="M77" s="122">
        <v>262.94412750049412</v>
      </c>
      <c r="N77" s="122">
        <v>282.4611380076326</v>
      </c>
      <c r="O77" s="122">
        <v>282.16014180283031</v>
      </c>
      <c r="P77" s="122">
        <v>368.8495756281435</v>
      </c>
      <c r="Q77" s="122">
        <v>364.21478321065666</v>
      </c>
      <c r="R77" s="122">
        <v>352.48665516426883</v>
      </c>
      <c r="S77" s="122">
        <v>464.20877767965311</v>
      </c>
      <c r="T77" s="122">
        <v>472.74608531796963</v>
      </c>
      <c r="U77" s="122">
        <v>471.91903357716456</v>
      </c>
      <c r="V77" s="122">
        <v>494.15675102156666</v>
      </c>
      <c r="W77" s="122">
        <v>587.78930470635066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325.00785762314223</v>
      </c>
      <c r="D78" s="98">
        <v>312.0465189198427</v>
      </c>
      <c r="E78" s="98">
        <v>390.19837002284015</v>
      </c>
      <c r="F78" s="98">
        <v>398.27748397744034</v>
      </c>
      <c r="G78" s="98">
        <v>379.04497526774833</v>
      </c>
      <c r="H78" s="98">
        <v>347.50022808880681</v>
      </c>
      <c r="I78" s="98">
        <v>362.50642102645696</v>
      </c>
      <c r="J78" s="98">
        <v>358.2489334812517</v>
      </c>
      <c r="K78" s="98">
        <v>368.27352131680374</v>
      </c>
      <c r="L78" s="98">
        <v>0</v>
      </c>
      <c r="M78" s="98">
        <v>293.52339978085297</v>
      </c>
      <c r="N78" s="98">
        <v>287.17008093642835</v>
      </c>
      <c r="O78" s="98">
        <v>300.02079048235902</v>
      </c>
      <c r="P78" s="98">
        <v>403.38018720740354</v>
      </c>
      <c r="Q78" s="98">
        <v>369.72201897145146</v>
      </c>
      <c r="R78" s="98">
        <v>367.59440709106565</v>
      </c>
      <c r="S78" s="98">
        <v>469.29610849397505</v>
      </c>
      <c r="T78" s="98">
        <v>481.39946859181134</v>
      </c>
      <c r="U78" s="98">
        <v>491.90859241457275</v>
      </c>
      <c r="V78" s="98">
        <v>503.43575556984018</v>
      </c>
      <c r="W78" s="98">
        <v>594.78251105598133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287.7587010169658</v>
      </c>
      <c r="D79" s="33">
        <v>259.07297029044662</v>
      </c>
      <c r="E79" s="33">
        <v>287.88253919181147</v>
      </c>
      <c r="F79" s="33">
        <v>303.54181472166107</v>
      </c>
      <c r="G79" s="33">
        <v>295.68243290421179</v>
      </c>
      <c r="H79" s="33">
        <v>264.8129261601249</v>
      </c>
      <c r="I79" s="33">
        <v>298.81746618033924</v>
      </c>
      <c r="J79" s="33">
        <v>251.15156708671381</v>
      </c>
      <c r="K79" s="33">
        <v>233.05721256031643</v>
      </c>
      <c r="L79" s="33">
        <v>0</v>
      </c>
      <c r="M79" s="33">
        <v>234.54158586146616</v>
      </c>
      <c r="N79" s="33">
        <v>242.23610618392939</v>
      </c>
      <c r="O79" s="33">
        <v>234.93667424635572</v>
      </c>
      <c r="P79" s="33">
        <v>272.47422075041231</v>
      </c>
      <c r="Q79" s="33">
        <v>286.0756360303298</v>
      </c>
      <c r="R79" s="33">
        <v>290.08583579724336</v>
      </c>
      <c r="S79" s="33">
        <v>344.75186666852704</v>
      </c>
      <c r="T79" s="33">
        <v>333.83014025401314</v>
      </c>
      <c r="U79" s="33">
        <v>342.50430476640463</v>
      </c>
      <c r="V79" s="33">
        <v>365.83663965373444</v>
      </c>
      <c r="W79" s="33">
        <v>421.5916575443029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24664.303840184461</v>
      </c>
      <c r="D81" s="117">
        <f t="shared" si="28"/>
        <v>17509.002117467189</v>
      </c>
      <c r="E81" s="117">
        <f t="shared" si="28"/>
        <v>14734.018610348357</v>
      </c>
      <c r="F81" s="117">
        <f t="shared" si="28"/>
        <v>16100.934502169337</v>
      </c>
      <c r="G81" s="117">
        <f t="shared" si="28"/>
        <v>14857.114021986636</v>
      </c>
      <c r="H81" s="117">
        <f t="shared" si="28"/>
        <v>9890.933259008556</v>
      </c>
      <c r="I81" s="117">
        <f t="shared" si="28"/>
        <v>12000.516265132896</v>
      </c>
      <c r="J81" s="117">
        <f t="shared" si="28"/>
        <v>5346.6285375603211</v>
      </c>
      <c r="K81" s="117">
        <f t="shared" si="28"/>
        <v>3112.3388195267248</v>
      </c>
      <c r="L81" s="117">
        <f t="shared" si="28"/>
        <v>19458.350334585994</v>
      </c>
      <c r="M81" s="117">
        <f t="shared" si="28"/>
        <v>15653.896398001112</v>
      </c>
      <c r="N81" s="117">
        <f t="shared" si="28"/>
        <v>15306.201393002386</v>
      </c>
      <c r="O81" s="117">
        <f t="shared" si="28"/>
        <v>13945.021882450766</v>
      </c>
      <c r="P81" s="117">
        <f t="shared" si="28"/>
        <v>0</v>
      </c>
      <c r="Q81" s="117">
        <f t="shared" si="28"/>
        <v>11143.266911355684</v>
      </c>
      <c r="R81" s="117">
        <f t="shared" ref="R81:V81" si="29">R82+R85+R87+R100</f>
        <v>11681.904352938809</v>
      </c>
      <c r="S81" s="117">
        <f t="shared" si="29"/>
        <v>10948.792099066572</v>
      </c>
      <c r="T81" s="117">
        <f t="shared" si="29"/>
        <v>0</v>
      </c>
      <c r="U81" s="117">
        <f t="shared" si="29"/>
        <v>0</v>
      </c>
      <c r="V81" s="117">
        <f t="shared" si="29"/>
        <v>8994.4918015309904</v>
      </c>
      <c r="W81" s="117">
        <f t="shared" ref="W81" si="30">W82+W85+W87+W100</f>
        <v>9389.0993063177411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23208.740841892533</v>
      </c>
      <c r="D82" s="122">
        <f t="shared" si="31"/>
        <v>16116.231441454947</v>
      </c>
      <c r="E82" s="122">
        <f t="shared" si="31"/>
        <v>13296.594262118557</v>
      </c>
      <c r="F82" s="122">
        <f t="shared" si="31"/>
        <v>14683.937484636979</v>
      </c>
      <c r="G82" s="122">
        <f t="shared" si="31"/>
        <v>13448.0417986468</v>
      </c>
      <c r="H82" s="122">
        <f t="shared" si="31"/>
        <v>8502.4624610087376</v>
      </c>
      <c r="I82" s="122">
        <f t="shared" si="31"/>
        <v>10487.324993418517</v>
      </c>
      <c r="J82" s="122">
        <f t="shared" si="31"/>
        <v>3995.308658528772</v>
      </c>
      <c r="K82" s="122">
        <f t="shared" si="31"/>
        <v>2001.6469634891746</v>
      </c>
      <c r="L82" s="122">
        <f t="shared" si="31"/>
        <v>18550.615938576331</v>
      </c>
      <c r="M82" s="122">
        <f t="shared" si="31"/>
        <v>14569.836084752475</v>
      </c>
      <c r="N82" s="122">
        <f t="shared" si="31"/>
        <v>14111.698594740432</v>
      </c>
      <c r="O82" s="122">
        <f t="shared" si="31"/>
        <v>12591.283256118773</v>
      </c>
      <c r="P82" s="122">
        <f t="shared" si="31"/>
        <v>0</v>
      </c>
      <c r="Q82" s="122">
        <f t="shared" si="31"/>
        <v>9600.3477107927811</v>
      </c>
      <c r="R82" s="122">
        <f t="shared" ref="R82:V82" si="32">SUM(R83:R84)</f>
        <v>10144.261007647559</v>
      </c>
      <c r="S82" s="122">
        <f t="shared" si="32"/>
        <v>9396.9722590214315</v>
      </c>
      <c r="T82" s="122">
        <f t="shared" si="32"/>
        <v>0</v>
      </c>
      <c r="U82" s="122">
        <f t="shared" si="32"/>
        <v>0</v>
      </c>
      <c r="V82" s="122">
        <f t="shared" si="32"/>
        <v>6957.437572148744</v>
      </c>
      <c r="W82" s="122">
        <f t="shared" ref="W82" si="33">SUM(W83:W84)</f>
        <v>7150.7363464049085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23098.483687668479</v>
      </c>
      <c r="D83" s="98">
        <v>16039.980331433377</v>
      </c>
      <c r="E83" s="98">
        <v>13233.555386513937</v>
      </c>
      <c r="F83" s="98">
        <v>14614.25971919374</v>
      </c>
      <c r="G83" s="98">
        <v>13384.167930598516</v>
      </c>
      <c r="H83" s="98">
        <v>8462.2266761768715</v>
      </c>
      <c r="I83" s="98">
        <v>10437.697098595612</v>
      </c>
      <c r="J83" s="98">
        <v>3976.3403948598748</v>
      </c>
      <c r="K83" s="98">
        <v>1992.098580572361</v>
      </c>
      <c r="L83" s="98">
        <v>18464.494542574128</v>
      </c>
      <c r="M83" s="98">
        <v>14501.976367849022</v>
      </c>
      <c r="N83" s="98">
        <v>14046.374911371484</v>
      </c>
      <c r="O83" s="98">
        <v>12532.230523104154</v>
      </c>
      <c r="P83" s="98">
        <v>0</v>
      </c>
      <c r="Q83" s="98">
        <v>9555.6635604557177</v>
      </c>
      <c r="R83" s="98">
        <v>10096.773999256286</v>
      </c>
      <c r="S83" s="98">
        <v>9351.9879569706482</v>
      </c>
      <c r="T83" s="98">
        <v>0</v>
      </c>
      <c r="U83" s="98">
        <v>0</v>
      </c>
      <c r="V83" s="98">
        <v>6921.8858723736885</v>
      </c>
      <c r="W83" s="98">
        <v>7114.9121974883874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110.25715422405644</v>
      </c>
      <c r="D84" s="98">
        <v>76.251110021570682</v>
      </c>
      <c r="E84" s="98">
        <v>63.038875604619541</v>
      </c>
      <c r="F84" s="98">
        <v>69.677765443238656</v>
      </c>
      <c r="G84" s="98">
        <v>63.873868048283292</v>
      </c>
      <c r="H84" s="98">
        <v>40.235784831865914</v>
      </c>
      <c r="I84" s="98">
        <v>49.627894822904999</v>
      </c>
      <c r="J84" s="98">
        <v>18.968263668897048</v>
      </c>
      <c r="K84" s="98">
        <v>9.5483829168136847</v>
      </c>
      <c r="L84" s="98">
        <v>86.121396002202175</v>
      </c>
      <c r="M84" s="98">
        <v>67.859716903452252</v>
      </c>
      <c r="N84" s="98">
        <v>65.323683368947385</v>
      </c>
      <c r="O84" s="98">
        <v>59.052733014619449</v>
      </c>
      <c r="P84" s="98">
        <v>0</v>
      </c>
      <c r="Q84" s="98">
        <v>44.684150337062576</v>
      </c>
      <c r="R84" s="98">
        <v>47.487008391273051</v>
      </c>
      <c r="S84" s="98">
        <v>44.98430205078386</v>
      </c>
      <c r="T84" s="98">
        <v>0</v>
      </c>
      <c r="U84" s="98">
        <v>0</v>
      </c>
      <c r="V84" s="98">
        <v>35.551699775055553</v>
      </c>
      <c r="W84" s="98">
        <v>35.824148916521189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5.9758756459385074</v>
      </c>
      <c r="D85" s="122">
        <f t="shared" si="34"/>
        <v>9.7025995620789622</v>
      </c>
      <c r="E85" s="122">
        <f t="shared" si="34"/>
        <v>13.674538082554362</v>
      </c>
      <c r="F85" s="122">
        <f t="shared" si="34"/>
        <v>12.330343813440347</v>
      </c>
      <c r="G85" s="122">
        <f t="shared" si="34"/>
        <v>14.140529466273501</v>
      </c>
      <c r="H85" s="122">
        <f t="shared" si="34"/>
        <v>11.34895830692988</v>
      </c>
      <c r="I85" s="122">
        <f t="shared" si="34"/>
        <v>17.563272852370652</v>
      </c>
      <c r="J85" s="122">
        <f t="shared" si="34"/>
        <v>13.5133712482899</v>
      </c>
      <c r="K85" s="122">
        <f t="shared" si="34"/>
        <v>19.186666110410854</v>
      </c>
      <c r="L85" s="122">
        <f t="shared" si="34"/>
        <v>15.281106595441884</v>
      </c>
      <c r="M85" s="122">
        <f t="shared" si="34"/>
        <v>5.4492832106873594</v>
      </c>
      <c r="N85" s="122">
        <f t="shared" si="34"/>
        <v>25.741145634300466</v>
      </c>
      <c r="O85" s="122">
        <f t="shared" si="34"/>
        <v>13.209146898652071</v>
      </c>
      <c r="P85" s="122">
        <f t="shared" si="34"/>
        <v>0</v>
      </c>
      <c r="Q85" s="122">
        <f t="shared" si="34"/>
        <v>25.291955764602232</v>
      </c>
      <c r="R85" s="122">
        <f t="shared" si="34"/>
        <v>22.532756740552657</v>
      </c>
      <c r="S85" s="122">
        <f t="shared" si="34"/>
        <v>16.512937529543905</v>
      </c>
      <c r="T85" s="122">
        <f t="shared" si="34"/>
        <v>0</v>
      </c>
      <c r="U85" s="122">
        <f t="shared" si="34"/>
        <v>0</v>
      </c>
      <c r="V85" s="122">
        <f t="shared" si="34"/>
        <v>15.036133039298361</v>
      </c>
      <c r="W85" s="122">
        <f t="shared" si="34"/>
        <v>7.3240196428362347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5.9758756459385074</v>
      </c>
      <c r="D86" s="98">
        <f>IF(RES_hhdet_in_fec!D86=0,0,RES_hhdet_in_fec!D86*1000*11630/RES_hhdet_in_new!D83)</f>
        <v>9.7025995620789622</v>
      </c>
      <c r="E86" s="98">
        <f>IF(RES_hhdet_in_fec!E86=0,0,RES_hhdet_in_fec!E86*1000*11630/RES_hhdet_in_new!E83)</f>
        <v>13.674538082554362</v>
      </c>
      <c r="F86" s="98">
        <f>IF(RES_hhdet_in_fec!F86=0,0,RES_hhdet_in_fec!F86*1000*11630/RES_hhdet_in_new!F83)</f>
        <v>12.330343813440347</v>
      </c>
      <c r="G86" s="98">
        <f>IF(RES_hhdet_in_fec!G86=0,0,RES_hhdet_in_fec!G86*1000*11630/RES_hhdet_in_new!G83)</f>
        <v>14.140529466273501</v>
      </c>
      <c r="H86" s="98">
        <f>IF(RES_hhdet_in_fec!H86=0,0,RES_hhdet_in_fec!H86*1000*11630/RES_hhdet_in_new!H83)</f>
        <v>11.34895830692988</v>
      </c>
      <c r="I86" s="98">
        <f>IF(RES_hhdet_in_fec!I86=0,0,RES_hhdet_in_fec!I86*1000*11630/RES_hhdet_in_new!I83)</f>
        <v>17.563272852370652</v>
      </c>
      <c r="J86" s="98">
        <f>IF(RES_hhdet_in_fec!J86=0,0,RES_hhdet_in_fec!J86*1000*11630/RES_hhdet_in_new!J83)</f>
        <v>13.5133712482899</v>
      </c>
      <c r="K86" s="98">
        <f>IF(RES_hhdet_in_fec!K86=0,0,RES_hhdet_in_fec!K86*1000*11630/RES_hhdet_in_new!K83)</f>
        <v>19.186666110410854</v>
      </c>
      <c r="L86" s="98">
        <f>IF(RES_hhdet_in_fec!L86=0,0,RES_hhdet_in_fec!L86*1000*11630/RES_hhdet_in_new!L83)</f>
        <v>15.281106595441884</v>
      </c>
      <c r="M86" s="98">
        <f>IF(RES_hhdet_in_fec!M86=0,0,RES_hhdet_in_fec!M86*1000*11630/RES_hhdet_in_new!M83)</f>
        <v>5.4492832106873594</v>
      </c>
      <c r="N86" s="98">
        <f>IF(RES_hhdet_in_fec!N86=0,0,RES_hhdet_in_fec!N86*1000*11630/RES_hhdet_in_new!N83)</f>
        <v>25.741145634300466</v>
      </c>
      <c r="O86" s="98">
        <f>IF(RES_hhdet_in_fec!O86=0,0,RES_hhdet_in_fec!O86*1000*11630/RES_hhdet_in_new!O83)</f>
        <v>13.209146898652071</v>
      </c>
      <c r="P86" s="98">
        <f>IF(RES_hhdet_in_fec!P86=0,0,RES_hhdet_in_fec!P86*1000*11630/RES_hhdet_in_new!P83)</f>
        <v>0</v>
      </c>
      <c r="Q86" s="98">
        <f>IF(RES_hhdet_in_fec!Q86=0,0,RES_hhdet_in_fec!Q86*1000*11630/RES_hhdet_in_new!Q83)</f>
        <v>25.291955764602232</v>
      </c>
      <c r="R86" s="98">
        <f>IF(RES_hhdet_in_fec!R86=0,0,RES_hhdet_in_fec!R86*1000*11630/RES_hhdet_in_new!R83)</f>
        <v>22.532756740552657</v>
      </c>
      <c r="S86" s="98">
        <f>IF(RES_hhdet_in_fec!S86=0,0,RES_hhdet_in_fec!S86*1000*11630/RES_hhdet_in_new!S83)</f>
        <v>16.512937529543905</v>
      </c>
      <c r="T86" s="98">
        <f>IF(RES_hhdet_in_fec!T86=0,0,RES_hhdet_in_fec!T86*1000*11630/RES_hhdet_in_new!T83)</f>
        <v>0</v>
      </c>
      <c r="U86" s="98">
        <f>IF(RES_hhdet_in_fec!U86=0,0,RES_hhdet_in_fec!U86*1000*11630/RES_hhdet_in_new!U83)</f>
        <v>0</v>
      </c>
      <c r="V86" s="98">
        <f>IF(RES_hhdet_in_fec!V86=0,0,RES_hhdet_in_fec!V86*1000*11630/RES_hhdet_in_new!V83)</f>
        <v>15.036133039298361</v>
      </c>
      <c r="W86" s="98">
        <f>IF(RES_hhdet_in_fec!W86=0,0,RES_hhdet_in_fec!W86*1000*11630/RES_hhdet_in_new!W83)</f>
        <v>7.3240196428362347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1150.7474016387753</v>
      </c>
      <c r="D87" s="122">
        <v>1116.6082736789283</v>
      </c>
      <c r="E87" s="122">
        <v>1133.3309877280853</v>
      </c>
      <c r="F87" s="122">
        <v>1096.091578548233</v>
      </c>
      <c r="G87" s="122">
        <v>1091.3801571877091</v>
      </c>
      <c r="H87" s="122">
        <v>1105.0088220149466</v>
      </c>
      <c r="I87" s="122">
        <v>1190.7165767707504</v>
      </c>
      <c r="J87" s="122">
        <v>1085.4197579370182</v>
      </c>
      <c r="K87" s="122">
        <v>862.52800521924166</v>
      </c>
      <c r="L87" s="122">
        <v>672.5778395347096</v>
      </c>
      <c r="M87" s="122">
        <v>836.5745238537753</v>
      </c>
      <c r="N87" s="122">
        <v>923.17544452162758</v>
      </c>
      <c r="O87" s="122">
        <v>1102.2241591268905</v>
      </c>
      <c r="P87" s="122">
        <v>0</v>
      </c>
      <c r="Q87" s="122">
        <v>1227.5964431130474</v>
      </c>
      <c r="R87" s="122">
        <v>1218.0101708725806</v>
      </c>
      <c r="S87" s="122">
        <v>1186.5116705668092</v>
      </c>
      <c r="T87" s="122">
        <v>0</v>
      </c>
      <c r="U87" s="122">
        <v>0</v>
      </c>
      <c r="V87" s="122">
        <v>1650.5227593771424</v>
      </c>
      <c r="W87" s="122">
        <v>1793.6005442512287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1595.2064289624811</v>
      </c>
      <c r="D88" s="98">
        <v>1145.4920156592202</v>
      </c>
      <c r="E88" s="98">
        <v>1001.8018237376925</v>
      </c>
      <c r="F88" s="98">
        <v>1193.1125015178377</v>
      </c>
      <c r="G88" s="98">
        <v>1179.9147743406052</v>
      </c>
      <c r="H88" s="98">
        <v>869.12690577150954</v>
      </c>
      <c r="I88" s="98">
        <v>1282.4022450837808</v>
      </c>
      <c r="J88" s="98">
        <v>723.79542865036717</v>
      </c>
      <c r="K88" s="98">
        <v>696.83219742600511</v>
      </c>
      <c r="L88" s="98">
        <v>965.31848886184969</v>
      </c>
      <c r="M88" s="98">
        <v>834.71000026978379</v>
      </c>
      <c r="N88" s="98">
        <v>940.40311537975822</v>
      </c>
      <c r="O88" s="98">
        <v>944.74577141542693</v>
      </c>
      <c r="P88" s="98">
        <v>0</v>
      </c>
      <c r="Q88" s="98">
        <v>1137.984546492318</v>
      </c>
      <c r="R88" s="98">
        <v>838.89482085087309</v>
      </c>
      <c r="S88" s="98">
        <v>819.65542578906604</v>
      </c>
      <c r="T88" s="98">
        <v>0</v>
      </c>
      <c r="U88" s="98">
        <v>0</v>
      </c>
      <c r="V88" s="98">
        <v>1651.570627556458</v>
      </c>
      <c r="W88" s="98">
        <v>1793.6005442512287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736.60949531393101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1355.3592506274808</v>
      </c>
      <c r="W89" s="98">
        <v>0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344.25293092544689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501.94943529084065</v>
      </c>
      <c r="W90" s="101">
        <v>0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392.35656438848412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853.40981533664012</v>
      </c>
      <c r="W91" s="104">
        <v>0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1275.050406424504</v>
      </c>
      <c r="D92" s="101">
        <v>1258.6808920581004</v>
      </c>
      <c r="E92" s="101">
        <v>1221.5268038444472</v>
      </c>
      <c r="F92" s="101">
        <v>1201.8445116335165</v>
      </c>
      <c r="G92" s="101">
        <v>1205.1490514966276</v>
      </c>
      <c r="H92" s="101">
        <v>1209.0033233468091</v>
      </c>
      <c r="I92" s="101">
        <v>1214.2211183432773</v>
      </c>
      <c r="J92" s="101">
        <v>1155.5053377949625</v>
      </c>
      <c r="K92" s="101">
        <v>1138.4088989336369</v>
      </c>
      <c r="L92" s="101">
        <v>1084.7363291867064</v>
      </c>
      <c r="M92" s="101">
        <v>1047.5589268463496</v>
      </c>
      <c r="N92" s="101">
        <v>994.56865278618307</v>
      </c>
      <c r="O92" s="101">
        <v>963.59684551369457</v>
      </c>
      <c r="P92" s="101">
        <v>0</v>
      </c>
      <c r="Q92" s="101">
        <v>989.85971569993524</v>
      </c>
      <c r="R92" s="101">
        <v>1005.341426337324</v>
      </c>
      <c r="S92" s="101">
        <v>1163.0679165546483</v>
      </c>
      <c r="T92" s="101">
        <v>0</v>
      </c>
      <c r="U92" s="101">
        <v>0</v>
      </c>
      <c r="V92" s="101">
        <v>0</v>
      </c>
      <c r="W92" s="101">
        <v>0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776.5069111224476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388.03732231314399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388.46958880930356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1055.9253465580694</v>
      </c>
      <c r="D96" s="101">
        <v>1079.2941717056647</v>
      </c>
      <c r="E96" s="101">
        <v>1114.5357201628549</v>
      </c>
      <c r="F96" s="101">
        <v>1077.8156061887412</v>
      </c>
      <c r="G96" s="101">
        <v>1075.5542144347226</v>
      </c>
      <c r="H96" s="101">
        <v>1090.7711137803778</v>
      </c>
      <c r="I96" s="101">
        <v>1187.1812168154322</v>
      </c>
      <c r="J96" s="101">
        <v>1081.4254050947457</v>
      </c>
      <c r="K96" s="101">
        <v>850.65974248134967</v>
      </c>
      <c r="L96" s="101">
        <v>786.03261169703376</v>
      </c>
      <c r="M96" s="101">
        <v>837.59199349888286</v>
      </c>
      <c r="N96" s="101">
        <v>922.28298830760559</v>
      </c>
      <c r="O96" s="101">
        <v>1114.7124007240677</v>
      </c>
      <c r="P96" s="101">
        <v>0</v>
      </c>
      <c r="Q96" s="101">
        <v>1242.0453313678688</v>
      </c>
      <c r="R96" s="101">
        <v>1265.0581880005589</v>
      </c>
      <c r="S96" s="101">
        <v>1302.6067637546059</v>
      </c>
      <c r="T96" s="101">
        <v>0</v>
      </c>
      <c r="U96" s="101">
        <v>0</v>
      </c>
      <c r="V96" s="101">
        <v>0</v>
      </c>
      <c r="W96" s="101">
        <v>0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577.70094373367806</v>
      </c>
      <c r="M97" s="104">
        <v>603.31342006423506</v>
      </c>
      <c r="N97" s="104">
        <v>674.97571956088655</v>
      </c>
      <c r="O97" s="104">
        <v>838.85241259710619</v>
      </c>
      <c r="P97" s="104">
        <v>0</v>
      </c>
      <c r="Q97" s="104">
        <v>942.36458995501141</v>
      </c>
      <c r="R97" s="104">
        <v>969.47693080800502</v>
      </c>
      <c r="S97" s="104">
        <v>999.37918609397411</v>
      </c>
      <c r="T97" s="104">
        <v>0</v>
      </c>
      <c r="U97" s="104">
        <v>0</v>
      </c>
      <c r="V97" s="104">
        <v>0</v>
      </c>
      <c r="W97" s="104">
        <v>0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280.18510239425689</v>
      </c>
      <c r="M98" s="98">
        <v>262.85679958936913</v>
      </c>
      <c r="N98" s="98">
        <v>304.23047448278498</v>
      </c>
      <c r="O98" s="98">
        <v>404.18887832180326</v>
      </c>
      <c r="P98" s="98">
        <v>0</v>
      </c>
      <c r="Q98" s="98">
        <v>405.46360254258894</v>
      </c>
      <c r="R98" s="98">
        <v>414.84535325248595</v>
      </c>
      <c r="S98" s="98">
        <v>391.09827380231377</v>
      </c>
      <c r="T98" s="98">
        <v>0</v>
      </c>
      <c r="U98" s="98">
        <v>0</v>
      </c>
      <c r="V98" s="98">
        <v>0</v>
      </c>
      <c r="W98" s="98">
        <v>0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297.51584133942112</v>
      </c>
      <c r="M99" s="98">
        <v>340.45662047486593</v>
      </c>
      <c r="N99" s="98">
        <v>370.74524507810145</v>
      </c>
      <c r="O99" s="98">
        <v>434.66353427530294</v>
      </c>
      <c r="P99" s="98">
        <v>0</v>
      </c>
      <c r="Q99" s="98">
        <v>536.90098741242252</v>
      </c>
      <c r="R99" s="98">
        <v>554.63157755551902</v>
      </c>
      <c r="S99" s="98">
        <v>608.28091229166023</v>
      </c>
      <c r="T99" s="98">
        <v>0</v>
      </c>
      <c r="U99" s="98">
        <v>0</v>
      </c>
      <c r="V99" s="98">
        <v>0</v>
      </c>
      <c r="W99" s="98">
        <v>0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298.83972100721508</v>
      </c>
      <c r="D100" s="122">
        <v>266.45980277123391</v>
      </c>
      <c r="E100" s="122">
        <v>290.41882241915999</v>
      </c>
      <c r="F100" s="122">
        <v>308.57509517068303</v>
      </c>
      <c r="G100" s="122">
        <v>303.55153668585416</v>
      </c>
      <c r="H100" s="122">
        <v>272.11301767794185</v>
      </c>
      <c r="I100" s="122">
        <v>304.91142209125769</v>
      </c>
      <c r="J100" s="122">
        <v>252.3867498462418</v>
      </c>
      <c r="K100" s="122">
        <v>228.97718470789775</v>
      </c>
      <c r="L100" s="122">
        <v>219.87544987951199</v>
      </c>
      <c r="M100" s="122">
        <v>242.03650618417555</v>
      </c>
      <c r="N100" s="122">
        <v>245.5862081060252</v>
      </c>
      <c r="O100" s="122">
        <v>238.3053203064492</v>
      </c>
      <c r="P100" s="122">
        <v>0</v>
      </c>
      <c r="Q100" s="122">
        <v>290.03080168525497</v>
      </c>
      <c r="R100" s="122">
        <v>297.10041767811583</v>
      </c>
      <c r="S100" s="122">
        <v>348.79523194878681</v>
      </c>
      <c r="T100" s="122">
        <v>0</v>
      </c>
      <c r="U100" s="122">
        <v>0</v>
      </c>
      <c r="V100" s="122">
        <v>371.49533696580539</v>
      </c>
      <c r="W100" s="122">
        <v>437.43839601876709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449.8396947551629</v>
      </c>
      <c r="D101" s="98">
        <v>351.33489499829955</v>
      </c>
      <c r="E101" s="98">
        <v>337.25144021994976</v>
      </c>
      <c r="F101" s="98">
        <v>411.23492889596668</v>
      </c>
      <c r="G101" s="98">
        <v>403.73971566397643</v>
      </c>
      <c r="H101" s="98">
        <v>296.09904182141605</v>
      </c>
      <c r="I101" s="98">
        <v>431.3462352288787</v>
      </c>
      <c r="J101" s="98">
        <v>100.95583313195156</v>
      </c>
      <c r="K101" s="98">
        <v>46.13480801017586</v>
      </c>
      <c r="L101" s="98">
        <v>370.33462146993378</v>
      </c>
      <c r="M101" s="98">
        <v>320.04532754348406</v>
      </c>
      <c r="N101" s="98">
        <v>372.28142052526545</v>
      </c>
      <c r="O101" s="98">
        <v>340.9550337628491</v>
      </c>
      <c r="P101" s="98">
        <v>0</v>
      </c>
      <c r="Q101" s="98">
        <v>381.36777676338482</v>
      </c>
      <c r="R101" s="98">
        <v>459.27894341111477</v>
      </c>
      <c r="S101" s="98">
        <v>440.60418265240895</v>
      </c>
      <c r="T101" s="98">
        <v>0</v>
      </c>
      <c r="U101" s="98">
        <v>0</v>
      </c>
      <c r="V101" s="98">
        <v>536.54752109208607</v>
      </c>
      <c r="W101" s="98">
        <v>586.91998832908223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391.18669278445759</v>
      </c>
      <c r="D102" s="98">
        <v>350.96032783406406</v>
      </c>
      <c r="E102" s="98">
        <v>341.21306356835328</v>
      </c>
      <c r="F102" s="98">
        <v>367.04430476857323</v>
      </c>
      <c r="G102" s="98">
        <v>387.05890129574834</v>
      </c>
      <c r="H102" s="98">
        <v>354.26191576853603</v>
      </c>
      <c r="I102" s="98">
        <v>359.95029368085289</v>
      </c>
      <c r="J102" s="98">
        <v>342.75478055537326</v>
      </c>
      <c r="K102" s="98">
        <v>319.79270738600604</v>
      </c>
      <c r="L102" s="98">
        <v>280.01140616682204</v>
      </c>
      <c r="M102" s="98">
        <v>303.07116497642778</v>
      </c>
      <c r="N102" s="98">
        <v>310.95882227684893</v>
      </c>
      <c r="O102" s="98">
        <v>313.00626859214009</v>
      </c>
      <c r="P102" s="98">
        <v>0</v>
      </c>
      <c r="Q102" s="98">
        <v>377.7802270170514</v>
      </c>
      <c r="R102" s="98">
        <v>429.88427874150875</v>
      </c>
      <c r="S102" s="98">
        <v>482.23025300044139</v>
      </c>
      <c r="T102" s="98">
        <v>0</v>
      </c>
      <c r="U102" s="98">
        <v>0</v>
      </c>
      <c r="V102" s="98">
        <v>355.71106930308156</v>
      </c>
      <c r="W102" s="98">
        <v>719.18092320063636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287.75870101696574</v>
      </c>
      <c r="D103" s="33">
        <v>259.07297029044656</v>
      </c>
      <c r="E103" s="33">
        <v>287.88253919181153</v>
      </c>
      <c r="F103" s="33">
        <v>303.54181472166107</v>
      </c>
      <c r="G103" s="33">
        <v>295.68243290421179</v>
      </c>
      <c r="H103" s="33">
        <v>264.81292616012496</v>
      </c>
      <c r="I103" s="33">
        <v>298.81746618033935</v>
      </c>
      <c r="J103" s="33">
        <v>251.15156708671387</v>
      </c>
      <c r="K103" s="33">
        <v>233.0572125603164</v>
      </c>
      <c r="L103" s="33">
        <v>208.35939583281882</v>
      </c>
      <c r="M103" s="33">
        <v>234.54158586146616</v>
      </c>
      <c r="N103" s="33">
        <v>242.23610618392945</v>
      </c>
      <c r="O103" s="33">
        <v>234.93667424635572</v>
      </c>
      <c r="P103" s="33">
        <v>0</v>
      </c>
      <c r="Q103" s="33">
        <v>286.07563603032986</v>
      </c>
      <c r="R103" s="33">
        <v>290.08583579724325</v>
      </c>
      <c r="S103" s="33">
        <v>344.7518666685271</v>
      </c>
      <c r="T103" s="33">
        <v>0</v>
      </c>
      <c r="U103" s="33">
        <v>0</v>
      </c>
      <c r="V103" s="33">
        <v>365.83663965373444</v>
      </c>
      <c r="W103" s="33">
        <v>421.5916575443029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15849.48965656743</v>
      </c>
      <c r="D124" s="117">
        <f t="shared" si="42"/>
        <v>13980.151140460413</v>
      </c>
      <c r="E124" s="117">
        <f t="shared" si="42"/>
        <v>12081.146762312814</v>
      </c>
      <c r="F124" s="117">
        <f t="shared" si="42"/>
        <v>11171.951869103917</v>
      </c>
      <c r="G124" s="117">
        <f t="shared" si="42"/>
        <v>11003.599413871339</v>
      </c>
      <c r="H124" s="117">
        <f t="shared" si="42"/>
        <v>9581.3192315555589</v>
      </c>
      <c r="I124" s="117">
        <f t="shared" si="42"/>
        <v>8593.8399776016831</v>
      </c>
      <c r="J124" s="117">
        <f t="shared" si="42"/>
        <v>8309.8873951952719</v>
      </c>
      <c r="K124" s="117">
        <f t="shared" si="42"/>
        <v>8990.0075847626413</v>
      </c>
      <c r="L124" s="117">
        <f t="shared" si="42"/>
        <v>0</v>
      </c>
      <c r="M124" s="117">
        <f t="shared" si="42"/>
        <v>10348.504145529103</v>
      </c>
      <c r="N124" s="117">
        <f t="shared" si="42"/>
        <v>10848.075660846214</v>
      </c>
      <c r="O124" s="117">
        <f t="shared" si="42"/>
        <v>10788.708038438695</v>
      </c>
      <c r="P124" s="117">
        <f t="shared" si="42"/>
        <v>8971.0672673846257</v>
      </c>
      <c r="Q124" s="117">
        <f t="shared" si="42"/>
        <v>9383.9055721503992</v>
      </c>
      <c r="R124" s="117">
        <f t="shared" ref="R124:V124" si="43">R125+R128+R130+R139</f>
        <v>9290.3894693554448</v>
      </c>
      <c r="S124" s="117">
        <f t="shared" si="43"/>
        <v>9422.8639364428473</v>
      </c>
      <c r="T124" s="117">
        <f t="shared" si="43"/>
        <v>8782.1017484223885</v>
      </c>
      <c r="U124" s="117">
        <f t="shared" si="43"/>
        <v>8731.2754952556479</v>
      </c>
      <c r="V124" s="117">
        <f t="shared" si="43"/>
        <v>8695.9919072673729</v>
      </c>
      <c r="W124" s="117">
        <f t="shared" ref="W124" si="44">W125+W128+W130+W139</f>
        <v>8794.6973601400441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14576.919081349763</v>
      </c>
      <c r="D125" s="122">
        <f t="shared" si="45"/>
        <v>12814.244840366768</v>
      </c>
      <c r="E125" s="122">
        <f t="shared" si="45"/>
        <v>10947.425585624847</v>
      </c>
      <c r="F125" s="122">
        <f t="shared" si="45"/>
        <v>10030.480636672664</v>
      </c>
      <c r="G125" s="122">
        <f t="shared" si="45"/>
        <v>9821.1162499630791</v>
      </c>
      <c r="H125" s="122">
        <f t="shared" si="45"/>
        <v>8432.5910868985593</v>
      </c>
      <c r="I125" s="122">
        <f t="shared" si="45"/>
        <v>7358.0578478957614</v>
      </c>
      <c r="J125" s="122">
        <f t="shared" si="45"/>
        <v>7168.1377592042445</v>
      </c>
      <c r="K125" s="122">
        <f t="shared" si="45"/>
        <v>7821.600859560599</v>
      </c>
      <c r="L125" s="122">
        <f t="shared" si="45"/>
        <v>0</v>
      </c>
      <c r="M125" s="122">
        <f t="shared" si="45"/>
        <v>9456.1846464157588</v>
      </c>
      <c r="N125" s="122">
        <f t="shared" si="45"/>
        <v>9862.8694708258099</v>
      </c>
      <c r="O125" s="122">
        <f t="shared" si="45"/>
        <v>9725.2574877257648</v>
      </c>
      <c r="P125" s="122">
        <f t="shared" si="45"/>
        <v>7589.0602732259595</v>
      </c>
      <c r="Q125" s="122">
        <f t="shared" si="45"/>
        <v>8067.9398819538328</v>
      </c>
      <c r="R125" s="122">
        <f t="shared" ref="R125:V125" si="46">SUM(R126:R127)</f>
        <v>8022.4633250429533</v>
      </c>
      <c r="S125" s="122">
        <f t="shared" si="46"/>
        <v>7986.3407588151713</v>
      </c>
      <c r="T125" s="122">
        <f t="shared" si="46"/>
        <v>7014.6439746877822</v>
      </c>
      <c r="U125" s="122">
        <f t="shared" si="46"/>
        <v>6646.9333433037764</v>
      </c>
      <c r="V125" s="122">
        <f t="shared" si="46"/>
        <v>6722.0288838267488</v>
      </c>
      <c r="W125" s="122">
        <f t="shared" ref="W125" si="47">SUM(W126:W127)</f>
        <v>6440.3559039422626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14528.752621735421</v>
      </c>
      <c r="D126" s="98">
        <v>12772.777117497933</v>
      </c>
      <c r="E126" s="98">
        <v>10912.508806315476</v>
      </c>
      <c r="F126" s="98">
        <v>9998.9789713458304</v>
      </c>
      <c r="G126" s="98">
        <v>9790.7350129170918</v>
      </c>
      <c r="H126" s="98">
        <v>8407.0085138515351</v>
      </c>
      <c r="I126" s="98">
        <v>7336.0787785671355</v>
      </c>
      <c r="J126" s="98">
        <v>7146.9777901570787</v>
      </c>
      <c r="K126" s="98">
        <v>7798.7376786805544</v>
      </c>
      <c r="L126" s="98">
        <v>0</v>
      </c>
      <c r="M126" s="98">
        <v>9429.8721697331475</v>
      </c>
      <c r="N126" s="98">
        <v>9835.8020322772809</v>
      </c>
      <c r="O126" s="98">
        <v>9698.3116152428829</v>
      </c>
      <c r="P126" s="98">
        <v>7567.7015174920825</v>
      </c>
      <c r="Q126" s="98">
        <v>8045.8477164242004</v>
      </c>
      <c r="R126" s="98">
        <v>8000.5913682644687</v>
      </c>
      <c r="S126" s="98">
        <v>7964.3379083618511</v>
      </c>
      <c r="T126" s="98">
        <v>6994.5500099407609</v>
      </c>
      <c r="U126" s="98">
        <v>6628.0082335795232</v>
      </c>
      <c r="V126" s="98">
        <v>6702.8540882164552</v>
      </c>
      <c r="W126" s="98">
        <v>6422.4498351241555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48.166459614342067</v>
      </c>
      <c r="D127" s="98">
        <v>41.467722868834379</v>
      </c>
      <c r="E127" s="98">
        <v>34.916779309370746</v>
      </c>
      <c r="F127" s="98">
        <v>31.501665326834633</v>
      </c>
      <c r="G127" s="98">
        <v>30.381237045987433</v>
      </c>
      <c r="H127" s="98">
        <v>25.582573047024177</v>
      </c>
      <c r="I127" s="98">
        <v>21.979069328625481</v>
      </c>
      <c r="J127" s="98">
        <v>21.159969047165657</v>
      </c>
      <c r="K127" s="98">
        <v>22.863180880044847</v>
      </c>
      <c r="L127" s="98">
        <v>0</v>
      </c>
      <c r="M127" s="98">
        <v>26.312476682610527</v>
      </c>
      <c r="N127" s="98">
        <v>27.067438548528536</v>
      </c>
      <c r="O127" s="98">
        <v>26.94587248288126</v>
      </c>
      <c r="P127" s="98">
        <v>21.358755733877089</v>
      </c>
      <c r="Q127" s="98">
        <v>22.092165529632158</v>
      </c>
      <c r="R127" s="98">
        <v>21.871956778485082</v>
      </c>
      <c r="S127" s="98">
        <v>22.002850453320089</v>
      </c>
      <c r="T127" s="98">
        <v>20.093964747021158</v>
      </c>
      <c r="U127" s="98">
        <v>18.92510972425281</v>
      </c>
      <c r="V127" s="98">
        <v>19.174795610293458</v>
      </c>
      <c r="W127" s="98">
        <v>17.906068818107219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6.0128191251637757</v>
      </c>
      <c r="D128" s="122">
        <f t="shared" si="48"/>
        <v>9.7427757180680512</v>
      </c>
      <c r="E128" s="122">
        <f t="shared" si="48"/>
        <v>13.689262868827955</v>
      </c>
      <c r="F128" s="122">
        <f t="shared" si="48"/>
        <v>12.346562281575666</v>
      </c>
      <c r="G128" s="122">
        <f t="shared" si="48"/>
        <v>14.189128000792845</v>
      </c>
      <c r="H128" s="122">
        <f t="shared" si="48"/>
        <v>11.391718467103967</v>
      </c>
      <c r="I128" s="122">
        <f t="shared" si="48"/>
        <v>17.570111785542956</v>
      </c>
      <c r="J128" s="122">
        <f t="shared" si="48"/>
        <v>13.483157402126258</v>
      </c>
      <c r="K128" s="122">
        <f t="shared" si="48"/>
        <v>19.18419782954199</v>
      </c>
      <c r="L128" s="122">
        <f t="shared" si="48"/>
        <v>0</v>
      </c>
      <c r="M128" s="122">
        <f t="shared" si="48"/>
        <v>5.457170261638872</v>
      </c>
      <c r="N128" s="122">
        <f t="shared" si="48"/>
        <v>25.744044409817494</v>
      </c>
      <c r="O128" s="122">
        <f t="shared" si="48"/>
        <v>13.203201652950996</v>
      </c>
      <c r="P128" s="122">
        <f t="shared" si="48"/>
        <v>11.146865647133993</v>
      </c>
      <c r="Q128" s="122">
        <f t="shared" si="48"/>
        <v>25.300759530115673</v>
      </c>
      <c r="R128" s="122">
        <f t="shared" si="48"/>
        <v>22.518069547627707</v>
      </c>
      <c r="S128" s="122">
        <f t="shared" si="48"/>
        <v>16.500173716126998</v>
      </c>
      <c r="T128" s="122">
        <f t="shared" si="48"/>
        <v>25.629950169213341</v>
      </c>
      <c r="U128" s="122">
        <f t="shared" si="48"/>
        <v>15.879721567083786</v>
      </c>
      <c r="V128" s="122">
        <f t="shared" si="48"/>
        <v>15.031453656527123</v>
      </c>
      <c r="W128" s="122">
        <f t="shared" si="48"/>
        <v>7.3173887282639525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6.0128191251637757</v>
      </c>
      <c r="D129" s="98">
        <f>IF(RES_hhdet_in_fec!D129=0,0,RES_hhdet_in_fec!D129*1000*11630/RES_hhdet_in_new!D126)</f>
        <v>9.7427757180680512</v>
      </c>
      <c r="E129" s="98">
        <f>IF(RES_hhdet_in_fec!E129=0,0,RES_hhdet_in_fec!E129*1000*11630/RES_hhdet_in_new!E126)</f>
        <v>13.689262868827955</v>
      </c>
      <c r="F129" s="98">
        <f>IF(RES_hhdet_in_fec!F129=0,0,RES_hhdet_in_fec!F129*1000*11630/RES_hhdet_in_new!F126)</f>
        <v>12.346562281575666</v>
      </c>
      <c r="G129" s="98">
        <f>IF(RES_hhdet_in_fec!G129=0,0,RES_hhdet_in_fec!G129*1000*11630/RES_hhdet_in_new!G126)</f>
        <v>14.189128000792845</v>
      </c>
      <c r="H129" s="98">
        <f>IF(RES_hhdet_in_fec!H129=0,0,RES_hhdet_in_fec!H129*1000*11630/RES_hhdet_in_new!H126)</f>
        <v>11.391718467103967</v>
      </c>
      <c r="I129" s="98">
        <f>IF(RES_hhdet_in_fec!I129=0,0,RES_hhdet_in_fec!I129*1000*11630/RES_hhdet_in_new!I126)</f>
        <v>17.570111785542956</v>
      </c>
      <c r="J129" s="98">
        <f>IF(RES_hhdet_in_fec!J129=0,0,RES_hhdet_in_fec!J129*1000*11630/RES_hhdet_in_new!J126)</f>
        <v>13.483157402126258</v>
      </c>
      <c r="K129" s="98">
        <f>IF(RES_hhdet_in_fec!K129=0,0,RES_hhdet_in_fec!K129*1000*11630/RES_hhdet_in_new!K126)</f>
        <v>19.18419782954199</v>
      </c>
      <c r="L129" s="98">
        <f>IF(RES_hhdet_in_fec!L129=0,0,RES_hhdet_in_fec!L129*1000*11630/RES_hhdet_in_new!L126)</f>
        <v>0</v>
      </c>
      <c r="M129" s="98">
        <f>IF(RES_hhdet_in_fec!M129=0,0,RES_hhdet_in_fec!M129*1000*11630/RES_hhdet_in_new!M126)</f>
        <v>5.457170261638872</v>
      </c>
      <c r="N129" s="98">
        <f>IF(RES_hhdet_in_fec!N129=0,0,RES_hhdet_in_fec!N129*1000*11630/RES_hhdet_in_new!N126)</f>
        <v>25.744044409817494</v>
      </c>
      <c r="O129" s="98">
        <f>IF(RES_hhdet_in_fec!O129=0,0,RES_hhdet_in_fec!O129*1000*11630/RES_hhdet_in_new!O126)</f>
        <v>13.203201652950996</v>
      </c>
      <c r="P129" s="98">
        <f>IF(RES_hhdet_in_fec!P129=0,0,RES_hhdet_in_fec!P129*1000*11630/RES_hhdet_in_new!P126)</f>
        <v>11.146865647133993</v>
      </c>
      <c r="Q129" s="98">
        <f>IF(RES_hhdet_in_fec!Q129=0,0,RES_hhdet_in_fec!Q129*1000*11630/RES_hhdet_in_new!Q126)</f>
        <v>25.300759530115673</v>
      </c>
      <c r="R129" s="98">
        <f>IF(RES_hhdet_in_fec!R129=0,0,RES_hhdet_in_fec!R129*1000*11630/RES_hhdet_in_new!R126)</f>
        <v>22.518069547627707</v>
      </c>
      <c r="S129" s="98">
        <f>IF(RES_hhdet_in_fec!S129=0,0,RES_hhdet_in_fec!S129*1000*11630/RES_hhdet_in_new!S126)</f>
        <v>16.500173716126998</v>
      </c>
      <c r="T129" s="98">
        <f>IF(RES_hhdet_in_fec!T129=0,0,RES_hhdet_in_fec!T129*1000*11630/RES_hhdet_in_new!T126)</f>
        <v>25.629950169213341</v>
      </c>
      <c r="U129" s="98">
        <f>IF(RES_hhdet_in_fec!U129=0,0,RES_hhdet_in_fec!U129*1000*11630/RES_hhdet_in_new!U126)</f>
        <v>15.879721567083786</v>
      </c>
      <c r="V129" s="98">
        <f>IF(RES_hhdet_in_fec!V129=0,0,RES_hhdet_in_fec!V129*1000*11630/RES_hhdet_in_new!V126)</f>
        <v>15.031453656527123</v>
      </c>
      <c r="W129" s="98">
        <f>IF(RES_hhdet_in_fec!W129=0,0,RES_hhdet_in_fec!W129*1000*11630/RES_hhdet_in_new!W126)</f>
        <v>7.3173887282639525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970.93391972600034</v>
      </c>
      <c r="D130" s="122">
        <v>891.35725709874305</v>
      </c>
      <c r="E130" s="122">
        <v>830.20608011457352</v>
      </c>
      <c r="F130" s="122">
        <v>821.75041483318182</v>
      </c>
      <c r="G130" s="122">
        <v>866.00662172052432</v>
      </c>
      <c r="H130" s="122">
        <v>865.51191421649537</v>
      </c>
      <c r="I130" s="122">
        <v>914.66912928564705</v>
      </c>
      <c r="J130" s="122">
        <v>868.81608715860773</v>
      </c>
      <c r="K130" s="122">
        <v>910.99236454888751</v>
      </c>
      <c r="L130" s="122">
        <v>0</v>
      </c>
      <c r="M130" s="122">
        <v>649.27513738813354</v>
      </c>
      <c r="N130" s="122">
        <v>714.50887417383035</v>
      </c>
      <c r="O130" s="122">
        <v>812.42953502229204</v>
      </c>
      <c r="P130" s="122">
        <v>1096.8686354668946</v>
      </c>
      <c r="Q130" s="122">
        <v>1001.4521856667593</v>
      </c>
      <c r="R130" s="122">
        <v>951.84457968150593</v>
      </c>
      <c r="S130" s="122">
        <v>1073.6066760511771</v>
      </c>
      <c r="T130" s="122">
        <v>1408.1056856335172</v>
      </c>
      <c r="U130" s="122">
        <v>1717.3851162940941</v>
      </c>
      <c r="V130" s="122">
        <v>1593.3892781056725</v>
      </c>
      <c r="W130" s="122">
        <v>1910.6919142781285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962.37606742565276</v>
      </c>
      <c r="D131" s="98">
        <v>885.01944830583398</v>
      </c>
      <c r="E131" s="98">
        <v>814.80883733125631</v>
      </c>
      <c r="F131" s="98">
        <v>804.634861025286</v>
      </c>
      <c r="G131" s="98">
        <v>848.51332583044655</v>
      </c>
      <c r="H131" s="98">
        <v>846.10608735946414</v>
      </c>
      <c r="I131" s="98">
        <v>896.69988635681784</v>
      </c>
      <c r="J131" s="98">
        <v>847.26557029463459</v>
      </c>
      <c r="K131" s="98">
        <v>918.31009921519592</v>
      </c>
      <c r="L131" s="98">
        <v>0</v>
      </c>
      <c r="M131" s="98">
        <v>612.90871938721546</v>
      </c>
      <c r="N131" s="98">
        <v>694.66772217888183</v>
      </c>
      <c r="O131" s="98">
        <v>771.00441052483666</v>
      </c>
      <c r="P131" s="98">
        <v>1098.3092897688794</v>
      </c>
      <c r="Q131" s="98">
        <v>1001.4521856667593</v>
      </c>
      <c r="R131" s="98">
        <v>951.84457968150593</v>
      </c>
      <c r="S131" s="98">
        <v>1073.6066760511771</v>
      </c>
      <c r="T131" s="98">
        <v>1434.8562677168618</v>
      </c>
      <c r="U131" s="98">
        <v>1630.3265320695684</v>
      </c>
      <c r="V131" s="98">
        <v>1679.1750670187462</v>
      </c>
      <c r="W131" s="98">
        <v>1408.2703456900408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515.48909701539651</v>
      </c>
      <c r="N132" s="98">
        <v>0</v>
      </c>
      <c r="O132" s="98">
        <v>0</v>
      </c>
      <c r="P132" s="98">
        <v>942.00122454985774</v>
      </c>
      <c r="Q132" s="98">
        <v>0</v>
      </c>
      <c r="R132" s="98">
        <v>0</v>
      </c>
      <c r="S132" s="98">
        <v>0</v>
      </c>
      <c r="T132" s="98">
        <v>1246.8332468630219</v>
      </c>
      <c r="U132" s="98">
        <v>1415.9098607842802</v>
      </c>
      <c r="V132" s="98">
        <v>1468.326653099429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192.3543840327122</v>
      </c>
      <c r="N133" s="101">
        <v>0</v>
      </c>
      <c r="O133" s="101">
        <v>0</v>
      </c>
      <c r="P133" s="101">
        <v>361.29709373601969</v>
      </c>
      <c r="Q133" s="101">
        <v>0</v>
      </c>
      <c r="R133" s="101">
        <v>0</v>
      </c>
      <c r="S133" s="101">
        <v>0</v>
      </c>
      <c r="T133" s="101">
        <v>458.02123682203688</v>
      </c>
      <c r="U133" s="101">
        <v>486.83955166776667</v>
      </c>
      <c r="V133" s="101">
        <v>516.64588191639609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323.13471298268433</v>
      </c>
      <c r="N134" s="104">
        <v>0</v>
      </c>
      <c r="O134" s="104">
        <v>0</v>
      </c>
      <c r="P134" s="104">
        <v>580.70413081383833</v>
      </c>
      <c r="Q134" s="104">
        <v>0</v>
      </c>
      <c r="R134" s="104">
        <v>0</v>
      </c>
      <c r="S134" s="104">
        <v>0</v>
      </c>
      <c r="T134" s="104">
        <v>788.81201004098511</v>
      </c>
      <c r="U134" s="104">
        <v>929.07030911651361</v>
      </c>
      <c r="V134" s="104">
        <v>951.68077118303279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1055.9253465580691</v>
      </c>
      <c r="D135" s="101">
        <v>1079.2941717056647</v>
      </c>
      <c r="E135" s="101">
        <v>1114.5357201628544</v>
      </c>
      <c r="F135" s="101">
        <v>1077.815606188741</v>
      </c>
      <c r="G135" s="101">
        <v>1075.5542144347223</v>
      </c>
      <c r="H135" s="101">
        <v>1090.7711137803781</v>
      </c>
      <c r="I135" s="101">
        <v>1187.1812168154324</v>
      </c>
      <c r="J135" s="101">
        <v>1081.4254050947459</v>
      </c>
      <c r="K135" s="101">
        <v>850.65974248134978</v>
      </c>
      <c r="L135" s="101">
        <v>0</v>
      </c>
      <c r="M135" s="101">
        <v>837.59199349888286</v>
      </c>
      <c r="N135" s="101">
        <v>922.28298830760559</v>
      </c>
      <c r="O135" s="101">
        <v>1114.7124007240677</v>
      </c>
      <c r="P135" s="101">
        <v>1109.342864402138</v>
      </c>
      <c r="Q135" s="101">
        <v>0</v>
      </c>
      <c r="R135" s="101">
        <v>0</v>
      </c>
      <c r="S135" s="101">
        <v>0</v>
      </c>
      <c r="T135" s="101">
        <v>1548.9404583668015</v>
      </c>
      <c r="U135" s="101">
        <v>1841.8472345576724</v>
      </c>
      <c r="V135" s="101">
        <v>1634.0594149649851</v>
      </c>
      <c r="W135" s="101">
        <v>1972.679427069527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603.31342006423517</v>
      </c>
      <c r="N136" s="104">
        <v>674.97571956088643</v>
      </c>
      <c r="O136" s="104">
        <v>838.85241259710608</v>
      </c>
      <c r="P136" s="104">
        <v>0</v>
      </c>
      <c r="Q136" s="104">
        <v>0</v>
      </c>
      <c r="R136" s="104">
        <v>0</v>
      </c>
      <c r="S136" s="104">
        <v>0</v>
      </c>
      <c r="T136" s="104">
        <v>1219.978983831701</v>
      </c>
      <c r="U136" s="104">
        <v>1444.7550640797094</v>
      </c>
      <c r="V136" s="104">
        <v>1291.4627034465125</v>
      </c>
      <c r="W136" s="104">
        <v>1563.1695059400554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262.85679958936902</v>
      </c>
      <c r="N137" s="98">
        <v>304.23047448278504</v>
      </c>
      <c r="O137" s="98">
        <v>404.18887832180326</v>
      </c>
      <c r="P137" s="98">
        <v>0</v>
      </c>
      <c r="Q137" s="98">
        <v>0</v>
      </c>
      <c r="R137" s="98">
        <v>0</v>
      </c>
      <c r="S137" s="98">
        <v>0</v>
      </c>
      <c r="T137" s="98">
        <v>493.64507040686732</v>
      </c>
      <c r="U137" s="98">
        <v>547.94649403468782</v>
      </c>
      <c r="V137" s="98">
        <v>489.63363385222596</v>
      </c>
      <c r="W137" s="98">
        <v>584.55656935585944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340.45662047486604</v>
      </c>
      <c r="N138" s="98">
        <v>370.7452450781015</v>
      </c>
      <c r="O138" s="98">
        <v>434.66353427530294</v>
      </c>
      <c r="P138" s="98">
        <v>0</v>
      </c>
      <c r="Q138" s="98">
        <v>0</v>
      </c>
      <c r="R138" s="98">
        <v>0</v>
      </c>
      <c r="S138" s="98">
        <v>0</v>
      </c>
      <c r="T138" s="98">
        <v>726.3339134248339</v>
      </c>
      <c r="U138" s="98">
        <v>896.80857004502161</v>
      </c>
      <c r="V138" s="98">
        <v>801.82906959428669</v>
      </c>
      <c r="W138" s="98">
        <v>978.61293658419584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295.62383636650367</v>
      </c>
      <c r="D139" s="122">
        <v>264.80626727683324</v>
      </c>
      <c r="E139" s="122">
        <v>289.82583370456388</v>
      </c>
      <c r="F139" s="122">
        <v>307.37425531649336</v>
      </c>
      <c r="G139" s="122">
        <v>302.28741418694403</v>
      </c>
      <c r="H139" s="122">
        <v>271.82451197340043</v>
      </c>
      <c r="I139" s="122">
        <v>303.54288863473084</v>
      </c>
      <c r="J139" s="122">
        <v>259.45039143029385</v>
      </c>
      <c r="K139" s="122">
        <v>238.23016282361328</v>
      </c>
      <c r="L139" s="122">
        <v>0</v>
      </c>
      <c r="M139" s="122">
        <v>237.5871914635722</v>
      </c>
      <c r="N139" s="122">
        <v>244.95327143675601</v>
      </c>
      <c r="O139" s="122">
        <v>237.81781403768821</v>
      </c>
      <c r="P139" s="122">
        <v>273.99149304463833</v>
      </c>
      <c r="Q139" s="122">
        <v>289.21274499969138</v>
      </c>
      <c r="R139" s="122">
        <v>293.56349508335688</v>
      </c>
      <c r="S139" s="122">
        <v>346.41632786037184</v>
      </c>
      <c r="T139" s="122">
        <v>333.72213793187609</v>
      </c>
      <c r="U139" s="122">
        <v>351.07731409069248</v>
      </c>
      <c r="V139" s="122">
        <v>365.54229167842482</v>
      </c>
      <c r="W139" s="122">
        <v>436.33215319138941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391.1866927844577</v>
      </c>
      <c r="D140" s="98">
        <v>350.96032783406412</v>
      </c>
      <c r="E140" s="98">
        <v>341.21306356835328</v>
      </c>
      <c r="F140" s="98">
        <v>367.04430476857311</v>
      </c>
      <c r="G140" s="98">
        <v>387.05890129574829</v>
      </c>
      <c r="H140" s="98">
        <v>354.26191576853597</v>
      </c>
      <c r="I140" s="98">
        <v>359.95029368085295</v>
      </c>
      <c r="J140" s="98">
        <v>342.7547805553732</v>
      </c>
      <c r="K140" s="98">
        <v>319.79270738600599</v>
      </c>
      <c r="L140" s="98">
        <v>0</v>
      </c>
      <c r="M140" s="98">
        <v>303.07116497642778</v>
      </c>
      <c r="N140" s="98">
        <v>310.95882227684882</v>
      </c>
      <c r="O140" s="98">
        <v>313.00626859214015</v>
      </c>
      <c r="P140" s="98">
        <v>347.80038206048806</v>
      </c>
      <c r="Q140" s="98">
        <v>377.78022701705146</v>
      </c>
      <c r="R140" s="98">
        <v>429.88427874150881</v>
      </c>
      <c r="S140" s="98">
        <v>482.23025300044139</v>
      </c>
      <c r="T140" s="98">
        <v>278.55568865075321</v>
      </c>
      <c r="U140" s="98">
        <v>568.94119359983029</v>
      </c>
      <c r="V140" s="98">
        <v>355.71106930308167</v>
      </c>
      <c r="W140" s="98">
        <v>719.18092320063636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287.75870101696574</v>
      </c>
      <c r="D141" s="33">
        <v>259.07297029044656</v>
      </c>
      <c r="E141" s="33">
        <v>287.88253919181147</v>
      </c>
      <c r="F141" s="33">
        <v>303.54181472166107</v>
      </c>
      <c r="G141" s="33">
        <v>295.68243290421168</v>
      </c>
      <c r="H141" s="33">
        <v>264.81292616012496</v>
      </c>
      <c r="I141" s="33">
        <v>298.81746618033935</v>
      </c>
      <c r="J141" s="33">
        <v>251.15156708671381</v>
      </c>
      <c r="K141" s="33">
        <v>233.05721256031646</v>
      </c>
      <c r="L141" s="33">
        <v>0</v>
      </c>
      <c r="M141" s="33">
        <v>234.54158586146619</v>
      </c>
      <c r="N141" s="33">
        <v>242.23610618392937</v>
      </c>
      <c r="O141" s="33">
        <v>234.93667424635569</v>
      </c>
      <c r="P141" s="33">
        <v>272.47422075041231</v>
      </c>
      <c r="Q141" s="33">
        <v>286.07563603032986</v>
      </c>
      <c r="R141" s="33">
        <v>290.08583579724336</v>
      </c>
      <c r="S141" s="33">
        <v>344.75186666852704</v>
      </c>
      <c r="T141" s="33">
        <v>333.83014025401326</v>
      </c>
      <c r="U141" s="33">
        <v>342.50430476640469</v>
      </c>
      <c r="V141" s="33">
        <v>365.83663965373455</v>
      </c>
      <c r="W141" s="33">
        <v>421.59165754430285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7665.5522603444251</v>
      </c>
      <c r="D143" s="117">
        <f t="shared" si="49"/>
        <v>7096.0276666755399</v>
      </c>
      <c r="E143" s="117">
        <f t="shared" si="49"/>
        <v>6504.3320820861627</v>
      </c>
      <c r="F143" s="117">
        <f t="shared" si="49"/>
        <v>5553.2094077857701</v>
      </c>
      <c r="G143" s="117">
        <f t="shared" si="49"/>
        <v>5065.3306209826505</v>
      </c>
      <c r="H143" s="117">
        <f t="shared" si="49"/>
        <v>4467.5851430712801</v>
      </c>
      <c r="I143" s="117">
        <f t="shared" si="49"/>
        <v>4021.2465503322915</v>
      </c>
      <c r="J143" s="117">
        <f t="shared" si="49"/>
        <v>3849.1248765340347</v>
      </c>
      <c r="K143" s="117">
        <f t="shared" si="49"/>
        <v>3555.2870977700732</v>
      </c>
      <c r="L143" s="117">
        <f t="shared" si="49"/>
        <v>0</v>
      </c>
      <c r="M143" s="117">
        <f t="shared" si="49"/>
        <v>3440.5958488119904</v>
      </c>
      <c r="N143" s="117">
        <f t="shared" si="49"/>
        <v>3348.4821724229532</v>
      </c>
      <c r="O143" s="117">
        <f t="shared" si="49"/>
        <v>3527.3555483002592</v>
      </c>
      <c r="P143" s="117">
        <f t="shared" si="49"/>
        <v>3243.0436154105469</v>
      </c>
      <c r="Q143" s="117">
        <f t="shared" si="49"/>
        <v>3680.7780667205302</v>
      </c>
      <c r="R143" s="117">
        <f t="shared" ref="R143:V143" si="50">R144+R146+R148+R157</f>
        <v>3396.5070966470589</v>
      </c>
      <c r="S143" s="117">
        <f t="shared" si="50"/>
        <v>3434.7299382838046</v>
      </c>
      <c r="T143" s="117">
        <f t="shared" si="50"/>
        <v>3411.0931740592837</v>
      </c>
      <c r="U143" s="117">
        <f t="shared" si="50"/>
        <v>3728.2136296611216</v>
      </c>
      <c r="V143" s="117">
        <f t="shared" si="50"/>
        <v>3568.3071384620557</v>
      </c>
      <c r="W143" s="117">
        <f t="shared" ref="W143" si="51">W144+W146+W148+W157</f>
        <v>4086.8737859425391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6220.2455185795088</v>
      </c>
      <c r="D144" s="122">
        <f t="shared" si="52"/>
        <v>5705.4668638969561</v>
      </c>
      <c r="E144" s="122">
        <f t="shared" si="52"/>
        <v>5066.4939732657867</v>
      </c>
      <c r="F144" s="122">
        <f t="shared" si="52"/>
        <v>4135.3790645564959</v>
      </c>
      <c r="G144" s="122">
        <f t="shared" si="52"/>
        <v>3653.2495243486001</v>
      </c>
      <c r="H144" s="122">
        <f t="shared" si="52"/>
        <v>3065.1529137585212</v>
      </c>
      <c r="I144" s="122">
        <f t="shared" si="52"/>
        <v>2492.3373021791954</v>
      </c>
      <c r="J144" s="122">
        <f t="shared" si="52"/>
        <v>2473.5653908655163</v>
      </c>
      <c r="K144" s="122">
        <f t="shared" si="52"/>
        <v>2419.049472558559</v>
      </c>
      <c r="L144" s="122">
        <f t="shared" si="52"/>
        <v>0</v>
      </c>
      <c r="M144" s="122">
        <f t="shared" si="52"/>
        <v>2326.6853063982535</v>
      </c>
      <c r="N144" s="122">
        <f t="shared" si="52"/>
        <v>2114.6716865185062</v>
      </c>
      <c r="O144" s="122">
        <f t="shared" si="52"/>
        <v>2125.0713917570733</v>
      </c>
      <c r="P144" s="122">
        <f t="shared" si="52"/>
        <v>1813.9717304596882</v>
      </c>
      <c r="Q144" s="122">
        <f t="shared" si="52"/>
        <v>2088.2002180059349</v>
      </c>
      <c r="R144" s="122">
        <f t="shared" si="52"/>
        <v>1794.3543286089875</v>
      </c>
      <c r="S144" s="122">
        <f t="shared" si="52"/>
        <v>1824.3893406572492</v>
      </c>
      <c r="T144" s="122">
        <f t="shared" si="52"/>
        <v>1640.6711441457521</v>
      </c>
      <c r="U144" s="122">
        <f t="shared" si="52"/>
        <v>1488.0220169226934</v>
      </c>
      <c r="V144" s="122">
        <f t="shared" si="52"/>
        <v>1557.1341840396974</v>
      </c>
      <c r="W144" s="122">
        <f t="shared" si="52"/>
        <v>1632.7840457637892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6220.2455185795088</v>
      </c>
      <c r="D145" s="98">
        <v>5705.4668638969561</v>
      </c>
      <c r="E145" s="98">
        <v>5066.4939732657867</v>
      </c>
      <c r="F145" s="98">
        <v>4135.3790645564959</v>
      </c>
      <c r="G145" s="98">
        <v>3653.2495243486001</v>
      </c>
      <c r="H145" s="98">
        <v>3065.1529137585212</v>
      </c>
      <c r="I145" s="98">
        <v>2492.3373021791954</v>
      </c>
      <c r="J145" s="98">
        <v>2473.5653908655163</v>
      </c>
      <c r="K145" s="98">
        <v>2419.049472558559</v>
      </c>
      <c r="L145" s="98">
        <v>0</v>
      </c>
      <c r="M145" s="98">
        <v>2326.6853063982535</v>
      </c>
      <c r="N145" s="98">
        <v>2114.6716865185062</v>
      </c>
      <c r="O145" s="98">
        <v>2125.0713917570733</v>
      </c>
      <c r="P145" s="98">
        <v>1813.9717304596882</v>
      </c>
      <c r="Q145" s="98">
        <v>2088.2002180059349</v>
      </c>
      <c r="R145" s="98">
        <v>1794.3543286089875</v>
      </c>
      <c r="S145" s="98">
        <v>1824.3893406572492</v>
      </c>
      <c r="T145" s="98">
        <v>1640.6711441457521</v>
      </c>
      <c r="U145" s="98">
        <v>1488.0220169226934</v>
      </c>
      <c r="V145" s="98">
        <v>1557.1341840396974</v>
      </c>
      <c r="W145" s="98">
        <v>1632.7840457637892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6.2996272226973939</v>
      </c>
      <c r="D146" s="122">
        <f t="shared" si="53"/>
        <v>9.5456204468236958</v>
      </c>
      <c r="E146" s="122">
        <f t="shared" si="53"/>
        <v>13.688970312720647</v>
      </c>
      <c r="F146" s="122">
        <f t="shared" si="53"/>
        <v>14.77579953935823</v>
      </c>
      <c r="G146" s="122">
        <f t="shared" si="53"/>
        <v>18.996001604658275</v>
      </c>
      <c r="H146" s="122">
        <f t="shared" si="53"/>
        <v>25.158486397906799</v>
      </c>
      <c r="I146" s="122">
        <f t="shared" si="53"/>
        <v>35.097055890269651</v>
      </c>
      <c r="J146" s="122">
        <f t="shared" si="53"/>
        <v>29.089686204512905</v>
      </c>
      <c r="K146" s="122">
        <f t="shared" si="53"/>
        <v>34.715343204256939</v>
      </c>
      <c r="L146" s="122">
        <f t="shared" si="53"/>
        <v>0</v>
      </c>
      <c r="M146" s="122">
        <f t="shared" si="53"/>
        <v>39.804109306657743</v>
      </c>
      <c r="N146" s="122">
        <f t="shared" si="53"/>
        <v>65.655745663908633</v>
      </c>
      <c r="O146" s="122">
        <f t="shared" si="53"/>
        <v>60.915302767881776</v>
      </c>
      <c r="P146" s="122">
        <f t="shared" si="53"/>
        <v>46.857943689244841</v>
      </c>
      <c r="Q146" s="122">
        <f t="shared" si="53"/>
        <v>75.39011422177451</v>
      </c>
      <c r="R146" s="122">
        <f t="shared" si="53"/>
        <v>75.012702715286466</v>
      </c>
      <c r="S146" s="122">
        <f t="shared" si="53"/>
        <v>76.00954343677941</v>
      </c>
      <c r="T146" s="122">
        <f t="shared" si="53"/>
        <v>83.809183522645498</v>
      </c>
      <c r="U146" s="122">
        <f t="shared" si="53"/>
        <v>83.131460362074648</v>
      </c>
      <c r="V146" s="122">
        <f t="shared" si="53"/>
        <v>86.956066257216918</v>
      </c>
      <c r="W146" s="122">
        <f t="shared" si="53"/>
        <v>72.188526995566519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6.2996272226973939</v>
      </c>
      <c r="D147" s="98">
        <f>IF(RES_hhdet_in_fec!D147=0,0,RES_hhdet_in_fec!D147*1000*11630/RES_hhdet_in_new!D145)</f>
        <v>9.5456204468236958</v>
      </c>
      <c r="E147" s="98">
        <f>IF(RES_hhdet_in_fec!E147=0,0,RES_hhdet_in_fec!E147*1000*11630/RES_hhdet_in_new!E145)</f>
        <v>13.688970312720647</v>
      </c>
      <c r="F147" s="98">
        <f>IF(RES_hhdet_in_fec!F147=0,0,RES_hhdet_in_fec!F147*1000*11630/RES_hhdet_in_new!F145)</f>
        <v>14.77579953935823</v>
      </c>
      <c r="G147" s="98">
        <f>IF(RES_hhdet_in_fec!G147=0,0,RES_hhdet_in_fec!G147*1000*11630/RES_hhdet_in_new!G145)</f>
        <v>18.996001604658275</v>
      </c>
      <c r="H147" s="98">
        <f>IF(RES_hhdet_in_fec!H147=0,0,RES_hhdet_in_fec!H147*1000*11630/RES_hhdet_in_new!H145)</f>
        <v>25.158486397906799</v>
      </c>
      <c r="I147" s="98">
        <f>IF(RES_hhdet_in_fec!I147=0,0,RES_hhdet_in_fec!I147*1000*11630/RES_hhdet_in_new!I145)</f>
        <v>35.097055890269651</v>
      </c>
      <c r="J147" s="98">
        <f>IF(RES_hhdet_in_fec!J147=0,0,RES_hhdet_in_fec!J147*1000*11630/RES_hhdet_in_new!J145)</f>
        <v>29.089686204512905</v>
      </c>
      <c r="K147" s="98">
        <f>IF(RES_hhdet_in_fec!K147=0,0,RES_hhdet_in_fec!K147*1000*11630/RES_hhdet_in_new!K145)</f>
        <v>34.715343204256939</v>
      </c>
      <c r="L147" s="98">
        <f>IF(RES_hhdet_in_fec!L147=0,0,RES_hhdet_in_fec!L147*1000*11630/RES_hhdet_in_new!L145)</f>
        <v>0</v>
      </c>
      <c r="M147" s="98">
        <f>IF(RES_hhdet_in_fec!M147=0,0,RES_hhdet_in_fec!M147*1000*11630/RES_hhdet_in_new!M145)</f>
        <v>39.804109306657743</v>
      </c>
      <c r="N147" s="98">
        <f>IF(RES_hhdet_in_fec!N147=0,0,RES_hhdet_in_fec!N147*1000*11630/RES_hhdet_in_new!N145)</f>
        <v>65.655745663908633</v>
      </c>
      <c r="O147" s="98">
        <f>IF(RES_hhdet_in_fec!O147=0,0,RES_hhdet_in_fec!O147*1000*11630/RES_hhdet_in_new!O145)</f>
        <v>60.915302767881776</v>
      </c>
      <c r="P147" s="98">
        <f>IF(RES_hhdet_in_fec!P147=0,0,RES_hhdet_in_fec!P147*1000*11630/RES_hhdet_in_new!P145)</f>
        <v>46.857943689244841</v>
      </c>
      <c r="Q147" s="98">
        <f>IF(RES_hhdet_in_fec!Q147=0,0,RES_hhdet_in_fec!Q147*1000*11630/RES_hhdet_in_new!Q145)</f>
        <v>75.39011422177451</v>
      </c>
      <c r="R147" s="98">
        <f>IF(RES_hhdet_in_fec!R147=0,0,RES_hhdet_in_fec!R147*1000*11630/RES_hhdet_in_new!R145)</f>
        <v>75.012702715286466</v>
      </c>
      <c r="S147" s="98">
        <f>IF(RES_hhdet_in_fec!S147=0,0,RES_hhdet_in_fec!S147*1000*11630/RES_hhdet_in_new!S145)</f>
        <v>76.00954343677941</v>
      </c>
      <c r="T147" s="98">
        <f>IF(RES_hhdet_in_fec!T147=0,0,RES_hhdet_in_fec!T147*1000*11630/RES_hhdet_in_new!T145)</f>
        <v>83.809183522645498</v>
      </c>
      <c r="U147" s="98">
        <f>IF(RES_hhdet_in_fec!U147=0,0,RES_hhdet_in_fec!U147*1000*11630/RES_hhdet_in_new!U145)</f>
        <v>83.131460362074648</v>
      </c>
      <c r="V147" s="98">
        <f>IF(RES_hhdet_in_fec!V147=0,0,RES_hhdet_in_fec!V147*1000*11630/RES_hhdet_in_new!V145)</f>
        <v>86.956066257216918</v>
      </c>
      <c r="W147" s="98">
        <f>IF(RES_hhdet_in_fec!W147=0,0,RES_hhdet_in_fec!W147*1000*11630/RES_hhdet_in_new!W145)</f>
        <v>72.188526995566519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1143.3358895648985</v>
      </c>
      <c r="D148" s="122">
        <v>1116.1992521948375</v>
      </c>
      <c r="E148" s="122">
        <v>1134.2966063309589</v>
      </c>
      <c r="F148" s="122">
        <v>1095.6282681409164</v>
      </c>
      <c r="G148" s="122">
        <v>1090.8757715257852</v>
      </c>
      <c r="H148" s="122">
        <v>1105.5153657968976</v>
      </c>
      <c r="I148" s="122">
        <v>1190.3320527985497</v>
      </c>
      <c r="J148" s="122">
        <v>1087.2355958947628</v>
      </c>
      <c r="K148" s="122">
        <v>863.59228883875585</v>
      </c>
      <c r="L148" s="122">
        <v>0</v>
      </c>
      <c r="M148" s="122">
        <v>836.58530032757108</v>
      </c>
      <c r="N148" s="122">
        <v>923.22491382734563</v>
      </c>
      <c r="O148" s="122">
        <v>1103.5480295354043</v>
      </c>
      <c r="P148" s="122">
        <v>1108.2304806532554</v>
      </c>
      <c r="Q148" s="122">
        <v>1227.978930297299</v>
      </c>
      <c r="R148" s="122">
        <v>1233.5592684519347</v>
      </c>
      <c r="S148" s="122">
        <v>1187.9274648180217</v>
      </c>
      <c r="T148" s="122">
        <v>1352.8849085127185</v>
      </c>
      <c r="U148" s="122">
        <v>1805.9776612019477</v>
      </c>
      <c r="V148" s="122">
        <v>1558.6746709109834</v>
      </c>
      <c r="W148" s="122">
        <v>1945.6001433650106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1275.050406424504</v>
      </c>
      <c r="D149" s="98">
        <v>1258.6808920581004</v>
      </c>
      <c r="E149" s="98">
        <v>1221.5268038444469</v>
      </c>
      <c r="F149" s="98">
        <v>1201.8445116335167</v>
      </c>
      <c r="G149" s="98">
        <v>1205.1490514966279</v>
      </c>
      <c r="H149" s="98">
        <v>1209.0033233468089</v>
      </c>
      <c r="I149" s="98">
        <v>1214.2211183432773</v>
      </c>
      <c r="J149" s="98">
        <v>1155.5053377949628</v>
      </c>
      <c r="K149" s="98">
        <v>1138.4088989336367</v>
      </c>
      <c r="L149" s="98">
        <v>0</v>
      </c>
      <c r="M149" s="98">
        <v>1047.5589268463496</v>
      </c>
      <c r="N149" s="98">
        <v>994.56865278618284</v>
      </c>
      <c r="O149" s="98">
        <v>963.59684551369457</v>
      </c>
      <c r="P149" s="98">
        <v>993.6781291797738</v>
      </c>
      <c r="Q149" s="98">
        <v>989.85971569993524</v>
      </c>
      <c r="R149" s="98">
        <v>1005.3414263373244</v>
      </c>
      <c r="S149" s="98">
        <v>1163.0679165546483</v>
      </c>
      <c r="T149" s="98">
        <v>1495.6950949911716</v>
      </c>
      <c r="U149" s="98">
        <v>1189.7859443685015</v>
      </c>
      <c r="V149" s="98">
        <v>1551.7511109234497</v>
      </c>
      <c r="W149" s="98">
        <v>1787.0833176069225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1362.6963272936016</v>
      </c>
      <c r="U150" s="98">
        <v>0</v>
      </c>
      <c r="V150" s="98">
        <v>1451.792227419882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477.85929697412172</v>
      </c>
      <c r="U151" s="101">
        <v>0</v>
      </c>
      <c r="V151" s="101">
        <v>472.55710515089129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884.83703031947971</v>
      </c>
      <c r="U152" s="104">
        <v>0</v>
      </c>
      <c r="V152" s="104">
        <v>979.23512226899084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1055.9253465580694</v>
      </c>
      <c r="D153" s="101">
        <v>1079.2941717056644</v>
      </c>
      <c r="E153" s="101">
        <v>1114.5357201628549</v>
      </c>
      <c r="F153" s="101">
        <v>1077.8156061887412</v>
      </c>
      <c r="G153" s="101">
        <v>1075.5542144347226</v>
      </c>
      <c r="H153" s="101">
        <v>1090.7711137803781</v>
      </c>
      <c r="I153" s="101">
        <v>1187.1812168154324</v>
      </c>
      <c r="J153" s="101">
        <v>1081.4254050947459</v>
      </c>
      <c r="K153" s="101">
        <v>850.65974248134967</v>
      </c>
      <c r="L153" s="101">
        <v>0</v>
      </c>
      <c r="M153" s="101">
        <v>837.59199349888274</v>
      </c>
      <c r="N153" s="101">
        <v>922.28298830760559</v>
      </c>
      <c r="O153" s="101">
        <v>1114.7124007240677</v>
      </c>
      <c r="P153" s="101">
        <v>1109.3428644021383</v>
      </c>
      <c r="Q153" s="101">
        <v>1242.045331367869</v>
      </c>
      <c r="R153" s="101">
        <v>1265.0581880005589</v>
      </c>
      <c r="S153" s="101">
        <v>1302.6067637546059</v>
      </c>
      <c r="T153" s="101">
        <v>1548.9404583668015</v>
      </c>
      <c r="U153" s="101">
        <v>1841.8472345576722</v>
      </c>
      <c r="V153" s="101">
        <v>1634.0594149649846</v>
      </c>
      <c r="W153" s="101">
        <v>1972.6794270695277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603.31342006423506</v>
      </c>
      <c r="N154" s="104">
        <v>674.97571956088655</v>
      </c>
      <c r="O154" s="104">
        <v>838.85241259710619</v>
      </c>
      <c r="P154" s="104">
        <v>0</v>
      </c>
      <c r="Q154" s="104">
        <v>942.36458995501141</v>
      </c>
      <c r="R154" s="104">
        <v>969.47693080800491</v>
      </c>
      <c r="S154" s="104">
        <v>999.379186093974</v>
      </c>
      <c r="T154" s="104">
        <v>1219.9789838317017</v>
      </c>
      <c r="U154" s="104">
        <v>1444.7550640797097</v>
      </c>
      <c r="V154" s="104">
        <v>1291.4627034465129</v>
      </c>
      <c r="W154" s="104">
        <v>1563.1695059400549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262.85679958936913</v>
      </c>
      <c r="N155" s="98">
        <v>304.23047448278504</v>
      </c>
      <c r="O155" s="98">
        <v>404.18887832180326</v>
      </c>
      <c r="P155" s="98">
        <v>0</v>
      </c>
      <c r="Q155" s="98">
        <v>405.46360254258889</v>
      </c>
      <c r="R155" s="98">
        <v>414.84535325248595</v>
      </c>
      <c r="S155" s="98">
        <v>391.09827380231377</v>
      </c>
      <c r="T155" s="98">
        <v>493.64507040686743</v>
      </c>
      <c r="U155" s="98">
        <v>547.94649403468793</v>
      </c>
      <c r="V155" s="98">
        <v>489.63363385222613</v>
      </c>
      <c r="W155" s="98">
        <v>584.55656935585955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340.45662047486599</v>
      </c>
      <c r="N156" s="98">
        <v>370.74524507810139</v>
      </c>
      <c r="O156" s="98">
        <v>434.66353427530305</v>
      </c>
      <c r="P156" s="98">
        <v>0</v>
      </c>
      <c r="Q156" s="98">
        <v>536.90098741242241</v>
      </c>
      <c r="R156" s="98">
        <v>554.6315775555189</v>
      </c>
      <c r="S156" s="98">
        <v>608.28091229166034</v>
      </c>
      <c r="T156" s="98">
        <v>726.33391342483412</v>
      </c>
      <c r="U156" s="98">
        <v>896.80857004502161</v>
      </c>
      <c r="V156" s="98">
        <v>801.82906959428658</v>
      </c>
      <c r="W156" s="98">
        <v>978.6129365841955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295.67122497732032</v>
      </c>
      <c r="D157" s="122">
        <v>264.81593013692276</v>
      </c>
      <c r="E157" s="122">
        <v>289.85253217669691</v>
      </c>
      <c r="F157" s="122">
        <v>307.42627554899877</v>
      </c>
      <c r="G157" s="122">
        <v>302.20932350360721</v>
      </c>
      <c r="H157" s="122">
        <v>271.75837711795447</v>
      </c>
      <c r="I157" s="122">
        <v>303.48013946427682</v>
      </c>
      <c r="J157" s="122">
        <v>259.2342035692426</v>
      </c>
      <c r="K157" s="122">
        <v>237.92999316850126</v>
      </c>
      <c r="L157" s="122">
        <v>0</v>
      </c>
      <c r="M157" s="122">
        <v>237.52113277950798</v>
      </c>
      <c r="N157" s="122">
        <v>244.92982641319301</v>
      </c>
      <c r="O157" s="122">
        <v>237.82082423989937</v>
      </c>
      <c r="P157" s="122">
        <v>273.9834606083582</v>
      </c>
      <c r="Q157" s="122">
        <v>289.20880419552174</v>
      </c>
      <c r="R157" s="122">
        <v>293.58079687085001</v>
      </c>
      <c r="S157" s="122">
        <v>346.40358937175392</v>
      </c>
      <c r="T157" s="122">
        <v>333.72793787816732</v>
      </c>
      <c r="U157" s="122">
        <v>351.08249117440579</v>
      </c>
      <c r="V157" s="122">
        <v>365.542217254158</v>
      </c>
      <c r="W157" s="122">
        <v>436.30106981817306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391.18669278445759</v>
      </c>
      <c r="D158" s="98">
        <v>350.960327834064</v>
      </c>
      <c r="E158" s="98">
        <v>341.21306356835328</v>
      </c>
      <c r="F158" s="98">
        <v>367.04430476857311</v>
      </c>
      <c r="G158" s="98">
        <v>387.05890129574823</v>
      </c>
      <c r="H158" s="98">
        <v>354.26191576853591</v>
      </c>
      <c r="I158" s="98">
        <v>359.95029368085289</v>
      </c>
      <c r="J158" s="98">
        <v>342.75478055537326</v>
      </c>
      <c r="K158" s="98">
        <v>319.79270738600599</v>
      </c>
      <c r="L158" s="98">
        <v>0</v>
      </c>
      <c r="M158" s="98">
        <v>303.07116497642772</v>
      </c>
      <c r="N158" s="98">
        <v>310.95882227684888</v>
      </c>
      <c r="O158" s="98">
        <v>313.00626859214009</v>
      </c>
      <c r="P158" s="98">
        <v>347.80038206048806</v>
      </c>
      <c r="Q158" s="98">
        <v>377.78022701705135</v>
      </c>
      <c r="R158" s="98">
        <v>429.88427874150881</v>
      </c>
      <c r="S158" s="98">
        <v>482.23025300044145</v>
      </c>
      <c r="T158" s="98">
        <v>278.55568865075321</v>
      </c>
      <c r="U158" s="98">
        <v>568.9411935998304</v>
      </c>
      <c r="V158" s="98">
        <v>355.71106930308167</v>
      </c>
      <c r="W158" s="98">
        <v>719.18092320063624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287.75870101696574</v>
      </c>
      <c r="D159" s="33">
        <v>259.07297029044662</v>
      </c>
      <c r="E159" s="33">
        <v>287.88253919181147</v>
      </c>
      <c r="F159" s="33">
        <v>303.54181472166101</v>
      </c>
      <c r="G159" s="33">
        <v>295.68243290421174</v>
      </c>
      <c r="H159" s="33">
        <v>264.8129261601249</v>
      </c>
      <c r="I159" s="33">
        <v>298.81746618033935</v>
      </c>
      <c r="J159" s="33">
        <v>251.15156708671381</v>
      </c>
      <c r="K159" s="33">
        <v>233.05721256031643</v>
      </c>
      <c r="L159" s="33">
        <v>0</v>
      </c>
      <c r="M159" s="33">
        <v>234.54158586146613</v>
      </c>
      <c r="N159" s="33">
        <v>242.23610618392942</v>
      </c>
      <c r="O159" s="33">
        <v>234.93667424635572</v>
      </c>
      <c r="P159" s="33">
        <v>272.47422075041231</v>
      </c>
      <c r="Q159" s="33">
        <v>286.07563603032986</v>
      </c>
      <c r="R159" s="33">
        <v>290.08583579724336</v>
      </c>
      <c r="S159" s="33">
        <v>344.7518666685271</v>
      </c>
      <c r="T159" s="33">
        <v>333.83014025401326</v>
      </c>
      <c r="U159" s="33">
        <v>342.50430476640469</v>
      </c>
      <c r="V159" s="33">
        <v>365.83663965373449</v>
      </c>
      <c r="W159" s="33">
        <v>421.59165754430296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11252.80986418744</v>
      </c>
      <c r="H161" s="117">
        <f t="shared" si="54"/>
        <v>10064.806831827762</v>
      </c>
      <c r="I161" s="117">
        <f t="shared" si="54"/>
        <v>9305.1468276713131</v>
      </c>
      <c r="J161" s="117">
        <f t="shared" si="54"/>
        <v>9463.8649127185399</v>
      </c>
      <c r="K161" s="117">
        <f t="shared" si="54"/>
        <v>9078.8088902451782</v>
      </c>
      <c r="L161" s="117">
        <f t="shared" si="54"/>
        <v>0</v>
      </c>
      <c r="M161" s="117">
        <f t="shared" si="54"/>
        <v>10555.80756908046</v>
      </c>
      <c r="N161" s="117">
        <f t="shared" si="54"/>
        <v>11532.402541448868</v>
      </c>
      <c r="O161" s="117">
        <f t="shared" si="54"/>
        <v>11174.357613387067</v>
      </c>
      <c r="P161" s="117">
        <f t="shared" si="54"/>
        <v>10364.26726840367</v>
      </c>
      <c r="Q161" s="117">
        <f t="shared" si="54"/>
        <v>10299.316210193023</v>
      </c>
      <c r="R161" s="117">
        <f t="shared" ref="R161:V161" si="55">R162+R164+R166+R175</f>
        <v>9988.8546294868429</v>
      </c>
      <c r="S161" s="117">
        <f t="shared" si="55"/>
        <v>6375.7542048138157</v>
      </c>
      <c r="T161" s="117">
        <f t="shared" si="55"/>
        <v>6116.8892281299686</v>
      </c>
      <c r="U161" s="117">
        <f t="shared" si="55"/>
        <v>7958.7701664607057</v>
      </c>
      <c r="V161" s="117">
        <f t="shared" si="55"/>
        <v>9285.3191430150782</v>
      </c>
      <c r="W161" s="117">
        <f t="shared" ref="W161" si="56">W162+W164+W166+W175</f>
        <v>7689.380392822608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9840.7062620131182</v>
      </c>
      <c r="H162" s="122">
        <f t="shared" si="57"/>
        <v>8662.5113281520407</v>
      </c>
      <c r="I162" s="122">
        <f t="shared" si="57"/>
        <v>7776.1995115167074</v>
      </c>
      <c r="J162" s="122">
        <f t="shared" si="57"/>
        <v>8088.1413913479792</v>
      </c>
      <c r="K162" s="122">
        <f t="shared" si="57"/>
        <v>7942.4770444926471</v>
      </c>
      <c r="L162" s="122">
        <f t="shared" si="57"/>
        <v>0</v>
      </c>
      <c r="M162" s="122">
        <f t="shared" si="57"/>
        <v>9454.3683733053222</v>
      </c>
      <c r="N162" s="122">
        <f t="shared" si="57"/>
        <v>10299.094598477732</v>
      </c>
      <c r="O162" s="122">
        <f t="shared" si="57"/>
        <v>9772.6539701972433</v>
      </c>
      <c r="P162" s="122">
        <f t="shared" si="57"/>
        <v>8935.8447108523851</v>
      </c>
      <c r="Q162" s="122">
        <f t="shared" si="57"/>
        <v>8707.9333644993749</v>
      </c>
      <c r="R162" s="122">
        <f t="shared" si="57"/>
        <v>8386.252709415734</v>
      </c>
      <c r="S162" s="122">
        <f t="shared" si="57"/>
        <v>4765.8414686380302</v>
      </c>
      <c r="T162" s="122">
        <f t="shared" si="57"/>
        <v>4347.0911175728224</v>
      </c>
      <c r="U162" s="122">
        <f t="shared" si="57"/>
        <v>5722.7750581613927</v>
      </c>
      <c r="V162" s="122">
        <f t="shared" si="57"/>
        <v>7286.4526367313756</v>
      </c>
      <c r="W162" s="122">
        <f t="shared" si="57"/>
        <v>5271.0597679145803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9840.7062620131182</v>
      </c>
      <c r="H163" s="33">
        <v>8662.5113281520407</v>
      </c>
      <c r="I163" s="33">
        <v>7776.1995115167074</v>
      </c>
      <c r="J163" s="33">
        <v>8088.1413913479792</v>
      </c>
      <c r="K163" s="33">
        <v>7942.4770444926471</v>
      </c>
      <c r="L163" s="33">
        <v>0</v>
      </c>
      <c r="M163" s="33">
        <v>9454.3683733053222</v>
      </c>
      <c r="N163" s="33">
        <v>10299.094598477732</v>
      </c>
      <c r="O163" s="33">
        <v>9772.6539701972433</v>
      </c>
      <c r="P163" s="33">
        <v>8935.8447108523851</v>
      </c>
      <c r="Q163" s="33">
        <v>8707.9333644993749</v>
      </c>
      <c r="R163" s="33">
        <v>8386.252709415734</v>
      </c>
      <c r="S163" s="33">
        <v>4765.8414686380302</v>
      </c>
      <c r="T163" s="33">
        <v>4347.0911175728224</v>
      </c>
      <c r="U163" s="33">
        <v>5722.7750581613927</v>
      </c>
      <c r="V163" s="33">
        <v>7286.4526367313756</v>
      </c>
      <c r="W163" s="33">
        <v>5271.0597679145803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18.868072008757917</v>
      </c>
      <c r="H164" s="122">
        <f t="shared" si="58"/>
        <v>24.852134395197837</v>
      </c>
      <c r="I164" s="122">
        <f t="shared" si="58"/>
        <v>35.100114365848732</v>
      </c>
      <c r="J164" s="122">
        <f t="shared" si="58"/>
        <v>28.99347858327128</v>
      </c>
      <c r="K164" s="122">
        <f t="shared" si="58"/>
        <v>35.075913194059609</v>
      </c>
      <c r="L164" s="122">
        <f t="shared" si="58"/>
        <v>0</v>
      </c>
      <c r="M164" s="122">
        <f t="shared" si="58"/>
        <v>27.247225409883853</v>
      </c>
      <c r="N164" s="122">
        <f t="shared" si="58"/>
        <v>65.195234871079478</v>
      </c>
      <c r="O164" s="122">
        <f t="shared" si="58"/>
        <v>60.250430913373194</v>
      </c>
      <c r="P164" s="122">
        <f t="shared" si="58"/>
        <v>46.055811046589206</v>
      </c>
      <c r="Q164" s="122">
        <f t="shared" si="58"/>
        <v>74.038604266446058</v>
      </c>
      <c r="R164" s="122">
        <f t="shared" si="58"/>
        <v>74.569943674717834</v>
      </c>
      <c r="S164" s="122">
        <f t="shared" si="58"/>
        <v>75.532562159852915</v>
      </c>
      <c r="T164" s="122">
        <f t="shared" si="58"/>
        <v>83.232259545746246</v>
      </c>
      <c r="U164" s="122">
        <f t="shared" si="58"/>
        <v>78.876262125173554</v>
      </c>
      <c r="V164" s="122">
        <f t="shared" si="58"/>
        <v>74.615800052594892</v>
      </c>
      <c r="W164" s="122">
        <f t="shared" si="58"/>
        <v>36.39696256093481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</v>
      </c>
      <c r="D165" s="98">
        <f>IF(RES_hhdet_in_fec!D165=0,0,RES_hhdet_in_fec!D165*1000*11630/RES_hhdet_in_new!D163)</f>
        <v>0</v>
      </c>
      <c r="E165" s="98">
        <f>IF(RES_hhdet_in_fec!E165=0,0,RES_hhdet_in_fec!E165*1000*11630/RES_hhdet_in_new!E163)</f>
        <v>0</v>
      </c>
      <c r="F165" s="98">
        <f>IF(RES_hhdet_in_fec!F165=0,0,RES_hhdet_in_fec!F165*1000*11630/RES_hhdet_in_new!F163)</f>
        <v>0</v>
      </c>
      <c r="G165" s="98">
        <f>IF(RES_hhdet_in_fec!G165=0,0,RES_hhdet_in_fec!G165*1000*11630/RES_hhdet_in_new!G163)</f>
        <v>18.868072008757917</v>
      </c>
      <c r="H165" s="98">
        <f>IF(RES_hhdet_in_fec!H165=0,0,RES_hhdet_in_fec!H165*1000*11630/RES_hhdet_in_new!H163)</f>
        <v>24.852134395197837</v>
      </c>
      <c r="I165" s="98">
        <f>IF(RES_hhdet_in_fec!I165=0,0,RES_hhdet_in_fec!I165*1000*11630/RES_hhdet_in_new!I163)</f>
        <v>35.100114365848732</v>
      </c>
      <c r="J165" s="98">
        <f>IF(RES_hhdet_in_fec!J165=0,0,RES_hhdet_in_fec!J165*1000*11630/RES_hhdet_in_new!J163)</f>
        <v>28.99347858327128</v>
      </c>
      <c r="K165" s="98">
        <f>IF(RES_hhdet_in_fec!K165=0,0,RES_hhdet_in_fec!K165*1000*11630/RES_hhdet_in_new!K163)</f>
        <v>35.075913194059609</v>
      </c>
      <c r="L165" s="98">
        <f>IF(RES_hhdet_in_fec!L165=0,0,RES_hhdet_in_fec!L165*1000*11630/RES_hhdet_in_new!L163)</f>
        <v>0</v>
      </c>
      <c r="M165" s="98">
        <f>IF(RES_hhdet_in_fec!M165=0,0,RES_hhdet_in_fec!M165*1000*11630/RES_hhdet_in_new!M163)</f>
        <v>27.247225409883853</v>
      </c>
      <c r="N165" s="98">
        <f>IF(RES_hhdet_in_fec!N165=0,0,RES_hhdet_in_fec!N165*1000*11630/RES_hhdet_in_new!N163)</f>
        <v>65.195234871079478</v>
      </c>
      <c r="O165" s="98">
        <f>IF(RES_hhdet_in_fec!O165=0,0,RES_hhdet_in_fec!O165*1000*11630/RES_hhdet_in_new!O163)</f>
        <v>60.250430913373194</v>
      </c>
      <c r="P165" s="98">
        <f>IF(RES_hhdet_in_fec!P165=0,0,RES_hhdet_in_fec!P165*1000*11630/RES_hhdet_in_new!P163)</f>
        <v>46.055811046589206</v>
      </c>
      <c r="Q165" s="98">
        <f>IF(RES_hhdet_in_fec!Q165=0,0,RES_hhdet_in_fec!Q165*1000*11630/RES_hhdet_in_new!Q163)</f>
        <v>74.038604266446058</v>
      </c>
      <c r="R165" s="98">
        <f>IF(RES_hhdet_in_fec!R165=0,0,RES_hhdet_in_fec!R165*1000*11630/RES_hhdet_in_new!R163)</f>
        <v>74.569943674717834</v>
      </c>
      <c r="S165" s="98">
        <f>IF(RES_hhdet_in_fec!S165=0,0,RES_hhdet_in_fec!S165*1000*11630/RES_hhdet_in_new!S163)</f>
        <v>75.532562159852915</v>
      </c>
      <c r="T165" s="98">
        <f>IF(RES_hhdet_in_fec!T165=0,0,RES_hhdet_in_fec!T165*1000*11630/RES_hhdet_in_new!T163)</f>
        <v>83.232259545746246</v>
      </c>
      <c r="U165" s="98">
        <f>IF(RES_hhdet_in_fec!U165=0,0,RES_hhdet_in_fec!U165*1000*11630/RES_hhdet_in_new!U163)</f>
        <v>78.876262125173554</v>
      </c>
      <c r="V165" s="98">
        <f>IF(RES_hhdet_in_fec!V165=0,0,RES_hhdet_in_fec!V165*1000*11630/RES_hhdet_in_new!V163)</f>
        <v>74.615800052594892</v>
      </c>
      <c r="W165" s="98">
        <f>IF(RES_hhdet_in_fec!W165=0,0,RES_hhdet_in_fec!W165*1000*11630/RES_hhdet_in_new!W163)</f>
        <v>36.39696256093481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1090.9480762956673</v>
      </c>
      <c r="H166" s="122">
        <v>1105.6166945312359</v>
      </c>
      <c r="I166" s="122">
        <v>1190.3048590874027</v>
      </c>
      <c r="J166" s="122">
        <v>1087.2609259508663</v>
      </c>
      <c r="K166" s="122">
        <v>863.17057537057951</v>
      </c>
      <c r="L166" s="122">
        <v>0</v>
      </c>
      <c r="M166" s="122">
        <v>836.59901723820792</v>
      </c>
      <c r="N166" s="122">
        <v>923.15061633299649</v>
      </c>
      <c r="O166" s="122">
        <v>1103.6411608138628</v>
      </c>
      <c r="P166" s="122">
        <v>1108.2849552385187</v>
      </c>
      <c r="Q166" s="122">
        <v>1228.1293403527206</v>
      </c>
      <c r="R166" s="122">
        <v>1234.3615651390378</v>
      </c>
      <c r="S166" s="122">
        <v>1187.8858689908539</v>
      </c>
      <c r="T166" s="122">
        <v>1352.833196562683</v>
      </c>
      <c r="U166" s="122">
        <v>1806.0333549625202</v>
      </c>
      <c r="V166" s="122">
        <v>1558.7082172244318</v>
      </c>
      <c r="W166" s="122">
        <v>1945.6266834829712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1205.1490514966279</v>
      </c>
      <c r="H167" s="98">
        <v>1209.0033233468089</v>
      </c>
      <c r="I167" s="98">
        <v>1214.2211183432773</v>
      </c>
      <c r="J167" s="98">
        <v>1155.5053377949623</v>
      </c>
      <c r="K167" s="98">
        <v>1138.4088989336369</v>
      </c>
      <c r="L167" s="98">
        <v>0</v>
      </c>
      <c r="M167" s="98">
        <v>1047.5589268463496</v>
      </c>
      <c r="N167" s="98">
        <v>994.56865278618261</v>
      </c>
      <c r="O167" s="98">
        <v>963.59684551369412</v>
      </c>
      <c r="P167" s="98">
        <v>993.6781291797738</v>
      </c>
      <c r="Q167" s="98">
        <v>989.85971569993535</v>
      </c>
      <c r="R167" s="98">
        <v>1005.341426337324</v>
      </c>
      <c r="S167" s="98">
        <v>1163.067916554648</v>
      </c>
      <c r="T167" s="98">
        <v>1495.6950949911716</v>
      </c>
      <c r="U167" s="98">
        <v>1189.7859443685018</v>
      </c>
      <c r="V167" s="98">
        <v>1551.7511109234497</v>
      </c>
      <c r="W167" s="98">
        <v>1787.0833176069225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1362.6963272936016</v>
      </c>
      <c r="U168" s="98">
        <v>0</v>
      </c>
      <c r="V168" s="98">
        <v>1451.792227419882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477.85929697412189</v>
      </c>
      <c r="U169" s="101">
        <v>0</v>
      </c>
      <c r="V169" s="101">
        <v>472.55710515089129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884.83703031947982</v>
      </c>
      <c r="U170" s="104">
        <v>0</v>
      </c>
      <c r="V170" s="104">
        <v>979.23512226899084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1075.5542144347228</v>
      </c>
      <c r="H171" s="101">
        <v>1090.7711137803781</v>
      </c>
      <c r="I171" s="101">
        <v>1187.1812168154322</v>
      </c>
      <c r="J171" s="101">
        <v>1081.4254050947454</v>
      </c>
      <c r="K171" s="101">
        <v>850.65974248134978</v>
      </c>
      <c r="L171" s="101">
        <v>0</v>
      </c>
      <c r="M171" s="101">
        <v>837.59199349888297</v>
      </c>
      <c r="N171" s="101">
        <v>922.28298830760559</v>
      </c>
      <c r="O171" s="101">
        <v>1114.7124007240679</v>
      </c>
      <c r="P171" s="101">
        <v>1109.342864402138</v>
      </c>
      <c r="Q171" s="101">
        <v>1242.0453313678693</v>
      </c>
      <c r="R171" s="101">
        <v>1265.0581880005591</v>
      </c>
      <c r="S171" s="101">
        <v>1302.6067637546059</v>
      </c>
      <c r="T171" s="101">
        <v>1548.9404583668015</v>
      </c>
      <c r="U171" s="101">
        <v>1841.8472345576722</v>
      </c>
      <c r="V171" s="101">
        <v>1634.0594149649849</v>
      </c>
      <c r="W171" s="101">
        <v>1972.6794270695275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603.31342006423506</v>
      </c>
      <c r="N172" s="104">
        <v>674.97571956088655</v>
      </c>
      <c r="O172" s="104">
        <v>838.85241259710619</v>
      </c>
      <c r="P172" s="104">
        <v>0</v>
      </c>
      <c r="Q172" s="104">
        <v>942.36458995501152</v>
      </c>
      <c r="R172" s="104">
        <v>969.47693080800491</v>
      </c>
      <c r="S172" s="104">
        <v>999.37918609397389</v>
      </c>
      <c r="T172" s="104">
        <v>1219.9789838317017</v>
      </c>
      <c r="U172" s="104">
        <v>1444.7550640797097</v>
      </c>
      <c r="V172" s="104">
        <v>1291.4627034465125</v>
      </c>
      <c r="W172" s="104">
        <v>1563.1695059400549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262.85679958936907</v>
      </c>
      <c r="N173" s="98">
        <v>304.2304744827851</v>
      </c>
      <c r="O173" s="98">
        <v>404.18887832180326</v>
      </c>
      <c r="P173" s="98">
        <v>0</v>
      </c>
      <c r="Q173" s="98">
        <v>405.46360254258889</v>
      </c>
      <c r="R173" s="98">
        <v>414.84535325248589</v>
      </c>
      <c r="S173" s="98">
        <v>391.09827380231371</v>
      </c>
      <c r="T173" s="98">
        <v>493.64507040686749</v>
      </c>
      <c r="U173" s="98">
        <v>547.94649403468793</v>
      </c>
      <c r="V173" s="98">
        <v>489.6336338522259</v>
      </c>
      <c r="W173" s="98">
        <v>584.55656935585932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340.45662047486599</v>
      </c>
      <c r="N174" s="33">
        <v>370.74524507810145</v>
      </c>
      <c r="O174" s="33">
        <v>434.66353427530299</v>
      </c>
      <c r="P174" s="33">
        <v>0</v>
      </c>
      <c r="Q174" s="33">
        <v>536.90098741242264</v>
      </c>
      <c r="R174" s="33">
        <v>554.63157755551902</v>
      </c>
      <c r="S174" s="33">
        <v>608.28091229166012</v>
      </c>
      <c r="T174" s="33">
        <v>726.33391342483401</v>
      </c>
      <c r="U174" s="33">
        <v>896.80857004502161</v>
      </c>
      <c r="V174" s="33">
        <v>801.82906959428658</v>
      </c>
      <c r="W174" s="33">
        <v>978.61293658419561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302.28745386989834</v>
      </c>
      <c r="H175" s="122">
        <v>271.8266747492878</v>
      </c>
      <c r="I175" s="122">
        <v>303.54234270135441</v>
      </c>
      <c r="J175" s="122">
        <v>259.46911683642372</v>
      </c>
      <c r="K175" s="122">
        <v>238.08535718789261</v>
      </c>
      <c r="L175" s="122">
        <v>0</v>
      </c>
      <c r="M175" s="122">
        <v>237.592953127047</v>
      </c>
      <c r="N175" s="122">
        <v>244.9620917670608</v>
      </c>
      <c r="O175" s="122">
        <v>237.8120514625889</v>
      </c>
      <c r="P175" s="122">
        <v>274.08179126617608</v>
      </c>
      <c r="Q175" s="122">
        <v>289.21490107448113</v>
      </c>
      <c r="R175" s="122">
        <v>293.67041125735278</v>
      </c>
      <c r="S175" s="122">
        <v>346.49430502507852</v>
      </c>
      <c r="T175" s="122">
        <v>333.7326544487164</v>
      </c>
      <c r="U175" s="122">
        <v>351.08549121161957</v>
      </c>
      <c r="V175" s="122">
        <v>365.54248900667642</v>
      </c>
      <c r="W175" s="122">
        <v>436.29697886412168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387.05890129574834</v>
      </c>
      <c r="H176" s="98">
        <v>354.26191576853597</v>
      </c>
      <c r="I176" s="98">
        <v>359.95029368085295</v>
      </c>
      <c r="J176" s="98">
        <v>342.75478055537332</v>
      </c>
      <c r="K176" s="98">
        <v>319.79270738600593</v>
      </c>
      <c r="L176" s="98">
        <v>0</v>
      </c>
      <c r="M176" s="98">
        <v>303.07116497642784</v>
      </c>
      <c r="N176" s="98">
        <v>310.95882227684893</v>
      </c>
      <c r="O176" s="98">
        <v>313.00626859214015</v>
      </c>
      <c r="P176" s="98">
        <v>347.80038206048812</v>
      </c>
      <c r="Q176" s="98">
        <v>377.78022701705129</v>
      </c>
      <c r="R176" s="98">
        <v>429.88427874150881</v>
      </c>
      <c r="S176" s="98">
        <v>482.23025300044139</v>
      </c>
      <c r="T176" s="98">
        <v>278.55568865075321</v>
      </c>
      <c r="U176" s="98">
        <v>568.9411935998304</v>
      </c>
      <c r="V176" s="98">
        <v>355.71106930308167</v>
      </c>
      <c r="W176" s="98">
        <v>719.18092320063636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295.68243290421179</v>
      </c>
      <c r="H177" s="33">
        <v>264.81292616012496</v>
      </c>
      <c r="I177" s="33">
        <v>298.8174661803393</v>
      </c>
      <c r="J177" s="33">
        <v>251.15156708671384</v>
      </c>
      <c r="K177" s="33">
        <v>233.05721256031643</v>
      </c>
      <c r="L177" s="33">
        <v>0</v>
      </c>
      <c r="M177" s="33">
        <v>234.54158586146616</v>
      </c>
      <c r="N177" s="33">
        <v>242.23610618392942</v>
      </c>
      <c r="O177" s="33">
        <v>234.93667424635572</v>
      </c>
      <c r="P177" s="33">
        <v>272.47422075041226</v>
      </c>
      <c r="Q177" s="33">
        <v>286.07563603032986</v>
      </c>
      <c r="R177" s="33">
        <v>290.08583579724342</v>
      </c>
      <c r="S177" s="33">
        <v>344.75186666852699</v>
      </c>
      <c r="T177" s="33">
        <v>333.8301402540132</v>
      </c>
      <c r="U177" s="33">
        <v>342.50430476640457</v>
      </c>
      <c r="V177" s="33">
        <v>365.83663965373449</v>
      </c>
      <c r="W177" s="33">
        <v>421.5916575443029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7618.4216120125893</v>
      </c>
      <c r="D3" s="117">
        <f t="shared" si="0"/>
        <v>12780.243767160402</v>
      </c>
      <c r="E3" s="117">
        <f t="shared" si="0"/>
        <v>8338.3115778432893</v>
      </c>
      <c r="F3" s="117">
        <f t="shared" si="0"/>
        <v>10540.870308489506</v>
      </c>
      <c r="G3" s="117">
        <f t="shared" si="0"/>
        <v>5682.7863763232699</v>
      </c>
      <c r="H3" s="117">
        <f t="shared" si="0"/>
        <v>5521.5944663310347</v>
      </c>
      <c r="I3" s="117">
        <f t="shared" si="0"/>
        <v>5020.9438716101549</v>
      </c>
      <c r="J3" s="117">
        <f t="shared" si="0"/>
        <v>7456.676907593097</v>
      </c>
      <c r="K3" s="117">
        <f t="shared" si="0"/>
        <v>5970.1679414123037</v>
      </c>
      <c r="L3" s="117">
        <f t="shared" si="0"/>
        <v>0</v>
      </c>
      <c r="M3" s="117">
        <f t="shared" si="0"/>
        <v>0</v>
      </c>
      <c r="N3" s="117">
        <f t="shared" si="0"/>
        <v>8631.0024697695226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7431.6050529751938</v>
      </c>
      <c r="S3" s="117">
        <f t="shared" si="1"/>
        <v>7850.5771027934479</v>
      </c>
      <c r="T3" s="117">
        <f t="shared" si="1"/>
        <v>6358.5289555792151</v>
      </c>
      <c r="U3" s="117">
        <f t="shared" si="1"/>
        <v>5408.5652949009527</v>
      </c>
      <c r="V3" s="117">
        <f t="shared" si="1"/>
        <v>7929.9892617863625</v>
      </c>
      <c r="W3" s="117">
        <f t="shared" ref="W3" si="2">W4+W7+W9+W19</f>
        <v>6814.472342256071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6902.1447219981346</v>
      </c>
      <c r="D4" s="122">
        <f t="shared" si="3"/>
        <v>11708.520007037096</v>
      </c>
      <c r="E4" s="122">
        <f t="shared" si="3"/>
        <v>7526.0899569966032</v>
      </c>
      <c r="F4" s="122">
        <f t="shared" si="3"/>
        <v>9564.1702761117303</v>
      </c>
      <c r="G4" s="122">
        <f t="shared" si="3"/>
        <v>4819.7977555589587</v>
      </c>
      <c r="H4" s="122">
        <f t="shared" si="3"/>
        <v>4690.9839006841257</v>
      </c>
      <c r="I4" s="122">
        <f t="shared" si="3"/>
        <v>4136.6136108409019</v>
      </c>
      <c r="J4" s="122">
        <f t="shared" si="3"/>
        <v>6316.1576717045191</v>
      </c>
      <c r="K4" s="122">
        <f t="shared" si="3"/>
        <v>5080.2031848748138</v>
      </c>
      <c r="L4" s="122">
        <f t="shared" si="3"/>
        <v>0</v>
      </c>
      <c r="M4" s="122">
        <f t="shared" si="3"/>
        <v>0</v>
      </c>
      <c r="N4" s="122">
        <f t="shared" si="3"/>
        <v>7757.7620168959775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6265.677052457625</v>
      </c>
      <c r="S4" s="122">
        <f t="shared" si="4"/>
        <v>6537.6413355870027</v>
      </c>
      <c r="T4" s="122">
        <f t="shared" si="4"/>
        <v>4945.9895353257416</v>
      </c>
      <c r="U4" s="122">
        <f t="shared" si="4"/>
        <v>4047.0428310713542</v>
      </c>
      <c r="V4" s="122">
        <f t="shared" si="4"/>
        <v>5980.1158113420124</v>
      </c>
      <c r="W4" s="122">
        <f t="shared" ref="W4" si="5">SUM(W5:W6)</f>
        <v>5137.3238854229185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6836.2004638062026</v>
      </c>
      <c r="D5" s="98">
        <v>11599.209373399546</v>
      </c>
      <c r="E5" s="98">
        <v>7456.9990678494387</v>
      </c>
      <c r="F5" s="98">
        <v>9477.9171906320189</v>
      </c>
      <c r="G5" s="98">
        <v>4777.085662942065</v>
      </c>
      <c r="H5" s="98">
        <v>4650.3136995418645</v>
      </c>
      <c r="I5" s="98">
        <v>4101.3898219896746</v>
      </c>
      <c r="J5" s="98">
        <v>6263.1466275187686</v>
      </c>
      <c r="K5" s="98">
        <v>5038.0998228311864</v>
      </c>
      <c r="L5" s="98">
        <v>0</v>
      </c>
      <c r="M5" s="98">
        <v>0</v>
      </c>
      <c r="N5" s="98">
        <v>7698.1411672045697</v>
      </c>
      <c r="O5" s="98">
        <v>0</v>
      </c>
      <c r="P5" s="98">
        <v>0</v>
      </c>
      <c r="Q5" s="98">
        <v>0</v>
      </c>
      <c r="R5" s="98">
        <v>6219.226814538587</v>
      </c>
      <c r="S5" s="98">
        <v>6488.9487697475597</v>
      </c>
      <c r="T5" s="98">
        <v>4907.9061522756301</v>
      </c>
      <c r="U5" s="98">
        <v>4016.2323594075992</v>
      </c>
      <c r="V5" s="98">
        <v>5934.73021996426</v>
      </c>
      <c r="W5" s="98">
        <v>5099.4904730259996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65.944258191932036</v>
      </c>
      <c r="D6" s="98">
        <v>109.3106336375496</v>
      </c>
      <c r="E6" s="98">
        <v>69.090889147164745</v>
      </c>
      <c r="F6" s="98">
        <v>86.253085479711942</v>
      </c>
      <c r="G6" s="98">
        <v>42.712092616893543</v>
      </c>
      <c r="H6" s="98">
        <v>40.670201142261355</v>
      </c>
      <c r="I6" s="98">
        <v>35.223788851226864</v>
      </c>
      <c r="J6" s="98">
        <v>53.011044185750592</v>
      </c>
      <c r="K6" s="98">
        <v>42.103362043627548</v>
      </c>
      <c r="L6" s="98">
        <v>0</v>
      </c>
      <c r="M6" s="98">
        <v>0</v>
      </c>
      <c r="N6" s="98">
        <v>59.620849691408175</v>
      </c>
      <c r="O6" s="98">
        <v>0</v>
      </c>
      <c r="P6" s="98">
        <v>0</v>
      </c>
      <c r="Q6" s="98">
        <v>0</v>
      </c>
      <c r="R6" s="98">
        <v>46.4502379190384</v>
      </c>
      <c r="S6" s="98">
        <v>48.692565839443354</v>
      </c>
      <c r="T6" s="98">
        <v>38.083383050111124</v>
      </c>
      <c r="U6" s="98">
        <v>30.810471663754992</v>
      </c>
      <c r="V6" s="98">
        <v>45.385591377752675</v>
      </c>
      <c r="W6" s="98">
        <v>37.833412396918753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13.136504958902428</v>
      </c>
      <c r="D7" s="122">
        <f t="shared" si="6"/>
        <v>22.061612776459395</v>
      </c>
      <c r="E7" s="122">
        <f t="shared" si="6"/>
        <v>31.955950276014676</v>
      </c>
      <c r="F7" s="122">
        <f t="shared" si="6"/>
        <v>29.65529098050142</v>
      </c>
      <c r="G7" s="122">
        <f t="shared" si="6"/>
        <v>35.571167975009025</v>
      </c>
      <c r="H7" s="122">
        <f t="shared" si="6"/>
        <v>28.977075711945091</v>
      </c>
      <c r="I7" s="122">
        <f t="shared" si="6"/>
        <v>46.324190907637167</v>
      </c>
      <c r="J7" s="122">
        <f t="shared" si="6"/>
        <v>36.392090176628393</v>
      </c>
      <c r="K7" s="122">
        <f t="shared" si="6"/>
        <v>54.153185365733144</v>
      </c>
      <c r="L7" s="122">
        <f t="shared" si="6"/>
        <v>0</v>
      </c>
      <c r="M7" s="122">
        <f t="shared" si="6"/>
        <v>0</v>
      </c>
      <c r="N7" s="122">
        <f t="shared" si="6"/>
        <v>78.635003119079769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79.83607263157198</v>
      </c>
      <c r="S7" s="122">
        <f t="shared" si="6"/>
        <v>59.642858412931012</v>
      </c>
      <c r="T7" s="122">
        <f t="shared" si="6"/>
        <v>93.805553179408136</v>
      </c>
      <c r="U7" s="122">
        <f t="shared" si="6"/>
        <v>58.673625773751056</v>
      </c>
      <c r="V7" s="122">
        <f t="shared" si="6"/>
        <v>56.348276701728722</v>
      </c>
      <c r="W7" s="122">
        <f t="shared" si="6"/>
        <v>28.025468603255661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13.136504958902428</v>
      </c>
      <c r="D8" s="98">
        <f>IF(RES_hhdet_in_tes!D8=0,0,RES_hhdet_in_tes!D8*1000*11630/RES_hhdet_in_new!D5)</f>
        <v>22.061612776459395</v>
      </c>
      <c r="E8" s="98">
        <f>IF(RES_hhdet_in_tes!E8=0,0,RES_hhdet_in_tes!E8*1000*11630/RES_hhdet_in_new!E5)</f>
        <v>31.955950276014676</v>
      </c>
      <c r="F8" s="98">
        <f>IF(RES_hhdet_in_tes!F8=0,0,RES_hhdet_in_tes!F8*1000*11630/RES_hhdet_in_new!F5)</f>
        <v>29.65529098050142</v>
      </c>
      <c r="G8" s="98">
        <f>IF(RES_hhdet_in_tes!G8=0,0,RES_hhdet_in_tes!G8*1000*11630/RES_hhdet_in_new!G5)</f>
        <v>35.571167975009025</v>
      </c>
      <c r="H8" s="98">
        <f>IF(RES_hhdet_in_tes!H8=0,0,RES_hhdet_in_tes!H8*1000*11630/RES_hhdet_in_new!H5)</f>
        <v>28.977075711945091</v>
      </c>
      <c r="I8" s="98">
        <f>IF(RES_hhdet_in_tes!I8=0,0,RES_hhdet_in_tes!I8*1000*11630/RES_hhdet_in_new!I5)</f>
        <v>46.324190907637167</v>
      </c>
      <c r="J8" s="98">
        <f>IF(RES_hhdet_in_tes!J8=0,0,RES_hhdet_in_tes!J8*1000*11630/RES_hhdet_in_new!J5)</f>
        <v>36.392090176628393</v>
      </c>
      <c r="K8" s="98">
        <f>IF(RES_hhdet_in_tes!K8=0,0,RES_hhdet_in_tes!K8*1000*11630/RES_hhdet_in_new!K5)</f>
        <v>54.153185365733144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78.635003119079769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79.83607263157198</v>
      </c>
      <c r="S8" s="98">
        <f>IF(RES_hhdet_in_tes!S8=0,0,RES_hhdet_in_tes!S8*1000*11630/RES_hhdet_in_new!S5)</f>
        <v>59.642858412931012</v>
      </c>
      <c r="T8" s="98">
        <f>IF(RES_hhdet_in_tes!T8=0,0,RES_hhdet_in_tes!T8*1000*11630/RES_hhdet_in_new!T5)</f>
        <v>93.805553179408136</v>
      </c>
      <c r="U8" s="98">
        <f>IF(RES_hhdet_in_tes!U8=0,0,RES_hhdet_in_tes!U8*1000*11630/RES_hhdet_in_new!U5)</f>
        <v>58.673625773751056</v>
      </c>
      <c r="V8" s="98">
        <f>IF(RES_hhdet_in_tes!V8=0,0,RES_hhdet_in_tes!V8*1000*11630/RES_hhdet_in_new!V5)</f>
        <v>56.348276701728722</v>
      </c>
      <c r="W8" s="98">
        <f>IF(RES_hhdet_in_tes!W8=0,0,RES_hhdet_in_tes!W8*1000*11630/RES_hhdet_in_new!W5)</f>
        <v>28.025468603255661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485.70359849838633</v>
      </c>
      <c r="D9" s="122">
        <v>824.56562192867057</v>
      </c>
      <c r="E9" s="122">
        <v>557.79354867909717</v>
      </c>
      <c r="F9" s="122">
        <v>703.85911467674282</v>
      </c>
      <c r="G9" s="122">
        <v>616.45553358986547</v>
      </c>
      <c r="H9" s="122">
        <v>602.06275285159052</v>
      </c>
      <c r="I9" s="122">
        <v>622.94752586619927</v>
      </c>
      <c r="J9" s="122">
        <v>850.46416194352673</v>
      </c>
      <c r="K9" s="122">
        <v>642.267446609128</v>
      </c>
      <c r="L9" s="122">
        <v>0</v>
      </c>
      <c r="M9" s="122">
        <v>0</v>
      </c>
      <c r="N9" s="122">
        <v>593.52923580708591</v>
      </c>
      <c r="O9" s="122">
        <v>0</v>
      </c>
      <c r="P9" s="122">
        <v>0</v>
      </c>
      <c r="Q9" s="122">
        <v>0</v>
      </c>
      <c r="R9" s="122">
        <v>835.04877759422368</v>
      </c>
      <c r="S9" s="122">
        <v>990.1923291836307</v>
      </c>
      <c r="T9" s="122">
        <v>1033.2363382890708</v>
      </c>
      <c r="U9" s="122">
        <v>1064.2257533428337</v>
      </c>
      <c r="V9" s="122">
        <v>1541.9081591411814</v>
      </c>
      <c r="W9" s="122">
        <v>1290.173245867056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485.70359849838633</v>
      </c>
      <c r="D10" s="98">
        <v>824.56562192867057</v>
      </c>
      <c r="E10" s="98">
        <v>557.79354867909717</v>
      </c>
      <c r="F10" s="98">
        <v>764.3062032066872</v>
      </c>
      <c r="G10" s="98">
        <v>512.53389313749904</v>
      </c>
      <c r="H10" s="98">
        <v>552.96277764689057</v>
      </c>
      <c r="I10" s="98">
        <v>580.16385090721485</v>
      </c>
      <c r="J10" s="98">
        <v>850.46416194352673</v>
      </c>
      <c r="K10" s="98">
        <v>642.267446609128</v>
      </c>
      <c r="L10" s="98">
        <v>0</v>
      </c>
      <c r="M10" s="98">
        <v>0</v>
      </c>
      <c r="N10" s="98">
        <v>594.4937640427828</v>
      </c>
      <c r="O10" s="98">
        <v>0</v>
      </c>
      <c r="P10" s="98">
        <v>0</v>
      </c>
      <c r="Q10" s="98">
        <v>0</v>
      </c>
      <c r="R10" s="98">
        <v>835.17461133761879</v>
      </c>
      <c r="S10" s="98">
        <v>1002.9136219083327</v>
      </c>
      <c r="T10" s="98">
        <v>1018.7302921884905</v>
      </c>
      <c r="U10" s="98">
        <v>1015.9731995322246</v>
      </c>
      <c r="V10" s="98">
        <v>1581.2578939903417</v>
      </c>
      <c r="W10" s="98">
        <v>1190.9409538533691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624.05194803676693</v>
      </c>
      <c r="G11" s="98">
        <v>630.98855202530194</v>
      </c>
      <c r="H11" s="98">
        <v>638.77751714994065</v>
      </c>
      <c r="I11" s="98">
        <v>647.99159925487322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801.51364299500244</v>
      </c>
      <c r="S11" s="98">
        <v>966.29874959390213</v>
      </c>
      <c r="T11" s="98">
        <v>1288.1167747545376</v>
      </c>
      <c r="U11" s="98">
        <v>1054.8014417144925</v>
      </c>
      <c r="V11" s="98">
        <v>1404.19862577868</v>
      </c>
      <c r="W11" s="98">
        <v>1632.5916957863342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1296.3771754106222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411.54014509114228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884.83703031947982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618.44949014861959</v>
      </c>
      <c r="G15" s="101">
        <v>619.06455253380886</v>
      </c>
      <c r="H15" s="101">
        <v>629.87090393842641</v>
      </c>
      <c r="I15" s="101">
        <v>687.91892234652312</v>
      </c>
      <c r="J15" s="101">
        <v>0</v>
      </c>
      <c r="K15" s="101">
        <v>0</v>
      </c>
      <c r="L15" s="101">
        <v>0</v>
      </c>
      <c r="M15" s="101">
        <v>0</v>
      </c>
      <c r="N15" s="101">
        <v>553.98357814351016</v>
      </c>
      <c r="O15" s="101">
        <v>0</v>
      </c>
      <c r="P15" s="101">
        <v>0</v>
      </c>
      <c r="Q15" s="101">
        <v>0</v>
      </c>
      <c r="R15" s="101">
        <v>832.12804499418485</v>
      </c>
      <c r="S15" s="101">
        <v>871.83079879808213</v>
      </c>
      <c r="T15" s="101">
        <v>1053.99096655939</v>
      </c>
      <c r="U15" s="101">
        <v>1272.6149202500947</v>
      </c>
      <c r="V15" s="101">
        <v>1144.269575082202</v>
      </c>
      <c r="W15" s="101">
        <v>1395.8605079465572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827.50792115083868</v>
      </c>
      <c r="S16" s="104">
        <v>870.04181354386401</v>
      </c>
      <c r="T16" s="104">
        <v>1062.2393009334103</v>
      </c>
      <c r="U16" s="104">
        <v>1275.4093957398516</v>
      </c>
      <c r="V16" s="104">
        <v>1144.7008556645917</v>
      </c>
      <c r="W16" s="104">
        <v>1392.2429560530445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272.87634359531972</v>
      </c>
      <c r="S17" s="98">
        <v>261.76090125220389</v>
      </c>
      <c r="T17" s="98">
        <v>335.90538750857638</v>
      </c>
      <c r="U17" s="98">
        <v>378.60082569482978</v>
      </c>
      <c r="V17" s="98">
        <v>342.87178607030444</v>
      </c>
      <c r="W17" s="98">
        <v>413.63001946884907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554.63157755551902</v>
      </c>
      <c r="S18" s="98">
        <v>608.28091229166012</v>
      </c>
      <c r="T18" s="98">
        <v>726.33391342483401</v>
      </c>
      <c r="U18" s="98">
        <v>896.80857004502172</v>
      </c>
      <c r="V18" s="98">
        <v>801.82906959428692</v>
      </c>
      <c r="W18" s="98">
        <v>978.61293658419527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217.43678655716579</v>
      </c>
      <c r="D19" s="122">
        <v>225.09652541817832</v>
      </c>
      <c r="E19" s="122">
        <v>222.47212189157361</v>
      </c>
      <c r="F19" s="122">
        <v>243.18562672053056</v>
      </c>
      <c r="G19" s="122">
        <v>210.96191919943638</v>
      </c>
      <c r="H19" s="122">
        <v>199.57073708337319</v>
      </c>
      <c r="I19" s="122">
        <v>215.05854399541695</v>
      </c>
      <c r="J19" s="122">
        <v>253.66298376842215</v>
      </c>
      <c r="K19" s="122">
        <v>193.54412456262898</v>
      </c>
      <c r="L19" s="122">
        <v>0</v>
      </c>
      <c r="M19" s="122">
        <v>0</v>
      </c>
      <c r="N19" s="122">
        <v>201.07621394737976</v>
      </c>
      <c r="O19" s="122">
        <v>0</v>
      </c>
      <c r="P19" s="122">
        <v>0</v>
      </c>
      <c r="Q19" s="122">
        <v>0</v>
      </c>
      <c r="R19" s="122">
        <v>251.04315029177232</v>
      </c>
      <c r="S19" s="122">
        <v>263.10057960988303</v>
      </c>
      <c r="T19" s="122">
        <v>285.49752878499476</v>
      </c>
      <c r="U19" s="122">
        <v>238.62308471301404</v>
      </c>
      <c r="V19" s="122">
        <v>351.61701460144019</v>
      </c>
      <c r="W19" s="122">
        <v>358.94974236284088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219.18954902334119</v>
      </c>
      <c r="D20" s="98">
        <v>373.91180830539884</v>
      </c>
      <c r="E20" s="98">
        <v>249.22694900756659</v>
      </c>
      <c r="F20" s="98">
        <v>340.84893672182085</v>
      </c>
      <c r="G20" s="98">
        <v>176.32992043506195</v>
      </c>
      <c r="H20" s="98">
        <v>192.29471657797845</v>
      </c>
      <c r="I20" s="98">
        <v>191.34958114402525</v>
      </c>
      <c r="J20" s="98">
        <v>267.4622195126442</v>
      </c>
      <c r="K20" s="98">
        <v>195.98413705448786</v>
      </c>
      <c r="L20" s="98">
        <v>0</v>
      </c>
      <c r="M20" s="98">
        <v>0</v>
      </c>
      <c r="N20" s="98">
        <v>205.17834895521764</v>
      </c>
      <c r="O20" s="98">
        <v>0</v>
      </c>
      <c r="P20" s="98">
        <v>0</v>
      </c>
      <c r="Q20" s="98">
        <v>0</v>
      </c>
      <c r="R20" s="98">
        <v>253.13068983761423</v>
      </c>
      <c r="S20" s="98">
        <v>260.69626537707899</v>
      </c>
      <c r="T20" s="98">
        <v>286.33244981744821</v>
      </c>
      <c r="U20" s="98">
        <v>237.47699123110425</v>
      </c>
      <c r="V20" s="98">
        <v>351.93089465053117</v>
      </c>
      <c r="W20" s="98">
        <v>358.6653499957942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230.60720792213516</v>
      </c>
      <c r="D21" s="98">
        <v>207.06223797133035</v>
      </c>
      <c r="E21" s="98">
        <v>201.47321767269543</v>
      </c>
      <c r="F21" s="98">
        <v>216.89922415291349</v>
      </c>
      <c r="G21" s="98">
        <v>228.90724606386948</v>
      </c>
      <c r="H21" s="98">
        <v>209.67446567029239</v>
      </c>
      <c r="I21" s="98">
        <v>213.20475245669448</v>
      </c>
      <c r="J21" s="98">
        <v>203.17108120770797</v>
      </c>
      <c r="K21" s="98">
        <v>189.69608922639657</v>
      </c>
      <c r="L21" s="98">
        <v>0</v>
      </c>
      <c r="M21" s="98">
        <v>0</v>
      </c>
      <c r="N21" s="98">
        <v>184.65071890993732</v>
      </c>
      <c r="O21" s="98">
        <v>0</v>
      </c>
      <c r="P21" s="98">
        <v>0</v>
      </c>
      <c r="Q21" s="98">
        <v>0</v>
      </c>
      <c r="R21" s="98">
        <v>255.86504231273042</v>
      </c>
      <c r="S21" s="98">
        <v>288.11272817747624</v>
      </c>
      <c r="T21" s="98">
        <v>0</v>
      </c>
      <c r="U21" s="98">
        <v>342.97771160346872</v>
      </c>
      <c r="V21" s="98">
        <v>215.34098026079459</v>
      </c>
      <c r="W21" s="98">
        <v>437.07481604452778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216.18267427025336</v>
      </c>
      <c r="D22" s="33">
        <v>194.98091159052422</v>
      </c>
      <c r="E22" s="33">
        <v>217.06518532576538</v>
      </c>
      <c r="F22" s="33">
        <v>229.2982000272778</v>
      </c>
      <c r="G22" s="33">
        <v>223.78950893371047</v>
      </c>
      <c r="H22" s="33">
        <v>200.82019719274297</v>
      </c>
      <c r="I22" s="33">
        <v>227.06776855967399</v>
      </c>
      <c r="J22" s="33">
        <v>191.25655176831845</v>
      </c>
      <c r="K22" s="33">
        <v>177.88619944941547</v>
      </c>
      <c r="L22" s="33">
        <v>0</v>
      </c>
      <c r="M22" s="33">
        <v>0</v>
      </c>
      <c r="N22" s="33">
        <v>186.79533484624403</v>
      </c>
      <c r="O22" s="33">
        <v>0</v>
      </c>
      <c r="P22" s="33">
        <v>0</v>
      </c>
      <c r="Q22" s="33">
        <v>0</v>
      </c>
      <c r="R22" s="33">
        <v>232.09998520078315</v>
      </c>
      <c r="S22" s="33">
        <v>280.38573314484512</v>
      </c>
      <c r="T22" s="33">
        <v>276.23703269942843</v>
      </c>
      <c r="U22" s="33">
        <v>288.05274199661272</v>
      </c>
      <c r="V22" s="33">
        <v>311.79941805701503</v>
      </c>
      <c r="W22" s="33">
        <v>362.87290719883345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7568.8300559327008</v>
      </c>
      <c r="D24" s="117">
        <f t="shared" si="7"/>
        <v>13802.03901644341</v>
      </c>
      <c r="E24" s="117">
        <f t="shared" si="7"/>
        <v>5607.7999454108467</v>
      </c>
      <c r="F24" s="117">
        <f t="shared" si="7"/>
        <v>1953.5062403175548</v>
      </c>
      <c r="G24" s="117">
        <f t="shared" si="7"/>
        <v>3598.1464918338856</v>
      </c>
      <c r="H24" s="117">
        <f t="shared" si="7"/>
        <v>8902.6705905167</v>
      </c>
      <c r="I24" s="117">
        <f t="shared" si="7"/>
        <v>6041.0075242166704</v>
      </c>
      <c r="J24" s="117">
        <f t="shared" si="7"/>
        <v>9601.6052690295091</v>
      </c>
      <c r="K24" s="117">
        <f t="shared" si="7"/>
        <v>9732.0263292763375</v>
      </c>
      <c r="L24" s="117">
        <f t="shared" si="7"/>
        <v>7027.7078606683499</v>
      </c>
      <c r="M24" s="117">
        <f t="shared" si="7"/>
        <v>0</v>
      </c>
      <c r="N24" s="117">
        <f t="shared" si="7"/>
        <v>0</v>
      </c>
      <c r="O24" s="117">
        <f t="shared" si="7"/>
        <v>7659.6472576629294</v>
      </c>
      <c r="P24" s="117">
        <f t="shared" si="7"/>
        <v>1570.9052922834628</v>
      </c>
      <c r="Q24" s="117">
        <f t="shared" si="7"/>
        <v>0</v>
      </c>
      <c r="R24" s="117">
        <f t="shared" ref="R24:V24" si="8">R25+R28+R30+R39</f>
        <v>7502.7336133108947</v>
      </c>
      <c r="S24" s="117">
        <f t="shared" si="8"/>
        <v>7457.2472246267207</v>
      </c>
      <c r="T24" s="117">
        <f t="shared" si="8"/>
        <v>6932.6342342419739</v>
      </c>
      <c r="U24" s="117">
        <f t="shared" si="8"/>
        <v>6075.4906981590166</v>
      </c>
      <c r="V24" s="117">
        <f t="shared" si="8"/>
        <v>6188.6601058155475</v>
      </c>
      <c r="W24" s="117">
        <f t="shared" ref="W24" si="9">W25+W28+W30+W39</f>
        <v>7047.4416326296014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6718.698844314803</v>
      </c>
      <c r="D25" s="122">
        <f t="shared" si="10"/>
        <v>12963.145488420649</v>
      </c>
      <c r="E25" s="122">
        <f t="shared" si="10"/>
        <v>4721.7063857404037</v>
      </c>
      <c r="F25" s="122">
        <f t="shared" si="10"/>
        <v>1076.0137299186395</v>
      </c>
      <c r="G25" s="122">
        <f t="shared" si="10"/>
        <v>2719.0783755791626</v>
      </c>
      <c r="H25" s="122">
        <f t="shared" si="10"/>
        <v>8041.0094020308652</v>
      </c>
      <c r="I25" s="122">
        <f t="shared" si="10"/>
        <v>5086.2518884599858</v>
      </c>
      <c r="J25" s="122">
        <f t="shared" si="10"/>
        <v>8744.6820548804353</v>
      </c>
      <c r="K25" s="122">
        <f t="shared" si="10"/>
        <v>8998.7295299458056</v>
      </c>
      <c r="L25" s="122">
        <f t="shared" si="10"/>
        <v>6363.0680475370418</v>
      </c>
      <c r="M25" s="122">
        <f t="shared" si="10"/>
        <v>0</v>
      </c>
      <c r="N25" s="122">
        <f t="shared" si="10"/>
        <v>0</v>
      </c>
      <c r="O25" s="122">
        <f t="shared" si="10"/>
        <v>6754.962217276664</v>
      </c>
      <c r="P25" s="122">
        <f t="shared" si="10"/>
        <v>618.45569154776922</v>
      </c>
      <c r="Q25" s="122">
        <f t="shared" si="10"/>
        <v>0</v>
      </c>
      <c r="R25" s="122">
        <f t="shared" ref="R25:V25" si="11">SUM(R26:R27)</f>
        <v>6356.7734189316452</v>
      </c>
      <c r="S25" s="122">
        <f t="shared" si="11"/>
        <v>6246.0251655666943</v>
      </c>
      <c r="T25" s="122">
        <f t="shared" si="11"/>
        <v>5483.9701649485887</v>
      </c>
      <c r="U25" s="122">
        <f t="shared" si="11"/>
        <v>4464.421431945324</v>
      </c>
      <c r="V25" s="122">
        <f t="shared" si="11"/>
        <v>4656.1513364144666</v>
      </c>
      <c r="W25" s="122">
        <f t="shared" ref="W25" si="12">SUM(W26:W27)</f>
        <v>5243.7819635162086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6560.4872516764854</v>
      </c>
      <c r="D26" s="98">
        <v>12664.764498047558</v>
      </c>
      <c r="E26" s="98">
        <v>4614.8130058037104</v>
      </c>
      <c r="F26" s="98">
        <v>1052.0778382329354</v>
      </c>
      <c r="G26" s="98">
        <v>2659.628786913403</v>
      </c>
      <c r="H26" s="98">
        <v>7868.9606789390627</v>
      </c>
      <c r="I26" s="98">
        <v>4979.3422149052676</v>
      </c>
      <c r="J26" s="98">
        <v>8563.4796086830702</v>
      </c>
      <c r="K26" s="98">
        <v>8814.5712667347107</v>
      </c>
      <c r="L26" s="98">
        <v>6238.3884657882954</v>
      </c>
      <c r="M26" s="98">
        <v>0</v>
      </c>
      <c r="N26" s="98">
        <v>0</v>
      </c>
      <c r="O26" s="98">
        <v>6626.3702326938119</v>
      </c>
      <c r="P26" s="98">
        <v>606.59838846339505</v>
      </c>
      <c r="Q26" s="98">
        <v>0</v>
      </c>
      <c r="R26" s="98">
        <v>6240.2551818120892</v>
      </c>
      <c r="S26" s="98">
        <v>6131.0086380959829</v>
      </c>
      <c r="T26" s="98">
        <v>5379.6111042877465</v>
      </c>
      <c r="U26" s="98">
        <v>4380.4107783743384</v>
      </c>
      <c r="V26" s="98">
        <v>4568.802048753083</v>
      </c>
      <c r="W26" s="98">
        <v>5148.2932559083883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158.21159263831717</v>
      </c>
      <c r="D27" s="98">
        <v>298.38099037309149</v>
      </c>
      <c r="E27" s="98">
        <v>106.89337993669301</v>
      </c>
      <c r="F27" s="98">
        <v>23.935891685703986</v>
      </c>
      <c r="G27" s="98">
        <v>59.44958866575972</v>
      </c>
      <c r="H27" s="98">
        <v>172.04872309180229</v>
      </c>
      <c r="I27" s="98">
        <v>106.9096735547179</v>
      </c>
      <c r="J27" s="98">
        <v>181.20244619736556</v>
      </c>
      <c r="K27" s="98">
        <v>184.15826321109574</v>
      </c>
      <c r="L27" s="98">
        <v>124.67958174874623</v>
      </c>
      <c r="M27" s="98">
        <v>0</v>
      </c>
      <c r="N27" s="98">
        <v>0</v>
      </c>
      <c r="O27" s="98">
        <v>128.59198458285212</v>
      </c>
      <c r="P27" s="98">
        <v>11.857303084374196</v>
      </c>
      <c r="Q27" s="98">
        <v>0</v>
      </c>
      <c r="R27" s="98">
        <v>116.51823711955629</v>
      </c>
      <c r="S27" s="98">
        <v>115.01652747071179</v>
      </c>
      <c r="T27" s="98">
        <v>104.3590606608424</v>
      </c>
      <c r="U27" s="98">
        <v>84.010653570985596</v>
      </c>
      <c r="V27" s="98">
        <v>87.349287661384025</v>
      </c>
      <c r="W27" s="98">
        <v>95.488707607820203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13.088092372321139</v>
      </c>
      <c r="D28" s="122">
        <f t="shared" si="13"/>
        <v>21.56946638327566</v>
      </c>
      <c r="E28" s="122">
        <f t="shared" si="13"/>
        <v>33.537046073643275</v>
      </c>
      <c r="F28" s="122">
        <f t="shared" si="13"/>
        <v>29.671149000864776</v>
      </c>
      <c r="G28" s="122">
        <f t="shared" si="13"/>
        <v>34.449257296761985</v>
      </c>
      <c r="H28" s="122">
        <f t="shared" si="13"/>
        <v>29.155510127273669</v>
      </c>
      <c r="I28" s="122">
        <f t="shared" si="13"/>
        <v>45.485953672754711</v>
      </c>
      <c r="J28" s="122">
        <f t="shared" si="13"/>
        <v>35.949897729973998</v>
      </c>
      <c r="K28" s="122">
        <f t="shared" si="13"/>
        <v>51.987057951103814</v>
      </c>
      <c r="L28" s="122">
        <f t="shared" si="13"/>
        <v>40.33055494321875</v>
      </c>
      <c r="M28" s="122">
        <f t="shared" si="13"/>
        <v>0</v>
      </c>
      <c r="N28" s="122">
        <f t="shared" si="13"/>
        <v>0</v>
      </c>
      <c r="O28" s="122">
        <f t="shared" si="13"/>
        <v>41.350382807090625</v>
      </c>
      <c r="P28" s="122">
        <f t="shared" si="13"/>
        <v>40.642736523130765</v>
      </c>
      <c r="Q28" s="122">
        <f t="shared" si="13"/>
        <v>0</v>
      </c>
      <c r="R28" s="122">
        <f t="shared" si="13"/>
        <v>83.164226527875726</v>
      </c>
      <c r="S28" s="122">
        <f t="shared" si="13"/>
        <v>57.333454804349508</v>
      </c>
      <c r="T28" s="122">
        <f t="shared" si="13"/>
        <v>93.416904936480279</v>
      </c>
      <c r="U28" s="122">
        <f t="shared" si="13"/>
        <v>60.442219867877306</v>
      </c>
      <c r="V28" s="122">
        <f t="shared" si="13"/>
        <v>56.406164801894874</v>
      </c>
      <c r="W28" s="122">
        <f t="shared" si="13"/>
        <v>27.186428599959292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13.088092372321139</v>
      </c>
      <c r="D29" s="98">
        <f>IF(RES_hhdet_in_tes!D29=0,0,RES_hhdet_in_tes!D29*1000*11630/RES_hhdet_in_new!D26)</f>
        <v>21.56946638327566</v>
      </c>
      <c r="E29" s="98">
        <f>IF(RES_hhdet_in_tes!E29=0,0,RES_hhdet_in_tes!E29*1000*11630/RES_hhdet_in_new!E26)</f>
        <v>33.537046073643275</v>
      </c>
      <c r="F29" s="98">
        <f>IF(RES_hhdet_in_tes!F29=0,0,RES_hhdet_in_tes!F29*1000*11630/RES_hhdet_in_new!F26)</f>
        <v>29.671149000864776</v>
      </c>
      <c r="G29" s="98">
        <f>IF(RES_hhdet_in_tes!G29=0,0,RES_hhdet_in_tes!G29*1000*11630/RES_hhdet_in_new!G26)</f>
        <v>34.449257296761985</v>
      </c>
      <c r="H29" s="98">
        <f>IF(RES_hhdet_in_tes!H29=0,0,RES_hhdet_in_tes!H29*1000*11630/RES_hhdet_in_new!H26)</f>
        <v>29.155510127273669</v>
      </c>
      <c r="I29" s="98">
        <f>IF(RES_hhdet_in_tes!I29=0,0,RES_hhdet_in_tes!I29*1000*11630/RES_hhdet_in_new!I26)</f>
        <v>45.485953672754711</v>
      </c>
      <c r="J29" s="98">
        <f>IF(RES_hhdet_in_tes!J29=0,0,RES_hhdet_in_tes!J29*1000*11630/RES_hhdet_in_new!J26)</f>
        <v>35.949897729973998</v>
      </c>
      <c r="K29" s="98">
        <f>IF(RES_hhdet_in_tes!K29=0,0,RES_hhdet_in_tes!K29*1000*11630/RES_hhdet_in_new!K26)</f>
        <v>51.987057951103814</v>
      </c>
      <c r="L29" s="98">
        <f>IF(RES_hhdet_in_tes!L29=0,0,RES_hhdet_in_tes!L29*1000*11630/RES_hhdet_in_new!L26)</f>
        <v>40.33055494321875</v>
      </c>
      <c r="M29" s="98">
        <f>IF(RES_hhdet_in_tes!M29=0,0,RES_hhdet_in_tes!M29*1000*11630/RES_hhdet_in_new!M26)</f>
        <v>0</v>
      </c>
      <c r="N29" s="98">
        <f>IF(RES_hhdet_in_tes!N29=0,0,RES_hhdet_in_tes!N29*1000*11630/RES_hhdet_in_new!N26)</f>
        <v>0</v>
      </c>
      <c r="O29" s="98">
        <f>IF(RES_hhdet_in_tes!O29=0,0,RES_hhdet_in_tes!O29*1000*11630/RES_hhdet_in_new!O26)</f>
        <v>41.350382807090625</v>
      </c>
      <c r="P29" s="98">
        <f>IF(RES_hhdet_in_tes!P29=0,0,RES_hhdet_in_tes!P29*1000*11630/RES_hhdet_in_new!P26)</f>
        <v>40.642736523130765</v>
      </c>
      <c r="Q29" s="98">
        <f>IF(RES_hhdet_in_tes!Q29=0,0,RES_hhdet_in_tes!Q29*1000*11630/RES_hhdet_in_new!Q26)</f>
        <v>0</v>
      </c>
      <c r="R29" s="98">
        <f>IF(RES_hhdet_in_tes!R29=0,0,RES_hhdet_in_tes!R29*1000*11630/RES_hhdet_in_new!R26)</f>
        <v>83.164226527875726</v>
      </c>
      <c r="S29" s="98">
        <f>IF(RES_hhdet_in_tes!S29=0,0,RES_hhdet_in_tes!S29*1000*11630/RES_hhdet_in_new!S26)</f>
        <v>57.333454804349508</v>
      </c>
      <c r="T29" s="98">
        <f>IF(RES_hhdet_in_tes!T29=0,0,RES_hhdet_in_tes!T29*1000*11630/RES_hhdet_in_new!T26)</f>
        <v>93.416904936480279</v>
      </c>
      <c r="U29" s="98">
        <f>IF(RES_hhdet_in_tes!U29=0,0,RES_hhdet_in_tes!U29*1000*11630/RES_hhdet_in_new!U26)</f>
        <v>60.442219867877306</v>
      </c>
      <c r="V29" s="98">
        <f>IF(RES_hhdet_in_tes!V29=0,0,RES_hhdet_in_tes!V29*1000*11630/RES_hhdet_in_new!V26)</f>
        <v>56.406164801894874</v>
      </c>
      <c r="W29" s="98">
        <f>IF(RES_hhdet_in_tes!W29=0,0,RES_hhdet_in_tes!W29*1000*11630/RES_hhdet_in_new!W26)</f>
        <v>27.186428599959292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619.77953676885181</v>
      </c>
      <c r="D30" s="122">
        <v>621.62187683219634</v>
      </c>
      <c r="E30" s="122">
        <v>636.15955545616669</v>
      </c>
      <c r="F30" s="122">
        <v>619.24984127549772</v>
      </c>
      <c r="G30" s="122">
        <v>620.46379737209634</v>
      </c>
      <c r="H30" s="122">
        <v>630.99160361404722</v>
      </c>
      <c r="I30" s="122">
        <v>683.24817889051872</v>
      </c>
      <c r="J30" s="122">
        <v>628.64751200878459</v>
      </c>
      <c r="K30" s="122">
        <v>502.70779103443761</v>
      </c>
      <c r="L30" s="122">
        <v>464.61503961773263</v>
      </c>
      <c r="M30" s="122">
        <v>0</v>
      </c>
      <c r="N30" s="122">
        <v>0</v>
      </c>
      <c r="O30" s="122">
        <v>680.94284927791716</v>
      </c>
      <c r="P30" s="122">
        <v>698.79410191093871</v>
      </c>
      <c r="Q30" s="122">
        <v>0</v>
      </c>
      <c r="R30" s="122">
        <v>829.92936790504336</v>
      </c>
      <c r="S30" s="122">
        <v>873.32725758736262</v>
      </c>
      <c r="T30" s="122">
        <v>1079.0101316574762</v>
      </c>
      <c r="U30" s="122">
        <v>1260.5400462156144</v>
      </c>
      <c r="V30" s="122">
        <v>1167.4147490517262</v>
      </c>
      <c r="W30" s="122">
        <v>1410.0669090838528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648.24570161804456</v>
      </c>
      <c r="D31" s="98">
        <v>643.99070147039743</v>
      </c>
      <c r="E31" s="98">
        <v>629.58199124092039</v>
      </c>
      <c r="F31" s="98">
        <v>624.05194803676693</v>
      </c>
      <c r="G31" s="98">
        <v>630.98855202530183</v>
      </c>
      <c r="H31" s="98">
        <v>638.77751714994065</v>
      </c>
      <c r="I31" s="98">
        <v>647.99159925487334</v>
      </c>
      <c r="J31" s="98">
        <v>623.92079529610953</v>
      </c>
      <c r="K31" s="98">
        <v>623.35845507099305</v>
      </c>
      <c r="L31" s="98">
        <v>603.7749340689511</v>
      </c>
      <c r="M31" s="98">
        <v>0</v>
      </c>
      <c r="N31" s="98">
        <v>0</v>
      </c>
      <c r="O31" s="98">
        <v>630.16662211858886</v>
      </c>
      <c r="P31" s="98">
        <v>0</v>
      </c>
      <c r="Q31" s="98">
        <v>0</v>
      </c>
      <c r="R31" s="98">
        <v>801.51364299500233</v>
      </c>
      <c r="S31" s="98">
        <v>966.29874959390213</v>
      </c>
      <c r="T31" s="98">
        <v>1288.1167747545376</v>
      </c>
      <c r="U31" s="98">
        <v>1054.8014417144927</v>
      </c>
      <c r="V31" s="98">
        <v>1404.1986257786798</v>
      </c>
      <c r="W31" s="98">
        <v>1632.5916957863344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600.76119387391714</v>
      </c>
      <c r="D35" s="101">
        <v>615.71313070135079</v>
      </c>
      <c r="E35" s="101">
        <v>637.65970168069668</v>
      </c>
      <c r="F35" s="101">
        <v>618.44949014861947</v>
      </c>
      <c r="G35" s="101">
        <v>619.06455253380909</v>
      </c>
      <c r="H35" s="101">
        <v>629.8709039384263</v>
      </c>
      <c r="I35" s="101">
        <v>687.918922346523</v>
      </c>
      <c r="J35" s="101">
        <v>629.0414050681743</v>
      </c>
      <c r="K35" s="101">
        <v>496.96252131841118</v>
      </c>
      <c r="L35" s="101">
        <v>461.46163206720428</v>
      </c>
      <c r="M35" s="101">
        <v>0</v>
      </c>
      <c r="N35" s="101">
        <v>0</v>
      </c>
      <c r="O35" s="101">
        <v>683.7409511635326</v>
      </c>
      <c r="P35" s="101">
        <v>698.79410191093871</v>
      </c>
      <c r="Q35" s="101">
        <v>0</v>
      </c>
      <c r="R35" s="101">
        <v>832.12804499418473</v>
      </c>
      <c r="S35" s="101">
        <v>871.83079879808236</v>
      </c>
      <c r="T35" s="101">
        <v>1053.9909665593902</v>
      </c>
      <c r="U35" s="101">
        <v>1272.6149202500947</v>
      </c>
      <c r="V35" s="101">
        <v>1144.269575082202</v>
      </c>
      <c r="W35" s="101">
        <v>1395.8605079465574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462.00605804000429</v>
      </c>
      <c r="M36" s="104">
        <v>0</v>
      </c>
      <c r="N36" s="104">
        <v>0</v>
      </c>
      <c r="O36" s="104">
        <v>682.58442215091952</v>
      </c>
      <c r="P36" s="104">
        <v>0</v>
      </c>
      <c r="Q36" s="104">
        <v>0</v>
      </c>
      <c r="R36" s="104">
        <v>827.50792115083868</v>
      </c>
      <c r="S36" s="104">
        <v>870.04181354386401</v>
      </c>
      <c r="T36" s="104">
        <v>1062.2393009334103</v>
      </c>
      <c r="U36" s="104">
        <v>1275.4093957398516</v>
      </c>
      <c r="V36" s="104">
        <v>1144.7008556645912</v>
      </c>
      <c r="W36" s="104">
        <v>1392.2429560530445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164.49021670058329</v>
      </c>
      <c r="M37" s="98">
        <v>0</v>
      </c>
      <c r="N37" s="98">
        <v>0</v>
      </c>
      <c r="O37" s="98">
        <v>247.92088787561667</v>
      </c>
      <c r="P37" s="98">
        <v>0</v>
      </c>
      <c r="Q37" s="98">
        <v>0</v>
      </c>
      <c r="R37" s="98">
        <v>272.87634359531972</v>
      </c>
      <c r="S37" s="98">
        <v>261.76090125220384</v>
      </c>
      <c r="T37" s="98">
        <v>335.90538750857633</v>
      </c>
      <c r="U37" s="98">
        <v>378.60082569482978</v>
      </c>
      <c r="V37" s="98">
        <v>342.87178607030449</v>
      </c>
      <c r="W37" s="98">
        <v>413.63001946884918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297.515841339421</v>
      </c>
      <c r="M38" s="98">
        <v>0</v>
      </c>
      <c r="N38" s="98">
        <v>0</v>
      </c>
      <c r="O38" s="98">
        <v>434.66353427530288</v>
      </c>
      <c r="P38" s="98">
        <v>0</v>
      </c>
      <c r="Q38" s="98">
        <v>0</v>
      </c>
      <c r="R38" s="98">
        <v>554.63157755551902</v>
      </c>
      <c r="S38" s="98">
        <v>608.28091229166012</v>
      </c>
      <c r="T38" s="98">
        <v>726.3339134248339</v>
      </c>
      <c r="U38" s="98">
        <v>896.80857004502172</v>
      </c>
      <c r="V38" s="98">
        <v>801.82906959428681</v>
      </c>
      <c r="W38" s="98">
        <v>978.6129365841955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217.26358247672511</v>
      </c>
      <c r="D39" s="122">
        <v>195.70218480728875</v>
      </c>
      <c r="E39" s="122">
        <v>216.39695814063379</v>
      </c>
      <c r="F39" s="122">
        <v>228.57152012255312</v>
      </c>
      <c r="G39" s="122">
        <v>224.1550615858647</v>
      </c>
      <c r="H39" s="122">
        <v>201.51407474451563</v>
      </c>
      <c r="I39" s="122">
        <v>226.02150319341138</v>
      </c>
      <c r="J39" s="122">
        <v>192.3258044103149</v>
      </c>
      <c r="K39" s="122">
        <v>178.60195034499012</v>
      </c>
      <c r="L39" s="122">
        <v>159.69421857035653</v>
      </c>
      <c r="M39" s="122">
        <v>0</v>
      </c>
      <c r="N39" s="122">
        <v>0</v>
      </c>
      <c r="O39" s="122">
        <v>182.39180830125804</v>
      </c>
      <c r="P39" s="122">
        <v>213.01276230162404</v>
      </c>
      <c r="Q39" s="122">
        <v>0</v>
      </c>
      <c r="R39" s="122">
        <v>232.86659994632981</v>
      </c>
      <c r="S39" s="122">
        <v>280.561346668314</v>
      </c>
      <c r="T39" s="122">
        <v>276.23703269942837</v>
      </c>
      <c r="U39" s="122">
        <v>290.08700013019995</v>
      </c>
      <c r="V39" s="122">
        <v>308.68785554745955</v>
      </c>
      <c r="W39" s="122">
        <v>366.40633142958086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230.60720792213513</v>
      </c>
      <c r="D40" s="98">
        <v>207.06223797133035</v>
      </c>
      <c r="E40" s="98">
        <v>201.47321767269545</v>
      </c>
      <c r="F40" s="98">
        <v>216.89922415291352</v>
      </c>
      <c r="G40" s="98">
        <v>228.90724606386951</v>
      </c>
      <c r="H40" s="98">
        <v>209.67446567029242</v>
      </c>
      <c r="I40" s="98">
        <v>213.20475245669439</v>
      </c>
      <c r="J40" s="98">
        <v>203.17108120770803</v>
      </c>
      <c r="K40" s="98">
        <v>189.69608922639657</v>
      </c>
      <c r="L40" s="98">
        <v>166.21245222994904</v>
      </c>
      <c r="M40" s="98">
        <v>0</v>
      </c>
      <c r="N40" s="98">
        <v>0</v>
      </c>
      <c r="O40" s="98">
        <v>185.86651472264279</v>
      </c>
      <c r="P40" s="98">
        <v>0</v>
      </c>
      <c r="Q40" s="98">
        <v>0</v>
      </c>
      <c r="R40" s="98">
        <v>255.8650423127304</v>
      </c>
      <c r="S40" s="98">
        <v>288.11272817747624</v>
      </c>
      <c r="T40" s="98">
        <v>0</v>
      </c>
      <c r="U40" s="98">
        <v>342.97771160346872</v>
      </c>
      <c r="V40" s="98">
        <v>215.34098026079459</v>
      </c>
      <c r="W40" s="98">
        <v>437.07481604452772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216.18267427025336</v>
      </c>
      <c r="D41" s="33">
        <v>194.98091159052419</v>
      </c>
      <c r="E41" s="33">
        <v>217.06518532576538</v>
      </c>
      <c r="F41" s="33">
        <v>229.2982000272778</v>
      </c>
      <c r="G41" s="33">
        <v>223.78950893371047</v>
      </c>
      <c r="H41" s="33">
        <v>200.82019719274297</v>
      </c>
      <c r="I41" s="33">
        <v>227.06776855967397</v>
      </c>
      <c r="J41" s="33">
        <v>191.25655176831842</v>
      </c>
      <c r="K41" s="33">
        <v>177.88619944941544</v>
      </c>
      <c r="L41" s="33">
        <v>159.42816821690374</v>
      </c>
      <c r="M41" s="33">
        <v>0</v>
      </c>
      <c r="N41" s="33">
        <v>0</v>
      </c>
      <c r="O41" s="33">
        <v>182.25094182471543</v>
      </c>
      <c r="P41" s="33">
        <v>213.01276230162404</v>
      </c>
      <c r="Q41" s="33">
        <v>0</v>
      </c>
      <c r="R41" s="33">
        <v>232.0999852007831</v>
      </c>
      <c r="S41" s="33">
        <v>280.38573314484512</v>
      </c>
      <c r="T41" s="33">
        <v>276.23703269942837</v>
      </c>
      <c r="U41" s="33">
        <v>288.05274199661267</v>
      </c>
      <c r="V41" s="33">
        <v>311.79941805701509</v>
      </c>
      <c r="W41" s="33">
        <v>362.87290719883345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0</v>
      </c>
      <c r="L48" s="98">
        <f>IF(RES_hhdet_in_tes!L48=0,0,RES_hhdet_in_tes!L48*1000*11630/RES_hhdet_in_new!L45)</f>
        <v>0</v>
      </c>
      <c r="M48" s="98">
        <f>IF(RES_hhdet_in_tes!M48=0,0,RES_hhdet_in_tes!M48*1000*11630/RES_hhdet_in_new!M45)</f>
        <v>0</v>
      </c>
      <c r="N48" s="98">
        <f>IF(RES_hhdet_in_tes!N48=0,0,RES_hhdet_in_tes!N48*1000*11630/RES_hhdet_in_new!N45)</f>
        <v>0</v>
      </c>
      <c r="O48" s="98">
        <f>IF(RES_hhdet_in_tes!O48=0,0,RES_hhdet_in_tes!O48*1000*11630/RES_hhdet_in_new!O45)</f>
        <v>0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0</v>
      </c>
      <c r="T48" s="98">
        <f>IF(RES_hhdet_in_tes!T48=0,0,RES_hhdet_in_tes!T48*1000*11630/RES_hhdet_in_new!T45)</f>
        <v>0</v>
      </c>
      <c r="U48" s="98">
        <f>IF(RES_hhdet_in_tes!U48=0,0,RES_hhdet_in_tes!U48*1000*11630/RES_hhdet_in_new!U45)</f>
        <v>0</v>
      </c>
      <c r="V48" s="98">
        <f>IF(RES_hhdet_in_tes!V48=0,0,RES_hhdet_in_tes!V48*1000*11630/RES_hhdet_in_new!V45)</f>
        <v>0</v>
      </c>
      <c r="W48" s="98">
        <f>IF(RES_hhdet_in_tes!W48=0,0,RES_hhdet_in_tes!W48*1000*11630/RES_hhdet_in_new!W45)</f>
        <v>0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9165.4452218665247</v>
      </c>
      <c r="D62" s="117">
        <f t="shared" si="21"/>
        <v>8834.1845011988571</v>
      </c>
      <c r="E62" s="117">
        <f t="shared" si="21"/>
        <v>8816.7791478964555</v>
      </c>
      <c r="F62" s="117">
        <f t="shared" si="21"/>
        <v>8012.8732150582109</v>
      </c>
      <c r="G62" s="117">
        <f t="shared" si="21"/>
        <v>7592.0623579578596</v>
      </c>
      <c r="H62" s="117">
        <f t="shared" si="21"/>
        <v>6778.0933015423598</v>
      </c>
      <c r="I62" s="117">
        <f t="shared" si="21"/>
        <v>5769.9788777214717</v>
      </c>
      <c r="J62" s="117">
        <f t="shared" si="21"/>
        <v>6200.1239401860339</v>
      </c>
      <c r="K62" s="117">
        <f t="shared" si="21"/>
        <v>6469.7605780103941</v>
      </c>
      <c r="L62" s="117">
        <f t="shared" si="21"/>
        <v>0</v>
      </c>
      <c r="M62" s="117">
        <f t="shared" si="21"/>
        <v>7091.4322766818386</v>
      </c>
      <c r="N62" s="117">
        <f t="shared" si="21"/>
        <v>7020.4447144830783</v>
      </c>
      <c r="O62" s="117">
        <f t="shared" si="21"/>
        <v>7521.5493428173604</v>
      </c>
      <c r="P62" s="117">
        <f t="shared" si="21"/>
        <v>6731.2756130660309</v>
      </c>
      <c r="Q62" s="117">
        <f t="shared" si="21"/>
        <v>6758.5189330382054</v>
      </c>
      <c r="R62" s="117">
        <f t="shared" ref="R62:V62" si="22">R63+R66+R68+R77</f>
        <v>6777.2020190779858</v>
      </c>
      <c r="S62" s="117">
        <f t="shared" si="22"/>
        <v>7108.4200460123729</v>
      </c>
      <c r="T62" s="117">
        <f t="shared" si="22"/>
        <v>6868.6302197585401</v>
      </c>
      <c r="U62" s="117">
        <f t="shared" si="22"/>
        <v>6707.4399778192937</v>
      </c>
      <c r="V62" s="117">
        <f t="shared" si="22"/>
        <v>6689.9758012130114</v>
      </c>
      <c r="W62" s="117">
        <f t="shared" ref="W62" si="23">W63+W66+W68+W77</f>
        <v>6716.7582941200326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8359.6302776974662</v>
      </c>
      <c r="D63" s="122">
        <f t="shared" si="24"/>
        <v>8015.5154299598316</v>
      </c>
      <c r="E63" s="122">
        <f t="shared" si="24"/>
        <v>7916.8604483357194</v>
      </c>
      <c r="F63" s="122">
        <f t="shared" si="24"/>
        <v>7128.7827344345542</v>
      </c>
      <c r="G63" s="122">
        <f t="shared" si="24"/>
        <v>6709.602119521609</v>
      </c>
      <c r="H63" s="122">
        <f t="shared" si="24"/>
        <v>5907.746234314599</v>
      </c>
      <c r="I63" s="122">
        <f t="shared" si="24"/>
        <v>4863.5084089679758</v>
      </c>
      <c r="J63" s="122">
        <f t="shared" si="24"/>
        <v>5283.9947982596932</v>
      </c>
      <c r="K63" s="122">
        <f t="shared" si="24"/>
        <v>5518.476438555288</v>
      </c>
      <c r="L63" s="122">
        <f t="shared" si="24"/>
        <v>0</v>
      </c>
      <c r="M63" s="122">
        <f t="shared" si="24"/>
        <v>6407.3440471980948</v>
      </c>
      <c r="N63" s="122">
        <f t="shared" si="24"/>
        <v>6260.3865062475152</v>
      </c>
      <c r="O63" s="122">
        <f t="shared" si="24"/>
        <v>6706.6740197059453</v>
      </c>
      <c r="P63" s="122">
        <f t="shared" si="24"/>
        <v>5584.528315121468</v>
      </c>
      <c r="Q63" s="122">
        <f t="shared" si="24"/>
        <v>5676.7769915098479</v>
      </c>
      <c r="R63" s="122">
        <f t="shared" ref="R63:V63" si="25">SUM(R64:R65)</f>
        <v>5735.842741214743</v>
      </c>
      <c r="S63" s="122">
        <f t="shared" si="25"/>
        <v>5897.1656900009566</v>
      </c>
      <c r="T63" s="122">
        <f t="shared" si="25"/>
        <v>5338.7491056236195</v>
      </c>
      <c r="U63" s="122">
        <f t="shared" si="25"/>
        <v>5090.3825772638411</v>
      </c>
      <c r="V63" s="122">
        <f t="shared" si="25"/>
        <v>5008.9757753523572</v>
      </c>
      <c r="W63" s="122">
        <f t="shared" ref="W63" si="26">SUM(W64:W65)</f>
        <v>5012.9549672418298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8162.7781117128043</v>
      </c>
      <c r="D64" s="98">
        <v>7831.01719729874</v>
      </c>
      <c r="E64" s="98">
        <v>7737.6328762093708</v>
      </c>
      <c r="F64" s="98">
        <v>6970.203186016297</v>
      </c>
      <c r="G64" s="98">
        <v>6562.9042200793001</v>
      </c>
      <c r="H64" s="98">
        <v>5781.3416817086136</v>
      </c>
      <c r="I64" s="98">
        <v>4761.280657032783</v>
      </c>
      <c r="J64" s="98">
        <v>5174.5027919031618</v>
      </c>
      <c r="K64" s="98">
        <v>5405.5412699724611</v>
      </c>
      <c r="L64" s="98">
        <v>0</v>
      </c>
      <c r="M64" s="98">
        <v>6283.2940373386591</v>
      </c>
      <c r="N64" s="98">
        <v>6141.4747026773821</v>
      </c>
      <c r="O64" s="98">
        <v>6579.0012815907739</v>
      </c>
      <c r="P64" s="98">
        <v>5477.4592951081722</v>
      </c>
      <c r="Q64" s="98">
        <v>5571.6559364462382</v>
      </c>
      <c r="R64" s="98">
        <v>5630.7060247461441</v>
      </c>
      <c r="S64" s="98">
        <v>5788.5731849110743</v>
      </c>
      <c r="T64" s="98">
        <v>5237.1535781118437</v>
      </c>
      <c r="U64" s="98">
        <v>4994.5927030861358</v>
      </c>
      <c r="V64" s="98">
        <v>4915.0075096586816</v>
      </c>
      <c r="W64" s="98">
        <v>4921.6695944996827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196.85216598466195</v>
      </c>
      <c r="D65" s="98">
        <v>184.49823266109144</v>
      </c>
      <c r="E65" s="98">
        <v>179.22757212634832</v>
      </c>
      <c r="F65" s="98">
        <v>158.57954841825696</v>
      </c>
      <c r="G65" s="98">
        <v>146.69789944230911</v>
      </c>
      <c r="H65" s="98">
        <v>126.40455260598495</v>
      </c>
      <c r="I65" s="98">
        <v>102.22775193519249</v>
      </c>
      <c r="J65" s="98">
        <v>109.49200635653102</v>
      </c>
      <c r="K65" s="98">
        <v>112.9351685828272</v>
      </c>
      <c r="L65" s="98">
        <v>0</v>
      </c>
      <c r="M65" s="98">
        <v>124.05000985943595</v>
      </c>
      <c r="N65" s="98">
        <v>118.91180357013309</v>
      </c>
      <c r="O65" s="98">
        <v>127.67273811517155</v>
      </c>
      <c r="P65" s="98">
        <v>107.06902001329581</v>
      </c>
      <c r="Q65" s="98">
        <v>105.12105506360976</v>
      </c>
      <c r="R65" s="98">
        <v>105.13671646859932</v>
      </c>
      <c r="S65" s="98">
        <v>108.59250508988232</v>
      </c>
      <c r="T65" s="98">
        <v>101.59552751177607</v>
      </c>
      <c r="U65" s="98">
        <v>95.789874177705244</v>
      </c>
      <c r="V65" s="98">
        <v>93.968265693675548</v>
      </c>
      <c r="W65" s="98">
        <v>91.285372742147075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13.208765360870929</v>
      </c>
      <c r="D66" s="122">
        <f t="shared" si="27"/>
        <v>22.090999471987899</v>
      </c>
      <c r="E66" s="122">
        <f t="shared" si="27"/>
        <v>32.003788632406064</v>
      </c>
      <c r="F66" s="122">
        <f t="shared" si="27"/>
        <v>29.736878086084268</v>
      </c>
      <c r="G66" s="122">
        <f t="shared" si="27"/>
        <v>35.189558289645504</v>
      </c>
      <c r="H66" s="122">
        <f t="shared" si="27"/>
        <v>29.056838081848117</v>
      </c>
      <c r="I66" s="122">
        <f t="shared" si="27"/>
        <v>46.120620064134989</v>
      </c>
      <c r="J66" s="122">
        <f t="shared" si="27"/>
        <v>36.493857274118426</v>
      </c>
      <c r="K66" s="122">
        <f t="shared" si="27"/>
        <v>53.286283671097372</v>
      </c>
      <c r="L66" s="122">
        <f t="shared" si="27"/>
        <v>0</v>
      </c>
      <c r="M66" s="122">
        <f t="shared" si="27"/>
        <v>16.074027012476343</v>
      </c>
      <c r="N66" s="122">
        <f t="shared" si="27"/>
        <v>78.841611114663294</v>
      </c>
      <c r="O66" s="122">
        <f t="shared" si="27"/>
        <v>42.188932692164641</v>
      </c>
      <c r="P66" s="122">
        <f t="shared" si="27"/>
        <v>37.228117155923009</v>
      </c>
      <c r="Q66" s="122">
        <f t="shared" si="27"/>
        <v>87.707974279410664</v>
      </c>
      <c r="R66" s="122">
        <f t="shared" si="27"/>
        <v>79.828001836496711</v>
      </c>
      <c r="S66" s="122">
        <f t="shared" si="27"/>
        <v>59.544583448552643</v>
      </c>
      <c r="T66" s="122">
        <f t="shared" si="27"/>
        <v>93.819233690308423</v>
      </c>
      <c r="U66" s="122">
        <f t="shared" si="27"/>
        <v>58.829036913626666</v>
      </c>
      <c r="V66" s="122">
        <f t="shared" si="27"/>
        <v>56.451447576550912</v>
      </c>
      <c r="W66" s="122">
        <f t="shared" si="27"/>
        <v>27.850622260120915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13.208765360870929</v>
      </c>
      <c r="D67" s="98">
        <f>IF(RES_hhdet_in_tes!D67=0,0,RES_hhdet_in_tes!D67*1000*11630/RES_hhdet_in_new!D64)</f>
        <v>22.090999471987899</v>
      </c>
      <c r="E67" s="98">
        <f>IF(RES_hhdet_in_tes!E67=0,0,RES_hhdet_in_tes!E67*1000*11630/RES_hhdet_in_new!E64)</f>
        <v>32.003788632406064</v>
      </c>
      <c r="F67" s="98">
        <f>IF(RES_hhdet_in_tes!F67=0,0,RES_hhdet_in_tes!F67*1000*11630/RES_hhdet_in_new!F64)</f>
        <v>29.736878086084268</v>
      </c>
      <c r="G67" s="98">
        <f>IF(RES_hhdet_in_tes!G67=0,0,RES_hhdet_in_tes!G67*1000*11630/RES_hhdet_in_new!G64)</f>
        <v>35.189558289645504</v>
      </c>
      <c r="H67" s="98">
        <f>IF(RES_hhdet_in_tes!H67=0,0,RES_hhdet_in_tes!H67*1000*11630/RES_hhdet_in_new!H64)</f>
        <v>29.056838081848117</v>
      </c>
      <c r="I67" s="98">
        <f>IF(RES_hhdet_in_tes!I67=0,0,RES_hhdet_in_tes!I67*1000*11630/RES_hhdet_in_new!I64)</f>
        <v>46.120620064134989</v>
      </c>
      <c r="J67" s="98">
        <f>IF(RES_hhdet_in_tes!J67=0,0,RES_hhdet_in_tes!J67*1000*11630/RES_hhdet_in_new!J64)</f>
        <v>36.493857274118426</v>
      </c>
      <c r="K67" s="98">
        <f>IF(RES_hhdet_in_tes!K67=0,0,RES_hhdet_in_tes!K67*1000*11630/RES_hhdet_in_new!K64)</f>
        <v>53.286283671097372</v>
      </c>
      <c r="L67" s="98">
        <f>IF(RES_hhdet_in_tes!L67=0,0,RES_hhdet_in_tes!L67*1000*11630/RES_hhdet_in_new!L64)</f>
        <v>0</v>
      </c>
      <c r="M67" s="98">
        <f>IF(RES_hhdet_in_tes!M67=0,0,RES_hhdet_in_tes!M67*1000*11630/RES_hhdet_in_new!M64)</f>
        <v>16.074027012476343</v>
      </c>
      <c r="N67" s="98">
        <f>IF(RES_hhdet_in_tes!N67=0,0,RES_hhdet_in_tes!N67*1000*11630/RES_hhdet_in_new!N64)</f>
        <v>78.841611114663294</v>
      </c>
      <c r="O67" s="98">
        <f>IF(RES_hhdet_in_tes!O67=0,0,RES_hhdet_in_tes!O67*1000*11630/RES_hhdet_in_new!O64)</f>
        <v>42.188932692164641</v>
      </c>
      <c r="P67" s="98">
        <f>IF(RES_hhdet_in_tes!P67=0,0,RES_hhdet_in_tes!P67*1000*11630/RES_hhdet_in_new!P64)</f>
        <v>37.228117155923009</v>
      </c>
      <c r="Q67" s="98">
        <f>IF(RES_hhdet_in_tes!Q67=0,0,RES_hhdet_in_tes!Q67*1000*11630/RES_hhdet_in_new!Q64)</f>
        <v>87.707974279410664</v>
      </c>
      <c r="R67" s="98">
        <f>IF(RES_hhdet_in_tes!R67=0,0,RES_hhdet_in_tes!R67*1000*11630/RES_hhdet_in_new!R64)</f>
        <v>79.828001836496711</v>
      </c>
      <c r="S67" s="98">
        <f>IF(RES_hhdet_in_tes!S67=0,0,RES_hhdet_in_tes!S67*1000*11630/RES_hhdet_in_new!S64)</f>
        <v>59.544583448552643</v>
      </c>
      <c r="T67" s="98">
        <f>IF(RES_hhdet_in_tes!T67=0,0,RES_hhdet_in_tes!T67*1000*11630/RES_hhdet_in_new!T64)</f>
        <v>93.819233690308423</v>
      </c>
      <c r="U67" s="98">
        <f>IF(RES_hhdet_in_tes!U67=0,0,RES_hhdet_in_tes!U67*1000*11630/RES_hhdet_in_new!U64)</f>
        <v>58.829036913626666</v>
      </c>
      <c r="V67" s="98">
        <f>IF(RES_hhdet_in_tes!V67=0,0,RES_hhdet_in_tes!V67*1000*11630/RES_hhdet_in_new!V64)</f>
        <v>56.451447576550912</v>
      </c>
      <c r="W67" s="98">
        <f>IF(RES_hhdet_in_tes!W67=0,0,RES_hhdet_in_tes!W67*1000*11630/RES_hhdet_in_new!W64)</f>
        <v>27.850622260120915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599.50362967110982</v>
      </c>
      <c r="D68" s="122">
        <v>611.90701055855891</v>
      </c>
      <c r="E68" s="122">
        <v>639.96860490305642</v>
      </c>
      <c r="F68" s="122">
        <v>620.68668848738787</v>
      </c>
      <c r="G68" s="122">
        <v>624.58122451908264</v>
      </c>
      <c r="H68" s="122">
        <v>637.06379709274006</v>
      </c>
      <c r="I68" s="122">
        <v>646.40553014276725</v>
      </c>
      <c r="J68" s="122">
        <v>670.94679263656735</v>
      </c>
      <c r="K68" s="122">
        <v>681.96814106825332</v>
      </c>
      <c r="L68" s="122">
        <v>0</v>
      </c>
      <c r="M68" s="122">
        <v>491.13860084125275</v>
      </c>
      <c r="N68" s="122">
        <v>509.73501393712542</v>
      </c>
      <c r="O68" s="122">
        <v>594.04052701034766</v>
      </c>
      <c r="P68" s="122">
        <v>877.84718899484983</v>
      </c>
      <c r="Q68" s="122">
        <v>775.07795021294976</v>
      </c>
      <c r="R68" s="122">
        <v>740.82588113794986</v>
      </c>
      <c r="S68" s="122">
        <v>871.90494746966021</v>
      </c>
      <c r="T68" s="122">
        <v>1147.9682990843776</v>
      </c>
      <c r="U68" s="122">
        <v>1262.3553174224467</v>
      </c>
      <c r="V68" s="122">
        <v>1318.2558554974119</v>
      </c>
      <c r="W68" s="122">
        <v>1312.5510394613468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599.10890289454289</v>
      </c>
      <c r="D69" s="98">
        <v>606.89381052349506</v>
      </c>
      <c r="E69" s="98">
        <v>641.85184512194098</v>
      </c>
      <c r="F69" s="98">
        <v>622.56941804050177</v>
      </c>
      <c r="G69" s="98">
        <v>629.33296419856777</v>
      </c>
      <c r="H69" s="98">
        <v>645.4048137693045</v>
      </c>
      <c r="I69" s="98">
        <v>632.90659781693512</v>
      </c>
      <c r="J69" s="98">
        <v>670.94679263656735</v>
      </c>
      <c r="K69" s="98">
        <v>700.32236294565587</v>
      </c>
      <c r="L69" s="98">
        <v>0</v>
      </c>
      <c r="M69" s="98">
        <v>489.22134734460798</v>
      </c>
      <c r="N69" s="98">
        <v>509.73501393712542</v>
      </c>
      <c r="O69" s="98">
        <v>593.20334847476283</v>
      </c>
      <c r="P69" s="98">
        <v>877.8511922945994</v>
      </c>
      <c r="Q69" s="98">
        <v>769.87845266991997</v>
      </c>
      <c r="R69" s="98">
        <v>740.82588113794986</v>
      </c>
      <c r="S69" s="98">
        <v>871.9491345510063</v>
      </c>
      <c r="T69" s="98">
        <v>1200.989153862773</v>
      </c>
      <c r="U69" s="98">
        <v>1251.2016796116779</v>
      </c>
      <c r="V69" s="98">
        <v>1387.6535612591881</v>
      </c>
      <c r="W69" s="98">
        <v>1187.2356773479205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876.94456807979645</v>
      </c>
      <c r="Q70" s="98">
        <v>0</v>
      </c>
      <c r="R70" s="98">
        <v>0</v>
      </c>
      <c r="S70" s="98">
        <v>870.21553363372993</v>
      </c>
      <c r="T70" s="98">
        <v>1203.4048113242657</v>
      </c>
      <c r="U70" s="98">
        <v>1254.794174822332</v>
      </c>
      <c r="V70" s="98">
        <v>1397.8392067281866</v>
      </c>
      <c r="W70" s="98">
        <v>0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286.10070666847474</v>
      </c>
      <c r="Q71" s="101">
        <v>0</v>
      </c>
      <c r="R71" s="101">
        <v>0</v>
      </c>
      <c r="S71" s="101">
        <v>261.91489034091711</v>
      </c>
      <c r="T71" s="101">
        <v>383.93748385016625</v>
      </c>
      <c r="U71" s="101">
        <v>372.83790443567688</v>
      </c>
      <c r="V71" s="101">
        <v>430.92250301289818</v>
      </c>
      <c r="W71" s="101">
        <v>0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590.84386141132177</v>
      </c>
      <c r="Q72" s="104">
        <v>0</v>
      </c>
      <c r="R72" s="104">
        <v>0</v>
      </c>
      <c r="S72" s="104">
        <v>608.30064329281277</v>
      </c>
      <c r="T72" s="104">
        <v>819.46732747409953</v>
      </c>
      <c r="U72" s="104">
        <v>881.95627038665532</v>
      </c>
      <c r="V72" s="104">
        <v>966.91670371528846</v>
      </c>
      <c r="W72" s="104">
        <v>0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600.76119387391714</v>
      </c>
      <c r="D73" s="101">
        <v>615.71313070135079</v>
      </c>
      <c r="E73" s="101">
        <v>637.65970168069634</v>
      </c>
      <c r="F73" s="101">
        <v>618.44949014861959</v>
      </c>
      <c r="G73" s="101">
        <v>619.06455253380875</v>
      </c>
      <c r="H73" s="101">
        <v>629.87090393842652</v>
      </c>
      <c r="I73" s="101">
        <v>687.91892234652289</v>
      </c>
      <c r="J73" s="101">
        <v>0</v>
      </c>
      <c r="K73" s="101">
        <v>496.96252131841146</v>
      </c>
      <c r="L73" s="101">
        <v>0</v>
      </c>
      <c r="M73" s="101">
        <v>496.08191168394922</v>
      </c>
      <c r="N73" s="101">
        <v>0</v>
      </c>
      <c r="O73" s="101">
        <v>683.74095116353283</v>
      </c>
      <c r="P73" s="101">
        <v>0</v>
      </c>
      <c r="Q73" s="101">
        <v>802.54170777266006</v>
      </c>
      <c r="R73" s="101">
        <v>0</v>
      </c>
      <c r="S73" s="101">
        <v>871.83079879808224</v>
      </c>
      <c r="T73" s="101">
        <v>1053.9909665593902</v>
      </c>
      <c r="U73" s="101">
        <v>1272.6149202500947</v>
      </c>
      <c r="V73" s="101">
        <v>1144.269575082202</v>
      </c>
      <c r="W73" s="101">
        <v>1395.8605079465569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496.13922567110689</v>
      </c>
      <c r="N74" s="104">
        <v>0</v>
      </c>
      <c r="O74" s="104">
        <v>682.58442215091975</v>
      </c>
      <c r="P74" s="104">
        <v>0</v>
      </c>
      <c r="Q74" s="104">
        <v>798.88937367028859</v>
      </c>
      <c r="R74" s="104">
        <v>0</v>
      </c>
      <c r="S74" s="104">
        <v>870.04181354386412</v>
      </c>
      <c r="T74" s="104">
        <v>1062.2393009334103</v>
      </c>
      <c r="U74" s="104">
        <v>1275.4093957398516</v>
      </c>
      <c r="V74" s="104">
        <v>1144.7008556645915</v>
      </c>
      <c r="W74" s="104">
        <v>1392.2429560530447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155.6826051962409</v>
      </c>
      <c r="N75" s="98">
        <v>0</v>
      </c>
      <c r="O75" s="98">
        <v>247.92088787561667</v>
      </c>
      <c r="P75" s="98">
        <v>0</v>
      </c>
      <c r="Q75" s="98">
        <v>261.98838625786613</v>
      </c>
      <c r="R75" s="98">
        <v>0</v>
      </c>
      <c r="S75" s="98">
        <v>261.76090125220389</v>
      </c>
      <c r="T75" s="98">
        <v>335.90538750857638</v>
      </c>
      <c r="U75" s="98">
        <v>378.60082569482972</v>
      </c>
      <c r="V75" s="98">
        <v>342.87178607030449</v>
      </c>
      <c r="W75" s="98">
        <v>413.63001946884924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340.45662047486599</v>
      </c>
      <c r="N76" s="98">
        <v>0</v>
      </c>
      <c r="O76" s="98">
        <v>434.66353427530299</v>
      </c>
      <c r="P76" s="98">
        <v>0</v>
      </c>
      <c r="Q76" s="98">
        <v>536.90098741242241</v>
      </c>
      <c r="R76" s="98">
        <v>0</v>
      </c>
      <c r="S76" s="98">
        <v>608.28091229166012</v>
      </c>
      <c r="T76" s="98">
        <v>726.33391342483378</v>
      </c>
      <c r="U76" s="98">
        <v>896.80857004502172</v>
      </c>
      <c r="V76" s="98">
        <v>801.82906959428681</v>
      </c>
      <c r="W76" s="98">
        <v>978.6129365841955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193.10254913707772</v>
      </c>
      <c r="D77" s="122">
        <v>184.67106120847831</v>
      </c>
      <c r="E77" s="122">
        <v>227.94630602527351</v>
      </c>
      <c r="F77" s="122">
        <v>233.66691405018449</v>
      </c>
      <c r="G77" s="122">
        <v>222.68945562752208</v>
      </c>
      <c r="H77" s="122">
        <v>204.22643205317311</v>
      </c>
      <c r="I77" s="122">
        <v>213.94431854659325</v>
      </c>
      <c r="J77" s="122">
        <v>208.6884920156543</v>
      </c>
      <c r="K77" s="122">
        <v>216.02971471575532</v>
      </c>
      <c r="L77" s="122">
        <v>0</v>
      </c>
      <c r="M77" s="122">
        <v>176.8756016300153</v>
      </c>
      <c r="N77" s="122">
        <v>171.48158318377372</v>
      </c>
      <c r="O77" s="122">
        <v>178.64586340890295</v>
      </c>
      <c r="P77" s="122">
        <v>231.67199179379017</v>
      </c>
      <c r="Q77" s="122">
        <v>218.95601703599775</v>
      </c>
      <c r="R77" s="122">
        <v>220.70539488879635</v>
      </c>
      <c r="S77" s="122">
        <v>279.80482509320325</v>
      </c>
      <c r="T77" s="122">
        <v>288.09358136023417</v>
      </c>
      <c r="U77" s="122">
        <v>295.87304621937921</v>
      </c>
      <c r="V77" s="122">
        <v>306.29272278669151</v>
      </c>
      <c r="W77" s="122">
        <v>363.40166515673542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190.02666034914895</v>
      </c>
      <c r="D78" s="98">
        <v>182.66509999367949</v>
      </c>
      <c r="E78" s="98">
        <v>228.68063010001251</v>
      </c>
      <c r="F78" s="98">
        <v>233.68766830542683</v>
      </c>
      <c r="G78" s="98">
        <v>222.6586837141524</v>
      </c>
      <c r="H78" s="98">
        <v>204.36019170041584</v>
      </c>
      <c r="I78" s="98">
        <v>213.42304438813144</v>
      </c>
      <c r="J78" s="98">
        <v>211.14524647788738</v>
      </c>
      <c r="K78" s="98">
        <v>217.2797618672131</v>
      </c>
      <c r="L78" s="98">
        <v>0</v>
      </c>
      <c r="M78" s="98">
        <v>173.44305684075735</v>
      </c>
      <c r="N78" s="98">
        <v>169.6888790059281</v>
      </c>
      <c r="O78" s="98">
        <v>177.28236677515881</v>
      </c>
      <c r="P78" s="98">
        <v>238.35746243905714</v>
      </c>
      <c r="Q78" s="98">
        <v>218.46884166516816</v>
      </c>
      <c r="R78" s="98">
        <v>217.94667079691453</v>
      </c>
      <c r="S78" s="98">
        <v>279.78008586793453</v>
      </c>
      <c r="T78" s="98">
        <v>288.83215215439077</v>
      </c>
      <c r="U78" s="98">
        <v>297.08098006758911</v>
      </c>
      <c r="V78" s="98">
        <v>305.89452604329227</v>
      </c>
      <c r="W78" s="98">
        <v>363.42391404877304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216.18267427025339</v>
      </c>
      <c r="D79" s="33">
        <v>194.98091159052419</v>
      </c>
      <c r="E79" s="33">
        <v>217.06518532576536</v>
      </c>
      <c r="F79" s="33">
        <v>229.2982000272778</v>
      </c>
      <c r="G79" s="33">
        <v>223.78950893371049</v>
      </c>
      <c r="H79" s="33">
        <v>200.82019719274302</v>
      </c>
      <c r="I79" s="33">
        <v>227.06776855967397</v>
      </c>
      <c r="J79" s="33">
        <v>191.25655176831842</v>
      </c>
      <c r="K79" s="33">
        <v>177.88619944941544</v>
      </c>
      <c r="L79" s="33">
        <v>0</v>
      </c>
      <c r="M79" s="33">
        <v>180.06380687606841</v>
      </c>
      <c r="N79" s="33">
        <v>186.79533484624406</v>
      </c>
      <c r="O79" s="33">
        <v>182.25094182471545</v>
      </c>
      <c r="P79" s="33">
        <v>213.01276230162404</v>
      </c>
      <c r="Q79" s="33">
        <v>225.86828112951619</v>
      </c>
      <c r="R79" s="33">
        <v>232.0999852007831</v>
      </c>
      <c r="S79" s="33">
        <v>280.38573314484512</v>
      </c>
      <c r="T79" s="33">
        <v>276.23703269942831</v>
      </c>
      <c r="U79" s="33">
        <v>288.05274199661272</v>
      </c>
      <c r="V79" s="33">
        <v>311.79941805701503</v>
      </c>
      <c r="W79" s="33">
        <v>362.87290719883345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12394.618010754531</v>
      </c>
      <c r="D81" s="117">
        <f t="shared" si="28"/>
        <v>9006.7452021897188</v>
      </c>
      <c r="E81" s="117">
        <f t="shared" si="28"/>
        <v>7750.5332854052112</v>
      </c>
      <c r="F81" s="117">
        <f t="shared" si="28"/>
        <v>8604.0574696976473</v>
      </c>
      <c r="G81" s="117">
        <f t="shared" si="28"/>
        <v>8087.8498015746227</v>
      </c>
      <c r="H81" s="117">
        <f t="shared" si="28"/>
        <v>5501.6398205425994</v>
      </c>
      <c r="I81" s="117">
        <f t="shared" si="28"/>
        <v>6784.2321318490576</v>
      </c>
      <c r="J81" s="117">
        <f t="shared" si="28"/>
        <v>3110.545118800364</v>
      </c>
      <c r="K81" s="117">
        <f t="shared" si="28"/>
        <v>1878.823828514754</v>
      </c>
      <c r="L81" s="117">
        <f t="shared" si="28"/>
        <v>11539.438236014708</v>
      </c>
      <c r="M81" s="117">
        <f t="shared" si="28"/>
        <v>9358.698535494661</v>
      </c>
      <c r="N81" s="117">
        <f t="shared" si="28"/>
        <v>9321.4995707402468</v>
      </c>
      <c r="O81" s="117">
        <f t="shared" si="28"/>
        <v>8571.649748428219</v>
      </c>
      <c r="P81" s="117">
        <f t="shared" si="28"/>
        <v>0</v>
      </c>
      <c r="Q81" s="117">
        <f t="shared" si="28"/>
        <v>7079.2904188803504</v>
      </c>
      <c r="R81" s="117">
        <f t="shared" ref="R81:V81" si="29">R82+R85+R87+R100</f>
        <v>7538.9706913019445</v>
      </c>
      <c r="S81" s="117">
        <f t="shared" si="29"/>
        <v>7252.2234090116553</v>
      </c>
      <c r="T81" s="117">
        <f t="shared" si="29"/>
        <v>0</v>
      </c>
      <c r="U81" s="117">
        <f t="shared" si="29"/>
        <v>0</v>
      </c>
      <c r="V81" s="117">
        <f t="shared" si="29"/>
        <v>6275.0082388579522</v>
      </c>
      <c r="W81" s="117">
        <f t="shared" ref="W81" si="30">W82+W85+W87+W100</f>
        <v>6604.7578013491166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11540.21374954539</v>
      </c>
      <c r="D82" s="122">
        <f t="shared" si="31"/>
        <v>8167.4363923882984</v>
      </c>
      <c r="E82" s="122">
        <f t="shared" si="31"/>
        <v>6866.8424222726144</v>
      </c>
      <c r="F82" s="122">
        <f t="shared" si="31"/>
        <v>7726.2165110007363</v>
      </c>
      <c r="G82" s="122">
        <f t="shared" si="31"/>
        <v>7207.7743560665531</v>
      </c>
      <c r="H82" s="122">
        <f t="shared" si="31"/>
        <v>4640.8774379417509</v>
      </c>
      <c r="I82" s="122">
        <f t="shared" si="31"/>
        <v>5828.2039467386567</v>
      </c>
      <c r="J82" s="122">
        <f t="shared" si="31"/>
        <v>2260.0298849314559</v>
      </c>
      <c r="K82" s="122">
        <f t="shared" si="31"/>
        <v>1152.1104954549091</v>
      </c>
      <c r="L82" s="122">
        <f t="shared" si="31"/>
        <v>10858.91025088475</v>
      </c>
      <c r="M82" s="122">
        <f t="shared" si="31"/>
        <v>8660.8166033659218</v>
      </c>
      <c r="N82" s="122">
        <f t="shared" si="31"/>
        <v>8499.8048881612685</v>
      </c>
      <c r="O82" s="122">
        <f t="shared" si="31"/>
        <v>7666.5500719170022</v>
      </c>
      <c r="P82" s="122">
        <f t="shared" si="31"/>
        <v>0</v>
      </c>
      <c r="Q82" s="122">
        <f t="shared" si="31"/>
        <v>5965.5891331661451</v>
      </c>
      <c r="R82" s="122">
        <f t="shared" ref="R82:V82" si="32">SUM(R83:R84)</f>
        <v>6405.527120994816</v>
      </c>
      <c r="S82" s="122">
        <f t="shared" si="32"/>
        <v>6039.7563256259455</v>
      </c>
      <c r="T82" s="122">
        <f t="shared" si="32"/>
        <v>0</v>
      </c>
      <c r="U82" s="122">
        <f t="shared" si="32"/>
        <v>0</v>
      </c>
      <c r="V82" s="122">
        <f t="shared" si="32"/>
        <v>4684.3783564558526</v>
      </c>
      <c r="W82" s="122">
        <f t="shared" ref="W82" si="33">SUM(W83:W84)</f>
        <v>4864.4899903023424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11429.956595321333</v>
      </c>
      <c r="D83" s="98">
        <v>8091.1852823667277</v>
      </c>
      <c r="E83" s="98">
        <v>6803.8035466679949</v>
      </c>
      <c r="F83" s="98">
        <v>7656.5387455574974</v>
      </c>
      <c r="G83" s="98">
        <v>7143.9004880182702</v>
      </c>
      <c r="H83" s="98">
        <v>4600.6416531098848</v>
      </c>
      <c r="I83" s="98">
        <v>5778.576051915752</v>
      </c>
      <c r="J83" s="98">
        <v>2241.0616212625587</v>
      </c>
      <c r="K83" s="98">
        <v>1142.5621125380956</v>
      </c>
      <c r="L83" s="98">
        <v>10772.788854882549</v>
      </c>
      <c r="M83" s="98">
        <v>8592.9568864624689</v>
      </c>
      <c r="N83" s="98">
        <v>8434.4812047923206</v>
      </c>
      <c r="O83" s="98">
        <v>7607.4973389023826</v>
      </c>
      <c r="P83" s="98">
        <v>0</v>
      </c>
      <c r="Q83" s="98">
        <v>5920.9049828290827</v>
      </c>
      <c r="R83" s="98">
        <v>6358.0401126035431</v>
      </c>
      <c r="S83" s="98">
        <v>5994.7720235751613</v>
      </c>
      <c r="T83" s="98">
        <v>0</v>
      </c>
      <c r="U83" s="98">
        <v>0</v>
      </c>
      <c r="V83" s="98">
        <v>4648.826656680797</v>
      </c>
      <c r="W83" s="98">
        <v>4828.6658413858213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110.25715422405644</v>
      </c>
      <c r="D84" s="98">
        <v>76.251110021570682</v>
      </c>
      <c r="E84" s="98">
        <v>63.038875604619541</v>
      </c>
      <c r="F84" s="98">
        <v>69.677765443238656</v>
      </c>
      <c r="G84" s="98">
        <v>63.873868048283292</v>
      </c>
      <c r="H84" s="98">
        <v>40.235784831865914</v>
      </c>
      <c r="I84" s="98">
        <v>49.627894822904999</v>
      </c>
      <c r="J84" s="98">
        <v>18.968263668897048</v>
      </c>
      <c r="K84" s="98">
        <v>9.5483829168136847</v>
      </c>
      <c r="L84" s="98">
        <v>86.121396002202175</v>
      </c>
      <c r="M84" s="98">
        <v>67.859716903452252</v>
      </c>
      <c r="N84" s="98">
        <v>65.323683368947385</v>
      </c>
      <c r="O84" s="98">
        <v>59.052733014619449</v>
      </c>
      <c r="P84" s="98">
        <v>0</v>
      </c>
      <c r="Q84" s="98">
        <v>44.684150337062576</v>
      </c>
      <c r="R84" s="98">
        <v>47.487008391273051</v>
      </c>
      <c r="S84" s="98">
        <v>44.98430205078386</v>
      </c>
      <c r="T84" s="98">
        <v>0</v>
      </c>
      <c r="U84" s="98">
        <v>0</v>
      </c>
      <c r="V84" s="98">
        <v>35.551699775055553</v>
      </c>
      <c r="W84" s="98">
        <v>35.824148916521189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13.127829619600844</v>
      </c>
      <c r="D85" s="122">
        <f t="shared" si="34"/>
        <v>21.995547163515234</v>
      </c>
      <c r="E85" s="122">
        <f t="shared" si="34"/>
        <v>31.969508864789102</v>
      </c>
      <c r="F85" s="122">
        <f t="shared" si="34"/>
        <v>29.702234541986687</v>
      </c>
      <c r="G85" s="122">
        <f t="shared" si="34"/>
        <v>35.076079484870611</v>
      </c>
      <c r="H85" s="122">
        <f t="shared" si="34"/>
        <v>28.971557451436734</v>
      </c>
      <c r="I85" s="122">
        <f t="shared" si="34"/>
        <v>46.117546824620582</v>
      </c>
      <c r="J85" s="122">
        <f t="shared" si="34"/>
        <v>36.487887273289495</v>
      </c>
      <c r="K85" s="122">
        <f t="shared" si="34"/>
        <v>53.268103256978733</v>
      </c>
      <c r="L85" s="122">
        <f t="shared" si="34"/>
        <v>43.619119446866833</v>
      </c>
      <c r="M85" s="122">
        <f t="shared" si="34"/>
        <v>16.063275269665017</v>
      </c>
      <c r="N85" s="122">
        <f t="shared" si="34"/>
        <v>78.784052479807073</v>
      </c>
      <c r="O85" s="122">
        <f t="shared" si="34"/>
        <v>42.208373458995673</v>
      </c>
      <c r="P85" s="122">
        <f t="shared" si="34"/>
        <v>0</v>
      </c>
      <c r="Q85" s="122">
        <f t="shared" si="34"/>
        <v>87.690581475073401</v>
      </c>
      <c r="R85" s="122">
        <f t="shared" si="34"/>
        <v>79.899515155913676</v>
      </c>
      <c r="S85" s="122">
        <f t="shared" si="34"/>
        <v>59.589301460547247</v>
      </c>
      <c r="T85" s="122">
        <f t="shared" si="34"/>
        <v>0</v>
      </c>
      <c r="U85" s="122">
        <f t="shared" si="34"/>
        <v>0</v>
      </c>
      <c r="V85" s="122">
        <f t="shared" si="34"/>
        <v>56.496623252121971</v>
      </c>
      <c r="W85" s="122">
        <f t="shared" si="34"/>
        <v>27.867969427586207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13.127829619600844</v>
      </c>
      <c r="D86" s="98">
        <f>IF(RES_hhdet_in_tes!D86=0,0,RES_hhdet_in_tes!D86*1000*11630/RES_hhdet_in_new!D83)</f>
        <v>21.995547163515234</v>
      </c>
      <c r="E86" s="98">
        <f>IF(RES_hhdet_in_tes!E86=0,0,RES_hhdet_in_tes!E86*1000*11630/RES_hhdet_in_new!E83)</f>
        <v>31.969508864789102</v>
      </c>
      <c r="F86" s="98">
        <f>IF(RES_hhdet_in_tes!F86=0,0,RES_hhdet_in_tes!F86*1000*11630/RES_hhdet_in_new!F83)</f>
        <v>29.702234541986687</v>
      </c>
      <c r="G86" s="98">
        <f>IF(RES_hhdet_in_tes!G86=0,0,RES_hhdet_in_tes!G86*1000*11630/RES_hhdet_in_new!G83)</f>
        <v>35.076079484870611</v>
      </c>
      <c r="H86" s="98">
        <f>IF(RES_hhdet_in_tes!H86=0,0,RES_hhdet_in_tes!H86*1000*11630/RES_hhdet_in_new!H83)</f>
        <v>28.971557451436734</v>
      </c>
      <c r="I86" s="98">
        <f>IF(RES_hhdet_in_tes!I86=0,0,RES_hhdet_in_tes!I86*1000*11630/RES_hhdet_in_new!I83)</f>
        <v>46.117546824620582</v>
      </c>
      <c r="J86" s="98">
        <f>IF(RES_hhdet_in_tes!J86=0,0,RES_hhdet_in_tes!J86*1000*11630/RES_hhdet_in_new!J83)</f>
        <v>36.487887273289495</v>
      </c>
      <c r="K86" s="98">
        <f>IF(RES_hhdet_in_tes!K86=0,0,RES_hhdet_in_tes!K86*1000*11630/RES_hhdet_in_new!K83)</f>
        <v>53.268103256978733</v>
      </c>
      <c r="L86" s="98">
        <f>IF(RES_hhdet_in_tes!L86=0,0,RES_hhdet_in_tes!L86*1000*11630/RES_hhdet_in_new!L83)</f>
        <v>43.619119446866833</v>
      </c>
      <c r="M86" s="98">
        <f>IF(RES_hhdet_in_tes!M86=0,0,RES_hhdet_in_tes!M86*1000*11630/RES_hhdet_in_new!M83)</f>
        <v>16.063275269665017</v>
      </c>
      <c r="N86" s="98">
        <f>IF(RES_hhdet_in_tes!N86=0,0,RES_hhdet_in_tes!N86*1000*11630/RES_hhdet_in_new!N83)</f>
        <v>78.784052479807073</v>
      </c>
      <c r="O86" s="98">
        <f>IF(RES_hhdet_in_tes!O86=0,0,RES_hhdet_in_tes!O86*1000*11630/RES_hhdet_in_new!O83)</f>
        <v>42.208373458995673</v>
      </c>
      <c r="P86" s="98">
        <f>IF(RES_hhdet_in_tes!P86=0,0,RES_hhdet_in_tes!P86*1000*11630/RES_hhdet_in_new!P83)</f>
        <v>0</v>
      </c>
      <c r="Q86" s="98">
        <f>IF(RES_hhdet_in_tes!Q86=0,0,RES_hhdet_in_tes!Q86*1000*11630/RES_hhdet_in_new!Q83)</f>
        <v>87.690581475073401</v>
      </c>
      <c r="R86" s="98">
        <f>IF(RES_hhdet_in_tes!R86=0,0,RES_hhdet_in_tes!R86*1000*11630/RES_hhdet_in_new!R83)</f>
        <v>79.899515155913676</v>
      </c>
      <c r="S86" s="98">
        <f>IF(RES_hhdet_in_tes!S86=0,0,RES_hhdet_in_tes!S86*1000*11630/RES_hhdet_in_new!S83)</f>
        <v>59.589301460547247</v>
      </c>
      <c r="T86" s="98">
        <f>IF(RES_hhdet_in_tes!T86=0,0,RES_hhdet_in_tes!T86*1000*11630/RES_hhdet_in_new!T83)</f>
        <v>0</v>
      </c>
      <c r="U86" s="98">
        <f>IF(RES_hhdet_in_tes!U86=0,0,RES_hhdet_in_tes!U86*1000*11630/RES_hhdet_in_new!U83)</f>
        <v>0</v>
      </c>
      <c r="V86" s="98">
        <f>IF(RES_hhdet_in_tes!V86=0,0,RES_hhdet_in_tes!V86*1000*11630/RES_hhdet_in_new!V83)</f>
        <v>56.496623252121971</v>
      </c>
      <c r="W86" s="98">
        <f>IF(RES_hhdet_in_tes!W86=0,0,RES_hhdet_in_tes!W86*1000*11630/RES_hhdet_in_new!W83)</f>
        <v>27.867969427586207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623.13834659868746</v>
      </c>
      <c r="D87" s="122">
        <v>621.45893823245012</v>
      </c>
      <c r="E87" s="122">
        <v>635.50555124949562</v>
      </c>
      <c r="F87" s="122">
        <v>619.49399972138815</v>
      </c>
      <c r="G87" s="122">
        <v>620.73339531396243</v>
      </c>
      <c r="H87" s="122">
        <v>630.65299264961686</v>
      </c>
      <c r="I87" s="122">
        <v>683.66564893877467</v>
      </c>
      <c r="J87" s="122">
        <v>627.66833385587199</v>
      </c>
      <c r="K87" s="122">
        <v>502.1776277263898</v>
      </c>
      <c r="L87" s="122">
        <v>474.36370680711116</v>
      </c>
      <c r="M87" s="122">
        <v>501.48911183515185</v>
      </c>
      <c r="N87" s="122">
        <v>556.05856578909754</v>
      </c>
      <c r="O87" s="122">
        <v>680.43826810447149</v>
      </c>
      <c r="P87" s="122">
        <v>0</v>
      </c>
      <c r="Q87" s="122">
        <v>800.242156015354</v>
      </c>
      <c r="R87" s="122">
        <v>820.13970456579523</v>
      </c>
      <c r="S87" s="122">
        <v>873.02200866457542</v>
      </c>
      <c r="T87" s="122">
        <v>0</v>
      </c>
      <c r="U87" s="122">
        <v>0</v>
      </c>
      <c r="V87" s="122">
        <v>1224.9164074409407</v>
      </c>
      <c r="W87" s="122">
        <v>1346.0099132093496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831.98047747805492</v>
      </c>
      <c r="D88" s="98">
        <v>611.12844962982274</v>
      </c>
      <c r="E88" s="98">
        <v>546.56112061313365</v>
      </c>
      <c r="F88" s="98">
        <v>665.45951303251934</v>
      </c>
      <c r="G88" s="98">
        <v>672.56811476505959</v>
      </c>
      <c r="H88" s="98">
        <v>506.13973297962724</v>
      </c>
      <c r="I88" s="98">
        <v>762.71262980689585</v>
      </c>
      <c r="J88" s="98">
        <v>439.4680252584879</v>
      </c>
      <c r="K88" s="98">
        <v>431.72821908990937</v>
      </c>
      <c r="L88" s="98">
        <v>609.95348526573787</v>
      </c>
      <c r="M88" s="98">
        <v>536.88875398698008</v>
      </c>
      <c r="N88" s="98">
        <v>614.16474206044381</v>
      </c>
      <c r="O88" s="98">
        <v>624.71862361862077</v>
      </c>
      <c r="P88" s="98">
        <v>0</v>
      </c>
      <c r="Q88" s="98">
        <v>770.33574579003971</v>
      </c>
      <c r="R88" s="98">
        <v>578.40992110295065</v>
      </c>
      <c r="S88" s="98">
        <v>576.68320913477862</v>
      </c>
      <c r="T88" s="98">
        <v>0</v>
      </c>
      <c r="U88" s="98">
        <v>0</v>
      </c>
      <c r="V88" s="98">
        <v>1224.9136660222796</v>
      </c>
      <c r="W88" s="98">
        <v>1346.0099132093496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609.87884066695335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1225.6886102493322</v>
      </c>
      <c r="W89" s="98">
        <v>0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217.52227627846918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372.27879491269204</v>
      </c>
      <c r="W90" s="101">
        <v>0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392.35656438848412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853.40981533664012</v>
      </c>
      <c r="W91" s="104">
        <v>0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648.24570161804456</v>
      </c>
      <c r="D92" s="101">
        <v>643.99070147039754</v>
      </c>
      <c r="E92" s="101">
        <v>629.58199124092039</v>
      </c>
      <c r="F92" s="101">
        <v>624.0519480367667</v>
      </c>
      <c r="G92" s="101">
        <v>630.98855202530183</v>
      </c>
      <c r="H92" s="101">
        <v>638.77751714994076</v>
      </c>
      <c r="I92" s="101">
        <v>647.99159925487322</v>
      </c>
      <c r="J92" s="101">
        <v>623.92079529610953</v>
      </c>
      <c r="K92" s="101">
        <v>623.35845507099305</v>
      </c>
      <c r="L92" s="101">
        <v>603.77493406895121</v>
      </c>
      <c r="M92" s="101">
        <v>602.99900427603541</v>
      </c>
      <c r="N92" s="101">
        <v>604.02392976548265</v>
      </c>
      <c r="O92" s="101">
        <v>630.16662211858886</v>
      </c>
      <c r="P92" s="101">
        <v>0</v>
      </c>
      <c r="Q92" s="101">
        <v>754.69371624120515</v>
      </c>
      <c r="R92" s="101">
        <v>801.51364299500244</v>
      </c>
      <c r="S92" s="101">
        <v>966.29874959390224</v>
      </c>
      <c r="T92" s="101">
        <v>0</v>
      </c>
      <c r="U92" s="101">
        <v>0</v>
      </c>
      <c r="V92" s="101">
        <v>0</v>
      </c>
      <c r="W92" s="101">
        <v>0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604.45498764956403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215.98539884026059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388.46958880930356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600.76119387391725</v>
      </c>
      <c r="D96" s="101">
        <v>615.71313070135079</v>
      </c>
      <c r="E96" s="101">
        <v>637.65970168069646</v>
      </c>
      <c r="F96" s="101">
        <v>618.44949014861959</v>
      </c>
      <c r="G96" s="101">
        <v>619.06455253380898</v>
      </c>
      <c r="H96" s="101">
        <v>629.8709039384263</v>
      </c>
      <c r="I96" s="101">
        <v>687.918922346523</v>
      </c>
      <c r="J96" s="101">
        <v>629.0414050681743</v>
      </c>
      <c r="K96" s="101">
        <v>496.96252131841135</v>
      </c>
      <c r="L96" s="101">
        <v>461.46163206720416</v>
      </c>
      <c r="M96" s="101">
        <v>496.08191168394922</v>
      </c>
      <c r="N96" s="101">
        <v>553.98357814351016</v>
      </c>
      <c r="O96" s="101">
        <v>683.74095116353249</v>
      </c>
      <c r="P96" s="101">
        <v>0</v>
      </c>
      <c r="Q96" s="101">
        <v>802.5417077726604</v>
      </c>
      <c r="R96" s="101">
        <v>832.12804499418462</v>
      </c>
      <c r="S96" s="101">
        <v>871.83079879808213</v>
      </c>
      <c r="T96" s="101">
        <v>0</v>
      </c>
      <c r="U96" s="101">
        <v>0</v>
      </c>
      <c r="V96" s="101">
        <v>0</v>
      </c>
      <c r="W96" s="101">
        <v>0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462.0060580400044</v>
      </c>
      <c r="M97" s="104">
        <v>496.13922567110689</v>
      </c>
      <c r="N97" s="104">
        <v>553.48599707173912</v>
      </c>
      <c r="O97" s="104">
        <v>682.58442215091964</v>
      </c>
      <c r="P97" s="104">
        <v>0</v>
      </c>
      <c r="Q97" s="104">
        <v>798.88937367028859</v>
      </c>
      <c r="R97" s="104">
        <v>827.50792115083868</v>
      </c>
      <c r="S97" s="104">
        <v>870.04181354386412</v>
      </c>
      <c r="T97" s="104">
        <v>0</v>
      </c>
      <c r="U97" s="104">
        <v>0</v>
      </c>
      <c r="V97" s="104">
        <v>0</v>
      </c>
      <c r="W97" s="104">
        <v>0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164.49021670058332</v>
      </c>
      <c r="M98" s="98">
        <v>155.68260519624093</v>
      </c>
      <c r="N98" s="98">
        <v>182.74075199363759</v>
      </c>
      <c r="O98" s="98">
        <v>247.92088787561676</v>
      </c>
      <c r="P98" s="98">
        <v>0</v>
      </c>
      <c r="Q98" s="98">
        <v>261.98838625786613</v>
      </c>
      <c r="R98" s="98">
        <v>272.87634359531978</v>
      </c>
      <c r="S98" s="98">
        <v>261.76090125220384</v>
      </c>
      <c r="T98" s="98">
        <v>0</v>
      </c>
      <c r="U98" s="98">
        <v>0</v>
      </c>
      <c r="V98" s="98">
        <v>0</v>
      </c>
      <c r="W98" s="98">
        <v>0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297.51584133942112</v>
      </c>
      <c r="M99" s="98">
        <v>340.45662047486593</v>
      </c>
      <c r="N99" s="98">
        <v>370.74524507810145</v>
      </c>
      <c r="O99" s="98">
        <v>434.66353427530294</v>
      </c>
      <c r="P99" s="98">
        <v>0</v>
      </c>
      <c r="Q99" s="98">
        <v>536.90098741242252</v>
      </c>
      <c r="R99" s="98">
        <v>554.63157755551902</v>
      </c>
      <c r="S99" s="98">
        <v>608.28091229166023</v>
      </c>
      <c r="T99" s="98">
        <v>0</v>
      </c>
      <c r="U99" s="98">
        <v>0</v>
      </c>
      <c r="V99" s="98">
        <v>0</v>
      </c>
      <c r="W99" s="98">
        <v>0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218.13808499085246</v>
      </c>
      <c r="D100" s="122">
        <v>195.85432440545554</v>
      </c>
      <c r="E100" s="122">
        <v>216.21580301831159</v>
      </c>
      <c r="F100" s="122">
        <v>228.64472443353657</v>
      </c>
      <c r="G100" s="122">
        <v>224.26597070923683</v>
      </c>
      <c r="H100" s="122">
        <v>201.13783249979454</v>
      </c>
      <c r="I100" s="122">
        <v>226.24498934700534</v>
      </c>
      <c r="J100" s="122">
        <v>186.35901273974704</v>
      </c>
      <c r="K100" s="122">
        <v>171.26760207647627</v>
      </c>
      <c r="L100" s="122">
        <v>162.54515887598146</v>
      </c>
      <c r="M100" s="122">
        <v>180.32954502392155</v>
      </c>
      <c r="N100" s="122">
        <v>186.85206431007458</v>
      </c>
      <c r="O100" s="122">
        <v>182.45303494774939</v>
      </c>
      <c r="P100" s="122">
        <v>0</v>
      </c>
      <c r="Q100" s="122">
        <v>225.76854822377754</v>
      </c>
      <c r="R100" s="122">
        <v>233.4043505854201</v>
      </c>
      <c r="S100" s="122">
        <v>279.85577326058717</v>
      </c>
      <c r="T100" s="122">
        <v>0</v>
      </c>
      <c r="U100" s="122">
        <v>0</v>
      </c>
      <c r="V100" s="122">
        <v>309.2168517090364</v>
      </c>
      <c r="W100" s="122">
        <v>366.38992840983883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258.56101873408687</v>
      </c>
      <c r="D101" s="98">
        <v>202.07773513913074</v>
      </c>
      <c r="E101" s="98">
        <v>194.10583379113515</v>
      </c>
      <c r="F101" s="98">
        <v>236.84357917389286</v>
      </c>
      <c r="G101" s="98">
        <v>232.67834533959405</v>
      </c>
      <c r="H101" s="98">
        <v>170.75396586792937</v>
      </c>
      <c r="I101" s="98">
        <v>248.90565069117383</v>
      </c>
      <c r="J101" s="98">
        <v>58.291806368983465</v>
      </c>
      <c r="K101" s="98">
        <v>26.653965216382652</v>
      </c>
      <c r="L101" s="98">
        <v>214.07865973933687</v>
      </c>
      <c r="M101" s="98">
        <v>185.06438627125337</v>
      </c>
      <c r="N101" s="98">
        <v>215.26960927226105</v>
      </c>
      <c r="O101" s="98">
        <v>197.15530469927899</v>
      </c>
      <c r="P101" s="98">
        <v>0</v>
      </c>
      <c r="Q101" s="98">
        <v>220.52374297124805</v>
      </c>
      <c r="R101" s="98">
        <v>266.08646408991063</v>
      </c>
      <c r="S101" s="98">
        <v>256.06878734422367</v>
      </c>
      <c r="T101" s="98">
        <v>0</v>
      </c>
      <c r="U101" s="98">
        <v>0</v>
      </c>
      <c r="V101" s="98">
        <v>315.2456550589946</v>
      </c>
      <c r="W101" s="98">
        <v>345.95412414970684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230.60720792213513</v>
      </c>
      <c r="D102" s="98">
        <v>207.06223797133035</v>
      </c>
      <c r="E102" s="98">
        <v>201.47321767269548</v>
      </c>
      <c r="F102" s="98">
        <v>216.89922415291355</v>
      </c>
      <c r="G102" s="98">
        <v>228.90724606386956</v>
      </c>
      <c r="H102" s="98">
        <v>209.67446567029242</v>
      </c>
      <c r="I102" s="98">
        <v>213.20475245669448</v>
      </c>
      <c r="J102" s="98">
        <v>203.17108120770803</v>
      </c>
      <c r="K102" s="98">
        <v>189.69608922639659</v>
      </c>
      <c r="L102" s="98">
        <v>166.21245222994901</v>
      </c>
      <c r="M102" s="98">
        <v>179.96694251673605</v>
      </c>
      <c r="N102" s="98">
        <v>184.6507189099373</v>
      </c>
      <c r="O102" s="98">
        <v>185.86651472264279</v>
      </c>
      <c r="P102" s="98">
        <v>0</v>
      </c>
      <c r="Q102" s="98">
        <v>224.32999327014539</v>
      </c>
      <c r="R102" s="98">
        <v>255.8650423127304</v>
      </c>
      <c r="S102" s="98">
        <v>288.11272817747624</v>
      </c>
      <c r="T102" s="98">
        <v>0</v>
      </c>
      <c r="U102" s="98">
        <v>0</v>
      </c>
      <c r="V102" s="98">
        <v>215.34098026079459</v>
      </c>
      <c r="W102" s="98">
        <v>437.07481604452772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216.18267427025333</v>
      </c>
      <c r="D103" s="33">
        <v>194.98091159052416</v>
      </c>
      <c r="E103" s="33">
        <v>217.06518532576541</v>
      </c>
      <c r="F103" s="33">
        <v>229.2982000272778</v>
      </c>
      <c r="G103" s="33">
        <v>223.78950893371049</v>
      </c>
      <c r="H103" s="33">
        <v>200.82019719274297</v>
      </c>
      <c r="I103" s="33">
        <v>227.06776855967397</v>
      </c>
      <c r="J103" s="33">
        <v>191.25655176831845</v>
      </c>
      <c r="K103" s="33">
        <v>177.88619944941544</v>
      </c>
      <c r="L103" s="33">
        <v>159.42816821690371</v>
      </c>
      <c r="M103" s="33">
        <v>180.06380687606844</v>
      </c>
      <c r="N103" s="33">
        <v>186.79533484624403</v>
      </c>
      <c r="O103" s="33">
        <v>182.25094182471545</v>
      </c>
      <c r="P103" s="33">
        <v>0</v>
      </c>
      <c r="Q103" s="33">
        <v>225.86828112951619</v>
      </c>
      <c r="R103" s="33">
        <v>232.09998520078301</v>
      </c>
      <c r="S103" s="33">
        <v>280.38573314484506</v>
      </c>
      <c r="T103" s="33">
        <v>0</v>
      </c>
      <c r="U103" s="33">
        <v>0</v>
      </c>
      <c r="V103" s="33">
        <v>311.79941805701503</v>
      </c>
      <c r="W103" s="33">
        <v>362.87290719883345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10973.665567753707</v>
      </c>
      <c r="D124" s="117">
        <f t="shared" si="42"/>
        <v>9721.3553410304248</v>
      </c>
      <c r="E124" s="117">
        <f t="shared" si="42"/>
        <v>8433.9153843093263</v>
      </c>
      <c r="F124" s="117">
        <f t="shared" si="42"/>
        <v>7819.5657618032164</v>
      </c>
      <c r="G124" s="117">
        <f t="shared" si="42"/>
        <v>7724.5014211199941</v>
      </c>
      <c r="H124" s="117">
        <f t="shared" si="42"/>
        <v>6745.9950564229866</v>
      </c>
      <c r="I124" s="117">
        <f t="shared" si="42"/>
        <v>6093.3572364735901</v>
      </c>
      <c r="J124" s="117">
        <f t="shared" si="42"/>
        <v>5893.101698458554</v>
      </c>
      <c r="K124" s="117">
        <f t="shared" si="42"/>
        <v>6404.984185984431</v>
      </c>
      <c r="L124" s="117">
        <f t="shared" si="42"/>
        <v>0</v>
      </c>
      <c r="M124" s="117">
        <f t="shared" si="42"/>
        <v>7361.5395958850659</v>
      </c>
      <c r="N124" s="117">
        <f t="shared" si="42"/>
        <v>7820.7509351019326</v>
      </c>
      <c r="O124" s="117">
        <f t="shared" si="42"/>
        <v>7804.5511945262006</v>
      </c>
      <c r="P124" s="117">
        <f t="shared" si="42"/>
        <v>6597.19213232519</v>
      </c>
      <c r="Q124" s="117">
        <f t="shared" si="42"/>
        <v>6982.8203783694571</v>
      </c>
      <c r="R124" s="117">
        <f t="shared" ref="R124:V124" si="43">R125+R128+R130+R139</f>
        <v>6949.0936564609783</v>
      </c>
      <c r="S124" s="117">
        <f t="shared" si="43"/>
        <v>7086.123250849083</v>
      </c>
      <c r="T124" s="117">
        <f t="shared" si="43"/>
        <v>6698.3525744124927</v>
      </c>
      <c r="U124" s="117">
        <f t="shared" si="43"/>
        <v>6601.9798913461973</v>
      </c>
      <c r="V124" s="117">
        <f t="shared" si="43"/>
        <v>6612.2511909686564</v>
      </c>
      <c r="W124" s="117">
        <f t="shared" ref="W124" si="44">W125+W128+W130+W139</f>
        <v>6614.8244458970876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10034.648454668559</v>
      </c>
      <c r="D125" s="122">
        <f t="shared" si="45"/>
        <v>8841.943647079217</v>
      </c>
      <c r="E125" s="122">
        <f t="shared" si="45"/>
        <v>7572.0723717835235</v>
      </c>
      <c r="F125" s="122">
        <f t="shared" si="45"/>
        <v>6954.6203844820111</v>
      </c>
      <c r="G125" s="122">
        <f t="shared" si="45"/>
        <v>6826.2913890776117</v>
      </c>
      <c r="H125" s="122">
        <f t="shared" si="45"/>
        <v>5875.9096709617488</v>
      </c>
      <c r="I125" s="122">
        <f t="shared" si="45"/>
        <v>5140.3796832983626</v>
      </c>
      <c r="J125" s="122">
        <f t="shared" si="45"/>
        <v>5021.174241989208</v>
      </c>
      <c r="K125" s="122">
        <f t="shared" si="45"/>
        <v>5494.4921411400092</v>
      </c>
      <c r="L125" s="122">
        <f t="shared" si="45"/>
        <v>0</v>
      </c>
      <c r="M125" s="122">
        <f t="shared" si="45"/>
        <v>6690.1179868473237</v>
      </c>
      <c r="N125" s="122">
        <f t="shared" si="45"/>
        <v>7016.8692967811867</v>
      </c>
      <c r="O125" s="122">
        <f t="shared" si="45"/>
        <v>6969.5763907748415</v>
      </c>
      <c r="P125" s="122">
        <f t="shared" si="45"/>
        <v>5484.737196665812</v>
      </c>
      <c r="Q125" s="122">
        <f t="shared" si="45"/>
        <v>5876.7682410144662</v>
      </c>
      <c r="R125" s="122">
        <f t="shared" ref="R125:V125" si="46">SUM(R126:R127)</f>
        <v>5878.7487426530579</v>
      </c>
      <c r="S125" s="122">
        <f t="shared" si="46"/>
        <v>5886.3629193308534</v>
      </c>
      <c r="T125" s="122">
        <f t="shared" si="46"/>
        <v>5199.2185753809499</v>
      </c>
      <c r="U125" s="122">
        <f t="shared" si="46"/>
        <v>4952.8085574935949</v>
      </c>
      <c r="V125" s="122">
        <f t="shared" si="46"/>
        <v>5033.8605368576063</v>
      </c>
      <c r="W125" s="122">
        <f t="shared" ref="W125" si="47">SUM(W126:W127)</f>
        <v>4844.9529336006417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9986.4819950542169</v>
      </c>
      <c r="D126" s="98">
        <v>8800.4759242103828</v>
      </c>
      <c r="E126" s="98">
        <v>7537.1555924741524</v>
      </c>
      <c r="F126" s="98">
        <v>6923.1187191551762</v>
      </c>
      <c r="G126" s="98">
        <v>6795.9101520316244</v>
      </c>
      <c r="H126" s="98">
        <v>5850.3270979147246</v>
      </c>
      <c r="I126" s="98">
        <v>5118.4006139697367</v>
      </c>
      <c r="J126" s="98">
        <v>5000.0142729420422</v>
      </c>
      <c r="K126" s="98">
        <v>5471.6289602599645</v>
      </c>
      <c r="L126" s="98">
        <v>0</v>
      </c>
      <c r="M126" s="98">
        <v>6663.8055101647133</v>
      </c>
      <c r="N126" s="98">
        <v>6989.8018582326586</v>
      </c>
      <c r="O126" s="98">
        <v>6942.6305182919605</v>
      </c>
      <c r="P126" s="98">
        <v>5463.3784409319351</v>
      </c>
      <c r="Q126" s="98">
        <v>5854.6760754848337</v>
      </c>
      <c r="R126" s="98">
        <v>5856.8767858745732</v>
      </c>
      <c r="S126" s="98">
        <v>5864.3600688775332</v>
      </c>
      <c r="T126" s="98">
        <v>5179.1246106339286</v>
      </c>
      <c r="U126" s="98">
        <v>4933.8834477693417</v>
      </c>
      <c r="V126" s="98">
        <v>5014.6857412473128</v>
      </c>
      <c r="W126" s="98">
        <v>4827.0468647825346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48.166459614342067</v>
      </c>
      <c r="D127" s="98">
        <v>41.467722868834379</v>
      </c>
      <c r="E127" s="98">
        <v>34.916779309370746</v>
      </c>
      <c r="F127" s="98">
        <v>31.501665326834633</v>
      </c>
      <c r="G127" s="98">
        <v>30.381237045987433</v>
      </c>
      <c r="H127" s="98">
        <v>25.582573047024177</v>
      </c>
      <c r="I127" s="98">
        <v>21.979069328625481</v>
      </c>
      <c r="J127" s="98">
        <v>21.159969047165657</v>
      </c>
      <c r="K127" s="98">
        <v>22.863180880044847</v>
      </c>
      <c r="L127" s="98">
        <v>0</v>
      </c>
      <c r="M127" s="98">
        <v>26.312476682610527</v>
      </c>
      <c r="N127" s="98">
        <v>27.067438548528536</v>
      </c>
      <c r="O127" s="98">
        <v>26.94587248288126</v>
      </c>
      <c r="P127" s="98">
        <v>21.358755733877089</v>
      </c>
      <c r="Q127" s="98">
        <v>22.092165529632158</v>
      </c>
      <c r="R127" s="98">
        <v>21.871956778485082</v>
      </c>
      <c r="S127" s="98">
        <v>22.002850453320089</v>
      </c>
      <c r="T127" s="98">
        <v>20.093964747021158</v>
      </c>
      <c r="U127" s="98">
        <v>18.92510972425281</v>
      </c>
      <c r="V127" s="98">
        <v>19.174795610293458</v>
      </c>
      <c r="W127" s="98">
        <v>17.906068818107219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13.208987215501324</v>
      </c>
      <c r="D128" s="122">
        <f t="shared" si="48"/>
        <v>22.086625490334008</v>
      </c>
      <c r="E128" s="122">
        <f t="shared" si="48"/>
        <v>32.003933734021523</v>
      </c>
      <c r="F128" s="122">
        <f t="shared" si="48"/>
        <v>29.741302774937491</v>
      </c>
      <c r="G128" s="122">
        <f t="shared" si="48"/>
        <v>35.19662985490551</v>
      </c>
      <c r="H128" s="122">
        <f t="shared" si="48"/>
        <v>29.080715349775272</v>
      </c>
      <c r="I128" s="122">
        <f t="shared" si="48"/>
        <v>46.135504458340399</v>
      </c>
      <c r="J128" s="122">
        <f t="shared" si="48"/>
        <v>36.406305897875789</v>
      </c>
      <c r="K128" s="122">
        <f t="shared" si="48"/>
        <v>53.261250547944591</v>
      </c>
      <c r="L128" s="122">
        <f t="shared" si="48"/>
        <v>0</v>
      </c>
      <c r="M128" s="122">
        <f t="shared" si="48"/>
        <v>16.086524542202657</v>
      </c>
      <c r="N128" s="122">
        <f t="shared" si="48"/>
        <v>78.792924551225525</v>
      </c>
      <c r="O128" s="122">
        <f t="shared" si="48"/>
        <v>42.189376081437388</v>
      </c>
      <c r="P128" s="122">
        <f t="shared" si="48"/>
        <v>37.247662703800081</v>
      </c>
      <c r="Q128" s="122">
        <f t="shared" si="48"/>
        <v>87.721105303449093</v>
      </c>
      <c r="R128" s="122">
        <f t="shared" si="48"/>
        <v>79.847435438939115</v>
      </c>
      <c r="S128" s="122">
        <f t="shared" si="48"/>
        <v>59.54324141071509</v>
      </c>
      <c r="T128" s="122">
        <f t="shared" si="48"/>
        <v>93.832400734351808</v>
      </c>
      <c r="U128" s="122">
        <f t="shared" si="48"/>
        <v>58.893917473968415</v>
      </c>
      <c r="V128" s="122">
        <f t="shared" si="48"/>
        <v>56.47904098380949</v>
      </c>
      <c r="W128" s="122">
        <f t="shared" si="48"/>
        <v>27.842738730020013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13.208987215501324</v>
      </c>
      <c r="D129" s="98">
        <f>IF(RES_hhdet_in_tes!D129=0,0,RES_hhdet_in_tes!D129*1000*11630/RES_hhdet_in_new!D126)</f>
        <v>22.086625490334008</v>
      </c>
      <c r="E129" s="98">
        <f>IF(RES_hhdet_in_tes!E129=0,0,RES_hhdet_in_tes!E129*1000*11630/RES_hhdet_in_new!E126)</f>
        <v>32.003933734021523</v>
      </c>
      <c r="F129" s="98">
        <f>IF(RES_hhdet_in_tes!F129=0,0,RES_hhdet_in_tes!F129*1000*11630/RES_hhdet_in_new!F126)</f>
        <v>29.741302774937491</v>
      </c>
      <c r="G129" s="98">
        <f>IF(RES_hhdet_in_tes!G129=0,0,RES_hhdet_in_tes!G129*1000*11630/RES_hhdet_in_new!G126)</f>
        <v>35.19662985490551</v>
      </c>
      <c r="H129" s="98">
        <f>IF(RES_hhdet_in_tes!H129=0,0,RES_hhdet_in_tes!H129*1000*11630/RES_hhdet_in_new!H126)</f>
        <v>29.080715349775272</v>
      </c>
      <c r="I129" s="98">
        <f>IF(RES_hhdet_in_tes!I129=0,0,RES_hhdet_in_tes!I129*1000*11630/RES_hhdet_in_new!I126)</f>
        <v>46.135504458340399</v>
      </c>
      <c r="J129" s="98">
        <f>IF(RES_hhdet_in_tes!J129=0,0,RES_hhdet_in_tes!J129*1000*11630/RES_hhdet_in_new!J126)</f>
        <v>36.406305897875789</v>
      </c>
      <c r="K129" s="98">
        <f>IF(RES_hhdet_in_tes!K129=0,0,RES_hhdet_in_tes!K129*1000*11630/RES_hhdet_in_new!K126)</f>
        <v>53.261250547944591</v>
      </c>
      <c r="L129" s="98">
        <f>IF(RES_hhdet_in_tes!L129=0,0,RES_hhdet_in_tes!L129*1000*11630/RES_hhdet_in_new!L126)</f>
        <v>0</v>
      </c>
      <c r="M129" s="98">
        <f>IF(RES_hhdet_in_tes!M129=0,0,RES_hhdet_in_tes!M129*1000*11630/RES_hhdet_in_new!M126)</f>
        <v>16.086524542202657</v>
      </c>
      <c r="N129" s="98">
        <f>IF(RES_hhdet_in_tes!N129=0,0,RES_hhdet_in_tes!N129*1000*11630/RES_hhdet_in_new!N126)</f>
        <v>78.792924551225525</v>
      </c>
      <c r="O129" s="98">
        <f>IF(RES_hhdet_in_tes!O129=0,0,RES_hhdet_in_tes!O129*1000*11630/RES_hhdet_in_new!O126)</f>
        <v>42.189376081437388</v>
      </c>
      <c r="P129" s="98">
        <f>IF(RES_hhdet_in_tes!P129=0,0,RES_hhdet_in_tes!P129*1000*11630/RES_hhdet_in_new!P126)</f>
        <v>37.247662703800081</v>
      </c>
      <c r="Q129" s="98">
        <f>IF(RES_hhdet_in_tes!Q129=0,0,RES_hhdet_in_tes!Q129*1000*11630/RES_hhdet_in_new!Q126)</f>
        <v>87.721105303449093</v>
      </c>
      <c r="R129" s="98">
        <f>IF(RES_hhdet_in_tes!R129=0,0,RES_hhdet_in_tes!R129*1000*11630/RES_hhdet_in_new!R126)</f>
        <v>79.847435438939115</v>
      </c>
      <c r="S129" s="98">
        <f>IF(RES_hhdet_in_tes!S129=0,0,RES_hhdet_in_tes!S129*1000*11630/RES_hhdet_in_new!S126)</f>
        <v>59.54324141071509</v>
      </c>
      <c r="T129" s="98">
        <f>IF(RES_hhdet_in_tes!T129=0,0,RES_hhdet_in_tes!T129*1000*11630/RES_hhdet_in_new!T126)</f>
        <v>93.832400734351808</v>
      </c>
      <c r="U129" s="98">
        <f>IF(RES_hhdet_in_tes!U129=0,0,RES_hhdet_in_tes!U129*1000*11630/RES_hhdet_in_new!U126)</f>
        <v>58.893917473968415</v>
      </c>
      <c r="V129" s="98">
        <f>IF(RES_hhdet_in_tes!V129=0,0,RES_hhdet_in_tes!V129*1000*11630/RES_hhdet_in_new!V126)</f>
        <v>56.47904098380949</v>
      </c>
      <c r="W129" s="98">
        <f>IF(RES_hhdet_in_tes!W129=0,0,RES_hhdet_in_tes!W129*1000*11630/RES_hhdet_in_new!W126)</f>
        <v>27.842738730020013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708.52854439287069</v>
      </c>
      <c r="D130" s="122">
        <v>661.59034444193401</v>
      </c>
      <c r="E130" s="122">
        <v>613.34204436153891</v>
      </c>
      <c r="F130" s="122">
        <v>606.65416546695485</v>
      </c>
      <c r="G130" s="122">
        <v>638.85396696366502</v>
      </c>
      <c r="H130" s="122">
        <v>639.49041853626215</v>
      </c>
      <c r="I130" s="122">
        <v>680.84585839523993</v>
      </c>
      <c r="J130" s="122">
        <v>643.18519794798704</v>
      </c>
      <c r="K130" s="122">
        <v>678.64024684565607</v>
      </c>
      <c r="L130" s="122">
        <v>0</v>
      </c>
      <c r="M130" s="122">
        <v>475.27558248518375</v>
      </c>
      <c r="N130" s="122">
        <v>538.37817295113268</v>
      </c>
      <c r="O130" s="122">
        <v>610.40105398825949</v>
      </c>
      <c r="P130" s="122">
        <v>862.32513860145468</v>
      </c>
      <c r="Q130" s="122">
        <v>792.51537398690391</v>
      </c>
      <c r="R130" s="122">
        <v>757.80630796033881</v>
      </c>
      <c r="S130" s="122">
        <v>859.7378056510446</v>
      </c>
      <c r="T130" s="122">
        <v>1129.2776919410853</v>
      </c>
      <c r="U130" s="122">
        <v>1300.1451886630573</v>
      </c>
      <c r="V130" s="122">
        <v>1212.9162194247665</v>
      </c>
      <c r="W130" s="122">
        <v>1375.4804215832078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719.37972201062325</v>
      </c>
      <c r="D131" s="98">
        <v>663.13746470432295</v>
      </c>
      <c r="E131" s="98">
        <v>612.02517541463271</v>
      </c>
      <c r="F131" s="98">
        <v>605.86575876004588</v>
      </c>
      <c r="G131" s="98">
        <v>640.50601210352499</v>
      </c>
      <c r="H131" s="98">
        <v>640.31912890678507</v>
      </c>
      <c r="I131" s="98">
        <v>680.37946585631141</v>
      </c>
      <c r="J131" s="98">
        <v>644.61884182557333</v>
      </c>
      <c r="K131" s="98">
        <v>700.67591087992423</v>
      </c>
      <c r="L131" s="98">
        <v>0</v>
      </c>
      <c r="M131" s="98">
        <v>471.03154332854177</v>
      </c>
      <c r="N131" s="98">
        <v>536.87302520086746</v>
      </c>
      <c r="O131" s="98">
        <v>600.24195707938361</v>
      </c>
      <c r="P131" s="98">
        <v>862.31517410759943</v>
      </c>
      <c r="Q131" s="98">
        <v>792.51537398690391</v>
      </c>
      <c r="R131" s="98">
        <v>757.80630796033881</v>
      </c>
      <c r="S131" s="98">
        <v>859.7378056510446</v>
      </c>
      <c r="T131" s="98">
        <v>1155.4641311313324</v>
      </c>
      <c r="U131" s="98">
        <v>1319.8770061493308</v>
      </c>
      <c r="V131" s="98">
        <v>1366.2632614081706</v>
      </c>
      <c r="W131" s="98">
        <v>1151.1252938124933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470.962569743355</v>
      </c>
      <c r="N132" s="98">
        <v>0</v>
      </c>
      <c r="O132" s="98">
        <v>0</v>
      </c>
      <c r="P132" s="98">
        <v>864.36918690664993</v>
      </c>
      <c r="Q132" s="98">
        <v>0</v>
      </c>
      <c r="R132" s="98">
        <v>0</v>
      </c>
      <c r="S132" s="98">
        <v>0</v>
      </c>
      <c r="T132" s="98">
        <v>1157.6483334773231</v>
      </c>
      <c r="U132" s="98">
        <v>1323.2050528568645</v>
      </c>
      <c r="V132" s="98">
        <v>1372.050452394072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147.82785676067076</v>
      </c>
      <c r="N133" s="101">
        <v>0</v>
      </c>
      <c r="O133" s="101">
        <v>0</v>
      </c>
      <c r="P133" s="101">
        <v>283.66505609281182</v>
      </c>
      <c r="Q133" s="101">
        <v>0</v>
      </c>
      <c r="R133" s="101">
        <v>0</v>
      </c>
      <c r="S133" s="101">
        <v>0</v>
      </c>
      <c r="T133" s="101">
        <v>368.83632343633786</v>
      </c>
      <c r="U133" s="101">
        <v>394.13474374035087</v>
      </c>
      <c r="V133" s="101">
        <v>420.36968121103922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323.13471298268433</v>
      </c>
      <c r="N134" s="104">
        <v>0</v>
      </c>
      <c r="O134" s="104">
        <v>0</v>
      </c>
      <c r="P134" s="104">
        <v>580.70413081383833</v>
      </c>
      <c r="Q134" s="104">
        <v>0</v>
      </c>
      <c r="R134" s="104">
        <v>0</v>
      </c>
      <c r="S134" s="104">
        <v>0</v>
      </c>
      <c r="T134" s="104">
        <v>788.81201004098511</v>
      </c>
      <c r="U134" s="104">
        <v>929.07030911651361</v>
      </c>
      <c r="V134" s="104">
        <v>951.68077118303279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600.76119387391702</v>
      </c>
      <c r="D135" s="101">
        <v>615.71313070135079</v>
      </c>
      <c r="E135" s="101">
        <v>637.65970168069646</v>
      </c>
      <c r="F135" s="101">
        <v>618.44949014861959</v>
      </c>
      <c r="G135" s="101">
        <v>619.06455253380886</v>
      </c>
      <c r="H135" s="101">
        <v>629.87090393842641</v>
      </c>
      <c r="I135" s="101">
        <v>687.91892234652312</v>
      </c>
      <c r="J135" s="101">
        <v>629.0414050681743</v>
      </c>
      <c r="K135" s="101">
        <v>496.96252131841135</v>
      </c>
      <c r="L135" s="101">
        <v>0</v>
      </c>
      <c r="M135" s="101">
        <v>496.08191168394933</v>
      </c>
      <c r="N135" s="101">
        <v>553.98357814351016</v>
      </c>
      <c r="O135" s="101">
        <v>683.7409511635326</v>
      </c>
      <c r="P135" s="101">
        <v>698.79410191093859</v>
      </c>
      <c r="Q135" s="101">
        <v>0</v>
      </c>
      <c r="R135" s="101">
        <v>0</v>
      </c>
      <c r="S135" s="101">
        <v>0</v>
      </c>
      <c r="T135" s="101">
        <v>1053.99096655939</v>
      </c>
      <c r="U135" s="101">
        <v>1272.6149202500944</v>
      </c>
      <c r="V135" s="101">
        <v>1144.2695750822022</v>
      </c>
      <c r="W135" s="101">
        <v>1395.8605079465567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496.139225671107</v>
      </c>
      <c r="N136" s="104">
        <v>553.48599707173912</v>
      </c>
      <c r="O136" s="104">
        <v>682.58442215091975</v>
      </c>
      <c r="P136" s="104">
        <v>0</v>
      </c>
      <c r="Q136" s="104">
        <v>0</v>
      </c>
      <c r="R136" s="104">
        <v>0</v>
      </c>
      <c r="S136" s="104">
        <v>0</v>
      </c>
      <c r="T136" s="104">
        <v>1062.23930093341</v>
      </c>
      <c r="U136" s="104">
        <v>1275.4093957398511</v>
      </c>
      <c r="V136" s="104">
        <v>1144.7008556645912</v>
      </c>
      <c r="W136" s="104">
        <v>1392.2429560530452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155.68260519624087</v>
      </c>
      <c r="N137" s="98">
        <v>182.74075199363759</v>
      </c>
      <c r="O137" s="98">
        <v>247.9208878756167</v>
      </c>
      <c r="P137" s="98">
        <v>0</v>
      </c>
      <c r="Q137" s="98">
        <v>0</v>
      </c>
      <c r="R137" s="98">
        <v>0</v>
      </c>
      <c r="S137" s="98">
        <v>0</v>
      </c>
      <c r="T137" s="98">
        <v>335.90538750857633</v>
      </c>
      <c r="U137" s="98">
        <v>378.60082569482961</v>
      </c>
      <c r="V137" s="98">
        <v>342.87178607030444</v>
      </c>
      <c r="W137" s="98">
        <v>413.63001946884913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340.45662047486604</v>
      </c>
      <c r="N138" s="98">
        <v>370.7452450781015</v>
      </c>
      <c r="O138" s="98">
        <v>434.66353427530294</v>
      </c>
      <c r="P138" s="98">
        <v>0</v>
      </c>
      <c r="Q138" s="98">
        <v>0</v>
      </c>
      <c r="R138" s="98">
        <v>0</v>
      </c>
      <c r="S138" s="98">
        <v>0</v>
      </c>
      <c r="T138" s="98">
        <v>726.3339134248339</v>
      </c>
      <c r="U138" s="98">
        <v>896.80857004502161</v>
      </c>
      <c r="V138" s="98">
        <v>801.82906959428669</v>
      </c>
      <c r="W138" s="98">
        <v>978.61293658419584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217.27958147677685</v>
      </c>
      <c r="D139" s="122">
        <v>195.73472401893954</v>
      </c>
      <c r="E139" s="122">
        <v>216.49703443024276</v>
      </c>
      <c r="F139" s="122">
        <v>228.54990907931406</v>
      </c>
      <c r="G139" s="122">
        <v>224.15943522381178</v>
      </c>
      <c r="H139" s="122">
        <v>201.51425157520055</v>
      </c>
      <c r="I139" s="122">
        <v>225.99619032164696</v>
      </c>
      <c r="J139" s="122">
        <v>192.33595262348311</v>
      </c>
      <c r="K139" s="122">
        <v>178.5905474508204</v>
      </c>
      <c r="L139" s="122">
        <v>0</v>
      </c>
      <c r="M139" s="122">
        <v>180.05950201035586</v>
      </c>
      <c r="N139" s="122">
        <v>186.71054081838702</v>
      </c>
      <c r="O139" s="122">
        <v>182.38437368166274</v>
      </c>
      <c r="P139" s="122">
        <v>212.88213435412288</v>
      </c>
      <c r="Q139" s="122">
        <v>225.8156580646384</v>
      </c>
      <c r="R139" s="122">
        <v>232.69117040864217</v>
      </c>
      <c r="S139" s="122">
        <v>280.47928445646977</v>
      </c>
      <c r="T139" s="122">
        <v>276.02390635610567</v>
      </c>
      <c r="U139" s="122">
        <v>290.13222771557702</v>
      </c>
      <c r="V139" s="122">
        <v>308.99539370247379</v>
      </c>
      <c r="W139" s="122">
        <v>366.54835198321825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230.60720792213513</v>
      </c>
      <c r="D140" s="98">
        <v>207.06223797133038</v>
      </c>
      <c r="E140" s="98">
        <v>201.47321767269545</v>
      </c>
      <c r="F140" s="98">
        <v>216.89922415291349</v>
      </c>
      <c r="G140" s="98">
        <v>228.90724606386956</v>
      </c>
      <c r="H140" s="98">
        <v>209.67446567029245</v>
      </c>
      <c r="I140" s="98">
        <v>213.20475245669448</v>
      </c>
      <c r="J140" s="98">
        <v>203.17108120770797</v>
      </c>
      <c r="K140" s="98">
        <v>189.69608922639662</v>
      </c>
      <c r="L140" s="98">
        <v>0</v>
      </c>
      <c r="M140" s="98">
        <v>179.96694251673603</v>
      </c>
      <c r="N140" s="98">
        <v>184.65071890993732</v>
      </c>
      <c r="O140" s="98">
        <v>185.86651472264285</v>
      </c>
      <c r="P140" s="98">
        <v>206.52763640660768</v>
      </c>
      <c r="Q140" s="98">
        <v>224.32999327014548</v>
      </c>
      <c r="R140" s="98">
        <v>255.86504231273042</v>
      </c>
      <c r="S140" s="98">
        <v>288.11272817747624</v>
      </c>
      <c r="T140" s="98">
        <v>167.16121362204152</v>
      </c>
      <c r="U140" s="98">
        <v>342.97771160346866</v>
      </c>
      <c r="V140" s="98">
        <v>215.34098026079459</v>
      </c>
      <c r="W140" s="98">
        <v>437.07481604452778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216.18267427025336</v>
      </c>
      <c r="D141" s="33">
        <v>194.98091159052416</v>
      </c>
      <c r="E141" s="33">
        <v>217.06518532576538</v>
      </c>
      <c r="F141" s="33">
        <v>229.29820002727777</v>
      </c>
      <c r="G141" s="33">
        <v>223.78950893371044</v>
      </c>
      <c r="H141" s="33">
        <v>200.820197192743</v>
      </c>
      <c r="I141" s="33">
        <v>227.06776855967397</v>
      </c>
      <c r="J141" s="33">
        <v>191.25655176831839</v>
      </c>
      <c r="K141" s="33">
        <v>177.8861994494155</v>
      </c>
      <c r="L141" s="33">
        <v>0</v>
      </c>
      <c r="M141" s="33">
        <v>180.06380687606841</v>
      </c>
      <c r="N141" s="33">
        <v>186.795334846244</v>
      </c>
      <c r="O141" s="33">
        <v>182.25094182471543</v>
      </c>
      <c r="P141" s="33">
        <v>213.01276230162404</v>
      </c>
      <c r="Q141" s="33">
        <v>225.86828112951619</v>
      </c>
      <c r="R141" s="33">
        <v>232.09998520078307</v>
      </c>
      <c r="S141" s="33">
        <v>280.38573314484512</v>
      </c>
      <c r="T141" s="33">
        <v>276.23703269942837</v>
      </c>
      <c r="U141" s="33">
        <v>288.05274199661278</v>
      </c>
      <c r="V141" s="33">
        <v>311.79941805701503</v>
      </c>
      <c r="W141" s="33">
        <v>362.87290719883345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9335.2550611285496</v>
      </c>
      <c r="D143" s="117">
        <f t="shared" si="49"/>
        <v>9225.0249598122246</v>
      </c>
      <c r="E143" s="117">
        <f t="shared" si="49"/>
        <v>8883.1728886962446</v>
      </c>
      <c r="F143" s="117">
        <f t="shared" si="49"/>
        <v>7872.8173306298177</v>
      </c>
      <c r="G143" s="117">
        <f t="shared" si="49"/>
        <v>7484.2445739842497</v>
      </c>
      <c r="H143" s="117">
        <f t="shared" si="49"/>
        <v>6787.4528994056845</v>
      </c>
      <c r="I143" s="117">
        <f t="shared" si="49"/>
        <v>6090.9806368372883</v>
      </c>
      <c r="J143" s="117">
        <f t="shared" si="49"/>
        <v>6256.2336780586747</v>
      </c>
      <c r="K143" s="117">
        <f t="shared" si="49"/>
        <v>6323.5782471279381</v>
      </c>
      <c r="L143" s="117">
        <f t="shared" si="49"/>
        <v>0</v>
      </c>
      <c r="M143" s="117">
        <f t="shared" si="49"/>
        <v>6769.9897621056243</v>
      </c>
      <c r="N143" s="117">
        <f t="shared" si="49"/>
        <v>6707.6841896214964</v>
      </c>
      <c r="O143" s="117">
        <f t="shared" si="49"/>
        <v>7217.5474612210983</v>
      </c>
      <c r="P143" s="117">
        <f t="shared" si="49"/>
        <v>6640.7973293596624</v>
      </c>
      <c r="Q143" s="117">
        <f t="shared" si="49"/>
        <v>7999.3575483779514</v>
      </c>
      <c r="R143" s="117">
        <f t="shared" ref="R143:V143" si="50">R144+R146+R148+R157</f>
        <v>7196.064302900706</v>
      </c>
      <c r="S143" s="117">
        <f t="shared" si="50"/>
        <v>7458.8647965714536</v>
      </c>
      <c r="T143" s="117">
        <f t="shared" si="50"/>
        <v>7120.9142502154318</v>
      </c>
      <c r="U143" s="117">
        <f t="shared" si="50"/>
        <v>6838.4645481820371</v>
      </c>
      <c r="V143" s="117">
        <f t="shared" si="50"/>
        <v>7045.9707526594493</v>
      </c>
      <c r="W143" s="117">
        <f t="shared" ref="W143" si="51">W144+W146+W148+W157</f>
        <v>7590.5663640955781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8484.4267207959001</v>
      </c>
      <c r="D144" s="122">
        <f t="shared" si="52"/>
        <v>8386.1186340618824</v>
      </c>
      <c r="E144" s="122">
        <f t="shared" si="52"/>
        <v>7998.512633918348</v>
      </c>
      <c r="F144" s="122">
        <f t="shared" si="52"/>
        <v>6989.4304528736111</v>
      </c>
      <c r="G144" s="122">
        <f t="shared" si="52"/>
        <v>6592.494977448172</v>
      </c>
      <c r="H144" s="122">
        <f t="shared" si="52"/>
        <v>5890.7391395895193</v>
      </c>
      <c r="I144" s="122">
        <f t="shared" si="52"/>
        <v>5089.5461834045582</v>
      </c>
      <c r="J144" s="122">
        <f t="shared" si="52"/>
        <v>5356.7400606252559</v>
      </c>
      <c r="K144" s="122">
        <f t="shared" si="52"/>
        <v>5546.0048325867701</v>
      </c>
      <c r="L144" s="122">
        <f t="shared" si="52"/>
        <v>0</v>
      </c>
      <c r="M144" s="122">
        <f t="shared" si="52"/>
        <v>5972.0850091015718</v>
      </c>
      <c r="N144" s="122">
        <f t="shared" si="52"/>
        <v>5764.083949813541</v>
      </c>
      <c r="O144" s="122">
        <f t="shared" si="52"/>
        <v>6159.607022103286</v>
      </c>
      <c r="P144" s="122">
        <f t="shared" si="52"/>
        <v>5572.4704607896174</v>
      </c>
      <c r="Q144" s="122">
        <f t="shared" si="52"/>
        <v>6711.7673890477372</v>
      </c>
      <c r="R144" s="122">
        <f t="shared" si="52"/>
        <v>5867.3382029320774</v>
      </c>
      <c r="S144" s="122">
        <f t="shared" si="52"/>
        <v>6029.9258655713465</v>
      </c>
      <c r="T144" s="122">
        <f t="shared" si="52"/>
        <v>5459.8361639823897</v>
      </c>
      <c r="U144" s="122">
        <f t="shared" si="52"/>
        <v>4978.6511730053708</v>
      </c>
      <c r="V144" s="122">
        <f t="shared" si="52"/>
        <v>5243.7436966162722</v>
      </c>
      <c r="W144" s="122">
        <f t="shared" si="52"/>
        <v>5539.0836151156045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8484.4267207959001</v>
      </c>
      <c r="D145" s="98">
        <v>8386.1186340618824</v>
      </c>
      <c r="E145" s="98">
        <v>7998.512633918348</v>
      </c>
      <c r="F145" s="98">
        <v>6989.4304528736111</v>
      </c>
      <c r="G145" s="98">
        <v>6592.494977448172</v>
      </c>
      <c r="H145" s="98">
        <v>5890.7391395895193</v>
      </c>
      <c r="I145" s="98">
        <v>5089.5461834045582</v>
      </c>
      <c r="J145" s="98">
        <v>5356.7400606252559</v>
      </c>
      <c r="K145" s="98">
        <v>5546.0048325867701</v>
      </c>
      <c r="L145" s="98">
        <v>0</v>
      </c>
      <c r="M145" s="98">
        <v>5972.0850091015718</v>
      </c>
      <c r="N145" s="98">
        <v>5764.083949813541</v>
      </c>
      <c r="O145" s="98">
        <v>6159.607022103286</v>
      </c>
      <c r="P145" s="98">
        <v>5572.4704607896174</v>
      </c>
      <c r="Q145" s="98">
        <v>6711.7673890477372</v>
      </c>
      <c r="R145" s="98">
        <v>5867.3382029320774</v>
      </c>
      <c r="S145" s="98">
        <v>6029.9258655713465</v>
      </c>
      <c r="T145" s="98">
        <v>5459.8361639823897</v>
      </c>
      <c r="U145" s="98">
        <v>4978.6511730053708</v>
      </c>
      <c r="V145" s="98">
        <v>5243.7436966162722</v>
      </c>
      <c r="W145" s="98">
        <v>5539.0836151156045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13.839048492044483</v>
      </c>
      <c r="D146" s="122">
        <f t="shared" si="53"/>
        <v>21.639679489992048</v>
      </c>
      <c r="E146" s="122">
        <f t="shared" si="53"/>
        <v>32.003249771242707</v>
      </c>
      <c r="F146" s="122">
        <f t="shared" si="53"/>
        <v>35.59302725890047</v>
      </c>
      <c r="G146" s="122">
        <f t="shared" si="53"/>
        <v>47.120248486375587</v>
      </c>
      <c r="H146" s="122">
        <f t="shared" si="53"/>
        <v>64.224443720361435</v>
      </c>
      <c r="I146" s="122">
        <f t="shared" si="53"/>
        <v>92.157659453964627</v>
      </c>
      <c r="J146" s="122">
        <f t="shared" si="53"/>
        <v>78.545995040279308</v>
      </c>
      <c r="K146" s="122">
        <f t="shared" si="53"/>
        <v>96.380500695866616</v>
      </c>
      <c r="L146" s="122">
        <f t="shared" si="53"/>
        <v>0</v>
      </c>
      <c r="M146" s="122">
        <f t="shared" si="53"/>
        <v>117.33366388494755</v>
      </c>
      <c r="N146" s="122">
        <f t="shared" si="53"/>
        <v>200.94776609684538</v>
      </c>
      <c r="O146" s="122">
        <f t="shared" si="53"/>
        <v>194.64813801540194</v>
      </c>
      <c r="P146" s="122">
        <f t="shared" si="53"/>
        <v>156.57754715823651</v>
      </c>
      <c r="Q146" s="122">
        <f t="shared" si="53"/>
        <v>261.38757378471081</v>
      </c>
      <c r="R146" s="122">
        <f t="shared" si="53"/>
        <v>265.98958336507025</v>
      </c>
      <c r="S146" s="122">
        <f t="shared" si="53"/>
        <v>274.29133003314359</v>
      </c>
      <c r="T146" s="122">
        <f t="shared" si="53"/>
        <v>306.82919169159965</v>
      </c>
      <c r="U146" s="122">
        <f t="shared" si="53"/>
        <v>308.31380420441525</v>
      </c>
      <c r="V146" s="122">
        <f t="shared" si="53"/>
        <v>326.72789619383315</v>
      </c>
      <c r="W146" s="122">
        <f t="shared" si="53"/>
        <v>274.67808135968875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13.839048492044483</v>
      </c>
      <c r="D147" s="98">
        <f>IF(RES_hhdet_in_tes!D147=0,0,RES_hhdet_in_tes!D147*1000*11630/RES_hhdet_in_new!D145)</f>
        <v>21.639679489992048</v>
      </c>
      <c r="E147" s="98">
        <f>IF(RES_hhdet_in_tes!E147=0,0,RES_hhdet_in_tes!E147*1000*11630/RES_hhdet_in_new!E145)</f>
        <v>32.003249771242707</v>
      </c>
      <c r="F147" s="98">
        <f>IF(RES_hhdet_in_tes!F147=0,0,RES_hhdet_in_tes!F147*1000*11630/RES_hhdet_in_new!F145)</f>
        <v>35.59302725890047</v>
      </c>
      <c r="G147" s="98">
        <f>IF(RES_hhdet_in_tes!G147=0,0,RES_hhdet_in_tes!G147*1000*11630/RES_hhdet_in_new!G145)</f>
        <v>47.120248486375587</v>
      </c>
      <c r="H147" s="98">
        <f>IF(RES_hhdet_in_tes!H147=0,0,RES_hhdet_in_tes!H147*1000*11630/RES_hhdet_in_new!H145)</f>
        <v>64.224443720361435</v>
      </c>
      <c r="I147" s="98">
        <f>IF(RES_hhdet_in_tes!I147=0,0,RES_hhdet_in_tes!I147*1000*11630/RES_hhdet_in_new!I145)</f>
        <v>92.157659453964627</v>
      </c>
      <c r="J147" s="98">
        <f>IF(RES_hhdet_in_tes!J147=0,0,RES_hhdet_in_tes!J147*1000*11630/RES_hhdet_in_new!J145)</f>
        <v>78.545995040279308</v>
      </c>
      <c r="K147" s="98">
        <f>IF(RES_hhdet_in_tes!K147=0,0,RES_hhdet_in_tes!K147*1000*11630/RES_hhdet_in_new!K145)</f>
        <v>96.380500695866616</v>
      </c>
      <c r="L147" s="98">
        <f>IF(RES_hhdet_in_tes!L147=0,0,RES_hhdet_in_tes!L147*1000*11630/RES_hhdet_in_new!L145)</f>
        <v>0</v>
      </c>
      <c r="M147" s="98">
        <f>IF(RES_hhdet_in_tes!M147=0,0,RES_hhdet_in_tes!M147*1000*11630/RES_hhdet_in_new!M145)</f>
        <v>117.33366388494755</v>
      </c>
      <c r="N147" s="98">
        <f>IF(RES_hhdet_in_tes!N147=0,0,RES_hhdet_in_tes!N147*1000*11630/RES_hhdet_in_new!N145)</f>
        <v>200.94776609684538</v>
      </c>
      <c r="O147" s="98">
        <f>IF(RES_hhdet_in_tes!O147=0,0,RES_hhdet_in_tes!O147*1000*11630/RES_hhdet_in_new!O145)</f>
        <v>194.64813801540194</v>
      </c>
      <c r="P147" s="98">
        <f>IF(RES_hhdet_in_tes!P147=0,0,RES_hhdet_in_tes!P147*1000*11630/RES_hhdet_in_new!P145)</f>
        <v>156.57754715823651</v>
      </c>
      <c r="Q147" s="98">
        <f>IF(RES_hhdet_in_tes!Q147=0,0,RES_hhdet_in_tes!Q147*1000*11630/RES_hhdet_in_new!Q145)</f>
        <v>261.38757378471081</v>
      </c>
      <c r="R147" s="98">
        <f>IF(RES_hhdet_in_tes!R147=0,0,RES_hhdet_in_tes!R147*1000*11630/RES_hhdet_in_new!R145)</f>
        <v>265.98958336507025</v>
      </c>
      <c r="S147" s="98">
        <f>IF(RES_hhdet_in_tes!S147=0,0,RES_hhdet_in_tes!S147*1000*11630/RES_hhdet_in_new!S145)</f>
        <v>274.29133003314359</v>
      </c>
      <c r="T147" s="98">
        <f>IF(RES_hhdet_in_tes!T147=0,0,RES_hhdet_in_tes!T147*1000*11630/RES_hhdet_in_new!T145)</f>
        <v>306.82919169159965</v>
      </c>
      <c r="U147" s="98">
        <f>IF(RES_hhdet_in_tes!U147=0,0,RES_hhdet_in_tes!U147*1000*11630/RES_hhdet_in_new!U145)</f>
        <v>308.31380420441525</v>
      </c>
      <c r="V147" s="98">
        <f>IF(RES_hhdet_in_tes!V147=0,0,RES_hhdet_in_tes!V147*1000*11630/RES_hhdet_in_new!V145)</f>
        <v>326.72789619383315</v>
      </c>
      <c r="W147" s="98">
        <f>IF(RES_hhdet_in_tes!W147=0,0,RES_hhdet_in_tes!W147*1000*11630/RES_hhdet_in_new!W145)</f>
        <v>274.67808135968875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619.70310133468945</v>
      </c>
      <c r="D148" s="122">
        <v>621.53065177102428</v>
      </c>
      <c r="E148" s="122">
        <v>636.16777626965597</v>
      </c>
      <c r="F148" s="122">
        <v>619.25409846234288</v>
      </c>
      <c r="G148" s="122">
        <v>620.47428646383764</v>
      </c>
      <c r="H148" s="122">
        <v>630.98161099774461</v>
      </c>
      <c r="I148" s="122">
        <v>683.26637410491139</v>
      </c>
      <c r="J148" s="122">
        <v>628.63978861546332</v>
      </c>
      <c r="K148" s="122">
        <v>502.64323744212277</v>
      </c>
      <c r="L148" s="122">
        <v>0</v>
      </c>
      <c r="M148" s="122">
        <v>500.51149373691999</v>
      </c>
      <c r="N148" s="122">
        <v>555.94120124860262</v>
      </c>
      <c r="O148" s="122">
        <v>680.90778801172894</v>
      </c>
      <c r="P148" s="122">
        <v>698.86649551361052</v>
      </c>
      <c r="Q148" s="122">
        <v>800.38686137630998</v>
      </c>
      <c r="R148" s="122">
        <v>830.04240497497676</v>
      </c>
      <c r="S148" s="122">
        <v>874.16903247931566</v>
      </c>
      <c r="T148" s="122">
        <v>1078.2135428634215</v>
      </c>
      <c r="U148" s="122">
        <v>1261.3660874932373</v>
      </c>
      <c r="V148" s="122">
        <v>1166.5044751290075</v>
      </c>
      <c r="W148" s="122">
        <v>1410.2640660699349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648.24570161804468</v>
      </c>
      <c r="D149" s="98">
        <v>643.99070147039754</v>
      </c>
      <c r="E149" s="98">
        <v>629.58199124092016</v>
      </c>
      <c r="F149" s="98">
        <v>624.05194803676693</v>
      </c>
      <c r="G149" s="98">
        <v>630.98855202530206</v>
      </c>
      <c r="H149" s="98">
        <v>638.77751714994054</v>
      </c>
      <c r="I149" s="98">
        <v>647.99159925487334</v>
      </c>
      <c r="J149" s="98">
        <v>623.92079529610965</v>
      </c>
      <c r="K149" s="98">
        <v>623.35845507099305</v>
      </c>
      <c r="L149" s="98">
        <v>0</v>
      </c>
      <c r="M149" s="98">
        <v>602.99900427603552</v>
      </c>
      <c r="N149" s="98">
        <v>604.02392976548265</v>
      </c>
      <c r="O149" s="98">
        <v>630.16662211858898</v>
      </c>
      <c r="P149" s="98">
        <v>706.32152838876516</v>
      </c>
      <c r="Q149" s="98">
        <v>754.69371624120504</v>
      </c>
      <c r="R149" s="98">
        <v>801.51364299500244</v>
      </c>
      <c r="S149" s="98">
        <v>966.29874959390213</v>
      </c>
      <c r="T149" s="98">
        <v>1288.1167747545376</v>
      </c>
      <c r="U149" s="98">
        <v>1054.8014417144927</v>
      </c>
      <c r="V149" s="98">
        <v>1404.19862577868</v>
      </c>
      <c r="W149" s="98">
        <v>1632.5916957863342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1296.3771754106219</v>
      </c>
      <c r="U150" s="98">
        <v>0</v>
      </c>
      <c r="V150" s="98">
        <v>1406.8578466760928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411.54014509114222</v>
      </c>
      <c r="U151" s="101">
        <v>0</v>
      </c>
      <c r="V151" s="101">
        <v>427.62272440710194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884.83703031947971</v>
      </c>
      <c r="U152" s="104">
        <v>0</v>
      </c>
      <c r="V152" s="104">
        <v>979.23512226899084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600.76119387391714</v>
      </c>
      <c r="D153" s="101">
        <v>615.71313070135079</v>
      </c>
      <c r="E153" s="101">
        <v>637.65970168069646</v>
      </c>
      <c r="F153" s="101">
        <v>618.44949014861959</v>
      </c>
      <c r="G153" s="101">
        <v>619.06455253380898</v>
      </c>
      <c r="H153" s="101">
        <v>629.87090393842652</v>
      </c>
      <c r="I153" s="101">
        <v>687.91892234652323</v>
      </c>
      <c r="J153" s="101">
        <v>629.0414050681743</v>
      </c>
      <c r="K153" s="101">
        <v>496.96252131841129</v>
      </c>
      <c r="L153" s="101">
        <v>0</v>
      </c>
      <c r="M153" s="101">
        <v>496.08191168394927</v>
      </c>
      <c r="N153" s="101">
        <v>553.98357814351016</v>
      </c>
      <c r="O153" s="101">
        <v>683.74095116353271</v>
      </c>
      <c r="P153" s="101">
        <v>698.79410191093859</v>
      </c>
      <c r="Q153" s="101">
        <v>802.5417077726604</v>
      </c>
      <c r="R153" s="101">
        <v>832.12804499418473</v>
      </c>
      <c r="S153" s="101">
        <v>871.83079879808224</v>
      </c>
      <c r="T153" s="101">
        <v>1053.99096655939</v>
      </c>
      <c r="U153" s="101">
        <v>1272.6149202500947</v>
      </c>
      <c r="V153" s="101">
        <v>1144.2695750822018</v>
      </c>
      <c r="W153" s="101">
        <v>1395.8605079465572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496.13922567110683</v>
      </c>
      <c r="N154" s="104">
        <v>553.48599707173901</v>
      </c>
      <c r="O154" s="104">
        <v>682.58442215091964</v>
      </c>
      <c r="P154" s="104">
        <v>0</v>
      </c>
      <c r="Q154" s="104">
        <v>798.88937367028859</v>
      </c>
      <c r="R154" s="104">
        <v>827.50792115083868</v>
      </c>
      <c r="S154" s="104">
        <v>870.04181354386424</v>
      </c>
      <c r="T154" s="104">
        <v>1062.2393009334107</v>
      </c>
      <c r="U154" s="104">
        <v>1275.4093957398513</v>
      </c>
      <c r="V154" s="104">
        <v>1144.7008556645912</v>
      </c>
      <c r="W154" s="104">
        <v>1392.2429560530447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155.68260519624093</v>
      </c>
      <c r="N155" s="98">
        <v>182.74075199363759</v>
      </c>
      <c r="O155" s="98">
        <v>247.92088787561673</v>
      </c>
      <c r="P155" s="98">
        <v>0</v>
      </c>
      <c r="Q155" s="98">
        <v>261.98838625786601</v>
      </c>
      <c r="R155" s="98">
        <v>272.87634359531972</v>
      </c>
      <c r="S155" s="98">
        <v>261.76090125220389</v>
      </c>
      <c r="T155" s="98">
        <v>335.90538750857644</v>
      </c>
      <c r="U155" s="98">
        <v>378.60082569482967</v>
      </c>
      <c r="V155" s="98">
        <v>342.87178607030449</v>
      </c>
      <c r="W155" s="98">
        <v>413.63001946884918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340.45662047486599</v>
      </c>
      <c r="N156" s="98">
        <v>370.74524507810139</v>
      </c>
      <c r="O156" s="98">
        <v>434.66353427530305</v>
      </c>
      <c r="P156" s="98">
        <v>0</v>
      </c>
      <c r="Q156" s="98">
        <v>536.90098741242241</v>
      </c>
      <c r="R156" s="98">
        <v>554.6315775555189</v>
      </c>
      <c r="S156" s="98">
        <v>608.28091229166034</v>
      </c>
      <c r="T156" s="98">
        <v>726.33391342483412</v>
      </c>
      <c r="U156" s="98">
        <v>896.80857004502161</v>
      </c>
      <c r="V156" s="98">
        <v>801.82906959428658</v>
      </c>
      <c r="W156" s="98">
        <v>978.6129365841955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217.28619050591647</v>
      </c>
      <c r="D157" s="122">
        <v>195.73599448932461</v>
      </c>
      <c r="E157" s="122">
        <v>216.4892287369976</v>
      </c>
      <c r="F157" s="122">
        <v>228.53975203496293</v>
      </c>
      <c r="G157" s="122">
        <v>224.15506158586467</v>
      </c>
      <c r="H157" s="122">
        <v>201.50770509805858</v>
      </c>
      <c r="I157" s="122">
        <v>226.01041987385355</v>
      </c>
      <c r="J157" s="122">
        <v>192.30783377767634</v>
      </c>
      <c r="K157" s="122">
        <v>178.54967640317847</v>
      </c>
      <c r="L157" s="122">
        <v>0</v>
      </c>
      <c r="M157" s="122">
        <v>180.0595953821844</v>
      </c>
      <c r="N157" s="122">
        <v>186.71127246250734</v>
      </c>
      <c r="O157" s="122">
        <v>182.38451309068139</v>
      </c>
      <c r="P157" s="122">
        <v>212.88282589819755</v>
      </c>
      <c r="Q157" s="122">
        <v>225.81572416919369</v>
      </c>
      <c r="R157" s="122">
        <v>232.69411162858179</v>
      </c>
      <c r="S157" s="122">
        <v>280.47856848764809</v>
      </c>
      <c r="T157" s="122">
        <v>276.03535167802175</v>
      </c>
      <c r="U157" s="122">
        <v>290.13348347901314</v>
      </c>
      <c r="V157" s="122">
        <v>308.99468472033607</v>
      </c>
      <c r="W157" s="122">
        <v>366.54060155034921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230.60720792213516</v>
      </c>
      <c r="D158" s="98">
        <v>207.06223797133035</v>
      </c>
      <c r="E158" s="98">
        <v>201.47321767269548</v>
      </c>
      <c r="F158" s="98">
        <v>216.89922415291349</v>
      </c>
      <c r="G158" s="98">
        <v>228.90724606386951</v>
      </c>
      <c r="H158" s="98">
        <v>209.67446567029239</v>
      </c>
      <c r="I158" s="98">
        <v>213.20475245669445</v>
      </c>
      <c r="J158" s="98">
        <v>203.17108120770803</v>
      </c>
      <c r="K158" s="98">
        <v>189.69608922639659</v>
      </c>
      <c r="L158" s="98">
        <v>0</v>
      </c>
      <c r="M158" s="98">
        <v>179.96694251673603</v>
      </c>
      <c r="N158" s="98">
        <v>184.65071890993735</v>
      </c>
      <c r="O158" s="98">
        <v>185.86651472264282</v>
      </c>
      <c r="P158" s="98">
        <v>206.52763640660771</v>
      </c>
      <c r="Q158" s="98">
        <v>224.32999327014539</v>
      </c>
      <c r="R158" s="98">
        <v>255.86504231273042</v>
      </c>
      <c r="S158" s="98">
        <v>288.1127281774763</v>
      </c>
      <c r="T158" s="98">
        <v>167.16121362204152</v>
      </c>
      <c r="U158" s="98">
        <v>342.97771160346866</v>
      </c>
      <c r="V158" s="98">
        <v>215.34098026079459</v>
      </c>
      <c r="W158" s="98">
        <v>437.07481604452778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216.18267427025336</v>
      </c>
      <c r="D159" s="33">
        <v>194.98091159052419</v>
      </c>
      <c r="E159" s="33">
        <v>217.06518532576536</v>
      </c>
      <c r="F159" s="33">
        <v>229.29820002727777</v>
      </c>
      <c r="G159" s="33">
        <v>223.78950893371044</v>
      </c>
      <c r="H159" s="33">
        <v>200.820197192743</v>
      </c>
      <c r="I159" s="33">
        <v>227.06776855967399</v>
      </c>
      <c r="J159" s="33">
        <v>191.25655176831839</v>
      </c>
      <c r="K159" s="33">
        <v>177.88619944941547</v>
      </c>
      <c r="L159" s="33">
        <v>0</v>
      </c>
      <c r="M159" s="33">
        <v>180.06380687606841</v>
      </c>
      <c r="N159" s="33">
        <v>186.79533484624403</v>
      </c>
      <c r="O159" s="33">
        <v>182.25094182471543</v>
      </c>
      <c r="P159" s="33">
        <v>213.01276230162406</v>
      </c>
      <c r="Q159" s="33">
        <v>225.86828112951619</v>
      </c>
      <c r="R159" s="33">
        <v>232.0999852007831</v>
      </c>
      <c r="S159" s="33">
        <v>280.38573314484512</v>
      </c>
      <c r="T159" s="33">
        <v>276.23703269942831</v>
      </c>
      <c r="U159" s="33">
        <v>288.05274199661272</v>
      </c>
      <c r="V159" s="33">
        <v>311.79941805701509</v>
      </c>
      <c r="W159" s="33">
        <v>362.8729071988335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7327.1126974028421</v>
      </c>
      <c r="H161" s="117">
        <f t="shared" si="54"/>
        <v>6613.1357465294859</v>
      </c>
      <c r="I161" s="117">
        <f t="shared" si="54"/>
        <v>6181.5504725721748</v>
      </c>
      <c r="J161" s="117">
        <f t="shared" si="54"/>
        <v>6339.0117797020584</v>
      </c>
      <c r="K161" s="117">
        <f t="shared" si="54"/>
        <v>6173.9497536379304</v>
      </c>
      <c r="L161" s="117">
        <f t="shared" si="54"/>
        <v>0</v>
      </c>
      <c r="M161" s="117">
        <f t="shared" si="54"/>
        <v>7340.8930173512481</v>
      </c>
      <c r="N161" s="117">
        <f t="shared" si="54"/>
        <v>8238.3589617779216</v>
      </c>
      <c r="O161" s="117">
        <f t="shared" si="54"/>
        <v>8136.9866680129117</v>
      </c>
      <c r="P161" s="117">
        <f t="shared" si="54"/>
        <v>7713.235864725485</v>
      </c>
      <c r="Q161" s="117">
        <f t="shared" si="54"/>
        <v>7939.9325882560979</v>
      </c>
      <c r="R161" s="117">
        <f t="shared" ref="R161:V161" si="55">R162+R164+R166+R175</f>
        <v>7923.5212353159659</v>
      </c>
      <c r="S161" s="117">
        <f t="shared" si="55"/>
        <v>5298.455885236569</v>
      </c>
      <c r="T161" s="117">
        <f t="shared" si="55"/>
        <v>5303.1952869905481</v>
      </c>
      <c r="U161" s="117">
        <f t="shared" si="55"/>
        <v>6773.189726268748</v>
      </c>
      <c r="V161" s="117">
        <f t="shared" si="55"/>
        <v>8153.2506371816253</v>
      </c>
      <c r="W161" s="117">
        <f t="shared" ref="W161" si="56">W162+W164+W166+W175</f>
        <v>6587.2750717579092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6435.6694061076387</v>
      </c>
      <c r="H162" s="122">
        <f t="shared" si="57"/>
        <v>5717.1896465847822</v>
      </c>
      <c r="I162" s="122">
        <f t="shared" si="57"/>
        <v>5180.0819395228464</v>
      </c>
      <c r="J162" s="122">
        <f t="shared" si="57"/>
        <v>5439.7491320390654</v>
      </c>
      <c r="K162" s="122">
        <f t="shared" si="57"/>
        <v>5395.5393719926269</v>
      </c>
      <c r="L162" s="122">
        <f t="shared" si="57"/>
        <v>0</v>
      </c>
      <c r="M162" s="122">
        <f t="shared" si="57"/>
        <v>6580.063623803474</v>
      </c>
      <c r="N162" s="122">
        <f t="shared" si="57"/>
        <v>7296.1796401323136</v>
      </c>
      <c r="O162" s="122">
        <f t="shared" si="57"/>
        <v>7081.1619098442497</v>
      </c>
      <c r="P162" s="122">
        <f t="shared" si="57"/>
        <v>6647.6013628303108</v>
      </c>
      <c r="Q162" s="122">
        <f t="shared" si="57"/>
        <v>6657.0171294507436</v>
      </c>
      <c r="R162" s="122">
        <f t="shared" si="57"/>
        <v>6596.3328129615848</v>
      </c>
      <c r="S162" s="122">
        <f t="shared" si="57"/>
        <v>3871.2288096645216</v>
      </c>
      <c r="T162" s="122">
        <f t="shared" si="57"/>
        <v>3644.220173816037</v>
      </c>
      <c r="U162" s="122">
        <f t="shared" si="57"/>
        <v>4929.1552817095117</v>
      </c>
      <c r="V162" s="122">
        <f t="shared" si="57"/>
        <v>6397.4159894196719</v>
      </c>
      <c r="W162" s="122">
        <f t="shared" si="57"/>
        <v>4672.0543271970282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6435.6694061076387</v>
      </c>
      <c r="H163" s="33">
        <v>5717.1896465847822</v>
      </c>
      <c r="I163" s="33">
        <v>5180.0819395228464</v>
      </c>
      <c r="J163" s="33">
        <v>5439.7491320390654</v>
      </c>
      <c r="K163" s="33">
        <v>5395.5393719926269</v>
      </c>
      <c r="L163" s="33">
        <v>0</v>
      </c>
      <c r="M163" s="33">
        <v>6580.063623803474</v>
      </c>
      <c r="N163" s="33">
        <v>7296.1796401323136</v>
      </c>
      <c r="O163" s="33">
        <v>7081.1619098442497</v>
      </c>
      <c r="P163" s="33">
        <v>6647.6013628303108</v>
      </c>
      <c r="Q163" s="33">
        <v>6657.0171294507436</v>
      </c>
      <c r="R163" s="33">
        <v>6596.3328129615848</v>
      </c>
      <c r="S163" s="33">
        <v>3871.2288096645216</v>
      </c>
      <c r="T163" s="33">
        <v>3644.220173816037</v>
      </c>
      <c r="U163" s="33">
        <v>4929.1552817095117</v>
      </c>
      <c r="V163" s="33">
        <v>6397.4159894196719</v>
      </c>
      <c r="W163" s="33">
        <v>4672.0543271970282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46.802914635124054</v>
      </c>
      <c r="H164" s="122">
        <f t="shared" si="58"/>
        <v>63.442390036947515</v>
      </c>
      <c r="I164" s="122">
        <f t="shared" si="58"/>
        <v>92.165690382591436</v>
      </c>
      <c r="J164" s="122">
        <f t="shared" si="58"/>
        <v>78.286221755419689</v>
      </c>
      <c r="K164" s="122">
        <f t="shared" si="58"/>
        <v>97.381554205509673</v>
      </c>
      <c r="L164" s="122">
        <f t="shared" si="58"/>
        <v>0</v>
      </c>
      <c r="M164" s="122">
        <f t="shared" si="58"/>
        <v>80.318762151172507</v>
      </c>
      <c r="N164" s="122">
        <f t="shared" si="58"/>
        <v>199.53831420277643</v>
      </c>
      <c r="O164" s="122">
        <f t="shared" si="58"/>
        <v>192.52361326351678</v>
      </c>
      <c r="P164" s="122">
        <f t="shared" si="58"/>
        <v>153.897191346733</v>
      </c>
      <c r="Q164" s="122">
        <f t="shared" si="58"/>
        <v>256.70170864422323</v>
      </c>
      <c r="R164" s="122">
        <f t="shared" si="58"/>
        <v>264.41959203734848</v>
      </c>
      <c r="S164" s="122">
        <f t="shared" si="58"/>
        <v>272.57007474159064</v>
      </c>
      <c r="T164" s="122">
        <f t="shared" si="58"/>
        <v>304.71704705470944</v>
      </c>
      <c r="U164" s="122">
        <f t="shared" si="58"/>
        <v>292.53233771328388</v>
      </c>
      <c r="V164" s="122">
        <f t="shared" si="58"/>
        <v>280.36069734215567</v>
      </c>
      <c r="W164" s="122">
        <f t="shared" si="58"/>
        <v>138.49081370190575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</v>
      </c>
      <c r="D165" s="98">
        <f>IF(RES_hhdet_in_tes!D165=0,0,RES_hhdet_in_tes!D165*1000*11630/RES_hhdet_in_new!D163)</f>
        <v>0</v>
      </c>
      <c r="E165" s="98">
        <f>IF(RES_hhdet_in_tes!E165=0,0,RES_hhdet_in_tes!E165*1000*11630/RES_hhdet_in_new!E163)</f>
        <v>0</v>
      </c>
      <c r="F165" s="98">
        <f>IF(RES_hhdet_in_tes!F165=0,0,RES_hhdet_in_tes!F165*1000*11630/RES_hhdet_in_new!F163)</f>
        <v>0</v>
      </c>
      <c r="G165" s="98">
        <f>IF(RES_hhdet_in_tes!G165=0,0,RES_hhdet_in_tes!G165*1000*11630/RES_hhdet_in_new!G163)</f>
        <v>46.802914635124054</v>
      </c>
      <c r="H165" s="98">
        <f>IF(RES_hhdet_in_tes!H165=0,0,RES_hhdet_in_tes!H165*1000*11630/RES_hhdet_in_new!H163)</f>
        <v>63.442390036947515</v>
      </c>
      <c r="I165" s="98">
        <f>IF(RES_hhdet_in_tes!I165=0,0,RES_hhdet_in_tes!I165*1000*11630/RES_hhdet_in_new!I163)</f>
        <v>92.165690382591436</v>
      </c>
      <c r="J165" s="98">
        <f>IF(RES_hhdet_in_tes!J165=0,0,RES_hhdet_in_tes!J165*1000*11630/RES_hhdet_in_new!J163)</f>
        <v>78.286221755419689</v>
      </c>
      <c r="K165" s="98">
        <f>IF(RES_hhdet_in_tes!K165=0,0,RES_hhdet_in_tes!K165*1000*11630/RES_hhdet_in_new!K163)</f>
        <v>97.381554205509673</v>
      </c>
      <c r="L165" s="98">
        <f>IF(RES_hhdet_in_tes!L165=0,0,RES_hhdet_in_tes!L165*1000*11630/RES_hhdet_in_new!L163)</f>
        <v>0</v>
      </c>
      <c r="M165" s="98">
        <f>IF(RES_hhdet_in_tes!M165=0,0,RES_hhdet_in_tes!M165*1000*11630/RES_hhdet_in_new!M163)</f>
        <v>80.318762151172507</v>
      </c>
      <c r="N165" s="98">
        <f>IF(RES_hhdet_in_tes!N165=0,0,RES_hhdet_in_tes!N165*1000*11630/RES_hhdet_in_new!N163)</f>
        <v>199.53831420277643</v>
      </c>
      <c r="O165" s="98">
        <f>IF(RES_hhdet_in_tes!O165=0,0,RES_hhdet_in_tes!O165*1000*11630/RES_hhdet_in_new!O163)</f>
        <v>192.52361326351678</v>
      </c>
      <c r="P165" s="98">
        <f>IF(RES_hhdet_in_tes!P165=0,0,RES_hhdet_in_tes!P165*1000*11630/RES_hhdet_in_new!P163)</f>
        <v>153.897191346733</v>
      </c>
      <c r="Q165" s="98">
        <f>IF(RES_hhdet_in_tes!Q165=0,0,RES_hhdet_in_tes!Q165*1000*11630/RES_hhdet_in_new!Q163)</f>
        <v>256.70170864422323</v>
      </c>
      <c r="R165" s="98">
        <f>IF(RES_hhdet_in_tes!R165=0,0,RES_hhdet_in_tes!R165*1000*11630/RES_hhdet_in_new!R163)</f>
        <v>264.41959203734848</v>
      </c>
      <c r="S165" s="98">
        <f>IF(RES_hhdet_in_tes!S165=0,0,RES_hhdet_in_tes!S165*1000*11630/RES_hhdet_in_new!S163)</f>
        <v>272.57007474159064</v>
      </c>
      <c r="T165" s="98">
        <f>IF(RES_hhdet_in_tes!T165=0,0,RES_hhdet_in_tes!T165*1000*11630/RES_hhdet_in_new!T163)</f>
        <v>304.71704705470944</v>
      </c>
      <c r="U165" s="98">
        <f>IF(RES_hhdet_in_tes!U165=0,0,RES_hhdet_in_tes!U165*1000*11630/RES_hhdet_in_new!U163)</f>
        <v>292.53233771328388</v>
      </c>
      <c r="V165" s="98">
        <f>IF(RES_hhdet_in_tes!V165=0,0,RES_hhdet_in_tes!V165*1000*11630/RES_hhdet_in_new!V163)</f>
        <v>280.36069734215567</v>
      </c>
      <c r="W165" s="98">
        <f>IF(RES_hhdet_in_tes!W165=0,0,RES_hhdet_in_tes!W165*1000*11630/RES_hhdet_in_new!W163)</f>
        <v>138.49081370190575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620.48093921373766</v>
      </c>
      <c r="H166" s="122">
        <v>630.98924424630934</v>
      </c>
      <c r="I166" s="122">
        <v>683.30652854444986</v>
      </c>
      <c r="J166" s="122">
        <v>628.63803773195013</v>
      </c>
      <c r="K166" s="122">
        <v>502.45799669895842</v>
      </c>
      <c r="L166" s="122">
        <v>0</v>
      </c>
      <c r="M166" s="122">
        <v>500.45113753017216</v>
      </c>
      <c r="N166" s="122">
        <v>555.93074187871184</v>
      </c>
      <c r="O166" s="122">
        <v>680.91703810088268</v>
      </c>
      <c r="P166" s="122">
        <v>698.86295032384555</v>
      </c>
      <c r="Q166" s="122">
        <v>800.39812826331581</v>
      </c>
      <c r="R166" s="122">
        <v>830.05948467748078</v>
      </c>
      <c r="S166" s="122">
        <v>874.17333365478055</v>
      </c>
      <c r="T166" s="122">
        <v>1078.2134069989929</v>
      </c>
      <c r="U166" s="122">
        <v>1261.3678956721128</v>
      </c>
      <c r="V166" s="122">
        <v>1166.4766769244602</v>
      </c>
      <c r="W166" s="122">
        <v>1410.1903493608756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630.98855202530206</v>
      </c>
      <c r="H167" s="98">
        <v>638.77751714994054</v>
      </c>
      <c r="I167" s="98">
        <v>647.99159925487334</v>
      </c>
      <c r="J167" s="98">
        <v>623.92079529610953</v>
      </c>
      <c r="K167" s="98">
        <v>623.35845507099293</v>
      </c>
      <c r="L167" s="98">
        <v>0</v>
      </c>
      <c r="M167" s="98">
        <v>602.99900427603541</v>
      </c>
      <c r="N167" s="98">
        <v>604.02392976548254</v>
      </c>
      <c r="O167" s="98">
        <v>630.16662211858875</v>
      </c>
      <c r="P167" s="98">
        <v>706.32152838876516</v>
      </c>
      <c r="Q167" s="98">
        <v>754.69371624120527</v>
      </c>
      <c r="R167" s="98">
        <v>801.51364299500233</v>
      </c>
      <c r="S167" s="98">
        <v>966.29874959390213</v>
      </c>
      <c r="T167" s="98">
        <v>1288.1167747545376</v>
      </c>
      <c r="U167" s="98">
        <v>1054.8014417144927</v>
      </c>
      <c r="V167" s="98">
        <v>1404.1986257786798</v>
      </c>
      <c r="W167" s="98">
        <v>1632.591695786334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1296.3771754106222</v>
      </c>
      <c r="U168" s="98">
        <v>0</v>
      </c>
      <c r="V168" s="98">
        <v>1406.8578466760928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411.54014509114228</v>
      </c>
      <c r="U169" s="101">
        <v>0</v>
      </c>
      <c r="V169" s="101">
        <v>427.62272440710194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884.83703031947982</v>
      </c>
      <c r="U170" s="104">
        <v>0</v>
      </c>
      <c r="V170" s="104">
        <v>979.23512226899084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619.06455253380898</v>
      </c>
      <c r="H171" s="101">
        <v>629.87090393842641</v>
      </c>
      <c r="I171" s="101">
        <v>687.918922346523</v>
      </c>
      <c r="J171" s="101">
        <v>629.04140506817419</v>
      </c>
      <c r="K171" s="101">
        <v>496.96252131841129</v>
      </c>
      <c r="L171" s="101">
        <v>0</v>
      </c>
      <c r="M171" s="101">
        <v>496.08191168394933</v>
      </c>
      <c r="N171" s="101">
        <v>553.98357814351016</v>
      </c>
      <c r="O171" s="101">
        <v>683.74095116353271</v>
      </c>
      <c r="P171" s="101">
        <v>698.79410191093871</v>
      </c>
      <c r="Q171" s="101">
        <v>802.5417077726604</v>
      </c>
      <c r="R171" s="101">
        <v>832.12804499418473</v>
      </c>
      <c r="S171" s="101">
        <v>871.83079879808224</v>
      </c>
      <c r="T171" s="101">
        <v>1053.9909665593902</v>
      </c>
      <c r="U171" s="101">
        <v>1272.6149202500947</v>
      </c>
      <c r="V171" s="101">
        <v>1144.269575082202</v>
      </c>
      <c r="W171" s="101">
        <v>1395.8605079465572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496.13922567110677</v>
      </c>
      <c r="N172" s="104">
        <v>553.48599707173889</v>
      </c>
      <c r="O172" s="104">
        <v>682.58442215091964</v>
      </c>
      <c r="P172" s="104">
        <v>0</v>
      </c>
      <c r="Q172" s="104">
        <v>798.88937367028871</v>
      </c>
      <c r="R172" s="104">
        <v>827.50792115083868</v>
      </c>
      <c r="S172" s="104">
        <v>870.04181354386401</v>
      </c>
      <c r="T172" s="104">
        <v>1062.2393009334105</v>
      </c>
      <c r="U172" s="104">
        <v>1275.4093957398513</v>
      </c>
      <c r="V172" s="104">
        <v>1144.7008556645908</v>
      </c>
      <c r="W172" s="104">
        <v>1392.2429560530447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155.6826051962409</v>
      </c>
      <c r="N173" s="98">
        <v>182.74075199363762</v>
      </c>
      <c r="O173" s="98">
        <v>247.9208878756167</v>
      </c>
      <c r="P173" s="98">
        <v>0</v>
      </c>
      <c r="Q173" s="98">
        <v>261.98838625786607</v>
      </c>
      <c r="R173" s="98">
        <v>272.87634359531972</v>
      </c>
      <c r="S173" s="98">
        <v>261.76090125220389</v>
      </c>
      <c r="T173" s="98">
        <v>335.90538750857644</v>
      </c>
      <c r="U173" s="98">
        <v>378.60082569482967</v>
      </c>
      <c r="V173" s="98">
        <v>342.87178607030444</v>
      </c>
      <c r="W173" s="98">
        <v>413.63001946884913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340.45662047486599</v>
      </c>
      <c r="N174" s="33">
        <v>370.74524507810145</v>
      </c>
      <c r="O174" s="33">
        <v>434.66353427530299</v>
      </c>
      <c r="P174" s="33">
        <v>0</v>
      </c>
      <c r="Q174" s="33">
        <v>536.90098741242264</v>
      </c>
      <c r="R174" s="33">
        <v>554.63157755551902</v>
      </c>
      <c r="S174" s="33">
        <v>608.28091229166012</v>
      </c>
      <c r="T174" s="33">
        <v>726.33391342483401</v>
      </c>
      <c r="U174" s="33">
        <v>896.80857004502161</v>
      </c>
      <c r="V174" s="33">
        <v>801.82906959428658</v>
      </c>
      <c r="W174" s="33">
        <v>978.61293658419561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224.15943744634166</v>
      </c>
      <c r="H175" s="122">
        <v>201.51446566144622</v>
      </c>
      <c r="I175" s="122">
        <v>225.99631412228726</v>
      </c>
      <c r="J175" s="122">
        <v>192.33838817562321</v>
      </c>
      <c r="K175" s="122">
        <v>178.57083074083465</v>
      </c>
      <c r="L175" s="122">
        <v>0</v>
      </c>
      <c r="M175" s="122">
        <v>180.05949386642965</v>
      </c>
      <c r="N175" s="122">
        <v>186.71026556411877</v>
      </c>
      <c r="O175" s="122">
        <v>182.38410680426284</v>
      </c>
      <c r="P175" s="122">
        <v>212.87436022459619</v>
      </c>
      <c r="Q175" s="122">
        <v>225.81562189781576</v>
      </c>
      <c r="R175" s="122">
        <v>232.709345639551</v>
      </c>
      <c r="S175" s="122">
        <v>280.48366717567694</v>
      </c>
      <c r="T175" s="122">
        <v>276.0446591208086</v>
      </c>
      <c r="U175" s="122">
        <v>290.13421117384081</v>
      </c>
      <c r="V175" s="122">
        <v>308.9972734953372</v>
      </c>
      <c r="W175" s="122">
        <v>366.53958149810052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228.90724606386954</v>
      </c>
      <c r="H176" s="98">
        <v>209.67446567029239</v>
      </c>
      <c r="I176" s="98">
        <v>213.20475245669448</v>
      </c>
      <c r="J176" s="98">
        <v>203.17108120770803</v>
      </c>
      <c r="K176" s="98">
        <v>189.69608922639657</v>
      </c>
      <c r="L176" s="98">
        <v>0</v>
      </c>
      <c r="M176" s="98">
        <v>179.96694251673605</v>
      </c>
      <c r="N176" s="98">
        <v>184.65071890993732</v>
      </c>
      <c r="O176" s="98">
        <v>185.86651472264285</v>
      </c>
      <c r="P176" s="98">
        <v>206.52763640660768</v>
      </c>
      <c r="Q176" s="98">
        <v>224.32999327014539</v>
      </c>
      <c r="R176" s="98">
        <v>255.86504231273045</v>
      </c>
      <c r="S176" s="98">
        <v>288.11272817747619</v>
      </c>
      <c r="T176" s="98">
        <v>167.16121362204152</v>
      </c>
      <c r="U176" s="98">
        <v>342.97771160346866</v>
      </c>
      <c r="V176" s="98">
        <v>215.34098026079459</v>
      </c>
      <c r="W176" s="98">
        <v>437.07481604452778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223.78950893371047</v>
      </c>
      <c r="H177" s="33">
        <v>200.820197192743</v>
      </c>
      <c r="I177" s="33">
        <v>227.06776855967394</v>
      </c>
      <c r="J177" s="33">
        <v>191.25655176831845</v>
      </c>
      <c r="K177" s="33">
        <v>177.88619944941547</v>
      </c>
      <c r="L177" s="33">
        <v>0</v>
      </c>
      <c r="M177" s="33">
        <v>180.06380687606847</v>
      </c>
      <c r="N177" s="33">
        <v>186.79533484624409</v>
      </c>
      <c r="O177" s="33">
        <v>182.25094182471545</v>
      </c>
      <c r="P177" s="33">
        <v>213.01276230162401</v>
      </c>
      <c r="Q177" s="33">
        <v>225.86828112951619</v>
      </c>
      <c r="R177" s="33">
        <v>232.0999852007831</v>
      </c>
      <c r="S177" s="33">
        <v>280.38573314484512</v>
      </c>
      <c r="T177" s="33">
        <v>276.23703269942831</v>
      </c>
      <c r="U177" s="33">
        <v>288.05274199661272</v>
      </c>
      <c r="V177" s="33">
        <v>311.79941805701509</v>
      </c>
      <c r="W177" s="33">
        <v>362.8729071988335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4906.3134490800594</v>
      </c>
      <c r="D3" s="117">
        <f t="shared" si="0"/>
        <v>8278.703409380325</v>
      </c>
      <c r="E3" s="117">
        <f t="shared" si="0"/>
        <v>5290.1727573076832</v>
      </c>
      <c r="F3" s="117">
        <f t="shared" si="0"/>
        <v>6503.4036211836737</v>
      </c>
      <c r="G3" s="117">
        <f t="shared" si="0"/>
        <v>3168.7130777491584</v>
      </c>
      <c r="H3" s="117">
        <f t="shared" si="0"/>
        <v>3148.2285028238193</v>
      </c>
      <c r="I3" s="117">
        <f t="shared" si="0"/>
        <v>2831.9771990802301</v>
      </c>
      <c r="J3" s="117">
        <f t="shared" si="0"/>
        <v>4524.4133866888224</v>
      </c>
      <c r="K3" s="117">
        <f t="shared" si="0"/>
        <v>3544.8491276234058</v>
      </c>
      <c r="L3" s="117">
        <f t="shared" si="0"/>
        <v>0</v>
      </c>
      <c r="M3" s="117">
        <f t="shared" si="0"/>
        <v>0</v>
      </c>
      <c r="N3" s="117">
        <f t="shared" si="0"/>
        <v>4866.5831368126856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3864.4516836546918</v>
      </c>
      <c r="S3" s="117">
        <f t="shared" si="1"/>
        <v>3885.1596637913949</v>
      </c>
      <c r="T3" s="117">
        <f t="shared" si="1"/>
        <v>2909.7691332422851</v>
      </c>
      <c r="U3" s="117">
        <f t="shared" si="1"/>
        <v>2393.5781668610316</v>
      </c>
      <c r="V3" s="117">
        <f t="shared" si="1"/>
        <v>3539.2670090363749</v>
      </c>
      <c r="W3" s="117">
        <f t="shared" ref="W3" si="2">W4+W7+W9+W19</f>
        <v>2792.3675582599449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4594.2116765812525</v>
      </c>
      <c r="D4" s="122">
        <f t="shared" si="3"/>
        <v>7736.9655019510255</v>
      </c>
      <c r="E4" s="122">
        <f t="shared" si="3"/>
        <v>4924.0064510911689</v>
      </c>
      <c r="F4" s="122">
        <f t="shared" si="3"/>
        <v>6188.8821249738912</v>
      </c>
      <c r="G4" s="122">
        <f t="shared" si="3"/>
        <v>3089.8608662323436</v>
      </c>
      <c r="H4" s="122">
        <f t="shared" si="3"/>
        <v>2975.0769671786675</v>
      </c>
      <c r="I4" s="122">
        <f t="shared" si="3"/>
        <v>2579.1001846278023</v>
      </c>
      <c r="J4" s="122">
        <f t="shared" si="3"/>
        <v>3894.3152764677602</v>
      </c>
      <c r="K4" s="122">
        <f t="shared" si="3"/>
        <v>3073.5829514445168</v>
      </c>
      <c r="L4" s="122">
        <f t="shared" si="3"/>
        <v>0</v>
      </c>
      <c r="M4" s="122">
        <f t="shared" si="3"/>
        <v>0</v>
      </c>
      <c r="N4" s="122">
        <f t="shared" si="3"/>
        <v>4451.7402326578331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3310.3248913328871</v>
      </c>
      <c r="S4" s="122">
        <f t="shared" si="4"/>
        <v>3302.1129453469257</v>
      </c>
      <c r="T4" s="122">
        <f t="shared" si="4"/>
        <v>2382.8682453508191</v>
      </c>
      <c r="U4" s="122">
        <f t="shared" si="4"/>
        <v>1879.1841894934662</v>
      </c>
      <c r="V4" s="122">
        <f t="shared" si="4"/>
        <v>2691.986034524306</v>
      </c>
      <c r="W4" s="122">
        <f t="shared" ref="W4" si="5">SUM(W5:W6)</f>
        <v>2289.207429085086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4594.2116765812525</v>
      </c>
      <c r="D5" s="98">
        <v>7736.9655019510255</v>
      </c>
      <c r="E5" s="98">
        <v>4924.0064510911689</v>
      </c>
      <c r="F5" s="98">
        <v>6188.8821249738912</v>
      </c>
      <c r="G5" s="98">
        <v>3089.8608662323436</v>
      </c>
      <c r="H5" s="98">
        <v>2975.0769671786675</v>
      </c>
      <c r="I5" s="98">
        <v>2579.1001846278023</v>
      </c>
      <c r="J5" s="98">
        <v>3894.3152764677602</v>
      </c>
      <c r="K5" s="98">
        <v>3073.5829514445168</v>
      </c>
      <c r="L5" s="98">
        <v>0</v>
      </c>
      <c r="M5" s="98">
        <v>0</v>
      </c>
      <c r="N5" s="98">
        <v>4451.7402326578331</v>
      </c>
      <c r="O5" s="98">
        <v>0</v>
      </c>
      <c r="P5" s="98">
        <v>0</v>
      </c>
      <c r="Q5" s="98">
        <v>0</v>
      </c>
      <c r="R5" s="98">
        <v>3310.3248913328871</v>
      </c>
      <c r="S5" s="98">
        <v>3302.1129453469257</v>
      </c>
      <c r="T5" s="98">
        <v>2382.8682453508191</v>
      </c>
      <c r="U5" s="98">
        <v>1879.1841894934662</v>
      </c>
      <c r="V5" s="98">
        <v>2691.986034524306</v>
      </c>
      <c r="W5" s="98">
        <v>2289.207429085086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294.38053693302663</v>
      </c>
      <c r="D9" s="122">
        <v>497.61597960260167</v>
      </c>
      <c r="E9" s="122">
        <v>334.33648073459153</v>
      </c>
      <c r="F9" s="122">
        <v>281.40337848325561</v>
      </c>
      <c r="G9" s="122">
        <v>42.784460544232715</v>
      </c>
      <c r="H9" s="122">
        <v>141.81868471802855</v>
      </c>
      <c r="I9" s="122">
        <v>209.69749944152412</v>
      </c>
      <c r="J9" s="122">
        <v>488.39218329735922</v>
      </c>
      <c r="K9" s="122">
        <v>363.18780851229923</v>
      </c>
      <c r="L9" s="122">
        <v>0</v>
      </c>
      <c r="M9" s="122">
        <v>0</v>
      </c>
      <c r="N9" s="122">
        <v>314.413834177372</v>
      </c>
      <c r="O9" s="122">
        <v>0</v>
      </c>
      <c r="P9" s="122">
        <v>0</v>
      </c>
      <c r="Q9" s="122">
        <v>0</v>
      </c>
      <c r="R9" s="122">
        <v>414.35619606126608</v>
      </c>
      <c r="S9" s="122">
        <v>444.28755557718881</v>
      </c>
      <c r="T9" s="122">
        <v>370.61916594091446</v>
      </c>
      <c r="U9" s="122">
        <v>377.45053796123995</v>
      </c>
      <c r="V9" s="122">
        <v>643.80053995807464</v>
      </c>
      <c r="W9" s="122">
        <v>301.36138673796648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294.38053693302663</v>
      </c>
      <c r="D10" s="98">
        <v>497.61597960260167</v>
      </c>
      <c r="E10" s="98">
        <v>334.33648073459153</v>
      </c>
      <c r="F10" s="98">
        <v>454.54291871841713</v>
      </c>
      <c r="G10" s="98">
        <v>302.96353291338659</v>
      </c>
      <c r="H10" s="98">
        <v>324.42259099835945</v>
      </c>
      <c r="I10" s="98">
        <v>335.74875497663783</v>
      </c>
      <c r="J10" s="98">
        <v>488.39218329735922</v>
      </c>
      <c r="K10" s="98">
        <v>363.18780851229923</v>
      </c>
      <c r="L10" s="98">
        <v>0</v>
      </c>
      <c r="M10" s="98">
        <v>0</v>
      </c>
      <c r="N10" s="98">
        <v>322.08246427925911</v>
      </c>
      <c r="O10" s="98">
        <v>0</v>
      </c>
      <c r="P10" s="98">
        <v>0</v>
      </c>
      <c r="Q10" s="98">
        <v>0</v>
      </c>
      <c r="R10" s="98">
        <v>424.54740374078023</v>
      </c>
      <c r="S10" s="98">
        <v>492.06189777467716</v>
      </c>
      <c r="T10" s="98">
        <v>481.37327133394473</v>
      </c>
      <c r="U10" s="98">
        <v>466.42159693547512</v>
      </c>
      <c r="V10" s="98">
        <v>708.12900117093022</v>
      </c>
      <c r="W10" s="98">
        <v>530.09614994665367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273.01099926266966</v>
      </c>
      <c r="G11" s="98">
        <v>273.76165853797397</v>
      </c>
      <c r="H11" s="98">
        <v>274.63719493146118</v>
      </c>
      <c r="I11" s="98">
        <v>275.82246924285892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228.37335840678659</v>
      </c>
      <c r="S11" s="98">
        <v>264.20250792455397</v>
      </c>
      <c r="T11" s="98">
        <v>339.76209777819457</v>
      </c>
      <c r="U11" s="98">
        <v>270.27177512274886</v>
      </c>
      <c r="V11" s="98">
        <v>352.49578235737096</v>
      </c>
      <c r="W11" s="98">
        <v>405.95384642758864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108.55051790064154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108.55051790064154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17.721235565780244</v>
      </c>
      <c r="D19" s="122">
        <v>44.121927826698737</v>
      </c>
      <c r="E19" s="122">
        <v>31.829825481922903</v>
      </c>
      <c r="F19" s="122">
        <v>33.118117726527338</v>
      </c>
      <c r="G19" s="122">
        <v>36.067750972582026</v>
      </c>
      <c r="H19" s="122">
        <v>31.332850927123079</v>
      </c>
      <c r="I19" s="122">
        <v>43.179515010903536</v>
      </c>
      <c r="J19" s="122">
        <v>141.70592692370352</v>
      </c>
      <c r="K19" s="122">
        <v>108.07836766658961</v>
      </c>
      <c r="L19" s="122">
        <v>0</v>
      </c>
      <c r="M19" s="122">
        <v>0</v>
      </c>
      <c r="N19" s="122">
        <v>100.42906997748037</v>
      </c>
      <c r="O19" s="122">
        <v>0</v>
      </c>
      <c r="P19" s="122">
        <v>0</v>
      </c>
      <c r="Q19" s="122">
        <v>0</v>
      </c>
      <c r="R19" s="122">
        <v>139.77059626053889</v>
      </c>
      <c r="S19" s="122">
        <v>138.75916286728042</v>
      </c>
      <c r="T19" s="122">
        <v>156.28172195055154</v>
      </c>
      <c r="U19" s="122">
        <v>136.9434394063253</v>
      </c>
      <c r="V19" s="122">
        <v>203.48043455399434</v>
      </c>
      <c r="W19" s="122">
        <v>201.79874243689238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141.9952391681216</v>
      </c>
      <c r="D20" s="98">
        <v>242.62744375486088</v>
      </c>
      <c r="E20" s="98">
        <v>161.62825089951806</v>
      </c>
      <c r="F20" s="98">
        <v>220.73615980191278</v>
      </c>
      <c r="G20" s="98">
        <v>114.25979102217069</v>
      </c>
      <c r="H20" s="98">
        <v>124.52811757620563</v>
      </c>
      <c r="I20" s="98">
        <v>123.09656766936784</v>
      </c>
      <c r="J20" s="98">
        <v>171.98483207117005</v>
      </c>
      <c r="K20" s="98">
        <v>125.0248739715596</v>
      </c>
      <c r="L20" s="98">
        <v>0</v>
      </c>
      <c r="M20" s="98">
        <v>0</v>
      </c>
      <c r="N20" s="98">
        <v>128.40230011320531</v>
      </c>
      <c r="O20" s="98">
        <v>0</v>
      </c>
      <c r="P20" s="98">
        <v>0</v>
      </c>
      <c r="Q20" s="98">
        <v>0</v>
      </c>
      <c r="R20" s="98">
        <v>155.379426518343</v>
      </c>
      <c r="S20" s="98">
        <v>157.71814997929346</v>
      </c>
      <c r="T20" s="98">
        <v>170.37199264867712</v>
      </c>
      <c r="U20" s="98">
        <v>139.80958779357226</v>
      </c>
      <c r="V20" s="98">
        <v>204.90655755189789</v>
      </c>
      <c r="W20" s="98">
        <v>209.432256395726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88.861969132917395</v>
      </c>
      <c r="D21" s="98">
        <v>79.724148070786015</v>
      </c>
      <c r="E21" s="98">
        <v>77.509959520187124</v>
      </c>
      <c r="F21" s="98">
        <v>83.377784271229089</v>
      </c>
      <c r="G21" s="98">
        <v>87.924300018342194</v>
      </c>
      <c r="H21" s="98">
        <v>80.474136785980647</v>
      </c>
      <c r="I21" s="98">
        <v>81.766308712542553</v>
      </c>
      <c r="J21" s="98">
        <v>77.860175950958592</v>
      </c>
      <c r="K21" s="98">
        <v>72.64411140980512</v>
      </c>
      <c r="L21" s="98">
        <v>0</v>
      </c>
      <c r="M21" s="98">
        <v>0</v>
      </c>
      <c r="N21" s="98">
        <v>70.637406068409007</v>
      </c>
      <c r="O21" s="98">
        <v>0</v>
      </c>
      <c r="P21" s="98">
        <v>0</v>
      </c>
      <c r="Q21" s="98">
        <v>0</v>
      </c>
      <c r="R21" s="98">
        <v>97.652512758921176</v>
      </c>
      <c r="S21" s="98">
        <v>109.54342427158026</v>
      </c>
      <c r="T21" s="98">
        <v>0</v>
      </c>
      <c r="U21" s="98">
        <v>129.24068153813747</v>
      </c>
      <c r="V21" s="98">
        <v>80.803326502888041</v>
      </c>
      <c r="W21" s="98">
        <v>163.36913851425658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2820.9399889981796</v>
      </c>
      <c r="D24" s="117">
        <f t="shared" si="7"/>
        <v>5216.846720437351</v>
      </c>
      <c r="E24" s="117">
        <f t="shared" si="7"/>
        <v>1911.4138822473387</v>
      </c>
      <c r="F24" s="117">
        <f t="shared" si="7"/>
        <v>462.51531234759403</v>
      </c>
      <c r="G24" s="117">
        <f t="shared" si="7"/>
        <v>1084.9136791865308</v>
      </c>
      <c r="H24" s="117">
        <f t="shared" si="7"/>
        <v>3102.3029950076434</v>
      </c>
      <c r="I24" s="117">
        <f t="shared" si="7"/>
        <v>1953.4887227279319</v>
      </c>
      <c r="J24" s="117">
        <f t="shared" si="7"/>
        <v>3281.273757821712</v>
      </c>
      <c r="K24" s="117">
        <f t="shared" si="7"/>
        <v>3323.0178172389305</v>
      </c>
      <c r="L24" s="117">
        <f t="shared" si="7"/>
        <v>2316.0785148889104</v>
      </c>
      <c r="M24" s="117">
        <f t="shared" si="7"/>
        <v>0</v>
      </c>
      <c r="N24" s="117">
        <f t="shared" si="7"/>
        <v>0</v>
      </c>
      <c r="O24" s="117">
        <f t="shared" si="7"/>
        <v>2250.7875740594054</v>
      </c>
      <c r="P24" s="117">
        <f t="shared" si="7"/>
        <v>195.92628283027511</v>
      </c>
      <c r="Q24" s="117">
        <f t="shared" si="7"/>
        <v>0</v>
      </c>
      <c r="R24" s="117">
        <f t="shared" ref="R24:V24" si="8">R25+R28+R30+R39</f>
        <v>1931.8535125800702</v>
      </c>
      <c r="S24" s="117">
        <f t="shared" si="8"/>
        <v>1867.0480545815528</v>
      </c>
      <c r="T24" s="117">
        <f t="shared" si="8"/>
        <v>1646.3722747774723</v>
      </c>
      <c r="U24" s="117">
        <f t="shared" si="8"/>
        <v>1327.8531891347402</v>
      </c>
      <c r="V24" s="117">
        <f t="shared" si="8"/>
        <v>1390.4018091741734</v>
      </c>
      <c r="W24" s="117">
        <f t="shared" ref="W24" si="9">W25+W28+W30+W39</f>
        <v>1555.2096618524263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2698.2752166338901</v>
      </c>
      <c r="D25" s="122">
        <f t="shared" si="10"/>
        <v>5152.3421844307541</v>
      </c>
      <c r="E25" s="122">
        <f t="shared" si="10"/>
        <v>1856.5596500693741</v>
      </c>
      <c r="F25" s="122">
        <f t="shared" si="10"/>
        <v>418.62713095717726</v>
      </c>
      <c r="G25" s="122">
        <f t="shared" si="10"/>
        <v>1046.5082794588257</v>
      </c>
      <c r="H25" s="122">
        <f t="shared" si="10"/>
        <v>3061.439524881825</v>
      </c>
      <c r="I25" s="122">
        <f t="shared" si="10"/>
        <v>1915.051655857066</v>
      </c>
      <c r="J25" s="122">
        <f t="shared" si="10"/>
        <v>3254.0951836312279</v>
      </c>
      <c r="K25" s="122">
        <f t="shared" si="10"/>
        <v>3306.8605544800744</v>
      </c>
      <c r="L25" s="122">
        <f t="shared" si="10"/>
        <v>2308.7525641715033</v>
      </c>
      <c r="M25" s="122">
        <f t="shared" si="10"/>
        <v>0</v>
      </c>
      <c r="N25" s="122">
        <f t="shared" si="10"/>
        <v>0</v>
      </c>
      <c r="O25" s="122">
        <f t="shared" si="10"/>
        <v>2236.646403285019</v>
      </c>
      <c r="P25" s="122">
        <f t="shared" si="10"/>
        <v>195.92628283027511</v>
      </c>
      <c r="Q25" s="122">
        <f t="shared" si="10"/>
        <v>0</v>
      </c>
      <c r="R25" s="122">
        <f t="shared" ref="R25:V25" si="11">SUM(R26:R27)</f>
        <v>1913.9696664648286</v>
      </c>
      <c r="S25" s="122">
        <f t="shared" si="11"/>
        <v>1858.5538288498226</v>
      </c>
      <c r="T25" s="122">
        <f t="shared" si="11"/>
        <v>1617.0101181793568</v>
      </c>
      <c r="U25" s="122">
        <f t="shared" si="11"/>
        <v>1308.0513986079898</v>
      </c>
      <c r="V25" s="122">
        <f t="shared" si="11"/>
        <v>1356.52546311012</v>
      </c>
      <c r="W25" s="122">
        <f t="shared" ref="W25" si="12">SUM(W26:W27)</f>
        <v>1522.8269156461793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2698.2752166338901</v>
      </c>
      <c r="D26" s="98">
        <v>5152.3421844307541</v>
      </c>
      <c r="E26" s="98">
        <v>1856.5596500693741</v>
      </c>
      <c r="F26" s="98">
        <v>418.62713095717726</v>
      </c>
      <c r="G26" s="98">
        <v>1046.5082794588257</v>
      </c>
      <c r="H26" s="98">
        <v>3061.439524881825</v>
      </c>
      <c r="I26" s="98">
        <v>1915.051655857066</v>
      </c>
      <c r="J26" s="98">
        <v>3254.0951836312279</v>
      </c>
      <c r="K26" s="98">
        <v>3306.8605544800744</v>
      </c>
      <c r="L26" s="98">
        <v>2308.7525641715033</v>
      </c>
      <c r="M26" s="98">
        <v>0</v>
      </c>
      <c r="N26" s="98">
        <v>0</v>
      </c>
      <c r="O26" s="98">
        <v>2236.646403285019</v>
      </c>
      <c r="P26" s="98">
        <v>195.92628283027511</v>
      </c>
      <c r="Q26" s="98">
        <v>0</v>
      </c>
      <c r="R26" s="98">
        <v>1913.9696664648286</v>
      </c>
      <c r="S26" s="98">
        <v>1858.5538288498226</v>
      </c>
      <c r="T26" s="98">
        <v>1617.0101181793568</v>
      </c>
      <c r="U26" s="98">
        <v>1308.0513986079898</v>
      </c>
      <c r="V26" s="98">
        <v>1356.52546311012</v>
      </c>
      <c r="W26" s="98">
        <v>1522.8269156461793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116.00586511660337</v>
      </c>
      <c r="D30" s="122">
        <v>59.744885375505277</v>
      </c>
      <c r="E30" s="122">
        <v>51.532376769956578</v>
      </c>
      <c r="F30" s="122">
        <v>39.001571323238529</v>
      </c>
      <c r="G30" s="122">
        <v>32.125092583537764</v>
      </c>
      <c r="H30" s="122">
        <v>34.556998037733521</v>
      </c>
      <c r="I30" s="122">
        <v>32.266024703881605</v>
      </c>
      <c r="J30" s="122">
        <v>20.191122502577208</v>
      </c>
      <c r="K30" s="122">
        <v>11.75458934008023</v>
      </c>
      <c r="L30" s="122">
        <v>4.8315432262363176</v>
      </c>
      <c r="M30" s="122">
        <v>0</v>
      </c>
      <c r="N30" s="122">
        <v>0</v>
      </c>
      <c r="O30" s="122">
        <v>11.370943346851471</v>
      </c>
      <c r="P30" s="122">
        <v>0</v>
      </c>
      <c r="Q30" s="122">
        <v>0</v>
      </c>
      <c r="R30" s="122">
        <v>14.73376505850236</v>
      </c>
      <c r="S30" s="122">
        <v>6.0046024528307704</v>
      </c>
      <c r="T30" s="122">
        <v>29.362156598115575</v>
      </c>
      <c r="U30" s="122">
        <v>15.015098617930494</v>
      </c>
      <c r="V30" s="122">
        <v>31.269787144605484</v>
      </c>
      <c r="W30" s="122">
        <v>24.603263419853853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289.64045032339033</v>
      </c>
      <c r="D31" s="98">
        <v>285.92195143991813</v>
      </c>
      <c r="E31" s="98">
        <v>277.48202876130466</v>
      </c>
      <c r="F31" s="98">
        <v>273.01099926266971</v>
      </c>
      <c r="G31" s="98">
        <v>273.76165853797397</v>
      </c>
      <c r="H31" s="98">
        <v>274.63719493146118</v>
      </c>
      <c r="I31" s="98">
        <v>275.82246924285892</v>
      </c>
      <c r="J31" s="98">
        <v>262.4845925335037</v>
      </c>
      <c r="K31" s="98">
        <v>258.60096548176506</v>
      </c>
      <c r="L31" s="98">
        <v>246.40870453805218</v>
      </c>
      <c r="M31" s="98">
        <v>0</v>
      </c>
      <c r="N31" s="98">
        <v>0</v>
      </c>
      <c r="O31" s="98">
        <v>218.89065942689081</v>
      </c>
      <c r="P31" s="98">
        <v>0</v>
      </c>
      <c r="Q31" s="98">
        <v>0</v>
      </c>
      <c r="R31" s="98">
        <v>228.37335840678659</v>
      </c>
      <c r="S31" s="98">
        <v>264.20250792455391</v>
      </c>
      <c r="T31" s="98">
        <v>339.76209777819452</v>
      </c>
      <c r="U31" s="98">
        <v>270.27177512274892</v>
      </c>
      <c r="V31" s="98">
        <v>352.4957823573709</v>
      </c>
      <c r="W31" s="98">
        <v>405.95384642758853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6.658907247686316</v>
      </c>
      <c r="D39" s="122">
        <v>4.7596506310917022</v>
      </c>
      <c r="E39" s="122">
        <v>3.32185540800802</v>
      </c>
      <c r="F39" s="122">
        <v>4.8866100671782613</v>
      </c>
      <c r="G39" s="122">
        <v>6.2803071441673</v>
      </c>
      <c r="H39" s="122">
        <v>6.3064720880845773</v>
      </c>
      <c r="I39" s="122">
        <v>6.1710421669843436</v>
      </c>
      <c r="J39" s="122">
        <v>6.9874516879065407</v>
      </c>
      <c r="K39" s="122">
        <v>4.4026734187760681</v>
      </c>
      <c r="L39" s="122">
        <v>2.4944074911707963</v>
      </c>
      <c r="M39" s="122">
        <v>0</v>
      </c>
      <c r="N39" s="122">
        <v>0</v>
      </c>
      <c r="O39" s="122">
        <v>2.7702274275346968</v>
      </c>
      <c r="P39" s="122">
        <v>0</v>
      </c>
      <c r="Q39" s="122">
        <v>0</v>
      </c>
      <c r="R39" s="122">
        <v>3.1500810567393924</v>
      </c>
      <c r="S39" s="122">
        <v>2.4896232788995518</v>
      </c>
      <c r="T39" s="122">
        <v>0</v>
      </c>
      <c r="U39" s="122">
        <v>4.7866919088199058</v>
      </c>
      <c r="V39" s="122">
        <v>2.6065589194480014</v>
      </c>
      <c r="W39" s="122">
        <v>7.7794827863931681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88.861969132917395</v>
      </c>
      <c r="D40" s="98">
        <v>79.724148070786015</v>
      </c>
      <c r="E40" s="98">
        <v>77.509959520187138</v>
      </c>
      <c r="F40" s="98">
        <v>83.377784271229089</v>
      </c>
      <c r="G40" s="98">
        <v>87.924300018342208</v>
      </c>
      <c r="H40" s="98">
        <v>80.474136785980662</v>
      </c>
      <c r="I40" s="98">
        <v>81.766308712542553</v>
      </c>
      <c r="J40" s="98">
        <v>77.860175950958592</v>
      </c>
      <c r="K40" s="98">
        <v>72.64411140980512</v>
      </c>
      <c r="L40" s="98">
        <v>63.607391024855303</v>
      </c>
      <c r="M40" s="98">
        <v>0</v>
      </c>
      <c r="N40" s="98">
        <v>0</v>
      </c>
      <c r="O40" s="98">
        <v>71.102503973390554</v>
      </c>
      <c r="P40" s="98">
        <v>0</v>
      </c>
      <c r="Q40" s="98">
        <v>0</v>
      </c>
      <c r="R40" s="98">
        <v>97.652512758921162</v>
      </c>
      <c r="S40" s="98">
        <v>109.54342427158028</v>
      </c>
      <c r="T40" s="98">
        <v>0</v>
      </c>
      <c r="U40" s="98">
        <v>129.24068153813747</v>
      </c>
      <c r="V40" s="98">
        <v>80.803326502888041</v>
      </c>
      <c r="W40" s="98">
        <v>163.36913851425655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3395.6003377283205</v>
      </c>
      <c r="D62" s="117">
        <f t="shared" si="21"/>
        <v>3136.059994974491</v>
      </c>
      <c r="E62" s="117">
        <f t="shared" si="21"/>
        <v>3110.4042773557371</v>
      </c>
      <c r="F62" s="117">
        <f t="shared" si="21"/>
        <v>2782.1854775445213</v>
      </c>
      <c r="G62" s="117">
        <f t="shared" si="21"/>
        <v>2588.7726755250146</v>
      </c>
      <c r="H62" s="117">
        <f t="shared" si="21"/>
        <v>2250.7042651421175</v>
      </c>
      <c r="I62" s="117">
        <f t="shared" si="21"/>
        <v>1927.8041970127995</v>
      </c>
      <c r="J62" s="117">
        <f t="shared" si="21"/>
        <v>2108.099783440442</v>
      </c>
      <c r="K62" s="117">
        <f t="shared" si="21"/>
        <v>2154.0911718980747</v>
      </c>
      <c r="L62" s="117">
        <f t="shared" si="21"/>
        <v>0</v>
      </c>
      <c r="M62" s="117">
        <f t="shared" si="21"/>
        <v>2234.6571365767277</v>
      </c>
      <c r="N62" s="117">
        <f t="shared" si="21"/>
        <v>2211.9984022678605</v>
      </c>
      <c r="O62" s="117">
        <f t="shared" si="21"/>
        <v>2303.5703132242302</v>
      </c>
      <c r="P62" s="117">
        <f t="shared" si="21"/>
        <v>1998.0982079762807</v>
      </c>
      <c r="Q62" s="117">
        <f t="shared" si="21"/>
        <v>1917.3439032957256</v>
      </c>
      <c r="R62" s="117">
        <f t="shared" ref="R62:V62" si="22">R63+R66+R68+R77</f>
        <v>1922.8039333806435</v>
      </c>
      <c r="S62" s="117">
        <f t="shared" si="22"/>
        <v>2000.7960233595973</v>
      </c>
      <c r="T62" s="117">
        <f t="shared" si="22"/>
        <v>1801.770613849045</v>
      </c>
      <c r="U62" s="117">
        <f t="shared" si="22"/>
        <v>1673.7117082985449</v>
      </c>
      <c r="V62" s="117">
        <f t="shared" si="22"/>
        <v>1748.0754051959127</v>
      </c>
      <c r="W62" s="117">
        <f t="shared" ref="W62" si="23">W63+W66+W68+W77</f>
        <v>1631.2524632222132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3155.8689291682408</v>
      </c>
      <c r="D63" s="122">
        <f t="shared" si="24"/>
        <v>2980.2052810201039</v>
      </c>
      <c r="E63" s="122">
        <f t="shared" si="24"/>
        <v>2899.2566688867887</v>
      </c>
      <c r="F63" s="122">
        <f t="shared" si="24"/>
        <v>2572.5217969716159</v>
      </c>
      <c r="G63" s="122">
        <f t="shared" si="24"/>
        <v>2386.4157677953572</v>
      </c>
      <c r="H63" s="122">
        <f t="shared" si="24"/>
        <v>2071.6760956027588</v>
      </c>
      <c r="I63" s="122">
        <f t="shared" si="24"/>
        <v>1681.6847667983097</v>
      </c>
      <c r="J63" s="122">
        <f t="shared" si="24"/>
        <v>1801.4567252035697</v>
      </c>
      <c r="K63" s="122">
        <f t="shared" si="24"/>
        <v>1854.6951677325362</v>
      </c>
      <c r="L63" s="122">
        <f t="shared" si="24"/>
        <v>0</v>
      </c>
      <c r="M63" s="122">
        <f t="shared" si="24"/>
        <v>2085.3634634750524</v>
      </c>
      <c r="N63" s="122">
        <f t="shared" si="24"/>
        <v>1991.3481837051058</v>
      </c>
      <c r="O63" s="122">
        <f t="shared" si="24"/>
        <v>2073.4591020754992</v>
      </c>
      <c r="P63" s="122">
        <f t="shared" si="24"/>
        <v>1674.1664103699779</v>
      </c>
      <c r="Q63" s="122">
        <f t="shared" si="24"/>
        <v>1660.3689407643587</v>
      </c>
      <c r="R63" s="122">
        <f t="shared" ref="R63:V63" si="25">SUM(R64:R65)</f>
        <v>1654.3200297384305</v>
      </c>
      <c r="S63" s="122">
        <f t="shared" si="25"/>
        <v>1682.281824840218</v>
      </c>
      <c r="T63" s="122">
        <f t="shared" si="25"/>
        <v>1508.8864882809416</v>
      </c>
      <c r="U63" s="122">
        <f t="shared" si="25"/>
        <v>1428.6186929053854</v>
      </c>
      <c r="V63" s="122">
        <f t="shared" si="25"/>
        <v>1397.0015567936869</v>
      </c>
      <c r="W63" s="122">
        <f t="shared" ref="W63" si="26">SUM(W64:W65)</f>
        <v>1392.6351832004204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3155.8689291682408</v>
      </c>
      <c r="D64" s="98">
        <v>2980.2052810201039</v>
      </c>
      <c r="E64" s="98">
        <v>2899.2566688867887</v>
      </c>
      <c r="F64" s="98">
        <v>2572.5217969716159</v>
      </c>
      <c r="G64" s="98">
        <v>2386.4157677953572</v>
      </c>
      <c r="H64" s="98">
        <v>2071.6760956027588</v>
      </c>
      <c r="I64" s="98">
        <v>1681.6847667983097</v>
      </c>
      <c r="J64" s="98">
        <v>1801.4567252035697</v>
      </c>
      <c r="K64" s="98">
        <v>1854.6951677325362</v>
      </c>
      <c r="L64" s="98">
        <v>0</v>
      </c>
      <c r="M64" s="98">
        <v>2085.3634634750524</v>
      </c>
      <c r="N64" s="98">
        <v>1991.3481837051058</v>
      </c>
      <c r="O64" s="98">
        <v>2073.4591020754992</v>
      </c>
      <c r="P64" s="98">
        <v>1674.1664103699779</v>
      </c>
      <c r="Q64" s="98">
        <v>1660.3689407643587</v>
      </c>
      <c r="R64" s="98">
        <v>1654.3200297384305</v>
      </c>
      <c r="S64" s="98">
        <v>1682.281824840218</v>
      </c>
      <c r="T64" s="98">
        <v>1508.8864882809416</v>
      </c>
      <c r="U64" s="98">
        <v>1428.6186929053854</v>
      </c>
      <c r="V64" s="98">
        <v>1397.0015567936869</v>
      </c>
      <c r="W64" s="98">
        <v>1392.6351832004204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181.81177277855016</v>
      </c>
      <c r="D68" s="122">
        <v>103.09845026206676</v>
      </c>
      <c r="E68" s="122">
        <v>137.32513432705309</v>
      </c>
      <c r="F68" s="122">
        <v>129.60787744916703</v>
      </c>
      <c r="G68" s="122">
        <v>127.88810851970686</v>
      </c>
      <c r="H68" s="122">
        <v>111.49883700712753</v>
      </c>
      <c r="I68" s="122">
        <v>175.70456924193721</v>
      </c>
      <c r="J68" s="122">
        <v>243.22839136782261</v>
      </c>
      <c r="K68" s="122">
        <v>227.37961961222641</v>
      </c>
      <c r="L68" s="122">
        <v>0</v>
      </c>
      <c r="M68" s="122">
        <v>120.7475475466464</v>
      </c>
      <c r="N68" s="122">
        <v>168.73124331051324</v>
      </c>
      <c r="O68" s="122">
        <v>186.146970688045</v>
      </c>
      <c r="P68" s="122">
        <v>263.95455797323223</v>
      </c>
      <c r="Q68" s="122">
        <v>187.22207684672605</v>
      </c>
      <c r="R68" s="122">
        <v>208.71506493418394</v>
      </c>
      <c r="S68" s="122">
        <v>227.60665090014641</v>
      </c>
      <c r="T68" s="122">
        <v>201.36181710162003</v>
      </c>
      <c r="U68" s="122">
        <v>159.03914341078396</v>
      </c>
      <c r="V68" s="122">
        <v>256.25634768977602</v>
      </c>
      <c r="W68" s="122">
        <v>123.34537491251749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238.87921700971083</v>
      </c>
      <c r="D69" s="98">
        <v>238.89373130374531</v>
      </c>
      <c r="E69" s="98">
        <v>249.33338721695796</v>
      </c>
      <c r="F69" s="98">
        <v>238.68027257898657</v>
      </c>
      <c r="G69" s="98">
        <v>238.04347055855692</v>
      </c>
      <c r="H69" s="98">
        <v>240.79502408260083</v>
      </c>
      <c r="I69" s="98">
        <v>232.83851960414836</v>
      </c>
      <c r="J69" s="98">
        <v>243.22839136782261</v>
      </c>
      <c r="K69" s="98">
        <v>249.9377234925588</v>
      </c>
      <c r="L69" s="98">
        <v>0</v>
      </c>
      <c r="M69" s="98">
        <v>167.55618357300133</v>
      </c>
      <c r="N69" s="98">
        <v>168.73124331051324</v>
      </c>
      <c r="O69" s="98">
        <v>187.88459515984445</v>
      </c>
      <c r="P69" s="98">
        <v>264.74256899794602</v>
      </c>
      <c r="Q69" s="98">
        <v>222.71445016992854</v>
      </c>
      <c r="R69" s="98">
        <v>208.71506493418394</v>
      </c>
      <c r="S69" s="98">
        <v>239.94126259466108</v>
      </c>
      <c r="T69" s="98">
        <v>323.86934435994607</v>
      </c>
      <c r="U69" s="98">
        <v>331.90673501740338</v>
      </c>
      <c r="V69" s="98">
        <v>363.66113553830911</v>
      </c>
      <c r="W69" s="98">
        <v>309.21189404422847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86.282318393344596</v>
      </c>
      <c r="Q70" s="98">
        <v>0</v>
      </c>
      <c r="R70" s="98">
        <v>0</v>
      </c>
      <c r="S70" s="98">
        <v>72.073228804914493</v>
      </c>
      <c r="T70" s="98">
        <v>103.53597346805736</v>
      </c>
      <c r="U70" s="98">
        <v>98.902849611249195</v>
      </c>
      <c r="V70" s="98">
        <v>112.93147738725148</v>
      </c>
      <c r="W70" s="98">
        <v>0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86.282318393344596</v>
      </c>
      <c r="Q71" s="101">
        <v>0</v>
      </c>
      <c r="R71" s="101">
        <v>0</v>
      </c>
      <c r="S71" s="101">
        <v>72.073228804914493</v>
      </c>
      <c r="T71" s="101">
        <v>103.53597346805736</v>
      </c>
      <c r="U71" s="101">
        <v>98.902849611249195</v>
      </c>
      <c r="V71" s="101">
        <v>112.93147738725148</v>
      </c>
      <c r="W71" s="101">
        <v>0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57.91963578152933</v>
      </c>
      <c r="D77" s="122">
        <v>52.756263692320495</v>
      </c>
      <c r="E77" s="122">
        <v>73.822474141895313</v>
      </c>
      <c r="F77" s="122">
        <v>80.055803123738471</v>
      </c>
      <c r="G77" s="122">
        <v>74.468799209950845</v>
      </c>
      <c r="H77" s="122">
        <v>67.529332532231493</v>
      </c>
      <c r="I77" s="122">
        <v>70.414860972552589</v>
      </c>
      <c r="J77" s="122">
        <v>63.414666869049704</v>
      </c>
      <c r="K77" s="122">
        <v>72.01638455331215</v>
      </c>
      <c r="L77" s="122">
        <v>0</v>
      </c>
      <c r="M77" s="122">
        <v>28.546125555029175</v>
      </c>
      <c r="N77" s="122">
        <v>51.918975252241495</v>
      </c>
      <c r="O77" s="122">
        <v>43.964240460686291</v>
      </c>
      <c r="P77" s="122">
        <v>59.977239633070432</v>
      </c>
      <c r="Q77" s="122">
        <v>69.752885684640901</v>
      </c>
      <c r="R77" s="122">
        <v>59.768838708029051</v>
      </c>
      <c r="S77" s="122">
        <v>90.90754761923283</v>
      </c>
      <c r="T77" s="122">
        <v>91.522308466483253</v>
      </c>
      <c r="U77" s="122">
        <v>86.053871982375483</v>
      </c>
      <c r="V77" s="122">
        <v>94.817500712449885</v>
      </c>
      <c r="W77" s="122">
        <v>115.27190510927531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65.638586925569797</v>
      </c>
      <c r="D78" s="98">
        <v>63.020914961051432</v>
      </c>
      <c r="E78" s="98">
        <v>78.80446280981279</v>
      </c>
      <c r="F78" s="98">
        <v>80.436120664083845</v>
      </c>
      <c r="G78" s="98">
        <v>76.551923205074473</v>
      </c>
      <c r="H78" s="98">
        <v>70.181146064815422</v>
      </c>
      <c r="I78" s="98">
        <v>73.211796790503257</v>
      </c>
      <c r="J78" s="98">
        <v>72.351954605873601</v>
      </c>
      <c r="K78" s="98">
        <v>74.376520365141687</v>
      </c>
      <c r="L78" s="98">
        <v>0</v>
      </c>
      <c r="M78" s="98">
        <v>59.279985819741086</v>
      </c>
      <c r="N78" s="98">
        <v>57.996869545921086</v>
      </c>
      <c r="O78" s="98">
        <v>60.592198845817236</v>
      </c>
      <c r="P78" s="98">
        <v>81.466662608407219</v>
      </c>
      <c r="Q78" s="98">
        <v>74.669058951474341</v>
      </c>
      <c r="R78" s="98">
        <v>74.239366456111625</v>
      </c>
      <c r="S78" s="98">
        <v>94.779042071443229</v>
      </c>
      <c r="T78" s="98">
        <v>97.223436676802223</v>
      </c>
      <c r="U78" s="98">
        <v>99.345859324047126</v>
      </c>
      <c r="V78" s="98">
        <v>101.67388519488493</v>
      </c>
      <c r="W78" s="98">
        <v>120.12227593286602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120.5674568278903</v>
      </c>
      <c r="D81" s="117">
        <f t="shared" si="28"/>
        <v>63.371377314551815</v>
      </c>
      <c r="E81" s="117">
        <f t="shared" si="28"/>
        <v>53.681825649081048</v>
      </c>
      <c r="F81" s="117">
        <f t="shared" si="28"/>
        <v>43.878501417687936</v>
      </c>
      <c r="G81" s="117">
        <f t="shared" si="28"/>
        <v>38.625347280020328</v>
      </c>
      <c r="H81" s="117">
        <f t="shared" si="28"/>
        <v>40.693305736717861</v>
      </c>
      <c r="I81" s="117">
        <f t="shared" si="28"/>
        <v>37.942603086188619</v>
      </c>
      <c r="J81" s="117">
        <f t="shared" si="28"/>
        <v>27.38247884376187</v>
      </c>
      <c r="K81" s="117">
        <f t="shared" si="28"/>
        <v>14.906867190688342</v>
      </c>
      <c r="L81" s="117">
        <f t="shared" si="28"/>
        <v>8.5181083246054108</v>
      </c>
      <c r="M81" s="117">
        <f t="shared" si="28"/>
        <v>12.327910647485803</v>
      </c>
      <c r="N81" s="117">
        <f t="shared" si="28"/>
        <v>11.592529298770675</v>
      </c>
      <c r="O81" s="117">
        <f t="shared" si="28"/>
        <v>13.977360001566094</v>
      </c>
      <c r="P81" s="117">
        <f t="shared" si="28"/>
        <v>0</v>
      </c>
      <c r="Q81" s="117">
        <f t="shared" si="28"/>
        <v>12.80346037599017</v>
      </c>
      <c r="R81" s="117">
        <f t="shared" ref="R81:V81" si="29">R82+R85+R87+R100</f>
        <v>15.505221503091509</v>
      </c>
      <c r="S81" s="117">
        <f t="shared" si="29"/>
        <v>9.6203684463301542</v>
      </c>
      <c r="T81" s="117">
        <f t="shared" si="29"/>
        <v>0</v>
      </c>
      <c r="U81" s="117">
        <f t="shared" si="29"/>
        <v>0</v>
      </c>
      <c r="V81" s="117">
        <f t="shared" si="29"/>
        <v>2.2639109448948393</v>
      </c>
      <c r="W81" s="117">
        <f t="shared" ref="W81" si="30">W82+W85+W87+W100</f>
        <v>8.0215828731066505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113.93439515090712</v>
      </c>
      <c r="D87" s="122">
        <v>58.517705087444376</v>
      </c>
      <c r="E87" s="122">
        <v>50.903398001546662</v>
      </c>
      <c r="F87" s="122">
        <v>38.899419486352095</v>
      </c>
      <c r="G87" s="122">
        <v>32.363296842667467</v>
      </c>
      <c r="H87" s="122">
        <v>34.469390137259381</v>
      </c>
      <c r="I87" s="122">
        <v>31.701834238029878</v>
      </c>
      <c r="J87" s="122">
        <v>20.639719398117084</v>
      </c>
      <c r="K87" s="122">
        <v>10.777597555085663</v>
      </c>
      <c r="L87" s="122">
        <v>5.7072403803475282</v>
      </c>
      <c r="M87" s="122">
        <v>9.4331365505460489</v>
      </c>
      <c r="N87" s="122">
        <v>8.8117318009985048</v>
      </c>
      <c r="O87" s="122">
        <v>11.354558702259469</v>
      </c>
      <c r="P87" s="122">
        <v>0</v>
      </c>
      <c r="Q87" s="122">
        <v>9.8970172904025144</v>
      </c>
      <c r="R87" s="122">
        <v>13.137179925749249</v>
      </c>
      <c r="S87" s="122">
        <v>8.3455488787473406</v>
      </c>
      <c r="T87" s="122">
        <v>0</v>
      </c>
      <c r="U87" s="122">
        <v>0</v>
      </c>
      <c r="V87" s="122">
        <v>0</v>
      </c>
      <c r="W87" s="122">
        <v>0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289.64045032339038</v>
      </c>
      <c r="D92" s="101">
        <v>285.92195143991813</v>
      </c>
      <c r="E92" s="101">
        <v>277.48202876130466</v>
      </c>
      <c r="F92" s="101">
        <v>273.01099926266966</v>
      </c>
      <c r="G92" s="101">
        <v>273.76165853797397</v>
      </c>
      <c r="H92" s="101">
        <v>274.63719493146124</v>
      </c>
      <c r="I92" s="101">
        <v>275.82246924285892</v>
      </c>
      <c r="J92" s="101">
        <v>262.48459253350376</v>
      </c>
      <c r="K92" s="101">
        <v>258.600965481765</v>
      </c>
      <c r="L92" s="101">
        <v>246.40870453805221</v>
      </c>
      <c r="M92" s="101">
        <v>237.9634858224168</v>
      </c>
      <c r="N92" s="101">
        <v>225.92621516690934</v>
      </c>
      <c r="O92" s="101">
        <v>218.89065942689089</v>
      </c>
      <c r="P92" s="101">
        <v>0</v>
      </c>
      <c r="Q92" s="101">
        <v>224.85653301839733</v>
      </c>
      <c r="R92" s="101">
        <v>228.37335840678659</v>
      </c>
      <c r="S92" s="101">
        <v>264.20250792455397</v>
      </c>
      <c r="T92" s="101">
        <v>0</v>
      </c>
      <c r="U92" s="101">
        <v>0</v>
      </c>
      <c r="V92" s="101">
        <v>0</v>
      </c>
      <c r="W92" s="101">
        <v>0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88.146558136653809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88.146558136653809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6.6330616769831705</v>
      </c>
      <c r="D100" s="122">
        <v>4.8536722271074382</v>
      </c>
      <c r="E100" s="122">
        <v>2.7784276475343836</v>
      </c>
      <c r="F100" s="122">
        <v>4.9790819313358394</v>
      </c>
      <c r="G100" s="122">
        <v>6.26205043735286</v>
      </c>
      <c r="H100" s="122">
        <v>6.2239155994584765</v>
      </c>
      <c r="I100" s="122">
        <v>6.2407688481587407</v>
      </c>
      <c r="J100" s="122">
        <v>6.7427594456447855</v>
      </c>
      <c r="K100" s="122">
        <v>4.1292696356026788</v>
      </c>
      <c r="L100" s="122">
        <v>2.810867944257883</v>
      </c>
      <c r="M100" s="122">
        <v>2.8947740969397535</v>
      </c>
      <c r="N100" s="122">
        <v>2.7807974977721703</v>
      </c>
      <c r="O100" s="122">
        <v>2.6228012993066256</v>
      </c>
      <c r="P100" s="122">
        <v>0</v>
      </c>
      <c r="Q100" s="122">
        <v>2.9064430855876551</v>
      </c>
      <c r="R100" s="122">
        <v>2.3680415773422596</v>
      </c>
      <c r="S100" s="122">
        <v>1.2748195675828131</v>
      </c>
      <c r="T100" s="122">
        <v>0</v>
      </c>
      <c r="U100" s="122">
        <v>0</v>
      </c>
      <c r="V100" s="122">
        <v>2.2639109448948393</v>
      </c>
      <c r="W100" s="122">
        <v>8.0215828731066505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88.861969132917395</v>
      </c>
      <c r="D102" s="98">
        <v>79.724148070786015</v>
      </c>
      <c r="E102" s="98">
        <v>77.509959520187152</v>
      </c>
      <c r="F102" s="98">
        <v>83.377784271229103</v>
      </c>
      <c r="G102" s="98">
        <v>87.924300018342194</v>
      </c>
      <c r="H102" s="98">
        <v>80.474136785980647</v>
      </c>
      <c r="I102" s="98">
        <v>81.766308712542568</v>
      </c>
      <c r="J102" s="98">
        <v>77.860175950958592</v>
      </c>
      <c r="K102" s="98">
        <v>72.644111409805134</v>
      </c>
      <c r="L102" s="98">
        <v>63.607391024855303</v>
      </c>
      <c r="M102" s="98">
        <v>68.84564583604535</v>
      </c>
      <c r="N102" s="98">
        <v>70.637406068409007</v>
      </c>
      <c r="O102" s="98">
        <v>71.102503973390554</v>
      </c>
      <c r="P102" s="98">
        <v>0</v>
      </c>
      <c r="Q102" s="98">
        <v>85.816556369193393</v>
      </c>
      <c r="R102" s="98">
        <v>97.652512758921162</v>
      </c>
      <c r="S102" s="98">
        <v>109.54342427158029</v>
      </c>
      <c r="T102" s="98">
        <v>0</v>
      </c>
      <c r="U102" s="98">
        <v>0</v>
      </c>
      <c r="V102" s="98">
        <v>80.803326502888027</v>
      </c>
      <c r="W102" s="98">
        <v>163.36913851425658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6.7574686766423877</v>
      </c>
      <c r="D124" s="117">
        <f t="shared" si="42"/>
        <v>4.9743754755327778</v>
      </c>
      <c r="E124" s="117">
        <f t="shared" si="42"/>
        <v>2.8243614849115182</v>
      </c>
      <c r="F124" s="117">
        <f t="shared" si="42"/>
        <v>5.0319350455733858</v>
      </c>
      <c r="G124" s="117">
        <f t="shared" si="42"/>
        <v>6.3554475910592387</v>
      </c>
      <c r="H124" s="117">
        <f t="shared" si="42"/>
        <v>6.3080792560580941</v>
      </c>
      <c r="I124" s="117">
        <f t="shared" si="42"/>
        <v>6.3203415742500946</v>
      </c>
      <c r="J124" s="117">
        <f t="shared" si="42"/>
        <v>7.0537691758849448</v>
      </c>
      <c r="K124" s="117">
        <f t="shared" si="42"/>
        <v>4.332532788329881</v>
      </c>
      <c r="L124" s="117">
        <f t="shared" si="42"/>
        <v>0</v>
      </c>
      <c r="M124" s="117">
        <f t="shared" si="42"/>
        <v>3.0596523041112564</v>
      </c>
      <c r="N124" s="117">
        <f t="shared" si="42"/>
        <v>2.7928684462845279</v>
      </c>
      <c r="O124" s="117">
        <f t="shared" si="42"/>
        <v>2.6240209799703664</v>
      </c>
      <c r="P124" s="117">
        <f t="shared" si="42"/>
        <v>1.5914009257690338</v>
      </c>
      <c r="Q124" s="117">
        <f t="shared" si="42"/>
        <v>2.9356860524517554</v>
      </c>
      <c r="R124" s="117">
        <f t="shared" ref="R124:V124" si="43">R125+R128+R130+R139</f>
        <v>2.4292271119484097</v>
      </c>
      <c r="S124" s="117">
        <f t="shared" si="43"/>
        <v>1.3262504993449129</v>
      </c>
      <c r="T124" s="117">
        <f t="shared" si="43"/>
        <v>0.1236381627359314</v>
      </c>
      <c r="U124" s="117">
        <f t="shared" si="43"/>
        <v>4.893114251886951</v>
      </c>
      <c r="V124" s="117">
        <f t="shared" si="43"/>
        <v>2.3489339099676756</v>
      </c>
      <c r="W124" s="117">
        <f t="shared" ref="W124" si="44">W125+W128+W130+W139</f>
        <v>8.0921671345453969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6.7574686766423877</v>
      </c>
      <c r="D139" s="122">
        <v>4.9743754755327778</v>
      </c>
      <c r="E139" s="122">
        <v>2.8243614849115182</v>
      </c>
      <c r="F139" s="122">
        <v>5.0319350455733858</v>
      </c>
      <c r="G139" s="122">
        <v>6.3554475910592387</v>
      </c>
      <c r="H139" s="122">
        <v>6.3080792560580941</v>
      </c>
      <c r="I139" s="122">
        <v>6.3203415742500946</v>
      </c>
      <c r="J139" s="122">
        <v>7.0537691758849448</v>
      </c>
      <c r="K139" s="122">
        <v>4.332532788329881</v>
      </c>
      <c r="L139" s="122">
        <v>0</v>
      </c>
      <c r="M139" s="122">
        <v>3.0596523041112564</v>
      </c>
      <c r="N139" s="122">
        <v>2.7928684462845279</v>
      </c>
      <c r="O139" s="122">
        <v>2.6240209799703664</v>
      </c>
      <c r="P139" s="122">
        <v>1.5914009257690338</v>
      </c>
      <c r="Q139" s="122">
        <v>2.9356860524517554</v>
      </c>
      <c r="R139" s="122">
        <v>2.4292271119484097</v>
      </c>
      <c r="S139" s="122">
        <v>1.3262504993449129</v>
      </c>
      <c r="T139" s="122">
        <v>0.1236381627359314</v>
      </c>
      <c r="U139" s="122">
        <v>4.893114251886951</v>
      </c>
      <c r="V139" s="122">
        <v>2.3489339099676756</v>
      </c>
      <c r="W139" s="122">
        <v>8.0921671345453969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88.861969132917409</v>
      </c>
      <c r="D140" s="98">
        <v>79.724148070786015</v>
      </c>
      <c r="E140" s="98">
        <v>77.509959520187138</v>
      </c>
      <c r="F140" s="98">
        <v>83.377784271229103</v>
      </c>
      <c r="G140" s="98">
        <v>87.924300018342208</v>
      </c>
      <c r="H140" s="98">
        <v>80.474136785980647</v>
      </c>
      <c r="I140" s="98">
        <v>81.766308712542553</v>
      </c>
      <c r="J140" s="98">
        <v>77.860175950958578</v>
      </c>
      <c r="K140" s="98">
        <v>72.644111409805134</v>
      </c>
      <c r="L140" s="98">
        <v>0</v>
      </c>
      <c r="M140" s="98">
        <v>68.84564583604535</v>
      </c>
      <c r="N140" s="98">
        <v>70.637406068408993</v>
      </c>
      <c r="O140" s="98">
        <v>71.102503973390569</v>
      </c>
      <c r="P140" s="98">
        <v>79.006334788860485</v>
      </c>
      <c r="Q140" s="98">
        <v>85.816556369193421</v>
      </c>
      <c r="R140" s="98">
        <v>97.652512758921134</v>
      </c>
      <c r="S140" s="98">
        <v>109.54342427158028</v>
      </c>
      <c r="T140" s="98">
        <v>63.276710233905099</v>
      </c>
      <c r="U140" s="98">
        <v>129.24068153813747</v>
      </c>
      <c r="V140" s="98">
        <v>80.803326502888041</v>
      </c>
      <c r="W140" s="98">
        <v>163.36913851425658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122.33781662004557</v>
      </c>
      <c r="D143" s="117">
        <f t="shared" si="49"/>
        <v>63.805244055865607</v>
      </c>
      <c r="E143" s="117">
        <f t="shared" si="49"/>
        <v>54.113143658506445</v>
      </c>
      <c r="F143" s="117">
        <f t="shared" si="49"/>
        <v>44.309263293676686</v>
      </c>
      <c r="G143" s="117">
        <f t="shared" si="49"/>
        <v>38.646217513188859</v>
      </c>
      <c r="H143" s="117">
        <f t="shared" si="49"/>
        <v>40.497453753658355</v>
      </c>
      <c r="I143" s="117">
        <f t="shared" si="49"/>
        <v>38.376743478832154</v>
      </c>
      <c r="J143" s="117">
        <f t="shared" si="49"/>
        <v>27.457042390457428</v>
      </c>
      <c r="K143" s="117">
        <f t="shared" si="49"/>
        <v>15.703645157034671</v>
      </c>
      <c r="L143" s="117">
        <f t="shared" si="49"/>
        <v>0</v>
      </c>
      <c r="M143" s="117">
        <f t="shared" si="49"/>
        <v>12.846849438934344</v>
      </c>
      <c r="N143" s="117">
        <f t="shared" si="49"/>
        <v>11.624386683219935</v>
      </c>
      <c r="O143" s="117">
        <f t="shared" si="49"/>
        <v>14.147323568043603</v>
      </c>
      <c r="P143" s="117">
        <f t="shared" si="49"/>
        <v>3.7538332643680556</v>
      </c>
      <c r="Q143" s="117">
        <f t="shared" si="49"/>
        <v>12.892655249998054</v>
      </c>
      <c r="R143" s="117">
        <f t="shared" ref="R143:V143" si="50">R144+R146+R148+R157</f>
        <v>16.143714323380227</v>
      </c>
      <c r="S143" s="117">
        <f t="shared" si="50"/>
        <v>9.6749302579844478</v>
      </c>
      <c r="T143" s="117">
        <f t="shared" si="50"/>
        <v>27.854667206308928</v>
      </c>
      <c r="U143" s="117">
        <f t="shared" si="50"/>
        <v>18.872841610017478</v>
      </c>
      <c r="V143" s="117">
        <f t="shared" si="50"/>
        <v>32.323214030825497</v>
      </c>
      <c r="W143" s="117">
        <f t="shared" ref="W143" si="51">W144+W146+W148+W157</f>
        <v>33.012267984256553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115.539633189112</v>
      </c>
      <c r="D148" s="122">
        <v>58.822484801441483</v>
      </c>
      <c r="E148" s="122">
        <v>51.24997892689003</v>
      </c>
      <c r="F148" s="122">
        <v>39.209026489851503</v>
      </c>
      <c r="G148" s="122">
        <v>32.365910369021556</v>
      </c>
      <c r="H148" s="122">
        <v>34.248873720864566</v>
      </c>
      <c r="I148" s="122">
        <v>32.140330102451784</v>
      </c>
      <c r="J148" s="122">
        <v>20.587026865372845</v>
      </c>
      <c r="K148" s="122">
        <v>11.622515302551236</v>
      </c>
      <c r="L148" s="122">
        <v>0</v>
      </c>
      <c r="M148" s="122">
        <v>9.8535604895410689</v>
      </c>
      <c r="N148" s="122">
        <v>8.8556164644773254</v>
      </c>
      <c r="O148" s="122">
        <v>11.520561022467941</v>
      </c>
      <c r="P148" s="122">
        <v>2.1708572116960361</v>
      </c>
      <c r="Q148" s="122">
        <v>9.9606569763097781</v>
      </c>
      <c r="R148" s="122">
        <v>13.702401504407199</v>
      </c>
      <c r="S148" s="122">
        <v>8.3588298462313801</v>
      </c>
      <c r="T148" s="122">
        <v>27.737668666585222</v>
      </c>
      <c r="U148" s="122">
        <v>13.976772495824656</v>
      </c>
      <c r="V148" s="122">
        <v>29.973686205836337</v>
      </c>
      <c r="W148" s="122">
        <v>24.937164851980441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289.64045032339038</v>
      </c>
      <c r="D149" s="98">
        <v>285.92195143991813</v>
      </c>
      <c r="E149" s="98">
        <v>277.4820287613046</v>
      </c>
      <c r="F149" s="98">
        <v>273.01099926266971</v>
      </c>
      <c r="G149" s="98">
        <v>273.76165853797403</v>
      </c>
      <c r="H149" s="98">
        <v>274.63719493146118</v>
      </c>
      <c r="I149" s="98">
        <v>275.82246924285892</v>
      </c>
      <c r="J149" s="98">
        <v>262.48459253350376</v>
      </c>
      <c r="K149" s="98">
        <v>258.600965481765</v>
      </c>
      <c r="L149" s="98">
        <v>0</v>
      </c>
      <c r="M149" s="98">
        <v>237.9634858224168</v>
      </c>
      <c r="N149" s="98">
        <v>225.92621516690934</v>
      </c>
      <c r="O149" s="98">
        <v>218.89065942689089</v>
      </c>
      <c r="P149" s="98">
        <v>225.72392382447742</v>
      </c>
      <c r="Q149" s="98">
        <v>224.85653301839736</v>
      </c>
      <c r="R149" s="98">
        <v>228.37335840678665</v>
      </c>
      <c r="S149" s="98">
        <v>264.20250792455391</v>
      </c>
      <c r="T149" s="98">
        <v>339.76209777819463</v>
      </c>
      <c r="U149" s="98">
        <v>270.27177512274886</v>
      </c>
      <c r="V149" s="98">
        <v>352.4957823573709</v>
      </c>
      <c r="W149" s="98">
        <v>405.95384642758859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108.55051790064152</v>
      </c>
      <c r="U150" s="98">
        <v>0</v>
      </c>
      <c r="V150" s="98">
        <v>107.34607200607647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108.55051790064152</v>
      </c>
      <c r="U151" s="101">
        <v>0</v>
      </c>
      <c r="V151" s="101">
        <v>107.34607200607647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6.7981834309335714</v>
      </c>
      <c r="D157" s="122">
        <v>4.9827592544241259</v>
      </c>
      <c r="E157" s="122">
        <v>2.8631647316164117</v>
      </c>
      <c r="F157" s="122">
        <v>5.100236803825184</v>
      </c>
      <c r="G157" s="122">
        <v>6.2803071441673008</v>
      </c>
      <c r="H157" s="122">
        <v>6.2485800327937913</v>
      </c>
      <c r="I157" s="122">
        <v>6.2364133763803657</v>
      </c>
      <c r="J157" s="122">
        <v>6.8700155250845825</v>
      </c>
      <c r="K157" s="122">
        <v>4.0811298544834349</v>
      </c>
      <c r="L157" s="122">
        <v>0</v>
      </c>
      <c r="M157" s="122">
        <v>2.9932889493932753</v>
      </c>
      <c r="N157" s="122">
        <v>2.7687702187426093</v>
      </c>
      <c r="O157" s="122">
        <v>2.6267625455756631</v>
      </c>
      <c r="P157" s="122">
        <v>1.5829760526720196</v>
      </c>
      <c r="Q157" s="122">
        <v>2.9319982736882757</v>
      </c>
      <c r="R157" s="122">
        <v>2.4413128189730289</v>
      </c>
      <c r="S157" s="122">
        <v>1.3161004117530672</v>
      </c>
      <c r="T157" s="122">
        <v>0.11699853972370745</v>
      </c>
      <c r="U157" s="122">
        <v>4.8960691141928212</v>
      </c>
      <c r="V157" s="122">
        <v>2.3495278249891594</v>
      </c>
      <c r="W157" s="122">
        <v>8.0751031322761104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88.861969132917395</v>
      </c>
      <c r="D158" s="98">
        <v>79.724148070786015</v>
      </c>
      <c r="E158" s="98">
        <v>77.509959520187152</v>
      </c>
      <c r="F158" s="98">
        <v>83.377784271229089</v>
      </c>
      <c r="G158" s="98">
        <v>87.924300018342208</v>
      </c>
      <c r="H158" s="98">
        <v>80.474136785980647</v>
      </c>
      <c r="I158" s="98">
        <v>81.766308712542568</v>
      </c>
      <c r="J158" s="98">
        <v>77.860175950958606</v>
      </c>
      <c r="K158" s="98">
        <v>72.644111409805134</v>
      </c>
      <c r="L158" s="98">
        <v>0</v>
      </c>
      <c r="M158" s="98">
        <v>68.845645836045335</v>
      </c>
      <c r="N158" s="98">
        <v>70.637406068409007</v>
      </c>
      <c r="O158" s="98">
        <v>71.102503973390554</v>
      </c>
      <c r="P158" s="98">
        <v>79.006334788860499</v>
      </c>
      <c r="Q158" s="98">
        <v>85.816556369193393</v>
      </c>
      <c r="R158" s="98">
        <v>97.652512758921162</v>
      </c>
      <c r="S158" s="98">
        <v>109.54342427158029</v>
      </c>
      <c r="T158" s="98">
        <v>63.276710233905114</v>
      </c>
      <c r="U158" s="98">
        <v>129.24068153813749</v>
      </c>
      <c r="V158" s="98">
        <v>80.803326502888041</v>
      </c>
      <c r="W158" s="98">
        <v>163.36913851425655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38.87413582213491</v>
      </c>
      <c r="H161" s="117">
        <f t="shared" si="54"/>
        <v>40.794271493023267</v>
      </c>
      <c r="I161" s="117">
        <f t="shared" si="54"/>
        <v>38.182550065147566</v>
      </c>
      <c r="J161" s="117">
        <f t="shared" si="54"/>
        <v>27.746463133183248</v>
      </c>
      <c r="K161" s="117">
        <f t="shared" si="54"/>
        <v>15.45477307368863</v>
      </c>
      <c r="L161" s="117">
        <f t="shared" si="54"/>
        <v>0</v>
      </c>
      <c r="M161" s="117">
        <f t="shared" si="54"/>
        <v>12.784739258965141</v>
      </c>
      <c r="N161" s="117">
        <f t="shared" si="54"/>
        <v>11.61086740859033</v>
      </c>
      <c r="O161" s="117">
        <f t="shared" si="54"/>
        <v>14.102702336731763</v>
      </c>
      <c r="P161" s="117">
        <f t="shared" si="54"/>
        <v>3.7506588871812676</v>
      </c>
      <c r="Q161" s="117">
        <f t="shared" si="54"/>
        <v>12.850984453802148</v>
      </c>
      <c r="R161" s="117">
        <f t="shared" ref="R161:V161" si="55">R162+R164+R166+R175</f>
        <v>16.167273907045036</v>
      </c>
      <c r="S161" s="117">
        <f t="shared" si="55"/>
        <v>9.7598186829273121</v>
      </c>
      <c r="T161" s="117">
        <f t="shared" si="55"/>
        <v>27.867519798820986</v>
      </c>
      <c r="U161" s="117">
        <f t="shared" si="55"/>
        <v>18.871880240899984</v>
      </c>
      <c r="V161" s="117">
        <f t="shared" si="55"/>
        <v>32.299951910878534</v>
      </c>
      <c r="W161" s="117">
        <f t="shared" ref="W161" si="56">W162+W164+W166+W175</f>
        <v>32.884080683534997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32.518650047328407</v>
      </c>
      <c r="H166" s="122">
        <v>34.484246462917234</v>
      </c>
      <c r="I166" s="122">
        <v>31.862938687075456</v>
      </c>
      <c r="J166" s="122">
        <v>20.676777884479247</v>
      </c>
      <c r="K166" s="122">
        <v>11.243520238337608</v>
      </c>
      <c r="L166" s="122">
        <v>0</v>
      </c>
      <c r="M166" s="122">
        <v>9.719298717889135</v>
      </c>
      <c r="N166" s="122">
        <v>8.8089328879592763</v>
      </c>
      <c r="O166" s="122">
        <v>11.483929667865496</v>
      </c>
      <c r="P166" s="122">
        <v>2.0645480837604642</v>
      </c>
      <c r="Q166" s="122">
        <v>9.9132807606658595</v>
      </c>
      <c r="R166" s="122">
        <v>13.663363323482955</v>
      </c>
      <c r="S166" s="122">
        <v>8.3714356123115934</v>
      </c>
      <c r="T166" s="122">
        <v>27.755920662605984</v>
      </c>
      <c r="U166" s="122">
        <v>13.974098831258461</v>
      </c>
      <c r="V166" s="122">
        <v>29.952592705208044</v>
      </c>
      <c r="W166" s="122">
        <v>24.811223383740781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273.76165853797403</v>
      </c>
      <c r="H167" s="98">
        <v>274.63719493146112</v>
      </c>
      <c r="I167" s="98">
        <v>275.82246924285892</v>
      </c>
      <c r="J167" s="98">
        <v>262.48459253350376</v>
      </c>
      <c r="K167" s="98">
        <v>258.600965481765</v>
      </c>
      <c r="L167" s="98">
        <v>0</v>
      </c>
      <c r="M167" s="98">
        <v>237.96348582241677</v>
      </c>
      <c r="N167" s="98">
        <v>225.92621516690929</v>
      </c>
      <c r="O167" s="98">
        <v>218.89065942689081</v>
      </c>
      <c r="P167" s="98">
        <v>225.72392382447742</v>
      </c>
      <c r="Q167" s="98">
        <v>224.85653301839736</v>
      </c>
      <c r="R167" s="98">
        <v>228.37335840678654</v>
      </c>
      <c r="S167" s="98">
        <v>264.20250792455391</v>
      </c>
      <c r="T167" s="98">
        <v>339.76209777819457</v>
      </c>
      <c r="U167" s="98">
        <v>270.27177512274886</v>
      </c>
      <c r="V167" s="98">
        <v>352.4957823573709</v>
      </c>
      <c r="W167" s="98">
        <v>405.95384642758853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108.55051790064154</v>
      </c>
      <c r="U168" s="98">
        <v>0</v>
      </c>
      <c r="V168" s="98">
        <v>107.34607200607647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108.55051790064154</v>
      </c>
      <c r="U169" s="101">
        <v>0</v>
      </c>
      <c r="V169" s="101">
        <v>107.34607200607647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6.3554857748065041</v>
      </c>
      <c r="H175" s="122">
        <v>6.3100250301060319</v>
      </c>
      <c r="I175" s="122">
        <v>6.319611378072107</v>
      </c>
      <c r="J175" s="122">
        <v>7.0696852487039994</v>
      </c>
      <c r="K175" s="122">
        <v>4.2112528353510221</v>
      </c>
      <c r="L175" s="122">
        <v>0</v>
      </c>
      <c r="M175" s="122">
        <v>3.0654405410760064</v>
      </c>
      <c r="N175" s="122">
        <v>2.801934520631054</v>
      </c>
      <c r="O175" s="122">
        <v>2.6187726688662663</v>
      </c>
      <c r="P175" s="122">
        <v>1.6861108034208034</v>
      </c>
      <c r="Q175" s="122">
        <v>2.9377036931362883</v>
      </c>
      <c r="R175" s="122">
        <v>2.5039105835620812</v>
      </c>
      <c r="S175" s="122">
        <v>1.3883830706157194</v>
      </c>
      <c r="T175" s="122">
        <v>0.11159913621500019</v>
      </c>
      <c r="U175" s="122">
        <v>4.8977814096415209</v>
      </c>
      <c r="V175" s="122">
        <v>2.3473592056704904</v>
      </c>
      <c r="W175" s="122">
        <v>8.0728572997942134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87.924300018342208</v>
      </c>
      <c r="H176" s="98">
        <v>80.474136785980633</v>
      </c>
      <c r="I176" s="98">
        <v>81.766308712542582</v>
      </c>
      <c r="J176" s="98">
        <v>77.86017595095862</v>
      </c>
      <c r="K176" s="98">
        <v>72.64411140980512</v>
      </c>
      <c r="L176" s="98">
        <v>0</v>
      </c>
      <c r="M176" s="98">
        <v>68.845645836045335</v>
      </c>
      <c r="N176" s="98">
        <v>70.637406068409007</v>
      </c>
      <c r="O176" s="98">
        <v>71.102503973390569</v>
      </c>
      <c r="P176" s="98">
        <v>79.006334788860499</v>
      </c>
      <c r="Q176" s="98">
        <v>85.816556369193393</v>
      </c>
      <c r="R176" s="98">
        <v>97.652512758921162</v>
      </c>
      <c r="S176" s="98">
        <v>109.54342427158026</v>
      </c>
      <c r="T176" s="98">
        <v>63.276710233905106</v>
      </c>
      <c r="U176" s="98">
        <v>129.24068153813749</v>
      </c>
      <c r="V176" s="98">
        <v>80.803326502888041</v>
      </c>
      <c r="W176" s="98">
        <v>163.36913851425658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152.52628075476031</v>
      </c>
      <c r="D3" s="118">
        <f t="shared" si="0"/>
        <v>254.07134063089487</v>
      </c>
      <c r="E3" s="118">
        <f t="shared" si="0"/>
        <v>163.41327610612672</v>
      </c>
      <c r="F3" s="118">
        <f t="shared" si="0"/>
        <v>205.32544320798544</v>
      </c>
      <c r="G3" s="118">
        <f t="shared" si="0"/>
        <v>109.62776085934826</v>
      </c>
      <c r="H3" s="118">
        <f t="shared" si="0"/>
        <v>105.12417163388992</v>
      </c>
      <c r="I3" s="118">
        <f t="shared" si="0"/>
        <v>93.955668465645473</v>
      </c>
      <c r="J3" s="118">
        <f t="shared" si="0"/>
        <v>138.42351049439887</v>
      </c>
      <c r="K3" s="118">
        <f t="shared" si="0"/>
        <v>109.28642058822957</v>
      </c>
      <c r="L3" s="118">
        <f t="shared" si="0"/>
        <v>0</v>
      </c>
      <c r="M3" s="118">
        <f t="shared" si="0"/>
        <v>0</v>
      </c>
      <c r="N3" s="118">
        <f t="shared" si="0"/>
        <v>152.76154042306879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123.1782291656688</v>
      </c>
      <c r="S3" s="118">
        <f t="shared" si="1"/>
        <v>126.18040182678527</v>
      </c>
      <c r="T3" s="118">
        <f t="shared" si="1"/>
        <v>98.368982464495033</v>
      </c>
      <c r="U3" s="118">
        <f t="shared" si="1"/>
        <v>82.186802204700783</v>
      </c>
      <c r="V3" s="118">
        <f t="shared" si="1"/>
        <v>117.97687660895156</v>
      </c>
      <c r="W3" s="118">
        <f t="shared" ref="W3" si="2">W4+W7+W9+W19</f>
        <v>100.91893269654491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140.08192345029155</v>
      </c>
      <c r="D4" s="123">
        <f t="shared" si="3"/>
        <v>235.18405939192846</v>
      </c>
      <c r="E4" s="123">
        <f t="shared" si="3"/>
        <v>149.56468184615878</v>
      </c>
      <c r="F4" s="123">
        <f t="shared" si="3"/>
        <v>188.05713994808931</v>
      </c>
      <c r="G4" s="123">
        <f t="shared" si="3"/>
        <v>93.723862336893561</v>
      </c>
      <c r="H4" s="123">
        <f t="shared" si="3"/>
        <v>90.214013175602531</v>
      </c>
      <c r="I4" s="123">
        <f t="shared" si="3"/>
        <v>78.636246342342673</v>
      </c>
      <c r="J4" s="123">
        <f t="shared" si="3"/>
        <v>118.66540971760085</v>
      </c>
      <c r="K4" s="123">
        <f t="shared" si="3"/>
        <v>94.314779042615996</v>
      </c>
      <c r="L4" s="123">
        <f t="shared" si="3"/>
        <v>0</v>
      </c>
      <c r="M4" s="123">
        <f t="shared" si="3"/>
        <v>0</v>
      </c>
      <c r="N4" s="123">
        <f t="shared" si="3"/>
        <v>138.75490813194304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104.80172019491586</v>
      </c>
      <c r="S4" s="123">
        <f t="shared" si="4"/>
        <v>105.66405833756694</v>
      </c>
      <c r="T4" s="123">
        <f t="shared" si="4"/>
        <v>77.262811919383907</v>
      </c>
      <c r="U4" s="123">
        <f t="shared" si="4"/>
        <v>61.315066452753385</v>
      </c>
      <c r="V4" s="123">
        <f t="shared" si="4"/>
        <v>88.505824881915686</v>
      </c>
      <c r="W4" s="123">
        <f t="shared" ref="W4" si="5">SUM(W5:W6)</f>
        <v>74.746720174908091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139.32960403102311</v>
      </c>
      <c r="D5" s="99">
        <v>233.93784196409564</v>
      </c>
      <c r="E5" s="99">
        <v>148.77749085653673</v>
      </c>
      <c r="F5" s="99">
        <v>187.07472632671309</v>
      </c>
      <c r="G5" s="99">
        <v>93.237613416233728</v>
      </c>
      <c r="H5" s="99">
        <v>89.751114962758393</v>
      </c>
      <c r="I5" s="99">
        <v>78.235533973550901</v>
      </c>
      <c r="J5" s="99">
        <v>118.06259334870406</v>
      </c>
      <c r="K5" s="99">
        <v>93.83616616944839</v>
      </c>
      <c r="L5" s="99">
        <v>0</v>
      </c>
      <c r="M5" s="99">
        <v>0</v>
      </c>
      <c r="N5" s="99">
        <v>138.07885345720337</v>
      </c>
      <c r="O5" s="99">
        <v>0</v>
      </c>
      <c r="P5" s="99">
        <v>0</v>
      </c>
      <c r="Q5" s="99">
        <v>0</v>
      </c>
      <c r="R5" s="99">
        <v>104.27602932255721</v>
      </c>
      <c r="S5" s="99">
        <v>105.11348177439561</v>
      </c>
      <c r="T5" s="99">
        <v>76.832253820401178</v>
      </c>
      <c r="U5" s="99">
        <v>60.966971318322159</v>
      </c>
      <c r="V5" s="99">
        <v>87.993120575951465</v>
      </c>
      <c r="W5" s="99">
        <v>74.319628283107647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0.75231941926844181</v>
      </c>
      <c r="D6" s="99">
        <v>1.2462174278328269</v>
      </c>
      <c r="E6" s="99">
        <v>0.78719098962205303</v>
      </c>
      <c r="F6" s="99">
        <v>0.98241362137623589</v>
      </c>
      <c r="G6" s="99">
        <v>0.48624892065983266</v>
      </c>
      <c r="H6" s="99">
        <v>0.46289821284413102</v>
      </c>
      <c r="I6" s="99">
        <v>0.40071236879177607</v>
      </c>
      <c r="J6" s="99">
        <v>0.60281636889679657</v>
      </c>
      <c r="K6" s="99">
        <v>0.47861287316761086</v>
      </c>
      <c r="L6" s="99">
        <v>0</v>
      </c>
      <c r="M6" s="99">
        <v>0</v>
      </c>
      <c r="N6" s="99">
        <v>0.67605467473968239</v>
      </c>
      <c r="O6" s="99">
        <v>0</v>
      </c>
      <c r="P6" s="99">
        <v>0</v>
      </c>
      <c r="Q6" s="99">
        <v>0</v>
      </c>
      <c r="R6" s="99">
        <v>0.52569087235864587</v>
      </c>
      <c r="S6" s="99">
        <v>0.55057656317133907</v>
      </c>
      <c r="T6" s="99">
        <v>0.43055809898272845</v>
      </c>
      <c r="U6" s="99">
        <v>0.34809513443122675</v>
      </c>
      <c r="V6" s="99">
        <v>0.51270430596422134</v>
      </c>
      <c r="W6" s="99">
        <v>0.42709189180044993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6.8220317928055288E-2</v>
      </c>
      <c r="D7" s="123">
        <f t="shared" si="6"/>
        <v>0.11094864538538204</v>
      </c>
      <c r="E7" s="123">
        <f t="shared" si="6"/>
        <v>0.15573555323731281</v>
      </c>
      <c r="F7" s="123">
        <f t="shared" si="6"/>
        <v>0.14021936261959134</v>
      </c>
      <c r="G7" s="123">
        <f t="shared" si="6"/>
        <v>0.16325276730369775</v>
      </c>
      <c r="H7" s="123">
        <f t="shared" si="6"/>
        <v>0.12919565176773601</v>
      </c>
      <c r="I7" s="123">
        <f t="shared" si="6"/>
        <v>0.200698336385943</v>
      </c>
      <c r="J7" s="123">
        <f t="shared" si="6"/>
        <v>0.15326418086813054</v>
      </c>
      <c r="K7" s="123">
        <f t="shared" si="6"/>
        <v>0.22172971131368585</v>
      </c>
      <c r="L7" s="123">
        <f t="shared" si="6"/>
        <v>0</v>
      </c>
      <c r="M7" s="123">
        <f t="shared" si="6"/>
        <v>0</v>
      </c>
      <c r="N7" s="123">
        <f t="shared" si="6"/>
        <v>0.29133262559299844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0.2548072861500848</v>
      </c>
      <c r="S7" s="123">
        <f t="shared" si="6"/>
        <v>0.18688289489596463</v>
      </c>
      <c r="T7" s="123">
        <f t="shared" si="6"/>
        <v>0.28968080892509351</v>
      </c>
      <c r="U7" s="123">
        <f t="shared" si="6"/>
        <v>0.17873720916424216</v>
      </c>
      <c r="V7" s="123">
        <f t="shared" si="6"/>
        <v>0.16941165033829461</v>
      </c>
      <c r="W7" s="123">
        <f t="shared" si="6"/>
        <v>8.3146288937478025E-2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6.8220317928055288E-2</v>
      </c>
      <c r="D8" s="99">
        <f>RES_hhdet_in_fech!D8/RES_summary!D$21</f>
        <v>0.11094864538538204</v>
      </c>
      <c r="E8" s="99">
        <f>RES_hhdet_in_fech!E8/RES_summary!E$21</f>
        <v>0.15573555323731281</v>
      </c>
      <c r="F8" s="99">
        <f>RES_hhdet_in_fech!F8/RES_summary!F$21</f>
        <v>0.14021936261959134</v>
      </c>
      <c r="G8" s="99">
        <f>RES_hhdet_in_fech!G8/RES_summary!G$21</f>
        <v>0.16325276730369775</v>
      </c>
      <c r="H8" s="99">
        <f>RES_hhdet_in_fech!H8/RES_summary!H$21</f>
        <v>0.12919565176773601</v>
      </c>
      <c r="I8" s="99">
        <f>RES_hhdet_in_fech!I8/RES_summary!I$21</f>
        <v>0.200698336385943</v>
      </c>
      <c r="J8" s="99">
        <f>RES_hhdet_in_fech!J8/RES_summary!J$21</f>
        <v>0.15326418086813054</v>
      </c>
      <c r="K8" s="99">
        <f>RES_hhdet_in_fech!K8/RES_summary!K$21</f>
        <v>0.22172971131368585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0.29133262559299844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0.2548072861500848</v>
      </c>
      <c r="S8" s="99">
        <f>RES_hhdet_in_fech!S8/RES_summary!S$21</f>
        <v>0.18688289489596463</v>
      </c>
      <c r="T8" s="99">
        <f>RES_hhdet_in_fech!T8/RES_summary!T$21</f>
        <v>0.28968080892509351</v>
      </c>
      <c r="U8" s="99">
        <f>RES_hhdet_in_fech!U8/RES_summary!U$21</f>
        <v>0.17873720916424216</v>
      </c>
      <c r="V8" s="99">
        <f>RES_hhdet_in_fech!V8/RES_summary!V$21</f>
        <v>0.16941165033829461</v>
      </c>
      <c r="W8" s="99">
        <f>RES_hhdet_in_fech!W8/RES_summary!W$21</f>
        <v>8.3146288937478025E-2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8.927739192861976</v>
      </c>
      <c r="D9" s="123">
        <v>15.04610668946717</v>
      </c>
      <c r="E9" s="123">
        <v>10.101884146491015</v>
      </c>
      <c r="F9" s="123">
        <v>13.214068759961005</v>
      </c>
      <c r="G9" s="123">
        <v>12.298157973474515</v>
      </c>
      <c r="H9" s="123">
        <v>11.546501999596661</v>
      </c>
      <c r="I9" s="123">
        <v>11.576986108384045</v>
      </c>
      <c r="J9" s="123">
        <v>14.806414899109464</v>
      </c>
      <c r="K9" s="123">
        <v>11.088085823179421</v>
      </c>
      <c r="L9" s="123">
        <v>0</v>
      </c>
      <c r="M9" s="123">
        <v>0</v>
      </c>
      <c r="N9" s="123">
        <v>10.001118828492471</v>
      </c>
      <c r="O9" s="123">
        <v>0</v>
      </c>
      <c r="P9" s="123">
        <v>0</v>
      </c>
      <c r="Q9" s="123">
        <v>0</v>
      </c>
      <c r="R9" s="123">
        <v>13.387741732018489</v>
      </c>
      <c r="S9" s="123">
        <v>15.442503243454894</v>
      </c>
      <c r="T9" s="123">
        <v>15.465268867743532</v>
      </c>
      <c r="U9" s="123">
        <v>16.168683330187825</v>
      </c>
      <c r="V9" s="123">
        <v>22.622045469339508</v>
      </c>
      <c r="W9" s="123">
        <v>19.361167445866506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8.927739192861976</v>
      </c>
      <c r="D10" s="99">
        <v>15.04610668946717</v>
      </c>
      <c r="E10" s="99">
        <v>10.101884146491015</v>
      </c>
      <c r="F10" s="99">
        <v>13.739717513742763</v>
      </c>
      <c r="G10" s="99">
        <v>9.1420287138814658</v>
      </c>
      <c r="H10" s="99">
        <v>9.787070916965984</v>
      </c>
      <c r="I10" s="99">
        <v>10.184747100215073</v>
      </c>
      <c r="J10" s="99">
        <v>14.806414899109464</v>
      </c>
      <c r="K10" s="99">
        <v>11.088085823179421</v>
      </c>
      <c r="L10" s="99">
        <v>0</v>
      </c>
      <c r="M10" s="99">
        <v>0</v>
      </c>
      <c r="N10" s="99">
        <v>9.9899758436262278</v>
      </c>
      <c r="O10" s="99">
        <v>0</v>
      </c>
      <c r="P10" s="99">
        <v>0</v>
      </c>
      <c r="Q10" s="99">
        <v>0</v>
      </c>
      <c r="R10" s="99">
        <v>13.373345207655422</v>
      </c>
      <c r="S10" s="99">
        <v>15.663407091055454</v>
      </c>
      <c r="T10" s="99">
        <v>15.521207871080321</v>
      </c>
      <c r="U10" s="99">
        <v>15.132264459012999</v>
      </c>
      <c r="V10" s="99">
        <v>23.146658186275648</v>
      </c>
      <c r="W10" s="99">
        <v>17.209689396337136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13.688883272271546</v>
      </c>
      <c r="G11" s="99">
        <v>13.719824752690291</v>
      </c>
      <c r="H11" s="99">
        <v>13.760578064078278</v>
      </c>
      <c r="I11" s="99">
        <v>13.813205121781985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11.377741753459119</v>
      </c>
      <c r="S11" s="99">
        <v>13.151041133116605</v>
      </c>
      <c r="T11" s="99">
        <v>16.909832719163091</v>
      </c>
      <c r="U11" s="99">
        <v>13.44214080099748</v>
      </c>
      <c r="V11" s="99">
        <v>17.529560642569987</v>
      </c>
      <c r="W11" s="99">
        <v>20.173934799069983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15.406192758617516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5.4025187367328869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10.003674021884629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12.276207012916245</v>
      </c>
      <c r="G15" s="102">
        <v>12.244473258918848</v>
      </c>
      <c r="H15" s="102">
        <v>12.414888173893717</v>
      </c>
      <c r="I15" s="102">
        <v>13.505594176267763</v>
      </c>
      <c r="J15" s="102">
        <v>0</v>
      </c>
      <c r="K15" s="102">
        <v>0</v>
      </c>
      <c r="L15" s="102">
        <v>0</v>
      </c>
      <c r="M15" s="102">
        <v>0</v>
      </c>
      <c r="N15" s="102">
        <v>10.457981208008407</v>
      </c>
      <c r="O15" s="102">
        <v>0</v>
      </c>
      <c r="P15" s="102">
        <v>0</v>
      </c>
      <c r="Q15" s="102">
        <v>0</v>
      </c>
      <c r="R15" s="102">
        <v>14.317031994402084</v>
      </c>
      <c r="S15" s="102">
        <v>14.728834736632354</v>
      </c>
      <c r="T15" s="102">
        <v>17.511807139463155</v>
      </c>
      <c r="U15" s="102">
        <v>20.809095936994758</v>
      </c>
      <c r="V15" s="102">
        <v>18.459367231349894</v>
      </c>
      <c r="W15" s="102">
        <v>22.269082671791161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10.971852811095207</v>
      </c>
      <c r="S16" s="105">
        <v>11.300179978169751</v>
      </c>
      <c r="T16" s="105">
        <v>13.792677803500061</v>
      </c>
      <c r="U16" s="105">
        <v>16.322768886483523</v>
      </c>
      <c r="V16" s="105">
        <v>14.589178392281379</v>
      </c>
      <c r="W16" s="105">
        <v>17.646228008528379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4.6949256971587232</v>
      </c>
      <c r="S17" s="99">
        <v>4.422226262677122</v>
      </c>
      <c r="T17" s="99">
        <v>5.5809874560489128</v>
      </c>
      <c r="U17" s="99">
        <v>6.1906714893464292</v>
      </c>
      <c r="V17" s="99">
        <v>5.5312107829887145</v>
      </c>
      <c r="W17" s="99">
        <v>6.5989123172750812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6.2769271139364848</v>
      </c>
      <c r="S18" s="99">
        <v>6.8779537154926302</v>
      </c>
      <c r="T18" s="99">
        <v>8.2116903474511478</v>
      </c>
      <c r="U18" s="99">
        <v>10.132097397137091</v>
      </c>
      <c r="V18" s="99">
        <v>9.0579676092926658</v>
      </c>
      <c r="W18" s="99">
        <v>11.047315691253301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3.448397793678744</v>
      </c>
      <c r="D19" s="123">
        <v>3.7302259041138517</v>
      </c>
      <c r="E19" s="123">
        <v>3.5909745602395948</v>
      </c>
      <c r="F19" s="123">
        <v>3.9140151373155034</v>
      </c>
      <c r="G19" s="123">
        <v>3.4424877816764727</v>
      </c>
      <c r="H19" s="123">
        <v>3.2344608069230003</v>
      </c>
      <c r="I19" s="123">
        <v>3.5417376785328063</v>
      </c>
      <c r="J19" s="123">
        <v>4.7984216968204088</v>
      </c>
      <c r="K19" s="123">
        <v>3.6618260111204708</v>
      </c>
      <c r="L19" s="123">
        <v>0</v>
      </c>
      <c r="M19" s="123">
        <v>0</v>
      </c>
      <c r="N19" s="123">
        <v>3.714180837040276</v>
      </c>
      <c r="O19" s="123">
        <v>0</v>
      </c>
      <c r="P19" s="123">
        <v>0</v>
      </c>
      <c r="Q19" s="123">
        <v>0</v>
      </c>
      <c r="R19" s="123">
        <v>4.7339599525843692</v>
      </c>
      <c r="S19" s="123">
        <v>4.8869573508674726</v>
      </c>
      <c r="T19" s="123">
        <v>5.3512208684425007</v>
      </c>
      <c r="U19" s="123">
        <v>4.5243152125953374</v>
      </c>
      <c r="V19" s="123">
        <v>6.679594607358065</v>
      </c>
      <c r="W19" s="123">
        <v>6.7278987868328404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4.3063188726007988</v>
      </c>
      <c r="D20" s="99">
        <v>7.3361759954809243</v>
      </c>
      <c r="E20" s="99">
        <v>4.88355282618127</v>
      </c>
      <c r="F20" s="99">
        <v>6.6723126812706335</v>
      </c>
      <c r="G20" s="99">
        <v>3.4478284575107865</v>
      </c>
      <c r="H20" s="99">
        <v>3.7567221016392351</v>
      </c>
      <c r="I20" s="99">
        <v>3.7340642132962145</v>
      </c>
      <c r="J20" s="99">
        <v>5.21400396461501</v>
      </c>
      <c r="K20" s="99">
        <v>3.8169963312022839</v>
      </c>
      <c r="L20" s="99">
        <v>0</v>
      </c>
      <c r="M20" s="99">
        <v>0</v>
      </c>
      <c r="N20" s="99">
        <v>3.9826318370589093</v>
      </c>
      <c r="O20" s="99">
        <v>0</v>
      </c>
      <c r="P20" s="99">
        <v>0</v>
      </c>
      <c r="Q20" s="99">
        <v>0</v>
      </c>
      <c r="R20" s="99">
        <v>4.8944892624195138</v>
      </c>
      <c r="S20" s="99">
        <v>5.0205138823917812</v>
      </c>
      <c r="T20" s="99">
        <v>5.4934066155820931</v>
      </c>
      <c r="U20" s="99">
        <v>4.5358869964389932</v>
      </c>
      <c r="V20" s="99">
        <v>6.6977938199643701</v>
      </c>
      <c r="W20" s="99">
        <v>6.799264779620076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4.4628198665088847</v>
      </c>
      <c r="D21" s="99">
        <v>4.0011924043452796</v>
      </c>
      <c r="E21" s="99">
        <v>3.8876305182615654</v>
      </c>
      <c r="F21" s="99">
        <v>4.1805962377778698</v>
      </c>
      <c r="G21" s="99">
        <v>4.4064095541972685</v>
      </c>
      <c r="H21" s="99">
        <v>4.0321218750401124</v>
      </c>
      <c r="I21" s="99">
        <v>4.0948614425709682</v>
      </c>
      <c r="J21" s="99">
        <v>3.8976442628147199</v>
      </c>
      <c r="K21" s="99">
        <v>3.6352656669428831</v>
      </c>
      <c r="L21" s="99">
        <v>0</v>
      </c>
      <c r="M21" s="99">
        <v>0</v>
      </c>
      <c r="N21" s="99">
        <v>3.5260343745504326</v>
      </c>
      <c r="O21" s="99">
        <v>0</v>
      </c>
      <c r="P21" s="99">
        <v>0</v>
      </c>
      <c r="Q21" s="99">
        <v>0</v>
      </c>
      <c r="R21" s="99">
        <v>4.8651255973926215</v>
      </c>
      <c r="S21" s="99">
        <v>5.4526737455095571</v>
      </c>
      <c r="T21" s="99">
        <v>0</v>
      </c>
      <c r="U21" s="99">
        <v>6.4278685321969178</v>
      </c>
      <c r="V21" s="99">
        <v>4.0183369076958808</v>
      </c>
      <c r="W21" s="99">
        <v>8.1186528408832999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3.2828704844694263</v>
      </c>
      <c r="D22" s="110">
        <v>2.9536124703741886</v>
      </c>
      <c r="E22" s="110">
        <v>3.2800061443500939</v>
      </c>
      <c r="F22" s="110">
        <v>3.4573095186254363</v>
      </c>
      <c r="G22" s="110">
        <v>3.3661489065248982</v>
      </c>
      <c r="H22" s="110">
        <v>3.0140355054740424</v>
      </c>
      <c r="I22" s="110">
        <v>3.3994030345576975</v>
      </c>
      <c r="J22" s="110">
        <v>2.8559761091189566</v>
      </c>
      <c r="K22" s="110">
        <v>2.6492939447530452</v>
      </c>
      <c r="L22" s="110">
        <v>0</v>
      </c>
      <c r="M22" s="110">
        <v>0</v>
      </c>
      <c r="N22" s="110">
        <v>2.7467715207685699</v>
      </c>
      <c r="O22" s="110">
        <v>0</v>
      </c>
      <c r="P22" s="110">
        <v>0</v>
      </c>
      <c r="Q22" s="110">
        <v>0</v>
      </c>
      <c r="R22" s="110">
        <v>3.28298589869304</v>
      </c>
      <c r="S22" s="110">
        <v>3.8981781843893737</v>
      </c>
      <c r="T22" s="110">
        <v>3.7741728559612868</v>
      </c>
      <c r="U22" s="110">
        <v>3.869596133161084</v>
      </c>
      <c r="V22" s="110">
        <v>4.1327217457365313</v>
      </c>
      <c r="W22" s="110">
        <v>4.7592423516771696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153.80447365804494</v>
      </c>
      <c r="D24" s="118">
        <f t="shared" si="7"/>
        <v>277.84397350322462</v>
      </c>
      <c r="E24" s="118">
        <f t="shared" si="7"/>
        <v>110.73088528159658</v>
      </c>
      <c r="F24" s="118">
        <f t="shared" si="7"/>
        <v>37.380775232851825</v>
      </c>
      <c r="G24" s="118">
        <f t="shared" si="7"/>
        <v>69.139705916005894</v>
      </c>
      <c r="H24" s="118">
        <f t="shared" si="7"/>
        <v>171.15834557937299</v>
      </c>
      <c r="I24" s="118">
        <f t="shared" si="7"/>
        <v>114.31265738393459</v>
      </c>
      <c r="J24" s="118">
        <f t="shared" si="7"/>
        <v>180.42215851336323</v>
      </c>
      <c r="K24" s="118">
        <f t="shared" si="7"/>
        <v>180.31628516379104</v>
      </c>
      <c r="L24" s="118">
        <f t="shared" si="7"/>
        <v>126.87181396612966</v>
      </c>
      <c r="M24" s="118">
        <f t="shared" si="7"/>
        <v>0</v>
      </c>
      <c r="N24" s="118">
        <f t="shared" si="7"/>
        <v>0</v>
      </c>
      <c r="O24" s="118">
        <f t="shared" si="7"/>
        <v>128.39287548895879</v>
      </c>
      <c r="P24" s="118">
        <f t="shared" si="7"/>
        <v>25.699277936617221</v>
      </c>
      <c r="Q24" s="118">
        <f t="shared" si="7"/>
        <v>0</v>
      </c>
      <c r="R24" s="118">
        <f t="shared" ref="R24:V24" si="8">R25+R28+R30+R39</f>
        <v>114.23914591196673</v>
      </c>
      <c r="S24" s="118">
        <f t="shared" si="8"/>
        <v>111.3719198318382</v>
      </c>
      <c r="T24" s="118">
        <f t="shared" si="8"/>
        <v>101.02226344635264</v>
      </c>
      <c r="U24" s="118">
        <f t="shared" si="8"/>
        <v>90.512679234260304</v>
      </c>
      <c r="V24" s="118">
        <f t="shared" si="8"/>
        <v>90.341775815015055</v>
      </c>
      <c r="W24" s="118">
        <f t="shared" ref="W24" si="9">W25+W28+W30+W39</f>
        <v>103.71691477630421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137.31754074027089</v>
      </c>
      <c r="D25" s="123">
        <f t="shared" si="10"/>
        <v>261.9872979879998</v>
      </c>
      <c r="E25" s="123">
        <f t="shared" si="10"/>
        <v>94.336483415198202</v>
      </c>
      <c r="F25" s="123">
        <f t="shared" si="10"/>
        <v>21.26276303245891</v>
      </c>
      <c r="G25" s="123">
        <f t="shared" si="10"/>
        <v>53.123547643977815</v>
      </c>
      <c r="H25" s="123">
        <f t="shared" si="10"/>
        <v>155.35032166163521</v>
      </c>
      <c r="I25" s="123">
        <f t="shared" si="10"/>
        <v>97.122121373789412</v>
      </c>
      <c r="J25" s="123">
        <f t="shared" si="10"/>
        <v>164.95904222509441</v>
      </c>
      <c r="K25" s="123">
        <f t="shared" si="10"/>
        <v>167.57575931637507</v>
      </c>
      <c r="L25" s="123">
        <f t="shared" si="10"/>
        <v>116.89275131060184</v>
      </c>
      <c r="M25" s="123">
        <f t="shared" si="10"/>
        <v>0</v>
      </c>
      <c r="N25" s="123">
        <f t="shared" si="10"/>
        <v>0</v>
      </c>
      <c r="O25" s="123">
        <f t="shared" si="10"/>
        <v>113.04547436531102</v>
      </c>
      <c r="P25" s="123">
        <f t="shared" si="10"/>
        <v>9.9061131763997885</v>
      </c>
      <c r="Q25" s="123">
        <f t="shared" si="10"/>
        <v>0</v>
      </c>
      <c r="R25" s="123">
        <f t="shared" ref="R25:V25" si="11">SUM(R26:R27)</f>
        <v>96.674156866340851</v>
      </c>
      <c r="S25" s="123">
        <f t="shared" si="11"/>
        <v>93.812573271783918</v>
      </c>
      <c r="T25" s="123">
        <f t="shared" si="11"/>
        <v>81.657838625310561</v>
      </c>
      <c r="U25" s="123">
        <f t="shared" si="11"/>
        <v>66.005926815520695</v>
      </c>
      <c r="V25" s="123">
        <f t="shared" si="11"/>
        <v>68.4465538303605</v>
      </c>
      <c r="W25" s="123">
        <f t="shared" ref="W25" si="12">SUM(W26:W27)</f>
        <v>76.755050689162488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135.51259734173013</v>
      </c>
      <c r="D26" s="99">
        <v>258.58554668565228</v>
      </c>
      <c r="E26" s="99">
        <v>93.118587588771945</v>
      </c>
      <c r="F26" s="99">
        <v>20.990135729898785</v>
      </c>
      <c r="G26" s="99">
        <v>52.446753402551131</v>
      </c>
      <c r="H26" s="99">
        <v>153.39210546883274</v>
      </c>
      <c r="I26" s="99">
        <v>95.905897056814084</v>
      </c>
      <c r="J26" s="99">
        <v>162.89849423307288</v>
      </c>
      <c r="K26" s="99">
        <v>165.48232755238226</v>
      </c>
      <c r="L26" s="99">
        <v>115.47616784295042</v>
      </c>
      <c r="M26" s="99">
        <v>0</v>
      </c>
      <c r="N26" s="99">
        <v>0</v>
      </c>
      <c r="O26" s="99">
        <v>111.58811595001937</v>
      </c>
      <c r="P26" s="99">
        <v>9.7717752770580617</v>
      </c>
      <c r="Q26" s="99">
        <v>0</v>
      </c>
      <c r="R26" s="99">
        <v>95.35548603791942</v>
      </c>
      <c r="S26" s="99">
        <v>92.51205843320399</v>
      </c>
      <c r="T26" s="99">
        <v>80.47798969459366</v>
      </c>
      <c r="U26" s="99">
        <v>65.056778744449474</v>
      </c>
      <c r="V26" s="99">
        <v>67.459801106700908</v>
      </c>
      <c r="W26" s="99">
        <v>75.677102648157188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1.8049433985407433</v>
      </c>
      <c r="D27" s="99">
        <v>3.401751302347507</v>
      </c>
      <c r="E27" s="99">
        <v>1.2178958264262623</v>
      </c>
      <c r="F27" s="99">
        <v>0.27262730256012541</v>
      </c>
      <c r="G27" s="99">
        <v>0.67679424142668287</v>
      </c>
      <c r="H27" s="99">
        <v>1.9582161928024788</v>
      </c>
      <c r="I27" s="99">
        <v>1.2162243169753264</v>
      </c>
      <c r="J27" s="99">
        <v>2.0605479920215313</v>
      </c>
      <c r="K27" s="99">
        <v>2.0934317639928226</v>
      </c>
      <c r="L27" s="99">
        <v>1.4165834676514235</v>
      </c>
      <c r="M27" s="99">
        <v>0</v>
      </c>
      <c r="N27" s="99">
        <v>0</v>
      </c>
      <c r="O27" s="99">
        <v>1.4573584152916528</v>
      </c>
      <c r="P27" s="99">
        <v>0.13433789934172766</v>
      </c>
      <c r="Q27" s="99">
        <v>0</v>
      </c>
      <c r="R27" s="99">
        <v>1.3186708284214346</v>
      </c>
      <c r="S27" s="99">
        <v>1.3005148385799323</v>
      </c>
      <c r="T27" s="99">
        <v>1.1798489307168953</v>
      </c>
      <c r="U27" s="99">
        <v>0.94914807107121724</v>
      </c>
      <c r="V27" s="99">
        <v>0.98675272365959799</v>
      </c>
      <c r="W27" s="99">
        <v>1.0779480410052933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6.7968902345400123E-2</v>
      </c>
      <c r="D28" s="123">
        <f t="shared" si="13"/>
        <v>0.10847362344531333</v>
      </c>
      <c r="E28" s="123">
        <f t="shared" si="13"/>
        <v>0.16344093601072687</v>
      </c>
      <c r="F28" s="123">
        <f t="shared" si="13"/>
        <v>0.14029434423110948</v>
      </c>
      <c r="G28" s="123">
        <f t="shared" si="13"/>
        <v>0.15810379319578896</v>
      </c>
      <c r="H28" s="123">
        <f t="shared" si="13"/>
        <v>0.12999120998124708</v>
      </c>
      <c r="I28" s="123">
        <f t="shared" si="13"/>
        <v>0.19706669565479479</v>
      </c>
      <c r="J28" s="123">
        <f t="shared" si="13"/>
        <v>0.15140190082887947</v>
      </c>
      <c r="K28" s="123">
        <f t="shared" si="13"/>
        <v>0.21286052286113841</v>
      </c>
      <c r="L28" s="123">
        <f t="shared" si="13"/>
        <v>0.16053101118156085</v>
      </c>
      <c r="M28" s="123">
        <f t="shared" si="13"/>
        <v>0</v>
      </c>
      <c r="N28" s="123">
        <f t="shared" si="13"/>
        <v>0</v>
      </c>
      <c r="O28" s="123">
        <f t="shared" si="13"/>
        <v>0.14665881179134133</v>
      </c>
      <c r="P28" s="123">
        <f t="shared" si="13"/>
        <v>0.13780003073434549</v>
      </c>
      <c r="Q28" s="123">
        <f t="shared" si="13"/>
        <v>0</v>
      </c>
      <c r="R28" s="123">
        <f t="shared" si="13"/>
        <v>0.2654295253742075</v>
      </c>
      <c r="S28" s="123">
        <f t="shared" si="13"/>
        <v>0.17964668852793908</v>
      </c>
      <c r="T28" s="123">
        <f t="shared" si="13"/>
        <v>0.28848062478265435</v>
      </c>
      <c r="U28" s="123">
        <f t="shared" si="13"/>
        <v>0.18412486960553551</v>
      </c>
      <c r="V28" s="123">
        <f t="shared" si="13"/>
        <v>0.16958569148308433</v>
      </c>
      <c r="W28" s="123">
        <f t="shared" si="13"/>
        <v>8.0657015215358049E-2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6.7968902345400123E-2</v>
      </c>
      <c r="D29" s="99">
        <f>RES_hhdet_in_fech!D29/RES_summary!D$21</f>
        <v>0.10847362344531333</v>
      </c>
      <c r="E29" s="99">
        <f>RES_hhdet_in_fech!E29/RES_summary!E$21</f>
        <v>0.16344093601072687</v>
      </c>
      <c r="F29" s="99">
        <f>RES_hhdet_in_fech!F29/RES_summary!F$21</f>
        <v>0.14029434423110948</v>
      </c>
      <c r="G29" s="99">
        <f>RES_hhdet_in_fech!G29/RES_summary!G$21</f>
        <v>0.15810379319578896</v>
      </c>
      <c r="H29" s="99">
        <f>RES_hhdet_in_fech!H29/RES_summary!H$21</f>
        <v>0.12999120998124708</v>
      </c>
      <c r="I29" s="99">
        <f>RES_hhdet_in_fech!I29/RES_summary!I$21</f>
        <v>0.19706669565479479</v>
      </c>
      <c r="J29" s="99">
        <f>RES_hhdet_in_fech!J29/RES_summary!J$21</f>
        <v>0.15140190082887947</v>
      </c>
      <c r="K29" s="99">
        <f>RES_hhdet_in_fech!K29/RES_summary!K$21</f>
        <v>0.21286052286113841</v>
      </c>
      <c r="L29" s="99">
        <f>RES_hhdet_in_fech!L29/RES_summary!L$21</f>
        <v>0.16053101118156085</v>
      </c>
      <c r="M29" s="99">
        <f>RES_hhdet_in_fech!M29/RES_summary!M$21</f>
        <v>0</v>
      </c>
      <c r="N29" s="99">
        <f>RES_hhdet_in_fech!N29/RES_summary!N$21</f>
        <v>0</v>
      </c>
      <c r="O29" s="99">
        <f>RES_hhdet_in_fech!O29/RES_summary!O$21</f>
        <v>0.14665881179134133</v>
      </c>
      <c r="P29" s="99">
        <f>RES_hhdet_in_fech!P29/RES_summary!P$21</f>
        <v>0.13780003073434549</v>
      </c>
      <c r="Q29" s="99">
        <f>RES_hhdet_in_fech!Q29/RES_summary!Q$21</f>
        <v>0</v>
      </c>
      <c r="R29" s="99">
        <f>RES_hhdet_in_fech!R29/RES_summary!R$21</f>
        <v>0.2654295253742075</v>
      </c>
      <c r="S29" s="99">
        <f>RES_hhdet_in_fech!S29/RES_summary!S$21</f>
        <v>0.17964668852793908</v>
      </c>
      <c r="T29" s="99">
        <f>RES_hhdet_in_fech!T29/RES_summary!T$21</f>
        <v>0.28848062478265435</v>
      </c>
      <c r="U29" s="99">
        <f>RES_hhdet_in_fech!U29/RES_summary!U$21</f>
        <v>0.18412486960553551</v>
      </c>
      <c r="V29" s="99">
        <f>RES_hhdet_in_fech!V29/RES_summary!V$21</f>
        <v>0.16958569148308433</v>
      </c>
      <c r="W29" s="99">
        <f>RES_hhdet_in_fech!W29/RES_summary!W$21</f>
        <v>8.0657015215358049E-2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13.047673551426548</v>
      </c>
      <c r="D30" s="123">
        <v>12.732047335795077</v>
      </c>
      <c r="E30" s="123">
        <v>12.924913741441362</v>
      </c>
      <c r="F30" s="123">
        <v>12.478017907109859</v>
      </c>
      <c r="G30" s="123">
        <v>12.417601240330804</v>
      </c>
      <c r="H30" s="123">
        <v>12.58421339186396</v>
      </c>
      <c r="I30" s="123">
        <v>13.541578852912822</v>
      </c>
      <c r="J30" s="123">
        <v>12.362255238886734</v>
      </c>
      <c r="K30" s="123">
        <v>9.8186155178508603</v>
      </c>
      <c r="L30" s="123">
        <v>7.4192702357642801</v>
      </c>
      <c r="M30" s="123">
        <v>0</v>
      </c>
      <c r="N30" s="123">
        <v>0</v>
      </c>
      <c r="O30" s="123">
        <v>12.503686601710585</v>
      </c>
      <c r="P30" s="123">
        <v>12.568354624409398</v>
      </c>
      <c r="Q30" s="123">
        <v>0</v>
      </c>
      <c r="R30" s="123">
        <v>13.965536857084464</v>
      </c>
      <c r="S30" s="123">
        <v>13.446192242566051</v>
      </c>
      <c r="T30" s="123">
        <v>15.301771340298142</v>
      </c>
      <c r="U30" s="123">
        <v>20.358280586379063</v>
      </c>
      <c r="V30" s="123">
        <v>17.596604380920123</v>
      </c>
      <c r="W30" s="123">
        <v>21.961992792191758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14.546303311311377</v>
      </c>
      <c r="D31" s="99">
        <v>14.349839641073521</v>
      </c>
      <c r="E31" s="99">
        <v>13.917535371704409</v>
      </c>
      <c r="F31" s="99">
        <v>13.68888327227155</v>
      </c>
      <c r="G31" s="99">
        <v>13.71982475269029</v>
      </c>
      <c r="H31" s="99">
        <v>13.760578064078278</v>
      </c>
      <c r="I31" s="99">
        <v>13.813205121781984</v>
      </c>
      <c r="J31" s="99">
        <v>13.139856848125634</v>
      </c>
      <c r="K31" s="99">
        <v>12.940941708969056</v>
      </c>
      <c r="L31" s="99">
        <v>12.324548487685574</v>
      </c>
      <c r="M31" s="99">
        <v>0</v>
      </c>
      <c r="N31" s="99">
        <v>0</v>
      </c>
      <c r="O31" s="99">
        <v>10.92063378843862</v>
      </c>
      <c r="P31" s="99">
        <v>0</v>
      </c>
      <c r="Q31" s="99">
        <v>0</v>
      </c>
      <c r="R31" s="99">
        <v>11.377741753459119</v>
      </c>
      <c r="S31" s="99">
        <v>13.151041133116605</v>
      </c>
      <c r="T31" s="99">
        <v>16.909832719163091</v>
      </c>
      <c r="U31" s="99">
        <v>13.44214080099748</v>
      </c>
      <c r="V31" s="99">
        <v>17.529560642569987</v>
      </c>
      <c r="W31" s="99">
        <v>20.173934799069983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12.046433841158667</v>
      </c>
      <c r="D35" s="102">
        <v>12.304705972136622</v>
      </c>
      <c r="E35" s="102">
        <v>12.698526352083125</v>
      </c>
      <c r="F35" s="102">
        <v>12.276207012916245</v>
      </c>
      <c r="G35" s="102">
        <v>12.244473258918848</v>
      </c>
      <c r="H35" s="102">
        <v>12.414888173893713</v>
      </c>
      <c r="I35" s="102">
        <v>13.505594176267767</v>
      </c>
      <c r="J35" s="102">
        <v>12.297455104783495</v>
      </c>
      <c r="K35" s="102">
        <v>9.6699333182738041</v>
      </c>
      <c r="L35" s="102">
        <v>8.9307389962918773</v>
      </c>
      <c r="M35" s="102">
        <v>0</v>
      </c>
      <c r="N35" s="102">
        <v>0</v>
      </c>
      <c r="O35" s="102">
        <v>12.633256288058055</v>
      </c>
      <c r="P35" s="102">
        <v>12.568354624409398</v>
      </c>
      <c r="Q35" s="102">
        <v>0</v>
      </c>
      <c r="R35" s="102">
        <v>14.317031994402081</v>
      </c>
      <c r="S35" s="102">
        <v>14.728834736632358</v>
      </c>
      <c r="T35" s="102">
        <v>17.511807139463158</v>
      </c>
      <c r="U35" s="102">
        <v>20.809095936994755</v>
      </c>
      <c r="V35" s="102">
        <v>18.459367231349898</v>
      </c>
      <c r="W35" s="102">
        <v>22.269082671791161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6.5637179292830181</v>
      </c>
      <c r="M36" s="105">
        <v>0</v>
      </c>
      <c r="N36" s="105">
        <v>0</v>
      </c>
      <c r="O36" s="105">
        <v>9.5068804377805751</v>
      </c>
      <c r="P36" s="105">
        <v>0</v>
      </c>
      <c r="Q36" s="105">
        <v>0</v>
      </c>
      <c r="R36" s="105">
        <v>10.971852811095207</v>
      </c>
      <c r="S36" s="105">
        <v>11.300179978169753</v>
      </c>
      <c r="T36" s="105">
        <v>13.792677803500061</v>
      </c>
      <c r="U36" s="105">
        <v>16.322768886483523</v>
      </c>
      <c r="V36" s="105">
        <v>14.589178392281378</v>
      </c>
      <c r="W36" s="105">
        <v>17.646228008528386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3.1834048395652141</v>
      </c>
      <c r="M37" s="99">
        <v>0</v>
      </c>
      <c r="N37" s="99">
        <v>0</v>
      </c>
      <c r="O37" s="99">
        <v>4.5807525647918492</v>
      </c>
      <c r="P37" s="99">
        <v>0</v>
      </c>
      <c r="Q37" s="99">
        <v>0</v>
      </c>
      <c r="R37" s="99">
        <v>4.6949256971587232</v>
      </c>
      <c r="S37" s="99">
        <v>4.4222262626771212</v>
      </c>
      <c r="T37" s="99">
        <v>5.580987456048911</v>
      </c>
      <c r="U37" s="99">
        <v>6.1906714893464292</v>
      </c>
      <c r="V37" s="99">
        <v>5.5312107829887154</v>
      </c>
      <c r="W37" s="99">
        <v>6.598912317275083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3.3803130897178026</v>
      </c>
      <c r="M38" s="99">
        <v>0</v>
      </c>
      <c r="N38" s="99">
        <v>0</v>
      </c>
      <c r="O38" s="99">
        <v>4.9261278729887259</v>
      </c>
      <c r="P38" s="99">
        <v>0</v>
      </c>
      <c r="Q38" s="99">
        <v>0</v>
      </c>
      <c r="R38" s="99">
        <v>6.2769271139364848</v>
      </c>
      <c r="S38" s="99">
        <v>6.8779537154926302</v>
      </c>
      <c r="T38" s="99">
        <v>8.2116903474511478</v>
      </c>
      <c r="U38" s="99">
        <v>10.132097397137091</v>
      </c>
      <c r="V38" s="99">
        <v>9.057967609292664</v>
      </c>
      <c r="W38" s="99">
        <v>11.047315691253303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3.3712904640020986</v>
      </c>
      <c r="D39" s="123">
        <v>3.0161545559844032</v>
      </c>
      <c r="E39" s="123">
        <v>3.3060471889462995</v>
      </c>
      <c r="F39" s="123">
        <v>3.4996999490519523</v>
      </c>
      <c r="G39" s="123">
        <v>3.4404532385014956</v>
      </c>
      <c r="H39" s="123">
        <v>3.0938193158925746</v>
      </c>
      <c r="I39" s="123">
        <v>3.451890461577567</v>
      </c>
      <c r="J39" s="123">
        <v>2.9494591485531907</v>
      </c>
      <c r="K39" s="123">
        <v>2.7090498067039439</v>
      </c>
      <c r="L39" s="123">
        <v>2.3992614085819848</v>
      </c>
      <c r="M39" s="123">
        <v>0</v>
      </c>
      <c r="N39" s="123">
        <v>0</v>
      </c>
      <c r="O39" s="123">
        <v>2.697055710145837</v>
      </c>
      <c r="P39" s="123">
        <v>3.0870101050736896</v>
      </c>
      <c r="Q39" s="123">
        <v>0</v>
      </c>
      <c r="R39" s="123">
        <v>3.3340226631672198</v>
      </c>
      <c r="S39" s="123">
        <v>3.9335076289602871</v>
      </c>
      <c r="T39" s="123">
        <v>3.7741728559612859</v>
      </c>
      <c r="U39" s="123">
        <v>3.9643469627550041</v>
      </c>
      <c r="V39" s="123">
        <v>4.1290319122513486</v>
      </c>
      <c r="W39" s="123">
        <v>4.9192142797346037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4.462819866508883</v>
      </c>
      <c r="D40" s="99">
        <v>4.0011924043452796</v>
      </c>
      <c r="E40" s="99">
        <v>3.8876305182615654</v>
      </c>
      <c r="F40" s="99">
        <v>4.1805962377778698</v>
      </c>
      <c r="G40" s="99">
        <v>4.4064095541972694</v>
      </c>
      <c r="H40" s="99">
        <v>4.0321218750401133</v>
      </c>
      <c r="I40" s="99">
        <v>4.0948614425709682</v>
      </c>
      <c r="J40" s="99">
        <v>3.8976442628147199</v>
      </c>
      <c r="K40" s="99">
        <v>3.6352656669428831</v>
      </c>
      <c r="L40" s="99">
        <v>3.1814313391674243</v>
      </c>
      <c r="M40" s="99">
        <v>0</v>
      </c>
      <c r="N40" s="99">
        <v>0</v>
      </c>
      <c r="O40" s="99">
        <v>3.5473619996733796</v>
      </c>
      <c r="P40" s="99">
        <v>0</v>
      </c>
      <c r="Q40" s="99">
        <v>0</v>
      </c>
      <c r="R40" s="99">
        <v>4.8651255973926206</v>
      </c>
      <c r="S40" s="99">
        <v>5.452673745509558</v>
      </c>
      <c r="T40" s="99">
        <v>0</v>
      </c>
      <c r="U40" s="99">
        <v>6.4278685321969178</v>
      </c>
      <c r="V40" s="99">
        <v>4.0183369076958808</v>
      </c>
      <c r="W40" s="99">
        <v>8.1186528408832981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3.2828704844694263</v>
      </c>
      <c r="D41" s="110">
        <v>2.9536124703741886</v>
      </c>
      <c r="E41" s="110">
        <v>3.2800061443500925</v>
      </c>
      <c r="F41" s="110">
        <v>3.4573095186254363</v>
      </c>
      <c r="G41" s="110">
        <v>3.3661489065248982</v>
      </c>
      <c r="H41" s="110">
        <v>3.0140355054740415</v>
      </c>
      <c r="I41" s="110">
        <v>3.3994030345576975</v>
      </c>
      <c r="J41" s="110">
        <v>2.8559761091189557</v>
      </c>
      <c r="K41" s="110">
        <v>2.6492939447530452</v>
      </c>
      <c r="L41" s="110">
        <v>2.3673361052927828</v>
      </c>
      <c r="M41" s="110">
        <v>0</v>
      </c>
      <c r="N41" s="110">
        <v>0</v>
      </c>
      <c r="O41" s="110">
        <v>2.6625838335433696</v>
      </c>
      <c r="P41" s="110">
        <v>3.0870101050736896</v>
      </c>
      <c r="Q41" s="110">
        <v>0</v>
      </c>
      <c r="R41" s="110">
        <v>3.28298589869304</v>
      </c>
      <c r="S41" s="110">
        <v>3.8981781843893737</v>
      </c>
      <c r="T41" s="110">
        <v>3.7741728559612859</v>
      </c>
      <c r="U41" s="110">
        <v>3.8695961331610835</v>
      </c>
      <c r="V41" s="110">
        <v>4.1327217457365313</v>
      </c>
      <c r="W41" s="110">
        <v>4.7592423516771696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</v>
      </c>
      <c r="J48" s="99">
        <f>RES_hhdet_in_fech!J48/RES_summary!J$21</f>
        <v>0</v>
      </c>
      <c r="K48" s="99">
        <f>RES_hhdet_in_fech!K48/RES_summary!K$21</f>
        <v>0</v>
      </c>
      <c r="L48" s="99">
        <f>RES_hhdet_in_fech!L48/RES_summary!L$21</f>
        <v>0</v>
      </c>
      <c r="M48" s="99">
        <f>RES_hhdet_in_fech!M48/RES_summary!M$21</f>
        <v>0</v>
      </c>
      <c r="N48" s="99">
        <f>RES_hhdet_in_fech!N48/RES_summary!N$21</f>
        <v>0</v>
      </c>
      <c r="O48" s="99">
        <f>RES_hhdet_in_fech!O48/RES_summary!O$21</f>
        <v>0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0</v>
      </c>
      <c r="T48" s="99">
        <f>RES_hhdet_in_fech!T48/RES_summary!T$21</f>
        <v>0</v>
      </c>
      <c r="U48" s="99">
        <f>RES_hhdet_in_fech!U48/RES_summary!U$21</f>
        <v>0</v>
      </c>
      <c r="V48" s="99">
        <f>RES_hhdet_in_fech!V48/RES_summary!V$21</f>
        <v>0</v>
      </c>
      <c r="W48" s="99">
        <f>RES_hhdet_in_fech!W48/RES_summary!W$21</f>
        <v>0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197.3905943775014</v>
      </c>
      <c r="D62" s="118">
        <f t="shared" si="21"/>
        <v>186.72143428717385</v>
      </c>
      <c r="E62" s="118">
        <f t="shared" si="21"/>
        <v>183.58314504188303</v>
      </c>
      <c r="F62" s="118">
        <f t="shared" si="21"/>
        <v>164.47947796845605</v>
      </c>
      <c r="G62" s="118">
        <f t="shared" si="21"/>
        <v>153.51656300372315</v>
      </c>
      <c r="H62" s="118">
        <f t="shared" si="21"/>
        <v>135.19014297155834</v>
      </c>
      <c r="I62" s="118">
        <f t="shared" si="21"/>
        <v>113.39775302811391</v>
      </c>
      <c r="J62" s="118">
        <f t="shared" si="21"/>
        <v>120.44986335504153</v>
      </c>
      <c r="K62" s="118">
        <f t="shared" si="21"/>
        <v>123.70449783310724</v>
      </c>
      <c r="L62" s="118">
        <f t="shared" si="21"/>
        <v>0</v>
      </c>
      <c r="M62" s="118">
        <f t="shared" si="21"/>
        <v>131.09147733051171</v>
      </c>
      <c r="N62" s="118">
        <f t="shared" si="21"/>
        <v>126.12303226578371</v>
      </c>
      <c r="O62" s="118">
        <f t="shared" si="21"/>
        <v>131.7109655034684</v>
      </c>
      <c r="P62" s="118">
        <f t="shared" si="21"/>
        <v>114.27240692535396</v>
      </c>
      <c r="Q62" s="118">
        <f t="shared" si="21"/>
        <v>111.44957538463873</v>
      </c>
      <c r="R62" s="118">
        <f t="shared" ref="R62:V62" si="22">R63+R66+R68+R77</f>
        <v>109.83327812732661</v>
      </c>
      <c r="S62" s="118">
        <f t="shared" si="22"/>
        <v>114.27623419763312</v>
      </c>
      <c r="T62" s="118">
        <f t="shared" si="22"/>
        <v>108.24753884237819</v>
      </c>
      <c r="U62" s="118">
        <f t="shared" si="22"/>
        <v>106.23093149786116</v>
      </c>
      <c r="V62" s="118">
        <f t="shared" si="22"/>
        <v>104.47428669805932</v>
      </c>
      <c r="W62" s="118">
        <f t="shared" ref="W62" si="23">W63+W66+W68+W77</f>
        <v>105.75850136746756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180.51602395793992</v>
      </c>
      <c r="D63" s="123">
        <f t="shared" si="24"/>
        <v>170.33681019410415</v>
      </c>
      <c r="E63" s="123">
        <f t="shared" si="24"/>
        <v>165.60337035270186</v>
      </c>
      <c r="F63" s="123">
        <f t="shared" si="24"/>
        <v>146.88817207030132</v>
      </c>
      <c r="G63" s="123">
        <f t="shared" si="24"/>
        <v>136.19058200137769</v>
      </c>
      <c r="H63" s="123">
        <f t="shared" si="24"/>
        <v>118.19106779767446</v>
      </c>
      <c r="I63" s="123">
        <f t="shared" si="24"/>
        <v>95.890425122333156</v>
      </c>
      <c r="J63" s="123">
        <f t="shared" si="24"/>
        <v>102.6775956799126</v>
      </c>
      <c r="K63" s="123">
        <f t="shared" si="24"/>
        <v>105.67761538108434</v>
      </c>
      <c r="L63" s="123">
        <f t="shared" si="24"/>
        <v>0</v>
      </c>
      <c r="M63" s="123">
        <f t="shared" si="24"/>
        <v>118.63206350271014</v>
      </c>
      <c r="N63" s="123">
        <f t="shared" si="24"/>
        <v>113.15446872648542</v>
      </c>
      <c r="O63" s="123">
        <f t="shared" si="24"/>
        <v>117.80128004793643</v>
      </c>
      <c r="P63" s="123">
        <f t="shared" si="24"/>
        <v>95.130407617978889</v>
      </c>
      <c r="Q63" s="123">
        <f t="shared" si="24"/>
        <v>94.302469864511067</v>
      </c>
      <c r="R63" s="123">
        <f t="shared" ref="R63:V63" si="25">SUM(R64:R65)</f>
        <v>93.893475638135641</v>
      </c>
      <c r="S63" s="123">
        <f t="shared" si="25"/>
        <v>95.414332138635743</v>
      </c>
      <c r="T63" s="123">
        <f t="shared" si="25"/>
        <v>85.615679202429078</v>
      </c>
      <c r="U63" s="123">
        <f t="shared" si="25"/>
        <v>81.001326892879419</v>
      </c>
      <c r="V63" s="123">
        <f t="shared" si="25"/>
        <v>79.202800075903085</v>
      </c>
      <c r="W63" s="123">
        <f t="shared" ref="W63" si="26">SUM(W64:W65)</f>
        <v>78.873183645478761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178.27025288922488</v>
      </c>
      <c r="D64" s="99">
        <v>168.23340172142994</v>
      </c>
      <c r="E64" s="99">
        <v>163.56133077829168</v>
      </c>
      <c r="F64" s="99">
        <v>145.08196760154138</v>
      </c>
      <c r="G64" s="99">
        <v>134.52052345597468</v>
      </c>
      <c r="H64" s="99">
        <v>116.75236231175862</v>
      </c>
      <c r="I64" s="99">
        <v>94.727463215900357</v>
      </c>
      <c r="J64" s="99">
        <v>101.43250468597194</v>
      </c>
      <c r="K64" s="99">
        <v>104.39381705967983</v>
      </c>
      <c r="L64" s="99">
        <v>0</v>
      </c>
      <c r="M64" s="99">
        <v>117.22376066359384</v>
      </c>
      <c r="N64" s="99">
        <v>111.80610014231712</v>
      </c>
      <c r="O64" s="99">
        <v>116.35433963482234</v>
      </c>
      <c r="P64" s="99">
        <v>93.917363881910575</v>
      </c>
      <c r="Q64" s="99">
        <v>93.111897900784825</v>
      </c>
      <c r="R64" s="99">
        <v>92.703612794082289</v>
      </c>
      <c r="S64" s="99">
        <v>94.186455003639466</v>
      </c>
      <c r="T64" s="99">
        <v>84.467073861011272</v>
      </c>
      <c r="U64" s="99">
        <v>79.919097789315771</v>
      </c>
      <c r="V64" s="99">
        <v>78.141275195811872</v>
      </c>
      <c r="W64" s="99">
        <v>77.84268599622817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2.2457710687150407</v>
      </c>
      <c r="D65" s="99">
        <v>2.1034084726742055</v>
      </c>
      <c r="E65" s="99">
        <v>2.0420395744101913</v>
      </c>
      <c r="F65" s="99">
        <v>1.8062044687599303</v>
      </c>
      <c r="G65" s="99">
        <v>1.6700585454030006</v>
      </c>
      <c r="H65" s="99">
        <v>1.4387054859158475</v>
      </c>
      <c r="I65" s="99">
        <v>1.1629619064327958</v>
      </c>
      <c r="J65" s="99">
        <v>1.2450909939406702</v>
      </c>
      <c r="K65" s="99">
        <v>1.2837983214045106</v>
      </c>
      <c r="L65" s="99">
        <v>0</v>
      </c>
      <c r="M65" s="99">
        <v>1.4083028391162966</v>
      </c>
      <c r="N65" s="99">
        <v>1.3483685841683044</v>
      </c>
      <c r="O65" s="99">
        <v>1.4469404131140888</v>
      </c>
      <c r="P65" s="99">
        <v>1.2130437360683088</v>
      </c>
      <c r="Q65" s="99">
        <v>1.1905719637262411</v>
      </c>
      <c r="R65" s="99">
        <v>1.1898628440533456</v>
      </c>
      <c r="S65" s="99">
        <v>1.2278771349962823</v>
      </c>
      <c r="T65" s="99">
        <v>1.1486053414178012</v>
      </c>
      <c r="U65" s="99">
        <v>1.0822291035636433</v>
      </c>
      <c r="V65" s="99">
        <v>1.061524880091208</v>
      </c>
      <c r="W65" s="99">
        <v>1.0304976492505877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6.8595579659491673E-2</v>
      </c>
      <c r="D66" s="123">
        <f t="shared" si="27"/>
        <v>0.1110964321358013</v>
      </c>
      <c r="E66" s="123">
        <f t="shared" si="27"/>
        <v>0.15596869081683168</v>
      </c>
      <c r="F66" s="123">
        <f t="shared" si="27"/>
        <v>0.14060513161947488</v>
      </c>
      <c r="G66" s="123">
        <f t="shared" si="27"/>
        <v>0.16150138154067598</v>
      </c>
      <c r="H66" s="123">
        <f t="shared" si="27"/>
        <v>0.12955127603667879</v>
      </c>
      <c r="I66" s="123">
        <f t="shared" si="27"/>
        <v>0.19981637107090852</v>
      </c>
      <c r="J66" s="123">
        <f t="shared" si="27"/>
        <v>0.15369276990383682</v>
      </c>
      <c r="K66" s="123">
        <f t="shared" si="27"/>
        <v>0.21818019042787357</v>
      </c>
      <c r="L66" s="123">
        <f t="shared" si="27"/>
        <v>0</v>
      </c>
      <c r="M66" s="123">
        <f t="shared" si="27"/>
        <v>6.190549825932367E-2</v>
      </c>
      <c r="N66" s="123">
        <f t="shared" si="27"/>
        <v>0.29209808178215513</v>
      </c>
      <c r="O66" s="123">
        <f t="shared" si="27"/>
        <v>0.14963292524384442</v>
      </c>
      <c r="P66" s="123">
        <f t="shared" si="27"/>
        <v>0.12622269382250817</v>
      </c>
      <c r="Q66" s="123">
        <f t="shared" si="27"/>
        <v>0.28650650341380884</v>
      </c>
      <c r="R66" s="123">
        <f t="shared" si="27"/>
        <v>0.2547815271501439</v>
      </c>
      <c r="S66" s="123">
        <f t="shared" si="27"/>
        <v>0.18657496348007449</v>
      </c>
      <c r="T66" s="123">
        <f t="shared" si="27"/>
        <v>0.28972305569332613</v>
      </c>
      <c r="U66" s="123">
        <f t="shared" si="27"/>
        <v>0.17921063743883892</v>
      </c>
      <c r="V66" s="123">
        <f t="shared" si="27"/>
        <v>0.16972183459225132</v>
      </c>
      <c r="W66" s="123">
        <f t="shared" si="27"/>
        <v>8.2627552756051464E-2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6.8595579659491673E-2</v>
      </c>
      <c r="D67" s="99">
        <f>RES_hhdet_in_fech!D67/RES_summary!D$21</f>
        <v>0.1110964321358013</v>
      </c>
      <c r="E67" s="99">
        <f>RES_hhdet_in_fech!E67/RES_summary!E$21</f>
        <v>0.15596869081683168</v>
      </c>
      <c r="F67" s="99">
        <f>RES_hhdet_in_fech!F67/RES_summary!F$21</f>
        <v>0.14060513161947488</v>
      </c>
      <c r="G67" s="99">
        <f>RES_hhdet_in_fech!G67/RES_summary!G$21</f>
        <v>0.16150138154067598</v>
      </c>
      <c r="H67" s="99">
        <f>RES_hhdet_in_fech!H67/RES_summary!H$21</f>
        <v>0.12955127603667879</v>
      </c>
      <c r="I67" s="99">
        <f>RES_hhdet_in_fech!I67/RES_summary!I$21</f>
        <v>0.19981637107090852</v>
      </c>
      <c r="J67" s="99">
        <f>RES_hhdet_in_fech!J67/RES_summary!J$21</f>
        <v>0.15369276990383682</v>
      </c>
      <c r="K67" s="99">
        <f>RES_hhdet_in_fech!K67/RES_summary!K$21</f>
        <v>0.21818019042787357</v>
      </c>
      <c r="L67" s="99">
        <f>RES_hhdet_in_fech!L67/RES_summary!L$21</f>
        <v>0</v>
      </c>
      <c r="M67" s="99">
        <f>RES_hhdet_in_fech!M67/RES_summary!M$21</f>
        <v>6.190549825932367E-2</v>
      </c>
      <c r="N67" s="99">
        <f>RES_hhdet_in_fech!N67/RES_summary!N$21</f>
        <v>0.29209808178215513</v>
      </c>
      <c r="O67" s="99">
        <f>RES_hhdet_in_fech!O67/RES_summary!O$21</f>
        <v>0.14963292524384442</v>
      </c>
      <c r="P67" s="99">
        <f>RES_hhdet_in_fech!P67/RES_summary!P$21</f>
        <v>0.12622269382250817</v>
      </c>
      <c r="Q67" s="99">
        <f>RES_hhdet_in_fech!Q67/RES_summary!Q$21</f>
        <v>0.28650650341380884</v>
      </c>
      <c r="R67" s="99">
        <f>RES_hhdet_in_fech!R67/RES_summary!R$21</f>
        <v>0.2547815271501439</v>
      </c>
      <c r="S67" s="99">
        <f>RES_hhdet_in_fech!S67/RES_summary!S$21</f>
        <v>0.18657496348007449</v>
      </c>
      <c r="T67" s="99">
        <f>RES_hhdet_in_fech!T67/RES_summary!T$21</f>
        <v>0.28972305569332613</v>
      </c>
      <c r="U67" s="99">
        <f>RES_hhdet_in_fech!U67/RES_summary!U$21</f>
        <v>0.17921063743883892</v>
      </c>
      <c r="V67" s="99">
        <f>RES_hhdet_in_fech!V67/RES_summary!V$21</f>
        <v>0.16972183459225132</v>
      </c>
      <c r="W67" s="99">
        <f>RES_hhdet_in_fech!W67/RES_summary!W$21</f>
        <v>8.2627552756051464E-2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13.148124162534161</v>
      </c>
      <c r="D68" s="123">
        <v>12.814346929636773</v>
      </c>
      <c r="E68" s="123">
        <v>13.451756321096871</v>
      </c>
      <c r="F68" s="123">
        <v>12.919463744206348</v>
      </c>
      <c r="G68" s="123">
        <v>12.875128160884636</v>
      </c>
      <c r="H68" s="123">
        <v>12.949922605508652</v>
      </c>
      <c r="I68" s="123">
        <v>13.211250866996522</v>
      </c>
      <c r="J68" s="123">
        <v>13.695174911509548</v>
      </c>
      <c r="K68" s="123">
        <v>13.671102657231987</v>
      </c>
      <c r="L68" s="123">
        <v>0</v>
      </c>
      <c r="M68" s="123">
        <v>9.4123819139336895</v>
      </c>
      <c r="N68" s="123">
        <v>9.4735729497652841</v>
      </c>
      <c r="O68" s="123">
        <v>10.562275791324307</v>
      </c>
      <c r="P68" s="123">
        <v>14.836877178294714</v>
      </c>
      <c r="Q68" s="123">
        <v>12.735603225881569</v>
      </c>
      <c r="R68" s="123">
        <v>11.695826814724358</v>
      </c>
      <c r="S68" s="123">
        <v>13.426425769356397</v>
      </c>
      <c r="T68" s="123">
        <v>16.997426122787523</v>
      </c>
      <c r="U68" s="123">
        <v>19.71867684141576</v>
      </c>
      <c r="V68" s="123">
        <v>19.519458016207505</v>
      </c>
      <c r="W68" s="123">
        <v>20.167284314392337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13.493924932276851</v>
      </c>
      <c r="D69" s="99">
        <v>13.485616351031233</v>
      </c>
      <c r="E69" s="99">
        <v>14.066122899123416</v>
      </c>
      <c r="F69" s="99">
        <v>13.460800843046723</v>
      </c>
      <c r="G69" s="99">
        <v>13.418337532355734</v>
      </c>
      <c r="H69" s="99">
        <v>13.570358780618553</v>
      </c>
      <c r="I69" s="99">
        <v>13.115539093000502</v>
      </c>
      <c r="J69" s="99">
        <v>13.695174911509548</v>
      </c>
      <c r="K69" s="99">
        <v>14.068054652071924</v>
      </c>
      <c r="L69" s="99">
        <v>0</v>
      </c>
      <c r="M69" s="99">
        <v>9.4187734200233706</v>
      </c>
      <c r="N69" s="99">
        <v>9.4735729497652841</v>
      </c>
      <c r="O69" s="99">
        <v>10.543341788365609</v>
      </c>
      <c r="P69" s="99">
        <v>14.85152493420124</v>
      </c>
      <c r="Q69" s="99">
        <v>12.489612781906933</v>
      </c>
      <c r="R69" s="99">
        <v>11.695826814724358</v>
      </c>
      <c r="S69" s="99">
        <v>13.433668841446909</v>
      </c>
      <c r="T69" s="99">
        <v>18.130121810909444</v>
      </c>
      <c r="U69" s="99">
        <v>18.567366467005289</v>
      </c>
      <c r="V69" s="99">
        <v>20.341383824468526</v>
      </c>
      <c r="W69" s="99">
        <v>17.283696882530823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11.534258921554386</v>
      </c>
      <c r="Q70" s="99">
        <v>0</v>
      </c>
      <c r="R70" s="99">
        <v>0</v>
      </c>
      <c r="S70" s="99">
        <v>10.913363920026407</v>
      </c>
      <c r="T70" s="99">
        <v>15.060542754039725</v>
      </c>
      <c r="U70" s="99">
        <v>15.497072379296547</v>
      </c>
      <c r="V70" s="99">
        <v>17.239723425688183</v>
      </c>
      <c r="W70" s="99">
        <v>0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4.840264290890782</v>
      </c>
      <c r="Q71" s="102">
        <v>0</v>
      </c>
      <c r="R71" s="102">
        <v>0</v>
      </c>
      <c r="S71" s="102">
        <v>4.0351871021645502</v>
      </c>
      <c r="T71" s="102">
        <v>5.7959169136451223</v>
      </c>
      <c r="U71" s="102">
        <v>5.5327755047419753</v>
      </c>
      <c r="V71" s="102">
        <v>6.3168216312088665</v>
      </c>
      <c r="W71" s="102">
        <v>0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6.6939946306636013</v>
      </c>
      <c r="Q72" s="105">
        <v>0</v>
      </c>
      <c r="R72" s="105">
        <v>0</v>
      </c>
      <c r="S72" s="105">
        <v>6.8781768178618581</v>
      </c>
      <c r="T72" s="105">
        <v>9.2646258403946007</v>
      </c>
      <c r="U72" s="105">
        <v>9.9642968745545737</v>
      </c>
      <c r="V72" s="105">
        <v>10.922901794479316</v>
      </c>
      <c r="W72" s="105">
        <v>0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12.04643384115867</v>
      </c>
      <c r="D73" s="102">
        <v>12.304705972136622</v>
      </c>
      <c r="E73" s="102">
        <v>12.698526352083121</v>
      </c>
      <c r="F73" s="102">
        <v>12.276207012916245</v>
      </c>
      <c r="G73" s="102">
        <v>12.244473258918847</v>
      </c>
      <c r="H73" s="102">
        <v>12.414888173893718</v>
      </c>
      <c r="I73" s="102">
        <v>13.505594176267763</v>
      </c>
      <c r="J73" s="102">
        <v>0</v>
      </c>
      <c r="K73" s="102">
        <v>9.6699333182738059</v>
      </c>
      <c r="L73" s="102">
        <v>0</v>
      </c>
      <c r="M73" s="102">
        <v>9.5089325974433176</v>
      </c>
      <c r="N73" s="102">
        <v>0</v>
      </c>
      <c r="O73" s="102">
        <v>12.633256288058059</v>
      </c>
      <c r="P73" s="102">
        <v>0</v>
      </c>
      <c r="Q73" s="102">
        <v>14.067061525484601</v>
      </c>
      <c r="R73" s="102">
        <v>0</v>
      </c>
      <c r="S73" s="102">
        <v>14.728834736632354</v>
      </c>
      <c r="T73" s="102">
        <v>17.511807139463155</v>
      </c>
      <c r="U73" s="102">
        <v>20.809095936994758</v>
      </c>
      <c r="V73" s="102">
        <v>18.459367231349898</v>
      </c>
      <c r="W73" s="102">
        <v>22.269082671791161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6.8492376849964121</v>
      </c>
      <c r="N74" s="105">
        <v>0</v>
      </c>
      <c r="O74" s="105">
        <v>9.5068804377805769</v>
      </c>
      <c r="P74" s="105">
        <v>0</v>
      </c>
      <c r="Q74" s="105">
        <v>10.672960423864728</v>
      </c>
      <c r="R74" s="105">
        <v>0</v>
      </c>
      <c r="S74" s="105">
        <v>11.300179978169753</v>
      </c>
      <c r="T74" s="105">
        <v>13.792677803500061</v>
      </c>
      <c r="U74" s="105">
        <v>16.322768886483519</v>
      </c>
      <c r="V74" s="105">
        <v>14.589178392281379</v>
      </c>
      <c r="W74" s="105">
        <v>17.646228008528386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2.9841350078262314</v>
      </c>
      <c r="N75" s="99">
        <v>0</v>
      </c>
      <c r="O75" s="99">
        <v>4.5807525647918492</v>
      </c>
      <c r="P75" s="99">
        <v>0</v>
      </c>
      <c r="Q75" s="99">
        <v>4.5921684976101087</v>
      </c>
      <c r="R75" s="99">
        <v>0</v>
      </c>
      <c r="S75" s="99">
        <v>4.422226262677122</v>
      </c>
      <c r="T75" s="99">
        <v>5.5809874560489128</v>
      </c>
      <c r="U75" s="99">
        <v>6.1906714893464292</v>
      </c>
      <c r="V75" s="99">
        <v>5.5312107829887145</v>
      </c>
      <c r="W75" s="99">
        <v>6.598912317275083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3.8651026771701815</v>
      </c>
      <c r="N76" s="99">
        <v>0</v>
      </c>
      <c r="O76" s="99">
        <v>4.9261278729887277</v>
      </c>
      <c r="P76" s="99">
        <v>0</v>
      </c>
      <c r="Q76" s="99">
        <v>6.0807919262546202</v>
      </c>
      <c r="R76" s="99">
        <v>0</v>
      </c>
      <c r="S76" s="99">
        <v>6.8779537154926302</v>
      </c>
      <c r="T76" s="99">
        <v>8.211690347451146</v>
      </c>
      <c r="U76" s="99">
        <v>10.132097397137091</v>
      </c>
      <c r="V76" s="99">
        <v>9.057967609292664</v>
      </c>
      <c r="W76" s="99">
        <v>11.047315691253303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3.6578506773678132</v>
      </c>
      <c r="D77" s="123">
        <v>3.4591807312971192</v>
      </c>
      <c r="E77" s="123">
        <v>4.3720496772674906</v>
      </c>
      <c r="F77" s="123">
        <v>4.531237022328896</v>
      </c>
      <c r="G77" s="123">
        <v>4.2893514599201499</v>
      </c>
      <c r="H77" s="123">
        <v>3.9196012923385521</v>
      </c>
      <c r="I77" s="123">
        <v>4.0962606677133273</v>
      </c>
      <c r="J77" s="123">
        <v>3.9233999937155373</v>
      </c>
      <c r="K77" s="123">
        <v>4.1375996043630519</v>
      </c>
      <c r="L77" s="123">
        <v>0</v>
      </c>
      <c r="M77" s="123">
        <v>2.9851264156085504</v>
      </c>
      <c r="N77" s="123">
        <v>3.2028925077508461</v>
      </c>
      <c r="O77" s="123">
        <v>3.1977767389638365</v>
      </c>
      <c r="P77" s="123">
        <v>4.1788994352578506</v>
      </c>
      <c r="Q77" s="123">
        <v>4.1249957908322807</v>
      </c>
      <c r="R77" s="123">
        <v>3.9891941473164727</v>
      </c>
      <c r="S77" s="123">
        <v>5.248901326160909</v>
      </c>
      <c r="T77" s="123">
        <v>5.3447104614682548</v>
      </c>
      <c r="U77" s="123">
        <v>5.3317171261271481</v>
      </c>
      <c r="V77" s="123">
        <v>5.5823067713564765</v>
      </c>
      <c r="W77" s="123">
        <v>6.6354058548404096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3.7078242959845347</v>
      </c>
      <c r="D78" s="99">
        <v>3.5575478545107382</v>
      </c>
      <c r="E78" s="99">
        <v>4.4457474037269122</v>
      </c>
      <c r="F78" s="99">
        <v>4.5363388819165946</v>
      </c>
      <c r="G78" s="99">
        <v>4.3151763075306917</v>
      </c>
      <c r="H78" s="99">
        <v>3.9551620111877455</v>
      </c>
      <c r="I78" s="99">
        <v>4.1239404223455915</v>
      </c>
      <c r="J78" s="99">
        <v>4.0738363969138325</v>
      </c>
      <c r="K78" s="99">
        <v>4.1863746644827922</v>
      </c>
      <c r="L78" s="99">
        <v>0</v>
      </c>
      <c r="M78" s="99">
        <v>3.3322837920516277</v>
      </c>
      <c r="N78" s="99">
        <v>3.2562883063107835</v>
      </c>
      <c r="O78" s="99">
        <v>3.4001950058575101</v>
      </c>
      <c r="P78" s="99">
        <v>4.5701156999964994</v>
      </c>
      <c r="Q78" s="99">
        <v>4.1873692182152658</v>
      </c>
      <c r="R78" s="99">
        <v>4.1601729763941311</v>
      </c>
      <c r="S78" s="99">
        <v>5.3064247913383413</v>
      </c>
      <c r="T78" s="99">
        <v>5.4425427429977544</v>
      </c>
      <c r="U78" s="99">
        <v>5.5575581403987382</v>
      </c>
      <c r="V78" s="99">
        <v>5.6871282673983554</v>
      </c>
      <c r="W78" s="99">
        <v>6.7143504051833736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3.2828704844694268</v>
      </c>
      <c r="D79" s="110">
        <v>2.9536124703741886</v>
      </c>
      <c r="E79" s="110">
        <v>3.280006144350093</v>
      </c>
      <c r="F79" s="110">
        <v>3.4573095186254363</v>
      </c>
      <c r="G79" s="110">
        <v>3.3661489065248982</v>
      </c>
      <c r="H79" s="110">
        <v>3.0140355054740415</v>
      </c>
      <c r="I79" s="110">
        <v>3.3994030345576967</v>
      </c>
      <c r="J79" s="110">
        <v>2.8559761091189557</v>
      </c>
      <c r="K79" s="110">
        <v>2.6492939447530448</v>
      </c>
      <c r="L79" s="110">
        <v>0</v>
      </c>
      <c r="M79" s="110">
        <v>2.6626808142443412</v>
      </c>
      <c r="N79" s="110">
        <v>2.7467715207685699</v>
      </c>
      <c r="O79" s="110">
        <v>2.6625838335433691</v>
      </c>
      <c r="P79" s="110">
        <v>3.0870101050736896</v>
      </c>
      <c r="Q79" s="110">
        <v>3.2400134450397848</v>
      </c>
      <c r="R79" s="110">
        <v>3.2829858986930391</v>
      </c>
      <c r="S79" s="110">
        <v>3.8981781843893737</v>
      </c>
      <c r="T79" s="110">
        <v>3.7741728559612855</v>
      </c>
      <c r="U79" s="110">
        <v>3.869596133161084</v>
      </c>
      <c r="V79" s="110">
        <v>4.1327217457365304</v>
      </c>
      <c r="W79" s="110">
        <v>4.7592423516771687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281.38059704458311</v>
      </c>
      <c r="D81" s="118">
        <f t="shared" si="28"/>
        <v>199.61483029272296</v>
      </c>
      <c r="E81" s="118">
        <f t="shared" si="28"/>
        <v>167.87288214347481</v>
      </c>
      <c r="F81" s="118">
        <f t="shared" si="28"/>
        <v>183.38795979116995</v>
      </c>
      <c r="G81" s="118">
        <f t="shared" si="28"/>
        <v>169.13841525183716</v>
      </c>
      <c r="H81" s="118">
        <f t="shared" si="28"/>
        <v>112.57616634204484</v>
      </c>
      <c r="I81" s="118">
        <f t="shared" si="28"/>
        <v>136.52010349131277</v>
      </c>
      <c r="J81" s="118">
        <f t="shared" si="28"/>
        <v>60.799315507889155</v>
      </c>
      <c r="K81" s="118">
        <f t="shared" si="28"/>
        <v>35.379726282695557</v>
      </c>
      <c r="L81" s="118">
        <f t="shared" si="28"/>
        <v>221.0817280995671</v>
      </c>
      <c r="M81" s="118">
        <f t="shared" si="28"/>
        <v>177.7140265084827</v>
      </c>
      <c r="N81" s="118">
        <f t="shared" si="28"/>
        <v>173.56057583556213</v>
      </c>
      <c r="O81" s="118">
        <f t="shared" si="28"/>
        <v>158.04169332748555</v>
      </c>
      <c r="P81" s="118">
        <f t="shared" si="28"/>
        <v>0</v>
      </c>
      <c r="Q81" s="118">
        <f t="shared" si="28"/>
        <v>126.20555568958548</v>
      </c>
      <c r="R81" s="118">
        <f t="shared" ref="R81:V81" si="29">R82+R85+R87+R100</f>
        <v>132.20751421791201</v>
      </c>
      <c r="S81" s="118">
        <f t="shared" si="29"/>
        <v>123.80017813517007</v>
      </c>
      <c r="T81" s="118">
        <f t="shared" si="29"/>
        <v>0</v>
      </c>
      <c r="U81" s="118">
        <f t="shared" si="29"/>
        <v>0</v>
      </c>
      <c r="V81" s="118">
        <f t="shared" si="29"/>
        <v>101.60746035503506</v>
      </c>
      <c r="W81" s="118">
        <f t="shared" ref="W81" si="30">W82+W85+W87+W100</f>
        <v>105.99118427298197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264.77493129584639</v>
      </c>
      <c r="D82" s="123">
        <f t="shared" si="31"/>
        <v>183.73627363577273</v>
      </c>
      <c r="E82" s="123">
        <f t="shared" si="31"/>
        <v>151.4955057750845</v>
      </c>
      <c r="F82" s="123">
        <f t="shared" si="31"/>
        <v>167.24851198207418</v>
      </c>
      <c r="G82" s="123">
        <f t="shared" si="31"/>
        <v>153.09706008162124</v>
      </c>
      <c r="H82" s="123">
        <f t="shared" si="31"/>
        <v>96.77293368203928</v>
      </c>
      <c r="I82" s="123">
        <f t="shared" si="31"/>
        <v>119.30575833711198</v>
      </c>
      <c r="J82" s="123">
        <f t="shared" si="31"/>
        <v>45.432748876198055</v>
      </c>
      <c r="K82" s="123">
        <f t="shared" si="31"/>
        <v>22.753859971326818</v>
      </c>
      <c r="L82" s="123">
        <f t="shared" si="31"/>
        <v>210.76823875054811</v>
      </c>
      <c r="M82" s="123">
        <f t="shared" si="31"/>
        <v>165.40701243688943</v>
      </c>
      <c r="N82" s="123">
        <f t="shared" si="31"/>
        <v>160.01583091940574</v>
      </c>
      <c r="O82" s="123">
        <f t="shared" si="31"/>
        <v>142.69950551080126</v>
      </c>
      <c r="P82" s="123">
        <f t="shared" si="31"/>
        <v>0</v>
      </c>
      <c r="Q82" s="123">
        <f t="shared" si="31"/>
        <v>108.73088002757333</v>
      </c>
      <c r="R82" s="123">
        <f t="shared" ref="R82:V82" si="32">SUM(R83:R84)</f>
        <v>114.80555660099918</v>
      </c>
      <c r="S82" s="123">
        <f t="shared" si="32"/>
        <v>106.25344139078911</v>
      </c>
      <c r="T82" s="123">
        <f t="shared" si="32"/>
        <v>0</v>
      </c>
      <c r="U82" s="123">
        <f t="shared" si="32"/>
        <v>0</v>
      </c>
      <c r="V82" s="123">
        <f t="shared" si="32"/>
        <v>78.595609166535212</v>
      </c>
      <c r="W82" s="123">
        <f t="shared" ref="W82" si="33">SUM(W83:W84)</f>
        <v>80.722866917524911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263.51707199906559</v>
      </c>
      <c r="D83" s="99">
        <v>182.86695782414216</v>
      </c>
      <c r="E83" s="99">
        <v>150.77726874724479</v>
      </c>
      <c r="F83" s="99">
        <v>166.4548895221032</v>
      </c>
      <c r="G83" s="99">
        <v>152.36989834605779</v>
      </c>
      <c r="H83" s="99">
        <v>96.314979888648821</v>
      </c>
      <c r="I83" s="99">
        <v>118.74118218158739</v>
      </c>
      <c r="J83" s="99">
        <v>45.217050807903163</v>
      </c>
      <c r="K83" s="99">
        <v>22.645318069680453</v>
      </c>
      <c r="L83" s="99">
        <v>209.78974536713565</v>
      </c>
      <c r="M83" s="99">
        <v>164.63662126896409</v>
      </c>
      <c r="N83" s="99">
        <v>159.27511048785584</v>
      </c>
      <c r="O83" s="99">
        <v>142.0302491984113</v>
      </c>
      <c r="P83" s="99">
        <v>0</v>
      </c>
      <c r="Q83" s="99">
        <v>108.22479971300606</v>
      </c>
      <c r="R83" s="99">
        <v>114.26813229522014</v>
      </c>
      <c r="S83" s="99">
        <v>105.74479490661227</v>
      </c>
      <c r="T83" s="99">
        <v>0</v>
      </c>
      <c r="U83" s="99">
        <v>0</v>
      </c>
      <c r="V83" s="99">
        <v>78.193994711249005</v>
      </c>
      <c r="W83" s="99">
        <v>80.318457096587267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1.25785929678077</v>
      </c>
      <c r="D84" s="99">
        <v>0.86931581163058269</v>
      </c>
      <c r="E84" s="99">
        <v>0.71823702783970234</v>
      </c>
      <c r="F84" s="99">
        <v>0.79362245997097802</v>
      </c>
      <c r="G84" s="99">
        <v>0.72716173556343122</v>
      </c>
      <c r="H84" s="99">
        <v>0.45795379339046294</v>
      </c>
      <c r="I84" s="99">
        <v>0.5645761555245844</v>
      </c>
      <c r="J84" s="99">
        <v>0.21569806829489158</v>
      </c>
      <c r="K84" s="99">
        <v>0.10854190164636528</v>
      </c>
      <c r="L84" s="99">
        <v>0.97849338341245928</v>
      </c>
      <c r="M84" s="99">
        <v>0.77039116792533324</v>
      </c>
      <c r="N84" s="99">
        <v>0.7407204315499023</v>
      </c>
      <c r="O84" s="99">
        <v>0.66925631238996519</v>
      </c>
      <c r="P84" s="99">
        <v>0</v>
      </c>
      <c r="Q84" s="99">
        <v>0.5060803145672722</v>
      </c>
      <c r="R84" s="99">
        <v>0.53742430577904465</v>
      </c>
      <c r="S84" s="99">
        <v>0.50864648417683656</v>
      </c>
      <c r="T84" s="99">
        <v>0</v>
      </c>
      <c r="U84" s="99">
        <v>0</v>
      </c>
      <c r="V84" s="99">
        <v>0.40161445528620054</v>
      </c>
      <c r="W84" s="99">
        <v>0.40440982093764716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6.817526527461823E-2</v>
      </c>
      <c r="D85" s="123">
        <f t="shared" si="34"/>
        <v>0.11061639903798304</v>
      </c>
      <c r="E85" s="123">
        <f t="shared" si="34"/>
        <v>0.15580163026852806</v>
      </c>
      <c r="F85" s="123">
        <f t="shared" si="34"/>
        <v>0.14044132625754333</v>
      </c>
      <c r="G85" s="123">
        <f t="shared" si="34"/>
        <v>0.16098057410126793</v>
      </c>
      <c r="H85" s="123">
        <f t="shared" si="34"/>
        <v>0.12917104834432336</v>
      </c>
      <c r="I85" s="123">
        <f t="shared" si="34"/>
        <v>0.19980305634169751</v>
      </c>
      <c r="J85" s="123">
        <f t="shared" si="34"/>
        <v>0.1536676274269308</v>
      </c>
      <c r="K85" s="123">
        <f t="shared" si="34"/>
        <v>0.21810575089219594</v>
      </c>
      <c r="L85" s="123">
        <f t="shared" si="34"/>
        <v>0.17362075383076733</v>
      </c>
      <c r="M85" s="123">
        <f t="shared" si="34"/>
        <v>6.1864090341110366E-2</v>
      </c>
      <c r="N85" s="123">
        <f t="shared" si="34"/>
        <v>0.29188483440435803</v>
      </c>
      <c r="O85" s="123">
        <f t="shared" si="34"/>
        <v>0.14970187647404348</v>
      </c>
      <c r="P85" s="123">
        <f t="shared" si="34"/>
        <v>0</v>
      </c>
      <c r="Q85" s="123">
        <f t="shared" si="34"/>
        <v>0.28644968815161442</v>
      </c>
      <c r="R85" s="123">
        <f t="shared" si="34"/>
        <v>0.25500977127893903</v>
      </c>
      <c r="S85" s="123">
        <f t="shared" si="34"/>
        <v>0.18671508137109991</v>
      </c>
      <c r="T85" s="123">
        <f t="shared" si="34"/>
        <v>0</v>
      </c>
      <c r="U85" s="123">
        <f t="shared" si="34"/>
        <v>0</v>
      </c>
      <c r="V85" s="123">
        <f t="shared" si="34"/>
        <v>0.16985765570696174</v>
      </c>
      <c r="W85" s="123">
        <f t="shared" si="34"/>
        <v>8.2679018535936705E-2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6.817526527461823E-2</v>
      </c>
      <c r="D86" s="99">
        <f>RES_hhdet_in_fech!D86/RES_summary!D$21</f>
        <v>0.11061639903798304</v>
      </c>
      <c r="E86" s="99">
        <f>RES_hhdet_in_fech!E86/RES_summary!E$21</f>
        <v>0.15580163026852806</v>
      </c>
      <c r="F86" s="99">
        <f>RES_hhdet_in_fech!F86/RES_summary!F$21</f>
        <v>0.14044132625754333</v>
      </c>
      <c r="G86" s="99">
        <f>RES_hhdet_in_fech!G86/RES_summary!G$21</f>
        <v>0.16098057410126793</v>
      </c>
      <c r="H86" s="99">
        <f>RES_hhdet_in_fech!H86/RES_summary!H$21</f>
        <v>0.12917104834432336</v>
      </c>
      <c r="I86" s="99">
        <f>RES_hhdet_in_fech!I86/RES_summary!I$21</f>
        <v>0.19980305634169751</v>
      </c>
      <c r="J86" s="99">
        <f>RES_hhdet_in_fech!J86/RES_summary!J$21</f>
        <v>0.1536676274269308</v>
      </c>
      <c r="K86" s="99">
        <f>RES_hhdet_in_fech!K86/RES_summary!K$21</f>
        <v>0.21810575089219594</v>
      </c>
      <c r="L86" s="99">
        <f>RES_hhdet_in_fech!L86/RES_summary!L$21</f>
        <v>0.17362075383076733</v>
      </c>
      <c r="M86" s="99">
        <f>RES_hhdet_in_fech!M86/RES_summary!M$21</f>
        <v>6.1864090341110366E-2</v>
      </c>
      <c r="N86" s="99">
        <f>RES_hhdet_in_fech!N86/RES_summary!N$21</f>
        <v>0.29188483440435803</v>
      </c>
      <c r="O86" s="99">
        <f>RES_hhdet_in_fech!O86/RES_summary!O$21</f>
        <v>0.14970187647404348</v>
      </c>
      <c r="P86" s="99">
        <f>RES_hhdet_in_fech!P86/RES_summary!P$21</f>
        <v>0</v>
      </c>
      <c r="Q86" s="99">
        <f>RES_hhdet_in_fech!Q86/RES_summary!Q$21</f>
        <v>0.28644968815161442</v>
      </c>
      <c r="R86" s="99">
        <f>RES_hhdet_in_fech!R86/RES_summary!R$21</f>
        <v>0.25500977127893903</v>
      </c>
      <c r="S86" s="99">
        <f>RES_hhdet_in_fech!S86/RES_summary!S$21</f>
        <v>0.18671508137109991</v>
      </c>
      <c r="T86" s="99">
        <f>RES_hhdet_in_fech!T86/RES_summary!T$21</f>
        <v>0</v>
      </c>
      <c r="U86" s="99">
        <f>RES_hhdet_in_fech!U86/RES_summary!U$21</f>
        <v>0</v>
      </c>
      <c r="V86" s="99">
        <f>RES_hhdet_in_fech!V86/RES_summary!V$21</f>
        <v>0.16985765570696174</v>
      </c>
      <c r="W86" s="99">
        <f>RES_hhdet_in_fech!W86/RES_summary!W$21</f>
        <v>8.2679018535936705E-2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13.128203131891013</v>
      </c>
      <c r="D87" s="123">
        <v>12.730112747631138</v>
      </c>
      <c r="E87" s="123">
        <v>12.912671306034582</v>
      </c>
      <c r="F87" s="123">
        <v>12.484368426389199</v>
      </c>
      <c r="G87" s="123">
        <v>12.424641148398941</v>
      </c>
      <c r="H87" s="123">
        <v>12.576938262451788</v>
      </c>
      <c r="I87" s="123">
        <v>13.545813088214194</v>
      </c>
      <c r="J87" s="123">
        <v>12.342876984572055</v>
      </c>
      <c r="K87" s="123">
        <v>9.8048466138582455</v>
      </c>
      <c r="L87" s="123">
        <v>7.6416894797865531</v>
      </c>
      <c r="M87" s="123">
        <v>9.4973815674067765</v>
      </c>
      <c r="N87" s="123">
        <v>10.468100976488946</v>
      </c>
      <c r="O87" s="123">
        <v>12.491724574064518</v>
      </c>
      <c r="P87" s="123">
        <v>0</v>
      </c>
      <c r="Q87" s="123">
        <v>13.903417417719567</v>
      </c>
      <c r="R87" s="123">
        <v>13.784575880617265</v>
      </c>
      <c r="S87" s="123">
        <v>13.416124340159149</v>
      </c>
      <c r="T87" s="123">
        <v>0</v>
      </c>
      <c r="U87" s="123">
        <v>0</v>
      </c>
      <c r="V87" s="123">
        <v>18.645347568158346</v>
      </c>
      <c r="W87" s="123">
        <v>20.247506134047836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18.198775862447501</v>
      </c>
      <c r="D88" s="99">
        <v>13.059407542099345</v>
      </c>
      <c r="E88" s="99">
        <v>11.414086267633648</v>
      </c>
      <c r="F88" s="99">
        <v>13.589426590438922</v>
      </c>
      <c r="G88" s="99">
        <v>13.432549199586301</v>
      </c>
      <c r="H88" s="99">
        <v>9.8921883865069926</v>
      </c>
      <c r="I88" s="99">
        <v>14.588846291971656</v>
      </c>
      <c r="J88" s="99">
        <v>8.2306571927590273</v>
      </c>
      <c r="K88" s="99">
        <v>7.9212880857394188</v>
      </c>
      <c r="L88" s="99">
        <v>10.967747831362148</v>
      </c>
      <c r="M88" s="99">
        <v>9.4762141861231317</v>
      </c>
      <c r="N88" s="99">
        <v>10.663449541274566</v>
      </c>
      <c r="O88" s="99">
        <v>10.706990834225595</v>
      </c>
      <c r="P88" s="99">
        <v>0</v>
      </c>
      <c r="Q88" s="99">
        <v>12.888497888340645</v>
      </c>
      <c r="R88" s="99">
        <v>9.4940170373055199</v>
      </c>
      <c r="S88" s="99">
        <v>9.2680075394614594</v>
      </c>
      <c r="T88" s="99">
        <v>0</v>
      </c>
      <c r="U88" s="99">
        <v>0</v>
      </c>
      <c r="V88" s="99">
        <v>18.657184948950555</v>
      </c>
      <c r="W88" s="99">
        <v>20.247506134047836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8.3692038306606396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15.310994146608794</v>
      </c>
      <c r="W89" s="99">
        <v>0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3.9113301777212568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5.670337854759631</v>
      </c>
      <c r="W90" s="102">
        <v>0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4.4578736529393836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9.6406562918491616</v>
      </c>
      <c r="W91" s="105">
        <v>0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14.54630331131138</v>
      </c>
      <c r="D92" s="102">
        <v>14.349839641073521</v>
      </c>
      <c r="E92" s="102">
        <v>13.917535371704412</v>
      </c>
      <c r="F92" s="102">
        <v>13.688883272271546</v>
      </c>
      <c r="G92" s="102">
        <v>13.719824752690291</v>
      </c>
      <c r="H92" s="102">
        <v>13.760578064078279</v>
      </c>
      <c r="I92" s="102">
        <v>13.813205121781985</v>
      </c>
      <c r="J92" s="102">
        <v>13.139856848125637</v>
      </c>
      <c r="K92" s="102">
        <v>12.940941708969055</v>
      </c>
      <c r="L92" s="102">
        <v>12.324548487685577</v>
      </c>
      <c r="M92" s="102">
        <v>11.8926246962093</v>
      </c>
      <c r="N92" s="102">
        <v>11.277645161815643</v>
      </c>
      <c r="O92" s="102">
        <v>10.920633788438623</v>
      </c>
      <c r="P92" s="102">
        <v>0</v>
      </c>
      <c r="Q92" s="102">
        <v>11.210877067598393</v>
      </c>
      <c r="R92" s="102">
        <v>11.377741753459119</v>
      </c>
      <c r="S92" s="102">
        <v>13.151041133116605</v>
      </c>
      <c r="T92" s="102">
        <v>0</v>
      </c>
      <c r="U92" s="102">
        <v>0</v>
      </c>
      <c r="V92" s="102">
        <v>0</v>
      </c>
      <c r="W92" s="102">
        <v>0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8.822509968230575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4.4087993231181519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4.4137106451124239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12.04643384115867</v>
      </c>
      <c r="D96" s="102">
        <v>12.304705972136622</v>
      </c>
      <c r="E96" s="102">
        <v>12.698526352083121</v>
      </c>
      <c r="F96" s="102">
        <v>12.276207012916245</v>
      </c>
      <c r="G96" s="102">
        <v>12.244473258918847</v>
      </c>
      <c r="H96" s="102">
        <v>12.414888173893717</v>
      </c>
      <c r="I96" s="102">
        <v>13.505594176267763</v>
      </c>
      <c r="J96" s="102">
        <v>12.297455104783491</v>
      </c>
      <c r="K96" s="102">
        <v>9.6699333182738059</v>
      </c>
      <c r="L96" s="102">
        <v>8.9307389962918773</v>
      </c>
      <c r="M96" s="102">
        <v>9.5089325974433176</v>
      </c>
      <c r="N96" s="102">
        <v>10.457981208008407</v>
      </c>
      <c r="O96" s="102">
        <v>12.633256288058055</v>
      </c>
      <c r="P96" s="102">
        <v>0</v>
      </c>
      <c r="Q96" s="102">
        <v>14.067061525484604</v>
      </c>
      <c r="R96" s="102">
        <v>14.317031994402084</v>
      </c>
      <c r="S96" s="102">
        <v>14.728834736632356</v>
      </c>
      <c r="T96" s="102">
        <v>0</v>
      </c>
      <c r="U96" s="102">
        <v>0</v>
      </c>
      <c r="V96" s="102">
        <v>0</v>
      </c>
      <c r="W96" s="102">
        <v>0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6.5637179292830199</v>
      </c>
      <c r="M97" s="105">
        <v>6.8492376849964121</v>
      </c>
      <c r="N97" s="105">
        <v>7.653706596044664</v>
      </c>
      <c r="O97" s="105">
        <v>9.5068804377805769</v>
      </c>
      <c r="P97" s="105">
        <v>0</v>
      </c>
      <c r="Q97" s="105">
        <v>10.672960423864728</v>
      </c>
      <c r="R97" s="105">
        <v>10.971852811095209</v>
      </c>
      <c r="S97" s="105">
        <v>11.300179978169755</v>
      </c>
      <c r="T97" s="105">
        <v>0</v>
      </c>
      <c r="U97" s="105">
        <v>0</v>
      </c>
      <c r="V97" s="105">
        <v>0</v>
      </c>
      <c r="W97" s="105">
        <v>0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3.183404839565215</v>
      </c>
      <c r="M98" s="99">
        <v>2.9841350078262314</v>
      </c>
      <c r="N98" s="99">
        <v>3.4497400747711584</v>
      </c>
      <c r="O98" s="99">
        <v>4.5807525647918492</v>
      </c>
      <c r="P98" s="99">
        <v>0</v>
      </c>
      <c r="Q98" s="99">
        <v>4.5921684976101078</v>
      </c>
      <c r="R98" s="99">
        <v>4.6949256971587241</v>
      </c>
      <c r="S98" s="99">
        <v>4.4222262626771212</v>
      </c>
      <c r="T98" s="99">
        <v>0</v>
      </c>
      <c r="U98" s="99">
        <v>0</v>
      </c>
      <c r="V98" s="99">
        <v>0</v>
      </c>
      <c r="W98" s="99">
        <v>0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3.380313089717804</v>
      </c>
      <c r="M99" s="99">
        <v>3.8651026771701806</v>
      </c>
      <c r="N99" s="99">
        <v>4.2039665212735038</v>
      </c>
      <c r="O99" s="99">
        <v>4.9261278729887268</v>
      </c>
      <c r="P99" s="99">
        <v>0</v>
      </c>
      <c r="Q99" s="99">
        <v>6.0807919262546211</v>
      </c>
      <c r="R99" s="99">
        <v>6.2769271139364848</v>
      </c>
      <c r="S99" s="99">
        <v>6.877953715492632</v>
      </c>
      <c r="T99" s="99">
        <v>0</v>
      </c>
      <c r="U99" s="99">
        <v>0</v>
      </c>
      <c r="V99" s="99">
        <v>0</v>
      </c>
      <c r="W99" s="99">
        <v>0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3.4092873515710762</v>
      </c>
      <c r="D100" s="123">
        <v>3.037827510281125</v>
      </c>
      <c r="E100" s="123">
        <v>3.3089034320872019</v>
      </c>
      <c r="F100" s="123">
        <v>3.5146380564490363</v>
      </c>
      <c r="G100" s="123">
        <v>3.4557334477157085</v>
      </c>
      <c r="H100" s="123">
        <v>3.0971233492094554</v>
      </c>
      <c r="I100" s="123">
        <v>3.4687290096448917</v>
      </c>
      <c r="J100" s="123">
        <v>2.8700220196921102</v>
      </c>
      <c r="K100" s="123">
        <v>2.6029139466182989</v>
      </c>
      <c r="L100" s="123">
        <v>2.4981791154016926</v>
      </c>
      <c r="M100" s="123">
        <v>2.7477684138453595</v>
      </c>
      <c r="N100" s="123">
        <v>2.7847591052630869</v>
      </c>
      <c r="O100" s="123">
        <v>2.700761366145747</v>
      </c>
      <c r="P100" s="123">
        <v>0</v>
      </c>
      <c r="Q100" s="123">
        <v>3.2848085561409568</v>
      </c>
      <c r="R100" s="123">
        <v>3.3623719650166226</v>
      </c>
      <c r="S100" s="123">
        <v>3.9438973228507201</v>
      </c>
      <c r="T100" s="123">
        <v>0</v>
      </c>
      <c r="U100" s="123">
        <v>0</v>
      </c>
      <c r="V100" s="123">
        <v>4.1966459646345369</v>
      </c>
      <c r="W100" s="123">
        <v>4.9381322028732795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5.1319576139155316</v>
      </c>
      <c r="D101" s="99">
        <v>4.0054627311417734</v>
      </c>
      <c r="E101" s="99">
        <v>3.8424935364882238</v>
      </c>
      <c r="F101" s="99">
        <v>4.6839228241650925</v>
      </c>
      <c r="G101" s="99">
        <v>4.5963095915246335</v>
      </c>
      <c r="H101" s="99">
        <v>3.3701263685555514</v>
      </c>
      <c r="I101" s="99">
        <v>4.9070749435280669</v>
      </c>
      <c r="J101" s="99">
        <v>1.1480216940135766</v>
      </c>
      <c r="K101" s="99">
        <v>0.52444061336256986</v>
      </c>
      <c r="L101" s="99">
        <v>4.2076649192683995</v>
      </c>
      <c r="M101" s="99">
        <v>3.6333793438317032</v>
      </c>
      <c r="N101" s="99">
        <v>4.2213855717843725</v>
      </c>
      <c r="O101" s="99">
        <v>3.8641108876439176</v>
      </c>
      <c r="P101" s="99">
        <v>0</v>
      </c>
      <c r="Q101" s="99">
        <v>4.3192658464885678</v>
      </c>
      <c r="R101" s="99">
        <v>5.1977935794121821</v>
      </c>
      <c r="S101" s="99">
        <v>4.9819994576497235</v>
      </c>
      <c r="T101" s="99">
        <v>0</v>
      </c>
      <c r="U101" s="99">
        <v>0</v>
      </c>
      <c r="V101" s="99">
        <v>6.0611796842904297</v>
      </c>
      <c r="W101" s="99">
        <v>6.6255923605606561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4.4628198665088838</v>
      </c>
      <c r="D102" s="99">
        <v>4.0011924043452787</v>
      </c>
      <c r="E102" s="99">
        <v>3.8876305182615662</v>
      </c>
      <c r="F102" s="99">
        <v>4.1805962377778707</v>
      </c>
      <c r="G102" s="99">
        <v>4.4064095541972694</v>
      </c>
      <c r="H102" s="99">
        <v>4.0321218750401133</v>
      </c>
      <c r="I102" s="99">
        <v>4.0948614425709682</v>
      </c>
      <c r="J102" s="99">
        <v>3.8976442628147203</v>
      </c>
      <c r="K102" s="99">
        <v>3.635265666942884</v>
      </c>
      <c r="L102" s="99">
        <v>3.1814313391674234</v>
      </c>
      <c r="M102" s="99">
        <v>3.440676728476058</v>
      </c>
      <c r="N102" s="99">
        <v>3.526034374550433</v>
      </c>
      <c r="O102" s="99">
        <v>3.5473619996733796</v>
      </c>
      <c r="P102" s="99">
        <v>0</v>
      </c>
      <c r="Q102" s="99">
        <v>4.2786342513825906</v>
      </c>
      <c r="R102" s="99">
        <v>4.8651255973926197</v>
      </c>
      <c r="S102" s="99">
        <v>5.452673745509558</v>
      </c>
      <c r="T102" s="99">
        <v>0</v>
      </c>
      <c r="U102" s="99">
        <v>0</v>
      </c>
      <c r="V102" s="99">
        <v>4.0183369076958799</v>
      </c>
      <c r="W102" s="99">
        <v>8.1186528408832999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3.2828704844694263</v>
      </c>
      <c r="D103" s="110">
        <v>2.9536124703741882</v>
      </c>
      <c r="E103" s="110">
        <v>3.2800061443500939</v>
      </c>
      <c r="F103" s="110">
        <v>3.4573095186254363</v>
      </c>
      <c r="G103" s="110">
        <v>3.3661489065248982</v>
      </c>
      <c r="H103" s="110">
        <v>3.0140355054740424</v>
      </c>
      <c r="I103" s="110">
        <v>3.399403034557698</v>
      </c>
      <c r="J103" s="110">
        <v>2.8559761091189566</v>
      </c>
      <c r="K103" s="110">
        <v>2.6492939447530448</v>
      </c>
      <c r="L103" s="110">
        <v>2.3673361052927828</v>
      </c>
      <c r="M103" s="110">
        <v>2.6626808142443412</v>
      </c>
      <c r="N103" s="110">
        <v>2.7467715207685703</v>
      </c>
      <c r="O103" s="110">
        <v>2.6625838335433691</v>
      </c>
      <c r="P103" s="110">
        <v>0</v>
      </c>
      <c r="Q103" s="110">
        <v>3.2400134450397853</v>
      </c>
      <c r="R103" s="110">
        <v>3.2829858986930378</v>
      </c>
      <c r="S103" s="110">
        <v>3.8981781843893741</v>
      </c>
      <c r="T103" s="110">
        <v>0</v>
      </c>
      <c r="U103" s="110">
        <v>0</v>
      </c>
      <c r="V103" s="110">
        <v>4.1327217457365304</v>
      </c>
      <c r="W103" s="110">
        <v>4.7592423516771687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180.81754471216135</v>
      </c>
      <c r="D124" s="118">
        <f t="shared" si="42"/>
        <v>159.3834690662149</v>
      </c>
      <c r="E124" s="118">
        <f t="shared" si="42"/>
        <v>137.64723530098829</v>
      </c>
      <c r="F124" s="118">
        <f t="shared" si="42"/>
        <v>127.24736318156395</v>
      </c>
      <c r="G124" s="118">
        <f t="shared" si="42"/>
        <v>125.2687005143802</v>
      </c>
      <c r="H124" s="118">
        <f t="shared" si="42"/>
        <v>109.05221573560098</v>
      </c>
      <c r="I124" s="118">
        <f t="shared" si="42"/>
        <v>97.765120867237115</v>
      </c>
      <c r="J124" s="118">
        <f t="shared" si="42"/>
        <v>94.496085154636262</v>
      </c>
      <c r="K124" s="118">
        <f t="shared" si="42"/>
        <v>102.19453153131489</v>
      </c>
      <c r="L124" s="118">
        <f t="shared" si="42"/>
        <v>0</v>
      </c>
      <c r="M124" s="118">
        <f t="shared" si="42"/>
        <v>117.48348738762178</v>
      </c>
      <c r="N124" s="118">
        <f t="shared" si="42"/>
        <v>123.00885177592028</v>
      </c>
      <c r="O124" s="118">
        <f t="shared" si="42"/>
        <v>122.2705637598505</v>
      </c>
      <c r="P124" s="118">
        <f t="shared" si="42"/>
        <v>101.63814848774183</v>
      </c>
      <c r="Q124" s="118">
        <f t="shared" si="42"/>
        <v>106.27951629382241</v>
      </c>
      <c r="R124" s="118">
        <f t="shared" ref="R124:V124" si="43">R125+R128+R130+R139</f>
        <v>105.14204369005621</v>
      </c>
      <c r="S124" s="118">
        <f t="shared" si="43"/>
        <v>106.54620375653562</v>
      </c>
      <c r="T124" s="118">
        <f t="shared" si="43"/>
        <v>99.287529915560015</v>
      </c>
      <c r="U124" s="118">
        <f t="shared" si="43"/>
        <v>98.645504374166961</v>
      </c>
      <c r="V124" s="118">
        <f t="shared" si="43"/>
        <v>98.235417015442493</v>
      </c>
      <c r="W124" s="118">
        <f t="shared" ref="W124" si="44">W125+W128+W130+W139</f>
        <v>99.281129969141901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166.29953234269334</v>
      </c>
      <c r="D125" s="123">
        <f t="shared" si="45"/>
        <v>146.09132445003297</v>
      </c>
      <c r="E125" s="123">
        <f t="shared" si="45"/>
        <v>124.73011835476498</v>
      </c>
      <c r="F125" s="123">
        <f t="shared" si="45"/>
        <v>114.24612524424576</v>
      </c>
      <c r="G125" s="123">
        <f t="shared" si="45"/>
        <v>111.80691189853985</v>
      </c>
      <c r="H125" s="123">
        <f t="shared" si="45"/>
        <v>95.977674910354565</v>
      </c>
      <c r="I125" s="123">
        <f t="shared" si="45"/>
        <v>83.706633672786495</v>
      </c>
      <c r="J125" s="123">
        <f t="shared" si="45"/>
        <v>81.512651601702075</v>
      </c>
      <c r="K125" s="123">
        <f t="shared" si="45"/>
        <v>88.912587462386384</v>
      </c>
      <c r="L125" s="123">
        <f t="shared" si="45"/>
        <v>0</v>
      </c>
      <c r="M125" s="123">
        <f t="shared" si="45"/>
        <v>107.35324970828502</v>
      </c>
      <c r="N125" s="123">
        <f t="shared" si="45"/>
        <v>111.83736975590223</v>
      </c>
      <c r="O125" s="123">
        <f t="shared" si="45"/>
        <v>110.21826816494524</v>
      </c>
      <c r="P125" s="123">
        <f t="shared" si="45"/>
        <v>85.980632174819718</v>
      </c>
      <c r="Q125" s="123">
        <f t="shared" si="45"/>
        <v>91.375253251317488</v>
      </c>
      <c r="R125" s="123">
        <f t="shared" ref="R125:V125" si="46">SUM(R126:R127)</f>
        <v>90.792554198705801</v>
      </c>
      <c r="S125" s="123">
        <f t="shared" si="46"/>
        <v>90.303149392505034</v>
      </c>
      <c r="T125" s="123">
        <f t="shared" si="46"/>
        <v>79.305238476533106</v>
      </c>
      <c r="U125" s="123">
        <f t="shared" si="46"/>
        <v>75.096713252027641</v>
      </c>
      <c r="V125" s="123">
        <f t="shared" si="46"/>
        <v>75.936283937972931</v>
      </c>
      <c r="W125" s="123">
        <f t="shared" ref="W125" si="47">SUM(W126:W127)</f>
        <v>72.703560493710995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165.75002941523888</v>
      </c>
      <c r="D126" s="99">
        <v>145.61856350069078</v>
      </c>
      <c r="E126" s="99">
        <v>124.33229203644373</v>
      </c>
      <c r="F126" s="99">
        <v>113.88732457130754</v>
      </c>
      <c r="G126" s="99">
        <v>111.46104161177055</v>
      </c>
      <c r="H126" s="99">
        <v>95.686500364598103</v>
      </c>
      <c r="I126" s="99">
        <v>83.456595694995087</v>
      </c>
      <c r="J126" s="99">
        <v>81.272030502780012</v>
      </c>
      <c r="K126" s="99">
        <v>88.652688676170442</v>
      </c>
      <c r="L126" s="99">
        <v>0</v>
      </c>
      <c r="M126" s="99">
        <v>107.05453199227443</v>
      </c>
      <c r="N126" s="99">
        <v>111.53044577781947</v>
      </c>
      <c r="O126" s="99">
        <v>109.91288525832246</v>
      </c>
      <c r="P126" s="99">
        <v>85.738647099678701</v>
      </c>
      <c r="Q126" s="99">
        <v>91.125043501409024</v>
      </c>
      <c r="R126" s="99">
        <v>90.545022893072598</v>
      </c>
      <c r="S126" s="99">
        <v>90.054358769671424</v>
      </c>
      <c r="T126" s="99">
        <v>79.078062774964806</v>
      </c>
      <c r="U126" s="99">
        <v>74.882898329442753</v>
      </c>
      <c r="V126" s="99">
        <v>75.719673335864513</v>
      </c>
      <c r="W126" s="99">
        <v>72.501423379405722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0.54950292745444895</v>
      </c>
      <c r="D127" s="99">
        <v>0.47276094934218083</v>
      </c>
      <c r="E127" s="99">
        <v>0.3978263183212532</v>
      </c>
      <c r="F127" s="99">
        <v>0.35880067293821261</v>
      </c>
      <c r="G127" s="99">
        <v>0.34587028676930098</v>
      </c>
      <c r="H127" s="99">
        <v>0.29117454575646284</v>
      </c>
      <c r="I127" s="99">
        <v>0.25003797779140463</v>
      </c>
      <c r="J127" s="99">
        <v>0.24062109892205666</v>
      </c>
      <c r="K127" s="99">
        <v>0.25989878621593931</v>
      </c>
      <c r="L127" s="99">
        <v>0</v>
      </c>
      <c r="M127" s="99">
        <v>0.29871771601058905</v>
      </c>
      <c r="N127" s="99">
        <v>0.3069239780827685</v>
      </c>
      <c r="O127" s="99">
        <v>0.30538290662277756</v>
      </c>
      <c r="P127" s="99">
        <v>0.24198507514101922</v>
      </c>
      <c r="Q127" s="99">
        <v>0.25020974990846079</v>
      </c>
      <c r="R127" s="99">
        <v>0.24753130563320153</v>
      </c>
      <c r="S127" s="99">
        <v>0.24879062283361494</v>
      </c>
      <c r="T127" s="99">
        <v>0.22717570156830241</v>
      </c>
      <c r="U127" s="99">
        <v>0.21381492258488277</v>
      </c>
      <c r="V127" s="99">
        <v>0.21661060210841082</v>
      </c>
      <c r="W127" s="99">
        <v>0.20213711430527195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6.8596731791924659E-2</v>
      </c>
      <c r="D128" s="123">
        <f t="shared" si="48"/>
        <v>0.1110744352244985</v>
      </c>
      <c r="E128" s="123">
        <f t="shared" si="48"/>
        <v>0.15596939796151568</v>
      </c>
      <c r="F128" s="123">
        <f t="shared" si="48"/>
        <v>0.14062605291312183</v>
      </c>
      <c r="G128" s="123">
        <f t="shared" si="48"/>
        <v>0.16153383626914247</v>
      </c>
      <c r="H128" s="123">
        <f t="shared" si="48"/>
        <v>0.12965773395613719</v>
      </c>
      <c r="I128" s="123">
        <f t="shared" si="48"/>
        <v>0.19988085731657437</v>
      </c>
      <c r="J128" s="123">
        <f t="shared" si="48"/>
        <v>0.15332404994577511</v>
      </c>
      <c r="K128" s="123">
        <f t="shared" si="48"/>
        <v>0.21807769253910747</v>
      </c>
      <c r="L128" s="123">
        <f t="shared" si="48"/>
        <v>0</v>
      </c>
      <c r="M128" s="123">
        <f t="shared" si="48"/>
        <v>6.1953629683024612E-2</v>
      </c>
      <c r="N128" s="123">
        <f t="shared" si="48"/>
        <v>0.29191770429382541</v>
      </c>
      <c r="O128" s="123">
        <f t="shared" si="48"/>
        <v>0.14963449782768737</v>
      </c>
      <c r="P128" s="123">
        <f t="shared" si="48"/>
        <v>0.12628896340296933</v>
      </c>
      <c r="Q128" s="123">
        <f t="shared" si="48"/>
        <v>0.28654939716223249</v>
      </c>
      <c r="R128" s="123">
        <f t="shared" si="48"/>
        <v>0.25484355203858394</v>
      </c>
      <c r="S128" s="123">
        <f t="shared" si="48"/>
        <v>0.18657075838456408</v>
      </c>
      <c r="T128" s="123">
        <f t="shared" si="48"/>
        <v>0.28976371682521401</v>
      </c>
      <c r="U128" s="123">
        <f t="shared" si="48"/>
        <v>0.17940828280558702</v>
      </c>
      <c r="V128" s="123">
        <f t="shared" si="48"/>
        <v>0.16980479444365681</v>
      </c>
      <c r="W128" s="123">
        <f t="shared" si="48"/>
        <v>8.2604163806489314E-2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6.8596731791924659E-2</v>
      </c>
      <c r="D129" s="99">
        <f>RES_hhdet_in_fech!D129/RES_summary!D$21</f>
        <v>0.1110744352244985</v>
      </c>
      <c r="E129" s="99">
        <f>RES_hhdet_in_fech!E129/RES_summary!E$21</f>
        <v>0.15596939796151568</v>
      </c>
      <c r="F129" s="99">
        <f>RES_hhdet_in_fech!F129/RES_summary!F$21</f>
        <v>0.14062605291312183</v>
      </c>
      <c r="G129" s="99">
        <f>RES_hhdet_in_fech!G129/RES_summary!G$21</f>
        <v>0.16153383626914247</v>
      </c>
      <c r="H129" s="99">
        <f>RES_hhdet_in_fech!H129/RES_summary!H$21</f>
        <v>0.12965773395613719</v>
      </c>
      <c r="I129" s="99">
        <f>RES_hhdet_in_fech!I129/RES_summary!I$21</f>
        <v>0.19988085731657437</v>
      </c>
      <c r="J129" s="99">
        <f>RES_hhdet_in_fech!J129/RES_summary!J$21</f>
        <v>0.15332404994577511</v>
      </c>
      <c r="K129" s="99">
        <f>RES_hhdet_in_fech!K129/RES_summary!K$21</f>
        <v>0.21807769253910747</v>
      </c>
      <c r="L129" s="99">
        <f>RES_hhdet_in_fech!L129/RES_summary!L$21</f>
        <v>0</v>
      </c>
      <c r="M129" s="99">
        <f>RES_hhdet_in_fech!M129/RES_summary!M$21</f>
        <v>6.1953629683024612E-2</v>
      </c>
      <c r="N129" s="99">
        <f>RES_hhdet_in_fech!N129/RES_summary!N$21</f>
        <v>0.29191770429382541</v>
      </c>
      <c r="O129" s="99">
        <f>RES_hhdet_in_fech!O129/RES_summary!O$21</f>
        <v>0.14963449782768737</v>
      </c>
      <c r="P129" s="99">
        <f>RES_hhdet_in_fech!P129/RES_summary!P$21</f>
        <v>0.12628896340296933</v>
      </c>
      <c r="Q129" s="99">
        <f>RES_hhdet_in_fech!Q129/RES_summary!Q$21</f>
        <v>0.28654939716223249</v>
      </c>
      <c r="R129" s="99">
        <f>RES_hhdet_in_fech!R129/RES_summary!R$21</f>
        <v>0.25484355203858394</v>
      </c>
      <c r="S129" s="99">
        <f>RES_hhdet_in_fech!S129/RES_summary!S$21</f>
        <v>0.18657075838456408</v>
      </c>
      <c r="T129" s="99">
        <f>RES_hhdet_in_fech!T129/RES_summary!T$21</f>
        <v>0.28976371682521401</v>
      </c>
      <c r="U129" s="99">
        <f>RES_hhdet_in_fech!U129/RES_summary!U$21</f>
        <v>0.17940828280558702</v>
      </c>
      <c r="V129" s="99">
        <f>RES_hhdet_in_fech!V129/RES_summary!V$21</f>
        <v>0.16980479444365681</v>
      </c>
      <c r="W129" s="99">
        <f>RES_hhdet_in_fech!W129/RES_summary!W$21</f>
        <v>8.2604163806489314E-2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11.07681643048134</v>
      </c>
      <c r="D130" s="123">
        <v>10.162094128051388</v>
      </c>
      <c r="E130" s="123">
        <v>9.4590003669457072</v>
      </c>
      <c r="F130" s="123">
        <v>9.3596512682851145</v>
      </c>
      <c r="G130" s="123">
        <v>9.8589125302964202</v>
      </c>
      <c r="H130" s="123">
        <v>9.8510434429546034</v>
      </c>
      <c r="I130" s="123">
        <v>10.405446018451158</v>
      </c>
      <c r="J130" s="123">
        <v>9.8797631124733698</v>
      </c>
      <c r="K130" s="123">
        <v>10.35576856258419</v>
      </c>
      <c r="L130" s="123">
        <v>0</v>
      </c>
      <c r="M130" s="123">
        <v>7.3710273815168055</v>
      </c>
      <c r="N130" s="123">
        <v>8.1019822264930976</v>
      </c>
      <c r="O130" s="123">
        <v>9.2074247359746373</v>
      </c>
      <c r="P130" s="123">
        <v>12.427027233252741</v>
      </c>
      <c r="Q130" s="123">
        <v>11.342170172718843</v>
      </c>
      <c r="R130" s="123">
        <v>10.772302357519941</v>
      </c>
      <c r="S130" s="123">
        <v>12.139485026259189</v>
      </c>
      <c r="T130" s="123">
        <v>15.919575904677133</v>
      </c>
      <c r="U130" s="123">
        <v>19.402929284910623</v>
      </c>
      <c r="V130" s="123">
        <v>17.999931677930075</v>
      </c>
      <c r="W130" s="123">
        <v>21.569321206229059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10.979184905776885</v>
      </c>
      <c r="D131" s="99">
        <v>10.089838689498315</v>
      </c>
      <c r="E131" s="99">
        <v>9.2835710023266849</v>
      </c>
      <c r="F131" s="99">
        <v>9.1647069007328401</v>
      </c>
      <c r="G131" s="99">
        <v>9.6597629282942687</v>
      </c>
      <c r="H131" s="99">
        <v>9.6301711010780338</v>
      </c>
      <c r="I131" s="99">
        <v>10.201024571064609</v>
      </c>
      <c r="J131" s="99">
        <v>9.6347008896228061</v>
      </c>
      <c r="K131" s="99">
        <v>10.438953416327958</v>
      </c>
      <c r="L131" s="99">
        <v>0</v>
      </c>
      <c r="M131" s="99">
        <v>6.9581702622210004</v>
      </c>
      <c r="N131" s="99">
        <v>7.8769987915398287</v>
      </c>
      <c r="O131" s="99">
        <v>8.7379456001893612</v>
      </c>
      <c r="P131" s="99">
        <v>12.443349197128429</v>
      </c>
      <c r="Q131" s="99">
        <v>11.342170172718843</v>
      </c>
      <c r="R131" s="99">
        <v>10.772302357519941</v>
      </c>
      <c r="S131" s="99">
        <v>12.139485026259189</v>
      </c>
      <c r="T131" s="99">
        <v>16.222009114282777</v>
      </c>
      <c r="U131" s="99">
        <v>18.419345849066033</v>
      </c>
      <c r="V131" s="99">
        <v>18.969022132215315</v>
      </c>
      <c r="W131" s="99">
        <v>15.897610286832535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5.852194285860091</v>
      </c>
      <c r="N132" s="99">
        <v>0</v>
      </c>
      <c r="O132" s="99">
        <v>0</v>
      </c>
      <c r="P132" s="99">
        <v>10.672449273066873</v>
      </c>
      <c r="Q132" s="99">
        <v>0</v>
      </c>
      <c r="R132" s="99">
        <v>0</v>
      </c>
      <c r="S132" s="99">
        <v>0</v>
      </c>
      <c r="T132" s="99">
        <v>14.096283195519293</v>
      </c>
      <c r="U132" s="99">
        <v>15.996877253651736</v>
      </c>
      <c r="V132" s="99">
        <v>16.58714527569493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2.1837420686760982</v>
      </c>
      <c r="N133" s="102">
        <v>0</v>
      </c>
      <c r="O133" s="102">
        <v>0</v>
      </c>
      <c r="P133" s="102">
        <v>4.0933332196534451</v>
      </c>
      <c r="Q133" s="102">
        <v>0</v>
      </c>
      <c r="R133" s="102">
        <v>0</v>
      </c>
      <c r="S133" s="102">
        <v>0</v>
      </c>
      <c r="T133" s="102">
        <v>5.1782362076480188</v>
      </c>
      <c r="U133" s="102">
        <v>5.5002883770710786</v>
      </c>
      <c r="V133" s="102">
        <v>5.8363581981893544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3.6684522171839933</v>
      </c>
      <c r="N134" s="105">
        <v>0</v>
      </c>
      <c r="O134" s="105">
        <v>0</v>
      </c>
      <c r="P134" s="105">
        <v>6.579116053413431</v>
      </c>
      <c r="Q134" s="105">
        <v>0</v>
      </c>
      <c r="R134" s="105">
        <v>0</v>
      </c>
      <c r="S134" s="105">
        <v>0</v>
      </c>
      <c r="T134" s="105">
        <v>8.9180469878712749</v>
      </c>
      <c r="U134" s="105">
        <v>10.496588876580658</v>
      </c>
      <c r="V134" s="105">
        <v>10.750787077505572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12.046433841158667</v>
      </c>
      <c r="D135" s="102">
        <v>12.304705972136622</v>
      </c>
      <c r="E135" s="102">
        <v>12.698526352083116</v>
      </c>
      <c r="F135" s="102">
        <v>12.276207012916243</v>
      </c>
      <c r="G135" s="102">
        <v>12.244473258918843</v>
      </c>
      <c r="H135" s="102">
        <v>12.414888173893718</v>
      </c>
      <c r="I135" s="102">
        <v>13.505594176267767</v>
      </c>
      <c r="J135" s="102">
        <v>12.297455104783495</v>
      </c>
      <c r="K135" s="102">
        <v>9.6699333182738059</v>
      </c>
      <c r="L135" s="102">
        <v>0</v>
      </c>
      <c r="M135" s="102">
        <v>9.5089325974433176</v>
      </c>
      <c r="N135" s="102">
        <v>10.457981208008407</v>
      </c>
      <c r="O135" s="102">
        <v>12.633256288058055</v>
      </c>
      <c r="P135" s="102">
        <v>12.568354624409398</v>
      </c>
      <c r="Q135" s="102">
        <v>0</v>
      </c>
      <c r="R135" s="102">
        <v>0</v>
      </c>
      <c r="S135" s="102">
        <v>0</v>
      </c>
      <c r="T135" s="102">
        <v>17.511807139463155</v>
      </c>
      <c r="U135" s="102">
        <v>20.809095936994758</v>
      </c>
      <c r="V135" s="102">
        <v>18.459367231349898</v>
      </c>
      <c r="W135" s="102">
        <v>22.269082671791153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6.8492376849964129</v>
      </c>
      <c r="N136" s="105">
        <v>7.6537065960446622</v>
      </c>
      <c r="O136" s="105">
        <v>9.5068804377805751</v>
      </c>
      <c r="P136" s="105">
        <v>0</v>
      </c>
      <c r="Q136" s="105">
        <v>0</v>
      </c>
      <c r="R136" s="105">
        <v>0</v>
      </c>
      <c r="S136" s="105">
        <v>0</v>
      </c>
      <c r="T136" s="105">
        <v>13.792677803500057</v>
      </c>
      <c r="U136" s="105">
        <v>16.322768886483519</v>
      </c>
      <c r="V136" s="105">
        <v>14.589178392281374</v>
      </c>
      <c r="W136" s="105">
        <v>17.646228008528389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2.9841350078262301</v>
      </c>
      <c r="N137" s="99">
        <v>3.4497400747711593</v>
      </c>
      <c r="O137" s="99">
        <v>4.5807525647918492</v>
      </c>
      <c r="P137" s="99">
        <v>0</v>
      </c>
      <c r="Q137" s="99">
        <v>0</v>
      </c>
      <c r="R137" s="99">
        <v>0</v>
      </c>
      <c r="S137" s="99">
        <v>0</v>
      </c>
      <c r="T137" s="99">
        <v>5.5809874560489119</v>
      </c>
      <c r="U137" s="99">
        <v>6.1906714893464283</v>
      </c>
      <c r="V137" s="99">
        <v>5.5312107829887136</v>
      </c>
      <c r="W137" s="99">
        <v>6.5989123172750812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3.865102677170182</v>
      </c>
      <c r="N138" s="99">
        <v>4.2039665212735047</v>
      </c>
      <c r="O138" s="99">
        <v>4.9261278729887268</v>
      </c>
      <c r="P138" s="99">
        <v>0</v>
      </c>
      <c r="Q138" s="99">
        <v>0</v>
      </c>
      <c r="R138" s="99">
        <v>0</v>
      </c>
      <c r="S138" s="99">
        <v>0</v>
      </c>
      <c r="T138" s="99">
        <v>8.2116903474511478</v>
      </c>
      <c r="U138" s="99">
        <v>10.132097397137089</v>
      </c>
      <c r="V138" s="99">
        <v>9.057967609292664</v>
      </c>
      <c r="W138" s="99">
        <v>11.047315691253308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3.3725992071947655</v>
      </c>
      <c r="D139" s="123">
        <v>3.0189760529060354</v>
      </c>
      <c r="E139" s="123">
        <v>3.3021471813160859</v>
      </c>
      <c r="F139" s="123">
        <v>3.5009606161199609</v>
      </c>
      <c r="G139" s="123">
        <v>3.441342249274784</v>
      </c>
      <c r="H139" s="123">
        <v>3.093839648335678</v>
      </c>
      <c r="I139" s="123">
        <v>3.4531603186828868</v>
      </c>
      <c r="J139" s="123">
        <v>2.9503463905150347</v>
      </c>
      <c r="K139" s="123">
        <v>2.708097813805217</v>
      </c>
      <c r="L139" s="123">
        <v>0</v>
      </c>
      <c r="M139" s="123">
        <v>2.6972566681369332</v>
      </c>
      <c r="N139" s="123">
        <v>2.7775820892311387</v>
      </c>
      <c r="O139" s="123">
        <v>2.6952363611029284</v>
      </c>
      <c r="P139" s="123">
        <v>3.1042001162663975</v>
      </c>
      <c r="Q139" s="123">
        <v>3.2755434726238493</v>
      </c>
      <c r="R139" s="123">
        <v>3.3223435817918778</v>
      </c>
      <c r="S139" s="123">
        <v>3.91699857938683</v>
      </c>
      <c r="T139" s="123">
        <v>3.7729518175245516</v>
      </c>
      <c r="U139" s="123">
        <v>3.9664535544231136</v>
      </c>
      <c r="V139" s="123">
        <v>4.1293966050958142</v>
      </c>
      <c r="W139" s="123">
        <v>4.9256441053953504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4.4628198665088847</v>
      </c>
      <c r="D140" s="99">
        <v>4.0011924043452796</v>
      </c>
      <c r="E140" s="99">
        <v>3.8876305182615662</v>
      </c>
      <c r="F140" s="99">
        <v>4.1805962377778698</v>
      </c>
      <c r="G140" s="99">
        <v>4.4064095541972685</v>
      </c>
      <c r="H140" s="99">
        <v>4.0321218750401124</v>
      </c>
      <c r="I140" s="99">
        <v>4.0948614425709691</v>
      </c>
      <c r="J140" s="99">
        <v>3.8976442628147199</v>
      </c>
      <c r="K140" s="99">
        <v>3.6352656669428831</v>
      </c>
      <c r="L140" s="99">
        <v>0</v>
      </c>
      <c r="M140" s="99">
        <v>3.440676728476058</v>
      </c>
      <c r="N140" s="99">
        <v>3.5260343745504317</v>
      </c>
      <c r="O140" s="99">
        <v>3.5473619996733801</v>
      </c>
      <c r="P140" s="99">
        <v>3.9404215599269379</v>
      </c>
      <c r="Q140" s="99">
        <v>4.2786342513825915</v>
      </c>
      <c r="R140" s="99">
        <v>4.8651255973926206</v>
      </c>
      <c r="S140" s="99">
        <v>5.452673745509558</v>
      </c>
      <c r="T140" s="99">
        <v>3.1492582370762654</v>
      </c>
      <c r="U140" s="99">
        <v>6.4278685321969178</v>
      </c>
      <c r="V140" s="99">
        <v>4.0183369076958808</v>
      </c>
      <c r="W140" s="99">
        <v>8.1186528408832999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3.2828704844694263</v>
      </c>
      <c r="D141" s="110">
        <v>2.9536124703741882</v>
      </c>
      <c r="E141" s="110">
        <v>3.280006144350093</v>
      </c>
      <c r="F141" s="110">
        <v>3.4573095186254363</v>
      </c>
      <c r="G141" s="110">
        <v>3.3661489065248968</v>
      </c>
      <c r="H141" s="110">
        <v>3.0140355054740424</v>
      </c>
      <c r="I141" s="110">
        <v>3.399403034557698</v>
      </c>
      <c r="J141" s="110">
        <v>2.8559761091189557</v>
      </c>
      <c r="K141" s="110">
        <v>2.6492939447530452</v>
      </c>
      <c r="L141" s="110">
        <v>0</v>
      </c>
      <c r="M141" s="110">
        <v>2.6626808142443417</v>
      </c>
      <c r="N141" s="110">
        <v>2.7467715207685695</v>
      </c>
      <c r="O141" s="110">
        <v>2.6625838335433687</v>
      </c>
      <c r="P141" s="110">
        <v>3.0870101050736896</v>
      </c>
      <c r="Q141" s="110">
        <v>3.2400134450397853</v>
      </c>
      <c r="R141" s="110">
        <v>3.2829858986930391</v>
      </c>
      <c r="S141" s="110">
        <v>3.8981781843893737</v>
      </c>
      <c r="T141" s="110">
        <v>3.7741728559612868</v>
      </c>
      <c r="U141" s="110">
        <v>3.8695961331610849</v>
      </c>
      <c r="V141" s="110">
        <v>4.1327217457365313</v>
      </c>
      <c r="W141" s="110">
        <v>4.7592423516771678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87.4517961531906</v>
      </c>
      <c r="D143" s="118">
        <f t="shared" si="49"/>
        <v>80.89966229559225</v>
      </c>
      <c r="E143" s="118">
        <f t="shared" si="49"/>
        <v>74.107478883675483</v>
      </c>
      <c r="F143" s="118">
        <f t="shared" si="49"/>
        <v>63.250474278356442</v>
      </c>
      <c r="G143" s="118">
        <f t="shared" si="49"/>
        <v>57.665438435199512</v>
      </c>
      <c r="H143" s="118">
        <f t="shared" si="49"/>
        <v>50.848953788618999</v>
      </c>
      <c r="I143" s="118">
        <f t="shared" si="49"/>
        <v>45.746448159942503</v>
      </c>
      <c r="J143" s="118">
        <f t="shared" si="49"/>
        <v>43.770416469673691</v>
      </c>
      <c r="K143" s="118">
        <f t="shared" si="49"/>
        <v>40.414971399107394</v>
      </c>
      <c r="L143" s="118">
        <f t="shared" si="49"/>
        <v>0</v>
      </c>
      <c r="M143" s="118">
        <f t="shared" si="49"/>
        <v>39.060060596723133</v>
      </c>
      <c r="N143" s="118">
        <f t="shared" si="49"/>
        <v>37.969217776432487</v>
      </c>
      <c r="O143" s="118">
        <f t="shared" si="49"/>
        <v>39.976218647819138</v>
      </c>
      <c r="P143" s="118">
        <f t="shared" si="49"/>
        <v>36.742222381241255</v>
      </c>
      <c r="Q143" s="118">
        <f t="shared" si="49"/>
        <v>41.687473249618819</v>
      </c>
      <c r="R143" s="118">
        <f t="shared" ref="R143:V143" si="50">R144+R146+R148+R157</f>
        <v>38.439260132979896</v>
      </c>
      <c r="S143" s="118">
        <f t="shared" si="50"/>
        <v>38.837177138653345</v>
      </c>
      <c r="T143" s="118">
        <f t="shared" si="50"/>
        <v>38.564688188110985</v>
      </c>
      <c r="U143" s="118">
        <f t="shared" si="50"/>
        <v>42.121167074891027</v>
      </c>
      <c r="V143" s="118">
        <f t="shared" si="50"/>
        <v>40.309851196279688</v>
      </c>
      <c r="W143" s="118">
        <f t="shared" ref="W143" si="51">W144+W146+W148+W157</f>
        <v>46.135691871400468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70.963138028253567</v>
      </c>
      <c r="D144" s="123">
        <f t="shared" si="52"/>
        <v>65.046299734087611</v>
      </c>
      <c r="E144" s="123">
        <f t="shared" si="52"/>
        <v>57.725388310376495</v>
      </c>
      <c r="F144" s="123">
        <f t="shared" si="52"/>
        <v>47.10153497674024</v>
      </c>
      <c r="G144" s="123">
        <f t="shared" si="52"/>
        <v>41.589829232879929</v>
      </c>
      <c r="H144" s="123">
        <f t="shared" si="52"/>
        <v>34.886815555933808</v>
      </c>
      <c r="I144" s="123">
        <f t="shared" si="52"/>
        <v>28.353292384375177</v>
      </c>
      <c r="J144" s="123">
        <f t="shared" si="52"/>
        <v>28.128208565851004</v>
      </c>
      <c r="K144" s="123">
        <f t="shared" si="52"/>
        <v>27.498711793992705</v>
      </c>
      <c r="L144" s="123">
        <f t="shared" si="52"/>
        <v>0</v>
      </c>
      <c r="M144" s="123">
        <f t="shared" si="52"/>
        <v>26.414165758178601</v>
      </c>
      <c r="N144" s="123">
        <f t="shared" si="52"/>
        <v>23.978753852220017</v>
      </c>
      <c r="O144" s="123">
        <f t="shared" si="52"/>
        <v>24.083854727954034</v>
      </c>
      <c r="P144" s="123">
        <f t="shared" si="52"/>
        <v>20.551482069844916</v>
      </c>
      <c r="Q144" s="123">
        <f t="shared" si="52"/>
        <v>23.650377488130193</v>
      </c>
      <c r="R144" s="123">
        <f t="shared" si="52"/>
        <v>20.307230588809404</v>
      </c>
      <c r="S144" s="123">
        <f t="shared" si="52"/>
        <v>20.628734504925742</v>
      </c>
      <c r="T144" s="123">
        <f t="shared" si="52"/>
        <v>18.548883851776186</v>
      </c>
      <c r="U144" s="123">
        <f t="shared" si="52"/>
        <v>16.811596708747128</v>
      </c>
      <c r="V144" s="123">
        <f t="shared" si="52"/>
        <v>17.590371236466378</v>
      </c>
      <c r="W144" s="123">
        <f t="shared" si="52"/>
        <v>18.432089066955086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70.963138028253567</v>
      </c>
      <c r="D145" s="99">
        <v>65.046299734087611</v>
      </c>
      <c r="E145" s="99">
        <v>57.725388310376495</v>
      </c>
      <c r="F145" s="99">
        <v>47.10153497674024</v>
      </c>
      <c r="G145" s="99">
        <v>41.589829232879929</v>
      </c>
      <c r="H145" s="99">
        <v>34.886815555933808</v>
      </c>
      <c r="I145" s="99">
        <v>28.353292384375177</v>
      </c>
      <c r="J145" s="99">
        <v>28.128208565851004</v>
      </c>
      <c r="K145" s="99">
        <v>27.498711793992705</v>
      </c>
      <c r="L145" s="99">
        <v>0</v>
      </c>
      <c r="M145" s="99">
        <v>26.414165758178601</v>
      </c>
      <c r="N145" s="99">
        <v>23.978753852220017</v>
      </c>
      <c r="O145" s="99">
        <v>24.083854727954034</v>
      </c>
      <c r="P145" s="99">
        <v>20.551482069844916</v>
      </c>
      <c r="Q145" s="99">
        <v>23.650377488130193</v>
      </c>
      <c r="R145" s="99">
        <v>20.307230588809404</v>
      </c>
      <c r="S145" s="99">
        <v>20.628734504925742</v>
      </c>
      <c r="T145" s="99">
        <v>18.548883851776186</v>
      </c>
      <c r="U145" s="99">
        <v>16.811596708747128</v>
      </c>
      <c r="V145" s="99">
        <v>17.590371236466378</v>
      </c>
      <c r="W145" s="99">
        <v>18.432089066955086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7.1868757398005051E-2</v>
      </c>
      <c r="D146" s="123">
        <f t="shared" si="53"/>
        <v>0.10882672768829936</v>
      </c>
      <c r="E146" s="123">
        <f t="shared" si="53"/>
        <v>0.15596606470680618</v>
      </c>
      <c r="F146" s="123">
        <f t="shared" si="53"/>
        <v>0.16829481117640263</v>
      </c>
      <c r="G146" s="123">
        <f t="shared" si="53"/>
        <v>0.21625691253217105</v>
      </c>
      <c r="H146" s="123">
        <f t="shared" si="53"/>
        <v>0.28634769596339654</v>
      </c>
      <c r="I146" s="123">
        <f t="shared" si="53"/>
        <v>0.39927063107288235</v>
      </c>
      <c r="J146" s="123">
        <f t="shared" si="53"/>
        <v>0.33079406903788783</v>
      </c>
      <c r="K146" s="123">
        <f t="shared" si="53"/>
        <v>0.39462905923694191</v>
      </c>
      <c r="L146" s="123">
        <f t="shared" si="53"/>
        <v>0</v>
      </c>
      <c r="M146" s="123">
        <f t="shared" si="53"/>
        <v>0.45188420547954961</v>
      </c>
      <c r="N146" s="123">
        <f t="shared" si="53"/>
        <v>0.74448576310715597</v>
      </c>
      <c r="O146" s="123">
        <f t="shared" si="53"/>
        <v>0.690365184088229</v>
      </c>
      <c r="P146" s="123">
        <f t="shared" si="53"/>
        <v>0.53087938107793942</v>
      </c>
      <c r="Q146" s="123">
        <f t="shared" si="53"/>
        <v>0.85384755965634718</v>
      </c>
      <c r="R146" s="123">
        <f t="shared" si="53"/>
        <v>0.84894060601175603</v>
      </c>
      <c r="S146" s="123">
        <f t="shared" si="53"/>
        <v>0.85945508256097747</v>
      </c>
      <c r="T146" s="123">
        <f t="shared" si="53"/>
        <v>0.94751883485045485</v>
      </c>
      <c r="U146" s="123">
        <f t="shared" si="53"/>
        <v>0.93921499112402185</v>
      </c>
      <c r="V146" s="123">
        <f t="shared" si="53"/>
        <v>0.98231064631756748</v>
      </c>
      <c r="W146" s="123">
        <f t="shared" si="53"/>
        <v>0.81491815322837013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7.1868757398005051E-2</v>
      </c>
      <c r="D147" s="99">
        <f>RES_hhdet_in_fech!D147/RES_summary!D$21</f>
        <v>0.10882672768829936</v>
      </c>
      <c r="E147" s="99">
        <f>RES_hhdet_in_fech!E147/RES_summary!E$21</f>
        <v>0.15596606470680618</v>
      </c>
      <c r="F147" s="99">
        <f>RES_hhdet_in_fech!F147/RES_summary!F$21</f>
        <v>0.16829481117640263</v>
      </c>
      <c r="G147" s="99">
        <f>RES_hhdet_in_fech!G147/RES_summary!G$21</f>
        <v>0.21625691253217105</v>
      </c>
      <c r="H147" s="99">
        <f>RES_hhdet_in_fech!H147/RES_summary!H$21</f>
        <v>0.28634769596339654</v>
      </c>
      <c r="I147" s="99">
        <f>RES_hhdet_in_fech!I147/RES_summary!I$21</f>
        <v>0.39927063107288235</v>
      </c>
      <c r="J147" s="99">
        <f>RES_hhdet_in_fech!J147/RES_summary!J$21</f>
        <v>0.33079406903788783</v>
      </c>
      <c r="K147" s="99">
        <f>RES_hhdet_in_fech!K147/RES_summary!K$21</f>
        <v>0.39462905923694191</v>
      </c>
      <c r="L147" s="99">
        <f>RES_hhdet_in_fech!L147/RES_summary!L$21</f>
        <v>0</v>
      </c>
      <c r="M147" s="99">
        <f>RES_hhdet_in_fech!M147/RES_summary!M$21</f>
        <v>0.45188420547954961</v>
      </c>
      <c r="N147" s="99">
        <f>RES_hhdet_in_fech!N147/RES_summary!N$21</f>
        <v>0.74448576310715597</v>
      </c>
      <c r="O147" s="99">
        <f>RES_hhdet_in_fech!O147/RES_summary!O$21</f>
        <v>0.690365184088229</v>
      </c>
      <c r="P147" s="99">
        <f>RES_hhdet_in_fech!P147/RES_summary!P$21</f>
        <v>0.53087938107793942</v>
      </c>
      <c r="Q147" s="99">
        <f>RES_hhdet_in_fech!Q147/RES_summary!Q$21</f>
        <v>0.85384755965634718</v>
      </c>
      <c r="R147" s="99">
        <f>RES_hhdet_in_fech!R147/RES_summary!R$21</f>
        <v>0.84894060601175603</v>
      </c>
      <c r="S147" s="99">
        <f>RES_hhdet_in_fech!S147/RES_summary!S$21</f>
        <v>0.85945508256097747</v>
      </c>
      <c r="T147" s="99">
        <f>RES_hhdet_in_fech!T147/RES_summary!T$21</f>
        <v>0.94751883485045485</v>
      </c>
      <c r="U147" s="99">
        <f>RES_hhdet_in_fech!U147/RES_summary!U$21</f>
        <v>0.93921499112402185</v>
      </c>
      <c r="V147" s="99">
        <f>RES_hhdet_in_fech!V147/RES_summary!V$21</f>
        <v>0.98231064631756748</v>
      </c>
      <c r="W147" s="99">
        <f>RES_hhdet_in_fech!W147/RES_summary!W$21</f>
        <v>0.81491815322837013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13.043649531438167</v>
      </c>
      <c r="D148" s="123">
        <v>12.725449617568952</v>
      </c>
      <c r="E148" s="123">
        <v>12.923673136709743</v>
      </c>
      <c r="F148" s="123">
        <v>12.479091369313018</v>
      </c>
      <c r="G148" s="123">
        <v>12.418899051285914</v>
      </c>
      <c r="H148" s="123">
        <v>12.582703619022617</v>
      </c>
      <c r="I148" s="123">
        <v>13.54143867203743</v>
      </c>
      <c r="J148" s="123">
        <v>12.363525829751504</v>
      </c>
      <c r="K148" s="123">
        <v>9.8169449313387602</v>
      </c>
      <c r="L148" s="123">
        <v>0</v>
      </c>
      <c r="M148" s="123">
        <v>9.4975039095062197</v>
      </c>
      <c r="N148" s="123">
        <v>10.468661920446637</v>
      </c>
      <c r="O148" s="123">
        <v>12.506728259456436</v>
      </c>
      <c r="P148" s="123">
        <v>12.555751817934484</v>
      </c>
      <c r="Q148" s="123">
        <v>13.907749361665326</v>
      </c>
      <c r="R148" s="123">
        <v>13.960549546998211</v>
      </c>
      <c r="S148" s="123">
        <v>13.432133008413777</v>
      </c>
      <c r="T148" s="123">
        <v>15.295268111690485</v>
      </c>
      <c r="U148" s="123">
        <v>20.403843330169526</v>
      </c>
      <c r="V148" s="123">
        <v>17.607773549143456</v>
      </c>
      <c r="W148" s="123">
        <v>21.963391438216227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14.54630331131138</v>
      </c>
      <c r="D149" s="99">
        <v>14.349839641073521</v>
      </c>
      <c r="E149" s="99">
        <v>13.917535371704409</v>
      </c>
      <c r="F149" s="99">
        <v>13.68888327227155</v>
      </c>
      <c r="G149" s="99">
        <v>13.719824752690295</v>
      </c>
      <c r="H149" s="99">
        <v>13.760578064078278</v>
      </c>
      <c r="I149" s="99">
        <v>13.813205121781985</v>
      </c>
      <c r="J149" s="99">
        <v>13.139856848125639</v>
      </c>
      <c r="K149" s="99">
        <v>12.940941708969051</v>
      </c>
      <c r="L149" s="99">
        <v>0</v>
      </c>
      <c r="M149" s="99">
        <v>11.8926246962093</v>
      </c>
      <c r="N149" s="99">
        <v>11.27764516181564</v>
      </c>
      <c r="O149" s="99">
        <v>10.920633788438623</v>
      </c>
      <c r="P149" s="99">
        <v>11.257925309486508</v>
      </c>
      <c r="Q149" s="99">
        <v>11.210877067598393</v>
      </c>
      <c r="R149" s="99">
        <v>11.377741753459123</v>
      </c>
      <c r="S149" s="99">
        <v>13.151041133116605</v>
      </c>
      <c r="T149" s="99">
        <v>16.909832719163095</v>
      </c>
      <c r="U149" s="99">
        <v>13.442140800997477</v>
      </c>
      <c r="V149" s="99">
        <v>17.529560642569979</v>
      </c>
      <c r="W149" s="99">
        <v>20.173934799069983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15.406192758617516</v>
      </c>
      <c r="U150" s="99">
        <v>0</v>
      </c>
      <c r="V150" s="99">
        <v>16.400361959994772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5.4025187367328851</v>
      </c>
      <c r="U151" s="102">
        <v>0</v>
      </c>
      <c r="V151" s="102">
        <v>5.3383035291595267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10.003674021884628</v>
      </c>
      <c r="U152" s="105">
        <v>0</v>
      </c>
      <c r="V152" s="105">
        <v>11.062058430835245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12.04643384115867</v>
      </c>
      <c r="D153" s="102">
        <v>12.304705972136619</v>
      </c>
      <c r="E153" s="102">
        <v>12.698526352083121</v>
      </c>
      <c r="F153" s="102">
        <v>12.276207012916245</v>
      </c>
      <c r="G153" s="102">
        <v>12.244473258918847</v>
      </c>
      <c r="H153" s="102">
        <v>12.414888173893718</v>
      </c>
      <c r="I153" s="102">
        <v>13.505594176267767</v>
      </c>
      <c r="J153" s="102">
        <v>12.297455104783495</v>
      </c>
      <c r="K153" s="102">
        <v>9.6699333182738059</v>
      </c>
      <c r="L153" s="102">
        <v>0</v>
      </c>
      <c r="M153" s="102">
        <v>9.5089325974433159</v>
      </c>
      <c r="N153" s="102">
        <v>10.457981208008407</v>
      </c>
      <c r="O153" s="102">
        <v>12.633256288058055</v>
      </c>
      <c r="P153" s="102">
        <v>12.5683546244094</v>
      </c>
      <c r="Q153" s="102">
        <v>14.067061525484606</v>
      </c>
      <c r="R153" s="102">
        <v>14.317031994402084</v>
      </c>
      <c r="S153" s="102">
        <v>14.728834736632356</v>
      </c>
      <c r="T153" s="102">
        <v>17.511807139463155</v>
      </c>
      <c r="U153" s="102">
        <v>20.809095936994758</v>
      </c>
      <c r="V153" s="102">
        <v>18.459367231349894</v>
      </c>
      <c r="W153" s="102">
        <v>22.269082671791161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6.8492376849964121</v>
      </c>
      <c r="N154" s="105">
        <v>7.653706596044664</v>
      </c>
      <c r="O154" s="105">
        <v>9.5068804377805769</v>
      </c>
      <c r="P154" s="105">
        <v>0</v>
      </c>
      <c r="Q154" s="105">
        <v>10.672960423864728</v>
      </c>
      <c r="R154" s="105">
        <v>10.971852811095207</v>
      </c>
      <c r="S154" s="105">
        <v>11.300179978169753</v>
      </c>
      <c r="T154" s="105">
        <v>13.792677803500064</v>
      </c>
      <c r="U154" s="105">
        <v>16.322768886483519</v>
      </c>
      <c r="V154" s="105">
        <v>14.589178392281379</v>
      </c>
      <c r="W154" s="105">
        <v>17.646228008528386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2.9841350078262314</v>
      </c>
      <c r="N155" s="99">
        <v>3.4497400747711593</v>
      </c>
      <c r="O155" s="99">
        <v>4.5807525647918492</v>
      </c>
      <c r="P155" s="99">
        <v>0</v>
      </c>
      <c r="Q155" s="99">
        <v>4.5921684976101069</v>
      </c>
      <c r="R155" s="99">
        <v>4.6949256971587241</v>
      </c>
      <c r="S155" s="99">
        <v>4.4222262626771212</v>
      </c>
      <c r="T155" s="99">
        <v>5.5809874560489128</v>
      </c>
      <c r="U155" s="99">
        <v>6.1906714893464292</v>
      </c>
      <c r="V155" s="99">
        <v>5.5312107829887154</v>
      </c>
      <c r="W155" s="99">
        <v>6.598912317275083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3.8651026771701815</v>
      </c>
      <c r="N156" s="99">
        <v>4.2039665212735038</v>
      </c>
      <c r="O156" s="99">
        <v>4.9261278729887277</v>
      </c>
      <c r="P156" s="99">
        <v>0</v>
      </c>
      <c r="Q156" s="99">
        <v>6.0807919262546202</v>
      </c>
      <c r="R156" s="99">
        <v>6.2769271139364831</v>
      </c>
      <c r="S156" s="99">
        <v>6.8779537154926329</v>
      </c>
      <c r="T156" s="99">
        <v>8.2116903474511496</v>
      </c>
      <c r="U156" s="99">
        <v>10.132097397137089</v>
      </c>
      <c r="V156" s="99">
        <v>9.0579676092926622</v>
      </c>
      <c r="W156" s="99">
        <v>11.047315691253303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3.3731398361008602</v>
      </c>
      <c r="D157" s="123">
        <v>3.0190862162473824</v>
      </c>
      <c r="E157" s="123">
        <v>3.3024513718824431</v>
      </c>
      <c r="F157" s="123">
        <v>3.5015531211267819</v>
      </c>
      <c r="G157" s="123">
        <v>3.4404532385014956</v>
      </c>
      <c r="H157" s="123">
        <v>3.0930869176991718</v>
      </c>
      <c r="I157" s="123">
        <v>3.452446472457015</v>
      </c>
      <c r="J157" s="123">
        <v>2.9478880050332883</v>
      </c>
      <c r="K157" s="123">
        <v>2.7046856145389913</v>
      </c>
      <c r="L157" s="123">
        <v>0</v>
      </c>
      <c r="M157" s="123">
        <v>2.6965067235587639</v>
      </c>
      <c r="N157" s="123">
        <v>2.7773162406586813</v>
      </c>
      <c r="O157" s="123">
        <v>2.6952704763204394</v>
      </c>
      <c r="P157" s="123">
        <v>3.1041091123839135</v>
      </c>
      <c r="Q157" s="123">
        <v>3.275498840166954</v>
      </c>
      <c r="R157" s="123">
        <v>3.3225393911605288</v>
      </c>
      <c r="S157" s="123">
        <v>3.9168545427528527</v>
      </c>
      <c r="T157" s="123">
        <v>3.7730173897938553</v>
      </c>
      <c r="U157" s="123">
        <v>3.9665120448503557</v>
      </c>
      <c r="V157" s="123">
        <v>4.1293957643522896</v>
      </c>
      <c r="W157" s="123">
        <v>4.9252932130007858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4.4628198665088838</v>
      </c>
      <c r="D158" s="99">
        <v>4.0011924043452778</v>
      </c>
      <c r="E158" s="99">
        <v>3.8876305182615662</v>
      </c>
      <c r="F158" s="99">
        <v>4.1805962377778698</v>
      </c>
      <c r="G158" s="99">
        <v>4.4064095541972677</v>
      </c>
      <c r="H158" s="99">
        <v>4.0321218750401115</v>
      </c>
      <c r="I158" s="99">
        <v>4.0948614425709682</v>
      </c>
      <c r="J158" s="99">
        <v>3.8976442628147203</v>
      </c>
      <c r="K158" s="99">
        <v>3.6352656669428831</v>
      </c>
      <c r="L158" s="99">
        <v>0</v>
      </c>
      <c r="M158" s="99">
        <v>3.4406767284760571</v>
      </c>
      <c r="N158" s="99">
        <v>3.5260343745504326</v>
      </c>
      <c r="O158" s="99">
        <v>3.5473619996733796</v>
      </c>
      <c r="P158" s="99">
        <v>3.9404215599269379</v>
      </c>
      <c r="Q158" s="99">
        <v>4.2786342513825897</v>
      </c>
      <c r="R158" s="99">
        <v>4.8651255973926206</v>
      </c>
      <c r="S158" s="99">
        <v>5.452673745509558</v>
      </c>
      <c r="T158" s="99">
        <v>3.1492582370762654</v>
      </c>
      <c r="U158" s="99">
        <v>6.4278685321969187</v>
      </c>
      <c r="V158" s="99">
        <v>4.0183369076958808</v>
      </c>
      <c r="W158" s="99">
        <v>8.1186528408832981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3.2828704844694263</v>
      </c>
      <c r="D159" s="110">
        <v>2.9536124703741886</v>
      </c>
      <c r="E159" s="110">
        <v>3.280006144350093</v>
      </c>
      <c r="F159" s="110">
        <v>3.4573095186254355</v>
      </c>
      <c r="G159" s="110">
        <v>3.3661489065248977</v>
      </c>
      <c r="H159" s="110">
        <v>3.0140355054740415</v>
      </c>
      <c r="I159" s="110">
        <v>3.399403034557698</v>
      </c>
      <c r="J159" s="110">
        <v>2.8559761091189557</v>
      </c>
      <c r="K159" s="110">
        <v>2.6492939447530448</v>
      </c>
      <c r="L159" s="110">
        <v>0</v>
      </c>
      <c r="M159" s="110">
        <v>2.6626808142443408</v>
      </c>
      <c r="N159" s="110">
        <v>2.7467715207685699</v>
      </c>
      <c r="O159" s="110">
        <v>2.6625838335433691</v>
      </c>
      <c r="P159" s="110">
        <v>3.0870101050736896</v>
      </c>
      <c r="Q159" s="110">
        <v>3.2400134450397853</v>
      </c>
      <c r="R159" s="110">
        <v>3.2829858986930391</v>
      </c>
      <c r="S159" s="110">
        <v>3.8981781843893741</v>
      </c>
      <c r="T159" s="110">
        <v>3.7741728559612868</v>
      </c>
      <c r="U159" s="110">
        <v>3.8695961331610849</v>
      </c>
      <c r="V159" s="110">
        <v>4.1327217457365313</v>
      </c>
      <c r="W159" s="110">
        <v>4.7592423516771696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0</v>
      </c>
      <c r="E161" s="118">
        <f t="shared" si="54"/>
        <v>0</v>
      </c>
      <c r="F161" s="118">
        <f t="shared" si="54"/>
        <v>0</v>
      </c>
      <c r="G161" s="118">
        <f t="shared" si="54"/>
        <v>128.10579664006679</v>
      </c>
      <c r="H161" s="118">
        <f t="shared" si="54"/>
        <v>114.55515252500719</v>
      </c>
      <c r="I161" s="118">
        <f t="shared" si="54"/>
        <v>105.85707979968146</v>
      </c>
      <c r="J161" s="118">
        <f t="shared" si="54"/>
        <v>107.61856835765347</v>
      </c>
      <c r="K161" s="118">
        <f t="shared" si="54"/>
        <v>103.20398649868761</v>
      </c>
      <c r="L161" s="118">
        <f t="shared" si="54"/>
        <v>0</v>
      </c>
      <c r="M161" s="118">
        <f t="shared" si="54"/>
        <v>119.8369414524519</v>
      </c>
      <c r="N161" s="118">
        <f t="shared" si="54"/>
        <v>130.76859336088665</v>
      </c>
      <c r="O161" s="118">
        <f t="shared" si="54"/>
        <v>126.64120672976703</v>
      </c>
      <c r="P161" s="118">
        <f t="shared" si="54"/>
        <v>117.42247652321507</v>
      </c>
      <c r="Q161" s="118">
        <f t="shared" si="54"/>
        <v>116.6472037213393</v>
      </c>
      <c r="R161" s="118">
        <f t="shared" ref="R161:V161" si="55">R162+R164+R166+R175</f>
        <v>113.04677735324167</v>
      </c>
      <c r="S161" s="118">
        <f t="shared" si="55"/>
        <v>72.091925680943618</v>
      </c>
      <c r="T161" s="118">
        <f t="shared" si="55"/>
        <v>69.155521038824389</v>
      </c>
      <c r="U161" s="118">
        <f t="shared" si="55"/>
        <v>89.917778644734184</v>
      </c>
      <c r="V161" s="118">
        <f t="shared" si="55"/>
        <v>104.89282969240826</v>
      </c>
      <c r="W161" s="118">
        <f t="shared" ref="W161" si="56">W162+W164+W166+W175</f>
        <v>86.803484292930378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112.02993122705847</v>
      </c>
      <c r="H162" s="123">
        <f t="shared" si="57"/>
        <v>98.594570469848975</v>
      </c>
      <c r="I162" s="123">
        <f t="shared" si="57"/>
        <v>88.463490955453508</v>
      </c>
      <c r="J162" s="123">
        <f t="shared" si="57"/>
        <v>91.974495117884416</v>
      </c>
      <c r="K162" s="123">
        <f t="shared" si="57"/>
        <v>90.28665583507167</v>
      </c>
      <c r="L162" s="123">
        <f t="shared" si="57"/>
        <v>0</v>
      </c>
      <c r="M162" s="123">
        <f t="shared" si="57"/>
        <v>107.33263010026616</v>
      </c>
      <c r="N162" s="123">
        <f t="shared" si="57"/>
        <v>116.7838278878214</v>
      </c>
      <c r="O162" s="123">
        <f t="shared" si="57"/>
        <v>110.75542188264473</v>
      </c>
      <c r="P162" s="123">
        <f t="shared" si="57"/>
        <v>101.2390927985757</v>
      </c>
      <c r="Q162" s="123">
        <f t="shared" si="57"/>
        <v>98.623642233193408</v>
      </c>
      <c r="R162" s="123">
        <f t="shared" si="57"/>
        <v>94.909664624686172</v>
      </c>
      <c r="S162" s="123">
        <f t="shared" si="57"/>
        <v>53.888320962060241</v>
      </c>
      <c r="T162" s="123">
        <f t="shared" si="57"/>
        <v>49.146770527819413</v>
      </c>
      <c r="U162" s="123">
        <f t="shared" si="57"/>
        <v>64.655620171300555</v>
      </c>
      <c r="V162" s="123">
        <f t="shared" si="57"/>
        <v>82.312371143581942</v>
      </c>
      <c r="W162" s="123">
        <f t="shared" si="57"/>
        <v>59.503670048415309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112.02993122705847</v>
      </c>
      <c r="H163" s="110">
        <v>98.594570469848975</v>
      </c>
      <c r="I163" s="110">
        <v>88.463490955453508</v>
      </c>
      <c r="J163" s="110">
        <v>91.974495117884416</v>
      </c>
      <c r="K163" s="110">
        <v>90.28665583507167</v>
      </c>
      <c r="L163" s="110">
        <v>0</v>
      </c>
      <c r="M163" s="110">
        <v>107.33263010026616</v>
      </c>
      <c r="N163" s="110">
        <v>116.7838278878214</v>
      </c>
      <c r="O163" s="110">
        <v>110.75542188264473</v>
      </c>
      <c r="P163" s="110">
        <v>101.2390927985757</v>
      </c>
      <c r="Q163" s="110">
        <v>98.623642233193408</v>
      </c>
      <c r="R163" s="110">
        <v>94.909664624686172</v>
      </c>
      <c r="S163" s="110">
        <v>53.888320962060241</v>
      </c>
      <c r="T163" s="110">
        <v>49.146770527819413</v>
      </c>
      <c r="U163" s="110">
        <v>64.655620171300555</v>
      </c>
      <c r="V163" s="110">
        <v>82.312371143581942</v>
      </c>
      <c r="W163" s="110">
        <v>59.503670048415309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0.21480051870747716</v>
      </c>
      <c r="H164" s="123">
        <f t="shared" si="58"/>
        <v>0.28286087291919376</v>
      </c>
      <c r="I164" s="123">
        <f t="shared" si="58"/>
        <v>0.3993054248595293</v>
      </c>
      <c r="J164" s="123">
        <f t="shared" si="58"/>
        <v>0.32970004175002954</v>
      </c>
      <c r="K164" s="123">
        <f t="shared" si="58"/>
        <v>0.3987278634753933</v>
      </c>
      <c r="L164" s="123">
        <f t="shared" si="58"/>
        <v>0</v>
      </c>
      <c r="M164" s="123">
        <f t="shared" si="58"/>
        <v>0.30932964008839464</v>
      </c>
      <c r="N164" s="123">
        <f t="shared" si="58"/>
        <v>0.73926392417209141</v>
      </c>
      <c r="O164" s="123">
        <f t="shared" si="58"/>
        <v>0.6828300597536765</v>
      </c>
      <c r="P164" s="123">
        <f t="shared" si="58"/>
        <v>0.52179157979285706</v>
      </c>
      <c r="Q164" s="123">
        <f t="shared" si="58"/>
        <v>0.83854073210845681</v>
      </c>
      <c r="R164" s="123">
        <f t="shared" si="58"/>
        <v>0.84392977298465965</v>
      </c>
      <c r="S164" s="123">
        <f t="shared" si="58"/>
        <v>0.85406176003586753</v>
      </c>
      <c r="T164" s="123">
        <f t="shared" si="58"/>
        <v>0.94099632369580122</v>
      </c>
      <c r="U164" s="123">
        <f t="shared" si="58"/>
        <v>0.89113997888563135</v>
      </c>
      <c r="V164" s="123">
        <f t="shared" si="58"/>
        <v>0.84290720509776607</v>
      </c>
      <c r="W164" s="123">
        <f t="shared" si="58"/>
        <v>0.41087617032413942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</v>
      </c>
      <c r="D165" s="99">
        <f>RES_hhdet_in_fech!D165/RES_summary!D$21</f>
        <v>0</v>
      </c>
      <c r="E165" s="99">
        <f>RES_hhdet_in_fech!E165/RES_summary!E$21</f>
        <v>0</v>
      </c>
      <c r="F165" s="99">
        <f>RES_hhdet_in_fech!F165/RES_summary!F$21</f>
        <v>0</v>
      </c>
      <c r="G165" s="99">
        <f>RES_hhdet_in_fech!G165/RES_summary!G$21</f>
        <v>0.21480051870747716</v>
      </c>
      <c r="H165" s="99">
        <f>RES_hhdet_in_fech!H165/RES_summary!H$21</f>
        <v>0.28286087291919376</v>
      </c>
      <c r="I165" s="99">
        <f>RES_hhdet_in_fech!I165/RES_summary!I$21</f>
        <v>0.3993054248595293</v>
      </c>
      <c r="J165" s="99">
        <f>RES_hhdet_in_fech!J165/RES_summary!J$21</f>
        <v>0.32970004175002954</v>
      </c>
      <c r="K165" s="99">
        <f>RES_hhdet_in_fech!K165/RES_summary!K$21</f>
        <v>0.3987278634753933</v>
      </c>
      <c r="L165" s="99">
        <f>RES_hhdet_in_fech!L165/RES_summary!L$21</f>
        <v>0</v>
      </c>
      <c r="M165" s="99">
        <f>RES_hhdet_in_fech!M165/RES_summary!M$21</f>
        <v>0.30932964008839464</v>
      </c>
      <c r="N165" s="99">
        <f>RES_hhdet_in_fech!N165/RES_summary!N$21</f>
        <v>0.73926392417209141</v>
      </c>
      <c r="O165" s="99">
        <f>RES_hhdet_in_fech!O165/RES_summary!O$21</f>
        <v>0.6828300597536765</v>
      </c>
      <c r="P165" s="99">
        <f>RES_hhdet_in_fech!P165/RES_summary!P$21</f>
        <v>0.52179157979285706</v>
      </c>
      <c r="Q165" s="99">
        <f>RES_hhdet_in_fech!Q165/RES_summary!Q$21</f>
        <v>0.83854073210845681</v>
      </c>
      <c r="R165" s="99">
        <f>RES_hhdet_in_fech!R165/RES_summary!R$21</f>
        <v>0.84392977298465965</v>
      </c>
      <c r="S165" s="99">
        <f>RES_hhdet_in_fech!S165/RES_summary!S$21</f>
        <v>0.85406176003586753</v>
      </c>
      <c r="T165" s="99">
        <f>RES_hhdet_in_fech!T165/RES_summary!T$21</f>
        <v>0.94099632369580122</v>
      </c>
      <c r="U165" s="99">
        <f>RES_hhdet_in_fech!U165/RES_summary!U$21</f>
        <v>0.89113997888563135</v>
      </c>
      <c r="V165" s="99">
        <f>RES_hhdet_in_fech!V165/RES_summary!V$21</f>
        <v>0.84290720509776607</v>
      </c>
      <c r="W165" s="99">
        <f>RES_hhdet_in_fech!W165/RES_summary!W$21</f>
        <v>0.41087617032413942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12.419722193261865</v>
      </c>
      <c r="H166" s="123">
        <v>12.583856917720865</v>
      </c>
      <c r="I166" s="123">
        <v>13.541129311325101</v>
      </c>
      <c r="J166" s="123">
        <v>12.363813871096074</v>
      </c>
      <c r="K166" s="123">
        <v>9.8121510743909894</v>
      </c>
      <c r="L166" s="123">
        <v>0</v>
      </c>
      <c r="M166" s="123">
        <v>9.4976596335099153</v>
      </c>
      <c r="N166" s="123">
        <v>10.467819443886237</v>
      </c>
      <c r="O166" s="123">
        <v>12.507783734669985</v>
      </c>
      <c r="P166" s="123">
        <v>12.556368990431443</v>
      </c>
      <c r="Q166" s="123">
        <v>13.909452864307486</v>
      </c>
      <c r="R166" s="123">
        <v>13.969629372295742</v>
      </c>
      <c r="S166" s="123">
        <v>13.431662676091593</v>
      </c>
      <c r="T166" s="123">
        <v>15.294683473532874</v>
      </c>
      <c r="U166" s="123">
        <v>20.404472555430502</v>
      </c>
      <c r="V166" s="123">
        <v>17.608152509488185</v>
      </c>
      <c r="W166" s="123">
        <v>21.963691042943115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13.719824752690295</v>
      </c>
      <c r="H167" s="99">
        <v>13.760578064078278</v>
      </c>
      <c r="I167" s="99">
        <v>13.813205121781985</v>
      </c>
      <c r="J167" s="99">
        <v>13.139856848125634</v>
      </c>
      <c r="K167" s="99">
        <v>12.940941708969055</v>
      </c>
      <c r="L167" s="99">
        <v>0</v>
      </c>
      <c r="M167" s="99">
        <v>11.8926246962093</v>
      </c>
      <c r="N167" s="99">
        <v>11.277645161815638</v>
      </c>
      <c r="O167" s="99">
        <v>10.920633788438618</v>
      </c>
      <c r="P167" s="99">
        <v>11.257925309486508</v>
      </c>
      <c r="Q167" s="99">
        <v>11.210877067598394</v>
      </c>
      <c r="R167" s="99">
        <v>11.377741753459119</v>
      </c>
      <c r="S167" s="99">
        <v>13.151041133116602</v>
      </c>
      <c r="T167" s="99">
        <v>16.909832719163095</v>
      </c>
      <c r="U167" s="99">
        <v>13.44214080099748</v>
      </c>
      <c r="V167" s="99">
        <v>17.529560642569979</v>
      </c>
      <c r="W167" s="99">
        <v>20.173934799069983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15.406192758617516</v>
      </c>
      <c r="U168" s="99">
        <v>0</v>
      </c>
      <c r="V168" s="99">
        <v>16.400361959994772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5.4025187367328869</v>
      </c>
      <c r="U169" s="102">
        <v>0</v>
      </c>
      <c r="V169" s="102">
        <v>5.3383035291595267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10.003674021884629</v>
      </c>
      <c r="U170" s="105">
        <v>0</v>
      </c>
      <c r="V170" s="105">
        <v>11.062058430835245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12.244473258918848</v>
      </c>
      <c r="H171" s="102">
        <v>12.414888173893718</v>
      </c>
      <c r="I171" s="102">
        <v>13.505594176267763</v>
      </c>
      <c r="J171" s="102">
        <v>12.29745510478349</v>
      </c>
      <c r="K171" s="102">
        <v>9.6699333182738059</v>
      </c>
      <c r="L171" s="102">
        <v>0</v>
      </c>
      <c r="M171" s="102">
        <v>9.5089325974433194</v>
      </c>
      <c r="N171" s="102">
        <v>10.457981208008407</v>
      </c>
      <c r="O171" s="102">
        <v>12.633256288058059</v>
      </c>
      <c r="P171" s="102">
        <v>12.568354624409398</v>
      </c>
      <c r="Q171" s="102">
        <v>14.067061525484609</v>
      </c>
      <c r="R171" s="102">
        <v>14.317031994402086</v>
      </c>
      <c r="S171" s="102">
        <v>14.728834736632356</v>
      </c>
      <c r="T171" s="102">
        <v>17.511807139463155</v>
      </c>
      <c r="U171" s="102">
        <v>20.809095936994758</v>
      </c>
      <c r="V171" s="102">
        <v>18.459367231349898</v>
      </c>
      <c r="W171" s="102">
        <v>22.269082671791161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6.8492376849964121</v>
      </c>
      <c r="N172" s="105">
        <v>7.653706596044664</v>
      </c>
      <c r="O172" s="105">
        <v>9.5068804377805769</v>
      </c>
      <c r="P172" s="105">
        <v>0</v>
      </c>
      <c r="Q172" s="105">
        <v>10.67296042386473</v>
      </c>
      <c r="R172" s="105">
        <v>10.971852811095207</v>
      </c>
      <c r="S172" s="105">
        <v>11.300179978169751</v>
      </c>
      <c r="T172" s="105">
        <v>13.792677803500064</v>
      </c>
      <c r="U172" s="105">
        <v>16.322768886483519</v>
      </c>
      <c r="V172" s="105">
        <v>14.589178392281374</v>
      </c>
      <c r="W172" s="105">
        <v>17.646228008528386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2.9841350078262305</v>
      </c>
      <c r="N173" s="99">
        <v>3.4497400747711597</v>
      </c>
      <c r="O173" s="99">
        <v>4.5807525647918492</v>
      </c>
      <c r="P173" s="99">
        <v>0</v>
      </c>
      <c r="Q173" s="99">
        <v>4.5921684976101069</v>
      </c>
      <c r="R173" s="99">
        <v>4.6949256971587232</v>
      </c>
      <c r="S173" s="99">
        <v>4.4222262626771212</v>
      </c>
      <c r="T173" s="99">
        <v>5.5809874560489137</v>
      </c>
      <c r="U173" s="99">
        <v>6.1906714893464292</v>
      </c>
      <c r="V173" s="99">
        <v>5.5312107829887127</v>
      </c>
      <c r="W173" s="99">
        <v>6.5989123172750803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3.8651026771701815</v>
      </c>
      <c r="N174" s="110">
        <v>4.2039665212735038</v>
      </c>
      <c r="O174" s="110">
        <v>4.9261278729887277</v>
      </c>
      <c r="P174" s="110">
        <v>0</v>
      </c>
      <c r="Q174" s="110">
        <v>6.0807919262546228</v>
      </c>
      <c r="R174" s="110">
        <v>6.2769271139364848</v>
      </c>
      <c r="S174" s="110">
        <v>6.8779537154926302</v>
      </c>
      <c r="T174" s="110">
        <v>8.2116903474511478</v>
      </c>
      <c r="U174" s="110">
        <v>10.132097397137089</v>
      </c>
      <c r="V174" s="110">
        <v>9.0579676092926622</v>
      </c>
      <c r="W174" s="110">
        <v>11.047315691253305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0</v>
      </c>
      <c r="E175" s="123">
        <v>0</v>
      </c>
      <c r="F175" s="123">
        <v>0</v>
      </c>
      <c r="G175" s="123">
        <v>3.4413427010389688</v>
      </c>
      <c r="H175" s="123">
        <v>3.0938642645181633</v>
      </c>
      <c r="I175" s="123">
        <v>3.4531541080433277</v>
      </c>
      <c r="J175" s="123">
        <v>2.9505593269229609</v>
      </c>
      <c r="K175" s="123">
        <v>2.7064517257495573</v>
      </c>
      <c r="L175" s="123">
        <v>0</v>
      </c>
      <c r="M175" s="123">
        <v>2.6973220785874341</v>
      </c>
      <c r="N175" s="123">
        <v>2.7776821050069311</v>
      </c>
      <c r="O175" s="123">
        <v>2.6951710526986608</v>
      </c>
      <c r="P175" s="123">
        <v>3.1052231544150692</v>
      </c>
      <c r="Q175" s="123">
        <v>3.2755678917299438</v>
      </c>
      <c r="R175" s="123">
        <v>3.3235535832750802</v>
      </c>
      <c r="S175" s="123">
        <v>3.9178802827559154</v>
      </c>
      <c r="T175" s="123">
        <v>3.7730707137763031</v>
      </c>
      <c r="U175" s="123">
        <v>3.966545939117494</v>
      </c>
      <c r="V175" s="123">
        <v>4.1293988342403782</v>
      </c>
      <c r="W175" s="123">
        <v>4.9252470312478227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4.4064095541972694</v>
      </c>
      <c r="H176" s="99">
        <v>4.0321218750401124</v>
      </c>
      <c r="I176" s="99">
        <v>4.0948614425709691</v>
      </c>
      <c r="J176" s="99">
        <v>3.8976442628147212</v>
      </c>
      <c r="K176" s="99">
        <v>3.6352656669428827</v>
      </c>
      <c r="L176" s="99">
        <v>0</v>
      </c>
      <c r="M176" s="99">
        <v>3.4406767284760584</v>
      </c>
      <c r="N176" s="99">
        <v>3.526034374550433</v>
      </c>
      <c r="O176" s="99">
        <v>3.5473619996733801</v>
      </c>
      <c r="P176" s="99">
        <v>3.9404215599269388</v>
      </c>
      <c r="Q176" s="99">
        <v>4.2786342513825897</v>
      </c>
      <c r="R176" s="99">
        <v>4.8651255973926206</v>
      </c>
      <c r="S176" s="99">
        <v>5.452673745509558</v>
      </c>
      <c r="T176" s="99">
        <v>3.1492582370762654</v>
      </c>
      <c r="U176" s="99">
        <v>6.4278685321969187</v>
      </c>
      <c r="V176" s="99">
        <v>4.0183369076958808</v>
      </c>
      <c r="W176" s="99">
        <v>8.1186528408832999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3.3661489065248982</v>
      </c>
      <c r="H177" s="110">
        <v>3.0140355054740424</v>
      </c>
      <c r="I177" s="110">
        <v>3.3994030345576975</v>
      </c>
      <c r="J177" s="110">
        <v>2.8559761091189562</v>
      </c>
      <c r="K177" s="110">
        <v>2.6492939447530448</v>
      </c>
      <c r="L177" s="110">
        <v>0</v>
      </c>
      <c r="M177" s="110">
        <v>2.6626808142443412</v>
      </c>
      <c r="N177" s="110">
        <v>2.7467715207685699</v>
      </c>
      <c r="O177" s="110">
        <v>2.6625838335433691</v>
      </c>
      <c r="P177" s="110">
        <v>3.0870101050736887</v>
      </c>
      <c r="Q177" s="110">
        <v>3.2400134450397853</v>
      </c>
      <c r="R177" s="110">
        <v>3.28298589869304</v>
      </c>
      <c r="S177" s="110">
        <v>3.8981781843893732</v>
      </c>
      <c r="T177" s="110">
        <v>3.7741728559612859</v>
      </c>
      <c r="U177" s="110">
        <v>3.8695961331610835</v>
      </c>
      <c r="V177" s="110">
        <v>4.1327217457365313</v>
      </c>
      <c r="W177" s="110">
        <v>4.7592423516771687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86.914110190001011</v>
      </c>
      <c r="D3" s="118">
        <f t="shared" si="0"/>
        <v>145.70368851211231</v>
      </c>
      <c r="E3" s="118">
        <f t="shared" si="0"/>
        <v>95.003028963173179</v>
      </c>
      <c r="F3" s="118">
        <f t="shared" si="0"/>
        <v>120.05941021850387</v>
      </c>
      <c r="G3" s="118">
        <f t="shared" si="0"/>
        <v>64.694763766612255</v>
      </c>
      <c r="H3" s="118">
        <f t="shared" si="0"/>
        <v>62.845428316771873</v>
      </c>
      <c r="I3" s="118">
        <f t="shared" si="0"/>
        <v>57.119190694143022</v>
      </c>
      <c r="J3" s="118">
        <f t="shared" si="0"/>
        <v>84.793781494312185</v>
      </c>
      <c r="K3" s="118">
        <f t="shared" si="0"/>
        <v>67.866296016257891</v>
      </c>
      <c r="L3" s="118">
        <f t="shared" si="0"/>
        <v>0</v>
      </c>
      <c r="M3" s="118">
        <f t="shared" si="0"/>
        <v>0</v>
      </c>
      <c r="N3" s="118">
        <f t="shared" si="0"/>
        <v>97.868943458185953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84.105639031015897</v>
      </c>
      <c r="S3" s="118">
        <f t="shared" si="1"/>
        <v>88.768042629339419</v>
      </c>
      <c r="T3" s="118">
        <f t="shared" si="1"/>
        <v>71.887419661180346</v>
      </c>
      <c r="U3" s="118">
        <f t="shared" si="1"/>
        <v>61.105694322212891</v>
      </c>
      <c r="V3" s="118">
        <f t="shared" si="1"/>
        <v>89.582167321077776</v>
      </c>
      <c r="W3" s="118">
        <f t="shared" ref="W3" si="2">W4+W7+W9+W19</f>
        <v>76.926867017499575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78.742526663157903</v>
      </c>
      <c r="D4" s="123">
        <f t="shared" si="3"/>
        <v>133.48529050962011</v>
      </c>
      <c r="E4" s="123">
        <f t="shared" si="3"/>
        <v>85.748935559557353</v>
      </c>
      <c r="F4" s="123">
        <f t="shared" si="3"/>
        <v>108.93489901441215</v>
      </c>
      <c r="G4" s="123">
        <f t="shared" si="3"/>
        <v>54.870209180813475</v>
      </c>
      <c r="H4" s="123">
        <f t="shared" si="3"/>
        <v>53.391623427474769</v>
      </c>
      <c r="I4" s="123">
        <f t="shared" si="3"/>
        <v>47.058885282825692</v>
      </c>
      <c r="J4" s="123">
        <f t="shared" si="3"/>
        <v>71.824339465850727</v>
      </c>
      <c r="K4" s="123">
        <f t="shared" si="3"/>
        <v>57.749560238650552</v>
      </c>
      <c r="L4" s="123">
        <f t="shared" si="3"/>
        <v>0</v>
      </c>
      <c r="M4" s="123">
        <f t="shared" si="3"/>
        <v>0</v>
      </c>
      <c r="N4" s="123">
        <f t="shared" si="3"/>
        <v>87.967066960407152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70.910492242580659</v>
      </c>
      <c r="S4" s="123">
        <f t="shared" si="4"/>
        <v>73.922415788543773</v>
      </c>
      <c r="T4" s="123">
        <f t="shared" si="4"/>
        <v>55.917717423271455</v>
      </c>
      <c r="U4" s="123">
        <f t="shared" si="4"/>
        <v>45.723283100140144</v>
      </c>
      <c r="V4" s="123">
        <f t="shared" si="4"/>
        <v>67.555165275266077</v>
      </c>
      <c r="W4" s="123">
        <f t="shared" ref="W4" si="5">SUM(W5:W6)</f>
        <v>57.993959254798966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77.990207243889458</v>
      </c>
      <c r="D5" s="99">
        <v>132.2390730817873</v>
      </c>
      <c r="E5" s="99">
        <v>84.961744569935306</v>
      </c>
      <c r="F5" s="99">
        <v>107.95248539303591</v>
      </c>
      <c r="G5" s="99">
        <v>54.383960260153643</v>
      </c>
      <c r="H5" s="99">
        <v>52.928725214630639</v>
      </c>
      <c r="I5" s="99">
        <v>46.658172914033919</v>
      </c>
      <c r="J5" s="99">
        <v>71.221523096953931</v>
      </c>
      <c r="K5" s="99">
        <v>57.27094736548294</v>
      </c>
      <c r="L5" s="99">
        <v>0</v>
      </c>
      <c r="M5" s="99">
        <v>0</v>
      </c>
      <c r="N5" s="99">
        <v>87.291012285667463</v>
      </c>
      <c r="O5" s="99">
        <v>0</v>
      </c>
      <c r="P5" s="99">
        <v>0</v>
      </c>
      <c r="Q5" s="99">
        <v>0</v>
      </c>
      <c r="R5" s="99">
        <v>70.384801370222007</v>
      </c>
      <c r="S5" s="99">
        <v>73.37183922537244</v>
      </c>
      <c r="T5" s="99">
        <v>55.487159324288726</v>
      </c>
      <c r="U5" s="99">
        <v>45.375187965708918</v>
      </c>
      <c r="V5" s="99">
        <v>67.042460969301857</v>
      </c>
      <c r="W5" s="99">
        <v>57.566867362998515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0.75231941926844181</v>
      </c>
      <c r="D6" s="99">
        <v>1.2462174278328269</v>
      </c>
      <c r="E6" s="99">
        <v>0.78719098962205303</v>
      </c>
      <c r="F6" s="99">
        <v>0.98241362137623589</v>
      </c>
      <c r="G6" s="99">
        <v>0.48624892065983266</v>
      </c>
      <c r="H6" s="99">
        <v>0.46289821284413102</v>
      </c>
      <c r="I6" s="99">
        <v>0.40071236879177607</v>
      </c>
      <c r="J6" s="99">
        <v>0.60281636889679657</v>
      </c>
      <c r="K6" s="99">
        <v>0.47861287316761086</v>
      </c>
      <c r="L6" s="99">
        <v>0</v>
      </c>
      <c r="M6" s="99">
        <v>0</v>
      </c>
      <c r="N6" s="99">
        <v>0.67605467473968239</v>
      </c>
      <c r="O6" s="99">
        <v>0</v>
      </c>
      <c r="P6" s="99">
        <v>0</v>
      </c>
      <c r="Q6" s="99">
        <v>0</v>
      </c>
      <c r="R6" s="99">
        <v>0.52569087235864587</v>
      </c>
      <c r="S6" s="99">
        <v>0.55057656317133907</v>
      </c>
      <c r="T6" s="99">
        <v>0.43055809898272845</v>
      </c>
      <c r="U6" s="99">
        <v>0.34809513443122675</v>
      </c>
      <c r="V6" s="99">
        <v>0.51270430596422134</v>
      </c>
      <c r="W6" s="99">
        <v>0.42709189180044993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0.14986669124602572</v>
      </c>
      <c r="D7" s="123">
        <f t="shared" si="6"/>
        <v>0.25151776559347166</v>
      </c>
      <c r="E7" s="123">
        <f t="shared" si="6"/>
        <v>0.36409194370776748</v>
      </c>
      <c r="F7" s="123">
        <f t="shared" si="6"/>
        <v>0.33777066226776475</v>
      </c>
      <c r="G7" s="123">
        <f t="shared" si="6"/>
        <v>0.40495421728919534</v>
      </c>
      <c r="H7" s="123">
        <f t="shared" si="6"/>
        <v>0.32980993906544126</v>
      </c>
      <c r="I7" s="123">
        <f t="shared" si="6"/>
        <v>0.52699260574619289</v>
      </c>
      <c r="J7" s="123">
        <f t="shared" si="6"/>
        <v>0.41383353212153462</v>
      </c>
      <c r="K7" s="123">
        <f t="shared" si="6"/>
        <v>0.61559007122079878</v>
      </c>
      <c r="L7" s="123">
        <f t="shared" si="6"/>
        <v>0</v>
      </c>
      <c r="M7" s="123">
        <f t="shared" si="6"/>
        <v>0</v>
      </c>
      <c r="N7" s="123">
        <f t="shared" si="6"/>
        <v>0.89166058068582632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0.90352808828515296</v>
      </c>
      <c r="S7" s="123">
        <f t="shared" si="6"/>
        <v>0.67439370747035043</v>
      </c>
      <c r="T7" s="123">
        <f t="shared" si="6"/>
        <v>1.0605344750440009</v>
      </c>
      <c r="U7" s="123">
        <f t="shared" si="6"/>
        <v>0.66289162574904281</v>
      </c>
      <c r="V7" s="123">
        <f t="shared" si="6"/>
        <v>0.63654572346943505</v>
      </c>
      <c r="W7" s="123">
        <f t="shared" si="6"/>
        <v>0.31637247729029577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0.14986669124602572</v>
      </c>
      <c r="D8" s="99">
        <f>RES_hhdet_in_tesh!D8/RES_summary!D$21</f>
        <v>0.25151776559347166</v>
      </c>
      <c r="E8" s="99">
        <f>RES_hhdet_in_tesh!E8/RES_summary!E$21</f>
        <v>0.36409194370776748</v>
      </c>
      <c r="F8" s="99">
        <f>RES_hhdet_in_tesh!F8/RES_summary!F$21</f>
        <v>0.33777066226776475</v>
      </c>
      <c r="G8" s="99">
        <f>RES_hhdet_in_tesh!G8/RES_summary!G$21</f>
        <v>0.40495421728919534</v>
      </c>
      <c r="H8" s="99">
        <f>RES_hhdet_in_tesh!H8/RES_summary!H$21</f>
        <v>0.32980993906544126</v>
      </c>
      <c r="I8" s="99">
        <f>RES_hhdet_in_tesh!I8/RES_summary!I$21</f>
        <v>0.52699260574619289</v>
      </c>
      <c r="J8" s="99">
        <f>RES_hhdet_in_tesh!J8/RES_summary!J$21</f>
        <v>0.41383353212153462</v>
      </c>
      <c r="K8" s="99">
        <f>RES_hhdet_in_tesh!K8/RES_summary!K$21</f>
        <v>0.61559007122079878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0.89166058068582632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0.90352808828515296</v>
      </c>
      <c r="S8" s="99">
        <f>RES_hhdet_in_tesh!S8/RES_summary!S$21</f>
        <v>0.67439370747035043</v>
      </c>
      <c r="T8" s="99">
        <f>RES_hhdet_in_tesh!T8/RES_summary!T$21</f>
        <v>1.0605344750440009</v>
      </c>
      <c r="U8" s="99">
        <f>RES_hhdet_in_tesh!U8/RES_summary!U$21</f>
        <v>0.66289162574904281</v>
      </c>
      <c r="V8" s="99">
        <f>RES_hhdet_in_tesh!V8/RES_summary!V$21</f>
        <v>0.63654572346943505</v>
      </c>
      <c r="W8" s="99">
        <f>RES_hhdet_in_tesh!W8/RES_summary!W$21</f>
        <v>0.31637247729029577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5.5411078868365209</v>
      </c>
      <c r="D9" s="123">
        <v>9.4006229242672088</v>
      </c>
      <c r="E9" s="123">
        <v>6.3552526390885804</v>
      </c>
      <c r="F9" s="123">
        <v>8.016881691158714</v>
      </c>
      <c r="G9" s="123">
        <v>7.0179384684208959</v>
      </c>
      <c r="H9" s="123">
        <v>6.8525299725017046</v>
      </c>
      <c r="I9" s="123">
        <v>7.0867668375239647</v>
      </c>
      <c r="J9" s="123">
        <v>9.6710737517873877</v>
      </c>
      <c r="K9" s="123">
        <v>7.3010195158546791</v>
      </c>
      <c r="L9" s="123">
        <v>0</v>
      </c>
      <c r="M9" s="123">
        <v>0</v>
      </c>
      <c r="N9" s="123">
        <v>6.7301659828554259</v>
      </c>
      <c r="O9" s="123">
        <v>0</v>
      </c>
      <c r="P9" s="123">
        <v>0</v>
      </c>
      <c r="Q9" s="123">
        <v>0</v>
      </c>
      <c r="R9" s="123">
        <v>9.4504902455108013</v>
      </c>
      <c r="S9" s="123">
        <v>11.196302352974936</v>
      </c>
      <c r="T9" s="123">
        <v>11.681427383387872</v>
      </c>
      <c r="U9" s="123">
        <v>12.023568178959154</v>
      </c>
      <c r="V9" s="123">
        <v>17.41836844238107</v>
      </c>
      <c r="W9" s="123">
        <v>14.564441783542756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5.5411078868365209</v>
      </c>
      <c r="D10" s="99">
        <v>9.4006229242672088</v>
      </c>
      <c r="E10" s="99">
        <v>6.3552526390885804</v>
      </c>
      <c r="F10" s="99">
        <v>8.7053677066337283</v>
      </c>
      <c r="G10" s="99">
        <v>5.8348593353892353</v>
      </c>
      <c r="H10" s="99">
        <v>6.2936861474258246</v>
      </c>
      <c r="I10" s="99">
        <v>6.6000517992626877</v>
      </c>
      <c r="J10" s="99">
        <v>9.6710737517873877</v>
      </c>
      <c r="K10" s="99">
        <v>7.3010195158546791</v>
      </c>
      <c r="L10" s="99">
        <v>0</v>
      </c>
      <c r="M10" s="99">
        <v>0</v>
      </c>
      <c r="N10" s="99">
        <v>6.7411029927443549</v>
      </c>
      <c r="O10" s="99">
        <v>0</v>
      </c>
      <c r="P10" s="99">
        <v>0</v>
      </c>
      <c r="Q10" s="99">
        <v>0</v>
      </c>
      <c r="R10" s="99">
        <v>9.4519143426371244</v>
      </c>
      <c r="S10" s="99">
        <v>11.34014454955496</v>
      </c>
      <c r="T10" s="99">
        <v>11.517426836886964</v>
      </c>
      <c r="U10" s="99">
        <v>11.478413291729268</v>
      </c>
      <c r="V10" s="99">
        <v>17.862887900721855</v>
      </c>
      <c r="W10" s="99">
        <v>13.444233358270711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7.1078864111116351</v>
      </c>
      <c r="G11" s="99">
        <v>7.1833872698070733</v>
      </c>
      <c r="H11" s="99">
        <v>7.270408377362596</v>
      </c>
      <c r="I11" s="99">
        <v>7.3716728711751713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9.0709633592792098</v>
      </c>
      <c r="S11" s="99">
        <v>10.926132878321431</v>
      </c>
      <c r="T11" s="99">
        <v>14.563021070798982</v>
      </c>
      <c r="U11" s="99">
        <v>11.917092787767777</v>
      </c>
      <c r="V11" s="99">
        <v>15.862714575504562</v>
      </c>
      <c r="W11" s="99">
        <v>18.429917676362635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14.656410421178901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4.6527363992942696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10.003674021884629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7.0440750017934457</v>
      </c>
      <c r="G15" s="102">
        <v>7.047640423247894</v>
      </c>
      <c r="H15" s="102">
        <v>7.1690354993755303</v>
      </c>
      <c r="I15" s="102">
        <v>7.8258935197018085</v>
      </c>
      <c r="J15" s="102">
        <v>0</v>
      </c>
      <c r="K15" s="102">
        <v>0</v>
      </c>
      <c r="L15" s="102">
        <v>0</v>
      </c>
      <c r="M15" s="102">
        <v>0</v>
      </c>
      <c r="N15" s="102">
        <v>6.281748577409286</v>
      </c>
      <c r="O15" s="102">
        <v>0</v>
      </c>
      <c r="P15" s="102">
        <v>0</v>
      </c>
      <c r="Q15" s="102">
        <v>0</v>
      </c>
      <c r="R15" s="102">
        <v>9.4174354639375206</v>
      </c>
      <c r="S15" s="102">
        <v>9.8579648986240116</v>
      </c>
      <c r="T15" s="102">
        <v>11.916072327651451</v>
      </c>
      <c r="U15" s="102">
        <v>14.377938337918081</v>
      </c>
      <c r="V15" s="102">
        <v>12.92639184637952</v>
      </c>
      <c r="W15" s="102">
        <v>15.757518744911968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9.3651481766722338</v>
      </c>
      <c r="S16" s="105">
        <v>9.8377364851926998</v>
      </c>
      <c r="T16" s="105">
        <v>12.009325260647952</v>
      </c>
      <c r="U16" s="105">
        <v>14.40951017920268</v>
      </c>
      <c r="V16" s="105">
        <v>12.931263864237117</v>
      </c>
      <c r="W16" s="105">
        <v>15.716681110027825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3.0882210627357503</v>
      </c>
      <c r="S17" s="99">
        <v>2.9597827697000705</v>
      </c>
      <c r="T17" s="99">
        <v>3.7976349131968039</v>
      </c>
      <c r="U17" s="99">
        <v>4.2774127820655883</v>
      </c>
      <c r="V17" s="99">
        <v>3.8732962549444467</v>
      </c>
      <c r="W17" s="99">
        <v>4.6693654187745208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6.2769271139364848</v>
      </c>
      <c r="S18" s="99">
        <v>6.8779537154926302</v>
      </c>
      <c r="T18" s="99">
        <v>8.2116903474511478</v>
      </c>
      <c r="U18" s="99">
        <v>10.132097397137091</v>
      </c>
      <c r="V18" s="99">
        <v>9.0579676092926658</v>
      </c>
      <c r="W18" s="99">
        <v>11.047315691253301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2.4806089487605543</v>
      </c>
      <c r="D19" s="123">
        <v>2.5662573126315387</v>
      </c>
      <c r="E19" s="123">
        <v>2.5347488208194884</v>
      </c>
      <c r="F19" s="123">
        <v>2.7698588506652437</v>
      </c>
      <c r="G19" s="123">
        <v>2.4016619000886927</v>
      </c>
      <c r="H19" s="123">
        <v>2.2714649777299529</v>
      </c>
      <c r="I19" s="123">
        <v>2.4465459680471691</v>
      </c>
      <c r="J19" s="123">
        <v>2.884534744552536</v>
      </c>
      <c r="K19" s="123">
        <v>2.2001261905318561</v>
      </c>
      <c r="L19" s="123">
        <v>0</v>
      </c>
      <c r="M19" s="123">
        <v>0</v>
      </c>
      <c r="N19" s="123">
        <v>2.2800499342375589</v>
      </c>
      <c r="O19" s="123">
        <v>0</v>
      </c>
      <c r="P19" s="123">
        <v>0</v>
      </c>
      <c r="Q19" s="123">
        <v>0</v>
      </c>
      <c r="R19" s="123">
        <v>2.8411284546392799</v>
      </c>
      <c r="S19" s="123">
        <v>2.9749307803503635</v>
      </c>
      <c r="T19" s="123">
        <v>3.2277403794770132</v>
      </c>
      <c r="U19" s="123">
        <v>2.6959514173645518</v>
      </c>
      <c r="V19" s="123">
        <v>3.9720878799611987</v>
      </c>
      <c r="W19" s="123">
        <v>4.052093501867553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2.5006051891736418</v>
      </c>
      <c r="D20" s="99">
        <v>4.2628552820190286</v>
      </c>
      <c r="E20" s="99">
        <v>2.8395814708921319</v>
      </c>
      <c r="F20" s="99">
        <v>3.8822337358109524</v>
      </c>
      <c r="G20" s="99">
        <v>2.0073995030079832</v>
      </c>
      <c r="H20" s="99">
        <v>2.188651104329542</v>
      </c>
      <c r="I20" s="99">
        <v>2.1768284000165377</v>
      </c>
      <c r="J20" s="99">
        <v>3.0414530869970866</v>
      </c>
      <c r="K20" s="99">
        <v>2.2278632008941961</v>
      </c>
      <c r="L20" s="99">
        <v>0</v>
      </c>
      <c r="M20" s="99">
        <v>0</v>
      </c>
      <c r="N20" s="99">
        <v>2.3265649967168138</v>
      </c>
      <c r="O20" s="99">
        <v>0</v>
      </c>
      <c r="P20" s="99">
        <v>0</v>
      </c>
      <c r="Q20" s="99">
        <v>0</v>
      </c>
      <c r="R20" s="99">
        <v>2.8647537477292646</v>
      </c>
      <c r="S20" s="99">
        <v>2.9477447193108595</v>
      </c>
      <c r="T20" s="99">
        <v>3.2371797197809156</v>
      </c>
      <c r="U20" s="99">
        <v>2.6830029117717125</v>
      </c>
      <c r="V20" s="99">
        <v>3.9756336672439021</v>
      </c>
      <c r="W20" s="99">
        <v>4.0488830678527385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2.630862572419129</v>
      </c>
      <c r="D21" s="99">
        <v>2.3606538633886247</v>
      </c>
      <c r="E21" s="99">
        <v>2.2954966068578484</v>
      </c>
      <c r="F21" s="99">
        <v>2.4704594750280613</v>
      </c>
      <c r="G21" s="99">
        <v>2.6059575757182034</v>
      </c>
      <c r="H21" s="99">
        <v>2.3864631280854738</v>
      </c>
      <c r="I21" s="99">
        <v>2.4254568909502923</v>
      </c>
      <c r="J21" s="99">
        <v>2.3103648554688916</v>
      </c>
      <c r="K21" s="99">
        <v>2.1563833833323671</v>
      </c>
      <c r="L21" s="99">
        <v>0</v>
      </c>
      <c r="M21" s="99">
        <v>0</v>
      </c>
      <c r="N21" s="99">
        <v>2.0937974275649367</v>
      </c>
      <c r="O21" s="99">
        <v>0</v>
      </c>
      <c r="P21" s="99">
        <v>0</v>
      </c>
      <c r="Q21" s="99">
        <v>0</v>
      </c>
      <c r="R21" s="99">
        <v>2.8956992111407813</v>
      </c>
      <c r="S21" s="99">
        <v>3.2577481377532291</v>
      </c>
      <c r="T21" s="99">
        <v>0</v>
      </c>
      <c r="U21" s="99">
        <v>3.8749446594149792</v>
      </c>
      <c r="V21" s="99">
        <v>2.4326277234405551</v>
      </c>
      <c r="W21" s="99">
        <v>4.9340278398465047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2.4663015161916517</v>
      </c>
      <c r="D22" s="110">
        <v>2.2229183203213383</v>
      </c>
      <c r="E22" s="110">
        <v>2.4731445803964673</v>
      </c>
      <c r="F22" s="110">
        <v>2.611682513280484</v>
      </c>
      <c r="G22" s="110">
        <v>2.5476955238426107</v>
      </c>
      <c r="H22" s="110">
        <v>2.2856860249685491</v>
      </c>
      <c r="I22" s="110">
        <v>2.5831651387678742</v>
      </c>
      <c r="J22" s="110">
        <v>2.174878496275511</v>
      </c>
      <c r="K22" s="110">
        <v>2.0221336464088231</v>
      </c>
      <c r="L22" s="110">
        <v>0</v>
      </c>
      <c r="M22" s="110">
        <v>0</v>
      </c>
      <c r="N22" s="110">
        <v>2.1181157262266601</v>
      </c>
      <c r="O22" s="110">
        <v>0</v>
      </c>
      <c r="P22" s="110">
        <v>0</v>
      </c>
      <c r="Q22" s="110">
        <v>0</v>
      </c>
      <c r="R22" s="110">
        <v>2.626743137619528</v>
      </c>
      <c r="S22" s="110">
        <v>3.1703774622637511</v>
      </c>
      <c r="T22" s="110">
        <v>3.1230442818379984</v>
      </c>
      <c r="U22" s="110">
        <v>3.2544051594818759</v>
      </c>
      <c r="V22" s="110">
        <v>3.5222831604069698</v>
      </c>
      <c r="W22" s="110">
        <v>4.0963811245136545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86.348349171626182</v>
      </c>
      <c r="D24" s="118">
        <f t="shared" si="7"/>
        <v>157.3528666840688</v>
      </c>
      <c r="E24" s="118">
        <f t="shared" si="7"/>
        <v>63.892788805014419</v>
      </c>
      <c r="F24" s="118">
        <f t="shared" si="7"/>
        <v>22.250231736728523</v>
      </c>
      <c r="G24" s="118">
        <f t="shared" si="7"/>
        <v>40.962517658013049</v>
      </c>
      <c r="H24" s="118">
        <f t="shared" si="7"/>
        <v>101.32800404588919</v>
      </c>
      <c r="I24" s="118">
        <f t="shared" si="7"/>
        <v>68.723624398897954</v>
      </c>
      <c r="J24" s="118">
        <f t="shared" si="7"/>
        <v>109.18488614515046</v>
      </c>
      <c r="K24" s="118">
        <f t="shared" si="7"/>
        <v>110.62948080895042</v>
      </c>
      <c r="L24" s="118">
        <f t="shared" si="7"/>
        <v>79.84735456498953</v>
      </c>
      <c r="M24" s="118">
        <f t="shared" si="7"/>
        <v>0</v>
      </c>
      <c r="N24" s="118">
        <f t="shared" si="7"/>
        <v>0</v>
      </c>
      <c r="O24" s="118">
        <f t="shared" si="7"/>
        <v>86.808298552453294</v>
      </c>
      <c r="P24" s="118">
        <f t="shared" si="7"/>
        <v>17.79764888596511</v>
      </c>
      <c r="Q24" s="118">
        <f t="shared" si="7"/>
        <v>0</v>
      </c>
      <c r="R24" s="118">
        <f t="shared" ref="R24:V24" si="8">R25+R28+R30+R39</f>
        <v>84.910621666361308</v>
      </c>
      <c r="S24" s="118">
        <f t="shared" si="8"/>
        <v>84.320583170585351</v>
      </c>
      <c r="T24" s="118">
        <f t="shared" si="8"/>
        <v>78.378063548351108</v>
      </c>
      <c r="U24" s="118">
        <f t="shared" si="8"/>
        <v>68.64058344810114</v>
      </c>
      <c r="V24" s="118">
        <f t="shared" si="8"/>
        <v>69.911013343233833</v>
      </c>
      <c r="W24" s="118">
        <f t="shared" ref="W24" si="9">W25+W28+W30+W39</f>
        <v>79.556798833143631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76.649700085835079</v>
      </c>
      <c r="D25" s="123">
        <f t="shared" si="10"/>
        <v>147.78889564183154</v>
      </c>
      <c r="E25" s="123">
        <f t="shared" si="10"/>
        <v>53.797031249355165</v>
      </c>
      <c r="F25" s="123">
        <f t="shared" si="10"/>
        <v>12.255683830679491</v>
      </c>
      <c r="G25" s="123">
        <f t="shared" si="10"/>
        <v>30.954908652542137</v>
      </c>
      <c r="H25" s="123">
        <f t="shared" si="10"/>
        <v>91.520788614815814</v>
      </c>
      <c r="I25" s="123">
        <f t="shared" si="10"/>
        <v>57.862146832209852</v>
      </c>
      <c r="J25" s="123">
        <f t="shared" si="10"/>
        <v>99.440363125255473</v>
      </c>
      <c r="K25" s="123">
        <f t="shared" si="10"/>
        <v>102.2936788449997</v>
      </c>
      <c r="L25" s="123">
        <f t="shared" si="10"/>
        <v>72.295855289654412</v>
      </c>
      <c r="M25" s="123">
        <f t="shared" si="10"/>
        <v>0</v>
      </c>
      <c r="N25" s="123">
        <f t="shared" si="10"/>
        <v>0</v>
      </c>
      <c r="O25" s="123">
        <f t="shared" si="10"/>
        <v>76.555323912763285</v>
      </c>
      <c r="P25" s="123">
        <f t="shared" si="10"/>
        <v>7.0068242202520779</v>
      </c>
      <c r="Q25" s="123">
        <f t="shared" si="10"/>
        <v>0</v>
      </c>
      <c r="R25" s="123">
        <f t="shared" ref="R25:V25" si="11">SUM(R26:R27)</f>
        <v>71.941456356131567</v>
      </c>
      <c r="S25" s="123">
        <f t="shared" si="11"/>
        <v>70.625053534429185</v>
      </c>
      <c r="T25" s="123">
        <f t="shared" si="11"/>
        <v>61.999948008594117</v>
      </c>
      <c r="U25" s="123">
        <f t="shared" si="11"/>
        <v>50.438805204621779</v>
      </c>
      <c r="V25" s="123">
        <f t="shared" si="11"/>
        <v>52.598826344057386</v>
      </c>
      <c r="W25" s="123">
        <f t="shared" ref="W25" si="12">SUM(W26:W27)</f>
        <v>59.195737764580073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74.844756687294336</v>
      </c>
      <c r="D26" s="99">
        <v>144.38714433948402</v>
      </c>
      <c r="E26" s="99">
        <v>52.5791354229289</v>
      </c>
      <c r="F26" s="99">
        <v>11.983056528119365</v>
      </c>
      <c r="G26" s="99">
        <v>30.278114411115453</v>
      </c>
      <c r="H26" s="99">
        <v>89.562572422013332</v>
      </c>
      <c r="I26" s="99">
        <v>56.645922515234524</v>
      </c>
      <c r="J26" s="99">
        <v>97.379815133233947</v>
      </c>
      <c r="K26" s="99">
        <v>100.20024708100688</v>
      </c>
      <c r="L26" s="99">
        <v>70.879271822002991</v>
      </c>
      <c r="M26" s="99">
        <v>0</v>
      </c>
      <c r="N26" s="99">
        <v>0</v>
      </c>
      <c r="O26" s="99">
        <v>75.097965497471634</v>
      </c>
      <c r="P26" s="99">
        <v>6.8724863209103502</v>
      </c>
      <c r="Q26" s="99">
        <v>0</v>
      </c>
      <c r="R26" s="99">
        <v>70.622785527710136</v>
      </c>
      <c r="S26" s="99">
        <v>69.324538695849256</v>
      </c>
      <c r="T26" s="99">
        <v>60.820099077877224</v>
      </c>
      <c r="U26" s="99">
        <v>49.489657133550566</v>
      </c>
      <c r="V26" s="99">
        <v>51.612073620397787</v>
      </c>
      <c r="W26" s="99">
        <v>58.117789723574781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1.8049433985407433</v>
      </c>
      <c r="D27" s="99">
        <v>3.401751302347507</v>
      </c>
      <c r="E27" s="99">
        <v>1.2178958264262623</v>
      </c>
      <c r="F27" s="99">
        <v>0.27262730256012541</v>
      </c>
      <c r="G27" s="99">
        <v>0.67679424142668287</v>
      </c>
      <c r="H27" s="99">
        <v>1.9582161928024788</v>
      </c>
      <c r="I27" s="99">
        <v>1.2162243169753264</v>
      </c>
      <c r="J27" s="99">
        <v>2.0605479920215313</v>
      </c>
      <c r="K27" s="99">
        <v>2.0934317639928226</v>
      </c>
      <c r="L27" s="99">
        <v>1.4165834676514235</v>
      </c>
      <c r="M27" s="99">
        <v>0</v>
      </c>
      <c r="N27" s="99">
        <v>0</v>
      </c>
      <c r="O27" s="99">
        <v>1.4573584152916528</v>
      </c>
      <c r="P27" s="99">
        <v>0.13433789934172766</v>
      </c>
      <c r="Q27" s="99">
        <v>0</v>
      </c>
      <c r="R27" s="99">
        <v>1.3186708284214346</v>
      </c>
      <c r="S27" s="99">
        <v>1.3005148385799323</v>
      </c>
      <c r="T27" s="99">
        <v>1.1798489307168953</v>
      </c>
      <c r="U27" s="99">
        <v>0.94914807107121724</v>
      </c>
      <c r="V27" s="99">
        <v>0.98675272365959799</v>
      </c>
      <c r="W27" s="99">
        <v>1.0779480410052933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0.14931438040015779</v>
      </c>
      <c r="D28" s="123">
        <f t="shared" si="13"/>
        <v>0.24590695361826823</v>
      </c>
      <c r="E28" s="123">
        <f t="shared" si="13"/>
        <v>0.38210624893651418</v>
      </c>
      <c r="F28" s="123">
        <f t="shared" si="13"/>
        <v>0.33795128346092412</v>
      </c>
      <c r="G28" s="123">
        <f t="shared" si="13"/>
        <v>0.39218200635428563</v>
      </c>
      <c r="H28" s="123">
        <f t="shared" si="13"/>
        <v>0.33184083563456734</v>
      </c>
      <c r="I28" s="123">
        <f t="shared" si="13"/>
        <v>0.51745666316437955</v>
      </c>
      <c r="J28" s="123">
        <f t="shared" si="13"/>
        <v>0.40880513003777702</v>
      </c>
      <c r="K28" s="123">
        <f t="shared" si="13"/>
        <v>0.59096646837196676</v>
      </c>
      <c r="L28" s="123">
        <f t="shared" si="13"/>
        <v>0.45822737430177168</v>
      </c>
      <c r="M28" s="123">
        <f t="shared" si="13"/>
        <v>0</v>
      </c>
      <c r="N28" s="123">
        <f t="shared" si="13"/>
        <v>0</v>
      </c>
      <c r="O28" s="123">
        <f t="shared" si="13"/>
        <v>0.46863207341370205</v>
      </c>
      <c r="P28" s="123">
        <f t="shared" si="13"/>
        <v>0.46046388535111471</v>
      </c>
      <c r="Q28" s="123">
        <f t="shared" si="13"/>
        <v>0</v>
      </c>
      <c r="R28" s="123">
        <f t="shared" si="13"/>
        <v>0.94119377534021642</v>
      </c>
      <c r="S28" s="123">
        <f t="shared" si="13"/>
        <v>0.64828081980735708</v>
      </c>
      <c r="T28" s="123">
        <f t="shared" si="13"/>
        <v>1.0561405468988094</v>
      </c>
      <c r="U28" s="123">
        <f t="shared" si="13"/>
        <v>0.68287311144870444</v>
      </c>
      <c r="V28" s="123">
        <f t="shared" si="13"/>
        <v>0.63719966401131856</v>
      </c>
      <c r="W28" s="123">
        <f t="shared" si="13"/>
        <v>0.3069007653932932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0.14931438040015779</v>
      </c>
      <c r="D29" s="99">
        <f>RES_hhdet_in_tesh!D29/RES_summary!D$21</f>
        <v>0.24590695361826823</v>
      </c>
      <c r="E29" s="99">
        <f>RES_hhdet_in_tesh!E29/RES_summary!E$21</f>
        <v>0.38210624893651418</v>
      </c>
      <c r="F29" s="99">
        <f>RES_hhdet_in_tesh!F29/RES_summary!F$21</f>
        <v>0.33795128346092412</v>
      </c>
      <c r="G29" s="99">
        <f>RES_hhdet_in_tesh!G29/RES_summary!G$21</f>
        <v>0.39218200635428563</v>
      </c>
      <c r="H29" s="99">
        <f>RES_hhdet_in_tesh!H29/RES_summary!H$21</f>
        <v>0.33184083563456734</v>
      </c>
      <c r="I29" s="99">
        <f>RES_hhdet_in_tesh!I29/RES_summary!I$21</f>
        <v>0.51745666316437955</v>
      </c>
      <c r="J29" s="99">
        <f>RES_hhdet_in_tesh!J29/RES_summary!J$21</f>
        <v>0.40880513003777702</v>
      </c>
      <c r="K29" s="99">
        <f>RES_hhdet_in_tesh!K29/RES_summary!K$21</f>
        <v>0.59096646837196676</v>
      </c>
      <c r="L29" s="99">
        <f>RES_hhdet_in_tesh!L29/RES_summary!L$21</f>
        <v>0.45822737430177168</v>
      </c>
      <c r="M29" s="99">
        <f>RES_hhdet_in_tesh!M29/RES_summary!M$21</f>
        <v>0</v>
      </c>
      <c r="N29" s="99">
        <f>RES_hhdet_in_tesh!N29/RES_summary!N$21</f>
        <v>0</v>
      </c>
      <c r="O29" s="99">
        <f>RES_hhdet_in_tesh!O29/RES_summary!O$21</f>
        <v>0.46863207341370205</v>
      </c>
      <c r="P29" s="99">
        <f>RES_hhdet_in_tesh!P29/RES_summary!P$21</f>
        <v>0.46046388535111471</v>
      </c>
      <c r="Q29" s="99">
        <f>RES_hhdet_in_tesh!Q29/RES_summary!Q$21</f>
        <v>0</v>
      </c>
      <c r="R29" s="99">
        <f>RES_hhdet_in_tesh!R29/RES_summary!R$21</f>
        <v>0.94119377534021642</v>
      </c>
      <c r="S29" s="99">
        <f>RES_hhdet_in_tesh!S29/RES_summary!S$21</f>
        <v>0.64828081980735708</v>
      </c>
      <c r="T29" s="99">
        <f>RES_hhdet_in_tesh!T29/RES_summary!T$21</f>
        <v>1.0561405468988094</v>
      </c>
      <c r="U29" s="99">
        <f>RES_hhdet_in_tesh!U29/RES_summary!U$21</f>
        <v>0.68287311144870444</v>
      </c>
      <c r="V29" s="99">
        <f>RES_hhdet_in_tesh!V29/RES_summary!V$21</f>
        <v>0.63719966401131856</v>
      </c>
      <c r="W29" s="99">
        <f>RES_hhdet_in_tesh!W29/RES_summary!W$21</f>
        <v>0.3069007653932932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7.0707017405414172</v>
      </c>
      <c r="D30" s="123">
        <v>7.0869227508010981</v>
      </c>
      <c r="E30" s="123">
        <v>7.2481202109064977</v>
      </c>
      <c r="F30" s="123">
        <v>7.0531909174103289</v>
      </c>
      <c r="G30" s="123">
        <v>7.0635699001400427</v>
      </c>
      <c r="H30" s="123">
        <v>7.1817910270692655</v>
      </c>
      <c r="I30" s="123">
        <v>7.7727582740251071</v>
      </c>
      <c r="J30" s="123">
        <v>7.1486803613463872</v>
      </c>
      <c r="K30" s="123">
        <v>5.7145655014775931</v>
      </c>
      <c r="L30" s="123">
        <v>5.2788594147759058</v>
      </c>
      <c r="M30" s="123">
        <v>0</v>
      </c>
      <c r="N30" s="123">
        <v>0</v>
      </c>
      <c r="O30" s="123">
        <v>7.7172600994306659</v>
      </c>
      <c r="P30" s="123">
        <v>7.9170221976373778</v>
      </c>
      <c r="Q30" s="123">
        <v>0</v>
      </c>
      <c r="R30" s="123">
        <v>9.39255239489834</v>
      </c>
      <c r="S30" s="123">
        <v>9.8748856569148433</v>
      </c>
      <c r="T30" s="123">
        <v>12.198930711020195</v>
      </c>
      <c r="U30" s="123">
        <v>14.241517028106809</v>
      </c>
      <c r="V30" s="123">
        <v>13.187854350144161</v>
      </c>
      <c r="W30" s="123">
        <v>15.917891239831242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7.3954555431517033</v>
      </c>
      <c r="D31" s="99">
        <v>7.3419429457868368</v>
      </c>
      <c r="E31" s="99">
        <v>7.1731783575331312</v>
      </c>
      <c r="F31" s="99">
        <v>7.1078864111116351</v>
      </c>
      <c r="G31" s="99">
        <v>7.1833872698070715</v>
      </c>
      <c r="H31" s="99">
        <v>7.270408377362596</v>
      </c>
      <c r="I31" s="99">
        <v>7.3716728711751722</v>
      </c>
      <c r="J31" s="99">
        <v>7.0949303881227985</v>
      </c>
      <c r="K31" s="99">
        <v>7.0860702498224057</v>
      </c>
      <c r="L31" s="99">
        <v>6.8599651826551398</v>
      </c>
      <c r="M31" s="99">
        <v>0</v>
      </c>
      <c r="N31" s="99">
        <v>0</v>
      </c>
      <c r="O31" s="99">
        <v>7.1418030661835452</v>
      </c>
      <c r="P31" s="99">
        <v>0</v>
      </c>
      <c r="Q31" s="99">
        <v>0</v>
      </c>
      <c r="R31" s="99">
        <v>9.070963359279208</v>
      </c>
      <c r="S31" s="99">
        <v>10.926132878321431</v>
      </c>
      <c r="T31" s="99">
        <v>14.563021070798982</v>
      </c>
      <c r="U31" s="99">
        <v>11.917092787767778</v>
      </c>
      <c r="V31" s="99">
        <v>15.86271457550456</v>
      </c>
      <c r="W31" s="99">
        <v>18.429917676362635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6.8537326051767886</v>
      </c>
      <c r="D35" s="102">
        <v>7.019558925710526</v>
      </c>
      <c r="E35" s="102">
        <v>7.265212212553056</v>
      </c>
      <c r="F35" s="102">
        <v>7.0440750017934439</v>
      </c>
      <c r="G35" s="102">
        <v>7.0476404232478966</v>
      </c>
      <c r="H35" s="102">
        <v>7.1690354993755294</v>
      </c>
      <c r="I35" s="102">
        <v>7.8258935197018076</v>
      </c>
      <c r="J35" s="102">
        <v>7.1531595257816871</v>
      </c>
      <c r="K35" s="102">
        <v>5.6492557515564119</v>
      </c>
      <c r="L35" s="102">
        <v>5.2430310542681875</v>
      </c>
      <c r="M35" s="102">
        <v>0</v>
      </c>
      <c r="N35" s="102">
        <v>0</v>
      </c>
      <c r="O35" s="102">
        <v>7.7489715419678777</v>
      </c>
      <c r="P35" s="102">
        <v>7.9170221976373778</v>
      </c>
      <c r="Q35" s="102">
        <v>0</v>
      </c>
      <c r="R35" s="102">
        <v>9.4174354639375188</v>
      </c>
      <c r="S35" s="102">
        <v>9.8579648986240151</v>
      </c>
      <c r="T35" s="102">
        <v>11.916072327651454</v>
      </c>
      <c r="U35" s="102">
        <v>14.377938337918081</v>
      </c>
      <c r="V35" s="102">
        <v>12.92639184637952</v>
      </c>
      <c r="W35" s="102">
        <v>15.757518744911971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5.2492167089007369</v>
      </c>
      <c r="M36" s="105">
        <v>0</v>
      </c>
      <c r="N36" s="105">
        <v>0</v>
      </c>
      <c r="O36" s="105">
        <v>7.7358643697399332</v>
      </c>
      <c r="P36" s="105">
        <v>0</v>
      </c>
      <c r="Q36" s="105">
        <v>0</v>
      </c>
      <c r="R36" s="105">
        <v>9.3651481766722338</v>
      </c>
      <c r="S36" s="105">
        <v>9.8377364851926998</v>
      </c>
      <c r="T36" s="105">
        <v>12.009325260647952</v>
      </c>
      <c r="U36" s="105">
        <v>14.40951017920268</v>
      </c>
      <c r="V36" s="105">
        <v>12.931263864237112</v>
      </c>
      <c r="W36" s="105">
        <v>15.716681110027825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1.8689036191829345</v>
      </c>
      <c r="M37" s="99">
        <v>0</v>
      </c>
      <c r="N37" s="99">
        <v>0</v>
      </c>
      <c r="O37" s="99">
        <v>2.8097364967512077</v>
      </c>
      <c r="P37" s="99">
        <v>0</v>
      </c>
      <c r="Q37" s="99">
        <v>0</v>
      </c>
      <c r="R37" s="99">
        <v>3.0882210627357503</v>
      </c>
      <c r="S37" s="99">
        <v>2.9597827697000696</v>
      </c>
      <c r="T37" s="99">
        <v>3.797634913196803</v>
      </c>
      <c r="U37" s="99">
        <v>4.2774127820655883</v>
      </c>
      <c r="V37" s="99">
        <v>3.8732962549444476</v>
      </c>
      <c r="W37" s="99">
        <v>4.6693654187745226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3.3803130897178026</v>
      </c>
      <c r="M38" s="99">
        <v>0</v>
      </c>
      <c r="N38" s="99">
        <v>0</v>
      </c>
      <c r="O38" s="99">
        <v>4.9261278729887259</v>
      </c>
      <c r="P38" s="99">
        <v>0</v>
      </c>
      <c r="Q38" s="99">
        <v>0</v>
      </c>
      <c r="R38" s="99">
        <v>6.2769271139364848</v>
      </c>
      <c r="S38" s="99">
        <v>6.8779537154926302</v>
      </c>
      <c r="T38" s="99">
        <v>8.2116903474511478</v>
      </c>
      <c r="U38" s="99">
        <v>10.132097397137091</v>
      </c>
      <c r="V38" s="99">
        <v>9.057967609292664</v>
      </c>
      <c r="W38" s="99">
        <v>11.047315691253303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2.4786329648495244</v>
      </c>
      <c r="D39" s="123">
        <v>2.2311413378178924</v>
      </c>
      <c r="E39" s="123">
        <v>2.4655310958162406</v>
      </c>
      <c r="F39" s="123">
        <v>2.6034057051777775</v>
      </c>
      <c r="G39" s="123">
        <v>2.5518570989765816</v>
      </c>
      <c r="H39" s="123">
        <v>2.2935835683695442</v>
      </c>
      <c r="I39" s="123">
        <v>2.5712626294986225</v>
      </c>
      <c r="J39" s="123">
        <v>2.1870375285108139</v>
      </c>
      <c r="K39" s="123">
        <v>2.0302699941011597</v>
      </c>
      <c r="L39" s="123">
        <v>1.8144124862574369</v>
      </c>
      <c r="M39" s="123">
        <v>0</v>
      </c>
      <c r="N39" s="123">
        <v>0</v>
      </c>
      <c r="O39" s="123">
        <v>2.0670824668456542</v>
      </c>
      <c r="P39" s="123">
        <v>2.4133385827245388</v>
      </c>
      <c r="Q39" s="123">
        <v>0</v>
      </c>
      <c r="R39" s="123">
        <v>2.635419139991181</v>
      </c>
      <c r="S39" s="123">
        <v>3.1723631594339663</v>
      </c>
      <c r="T39" s="123">
        <v>3.123044281837998</v>
      </c>
      <c r="U39" s="123">
        <v>3.2773881039238422</v>
      </c>
      <c r="V39" s="123">
        <v>3.4871329850209563</v>
      </c>
      <c r="W39" s="123">
        <v>4.1362690633390296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2.6308625724191286</v>
      </c>
      <c r="D40" s="99">
        <v>2.3606538633886247</v>
      </c>
      <c r="E40" s="99">
        <v>2.2954966068578488</v>
      </c>
      <c r="F40" s="99">
        <v>2.4704594750280617</v>
      </c>
      <c r="G40" s="99">
        <v>2.6059575757182034</v>
      </c>
      <c r="H40" s="99">
        <v>2.3864631280854742</v>
      </c>
      <c r="I40" s="99">
        <v>2.4254568909502914</v>
      </c>
      <c r="J40" s="99">
        <v>2.3103648554688925</v>
      </c>
      <c r="K40" s="99">
        <v>2.1563833833323671</v>
      </c>
      <c r="L40" s="99">
        <v>1.8884713009483247</v>
      </c>
      <c r="M40" s="99">
        <v>0</v>
      </c>
      <c r="N40" s="99">
        <v>0</v>
      </c>
      <c r="O40" s="99">
        <v>2.1064620025165604</v>
      </c>
      <c r="P40" s="99">
        <v>0</v>
      </c>
      <c r="Q40" s="99">
        <v>0</v>
      </c>
      <c r="R40" s="99">
        <v>2.8956992111407809</v>
      </c>
      <c r="S40" s="99">
        <v>3.2577481377532291</v>
      </c>
      <c r="T40" s="99">
        <v>0</v>
      </c>
      <c r="U40" s="99">
        <v>3.8749446594149792</v>
      </c>
      <c r="V40" s="99">
        <v>2.4326277234405551</v>
      </c>
      <c r="W40" s="99">
        <v>4.9340278398465047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2.4663015161916517</v>
      </c>
      <c r="D41" s="110">
        <v>2.2229183203213378</v>
      </c>
      <c r="E41" s="110">
        <v>2.4731445803964673</v>
      </c>
      <c r="F41" s="110">
        <v>2.611682513280484</v>
      </c>
      <c r="G41" s="110">
        <v>2.5476955238426107</v>
      </c>
      <c r="H41" s="110">
        <v>2.2856860249685491</v>
      </c>
      <c r="I41" s="110">
        <v>2.5831651387678738</v>
      </c>
      <c r="J41" s="110">
        <v>2.1748784962755106</v>
      </c>
      <c r="K41" s="110">
        <v>2.0221336464088226</v>
      </c>
      <c r="L41" s="110">
        <v>1.8113896774945433</v>
      </c>
      <c r="M41" s="110">
        <v>0</v>
      </c>
      <c r="N41" s="110">
        <v>0</v>
      </c>
      <c r="O41" s="110">
        <v>2.0654859991833203</v>
      </c>
      <c r="P41" s="110">
        <v>2.4133385827245388</v>
      </c>
      <c r="Q41" s="110">
        <v>0</v>
      </c>
      <c r="R41" s="110">
        <v>2.6267431376195272</v>
      </c>
      <c r="S41" s="110">
        <v>3.1703774622637511</v>
      </c>
      <c r="T41" s="110">
        <v>3.123044281837998</v>
      </c>
      <c r="U41" s="110">
        <v>3.254405159481875</v>
      </c>
      <c r="V41" s="110">
        <v>3.5222831604069702</v>
      </c>
      <c r="W41" s="110">
        <v>4.0963811245136545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0</v>
      </c>
      <c r="J48" s="99">
        <f>RES_hhdet_in_tesh!J48/RES_summary!J$21</f>
        <v>0</v>
      </c>
      <c r="K48" s="99">
        <f>RES_hhdet_in_tesh!K48/RES_summary!K$21</f>
        <v>0</v>
      </c>
      <c r="L48" s="99">
        <f>RES_hhdet_in_tesh!L48/RES_summary!L$21</f>
        <v>0</v>
      </c>
      <c r="M48" s="99">
        <f>RES_hhdet_in_tesh!M48/RES_summary!M$21</f>
        <v>0</v>
      </c>
      <c r="N48" s="99">
        <f>RES_hhdet_in_tesh!N48/RES_summary!N$21</f>
        <v>0</v>
      </c>
      <c r="O48" s="99">
        <f>RES_hhdet_in_tesh!O48/RES_summary!O$21</f>
        <v>0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0</v>
      </c>
      <c r="T48" s="99">
        <f>RES_hhdet_in_tesh!T48/RES_summary!T$21</f>
        <v>0</v>
      </c>
      <c r="U48" s="99">
        <f>RES_hhdet_in_tesh!U48/RES_summary!U$21</f>
        <v>0</v>
      </c>
      <c r="V48" s="99">
        <f>RES_hhdet_in_tesh!V48/RES_summary!V$21</f>
        <v>0</v>
      </c>
      <c r="W48" s="99">
        <f>RES_hhdet_in_tesh!W48/RES_summary!W$21</f>
        <v>0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104.56319648910618</v>
      </c>
      <c r="D62" s="118">
        <f t="shared" si="21"/>
        <v>100.71586194065225</v>
      </c>
      <c r="E62" s="118">
        <f t="shared" si="21"/>
        <v>100.45447653638288</v>
      </c>
      <c r="F62" s="118">
        <f t="shared" si="21"/>
        <v>91.265787757651694</v>
      </c>
      <c r="G62" s="118">
        <f t="shared" si="21"/>
        <v>86.430607843340212</v>
      </c>
      <c r="H62" s="118">
        <f t="shared" si="21"/>
        <v>77.146588599347126</v>
      </c>
      <c r="I62" s="118">
        <f t="shared" si="21"/>
        <v>65.640352142008496</v>
      </c>
      <c r="J62" s="118">
        <f t="shared" si="21"/>
        <v>70.504859086282551</v>
      </c>
      <c r="K62" s="118">
        <f t="shared" si="21"/>
        <v>73.545449784734288</v>
      </c>
      <c r="L62" s="118">
        <f t="shared" si="21"/>
        <v>0</v>
      </c>
      <c r="M62" s="118">
        <f t="shared" si="21"/>
        <v>80.506919910513176</v>
      </c>
      <c r="N62" s="118">
        <f t="shared" si="21"/>
        <v>79.606454663824493</v>
      </c>
      <c r="O62" s="118">
        <f t="shared" si="21"/>
        <v>85.243207547852265</v>
      </c>
      <c r="P62" s="118">
        <f t="shared" si="21"/>
        <v>76.262318616207978</v>
      </c>
      <c r="Q62" s="118">
        <f t="shared" si="21"/>
        <v>76.545114136452113</v>
      </c>
      <c r="R62" s="118">
        <f t="shared" ref="R62:V62" si="22">R63+R66+R68+R77</f>
        <v>76.699569284652597</v>
      </c>
      <c r="S62" s="118">
        <f t="shared" si="22"/>
        <v>80.376324620409136</v>
      </c>
      <c r="T62" s="118">
        <f t="shared" si="22"/>
        <v>77.654455386571229</v>
      </c>
      <c r="U62" s="118">
        <f t="shared" si="22"/>
        <v>75.780314116873768</v>
      </c>
      <c r="V62" s="118">
        <f t="shared" si="22"/>
        <v>75.574192071884653</v>
      </c>
      <c r="W62" s="118">
        <f t="shared" ref="W62" si="23">W63+W66+W68+W77</f>
        <v>75.82379766610002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95.370125743346122</v>
      </c>
      <c r="D63" s="123">
        <f t="shared" si="24"/>
        <v>91.382463804944052</v>
      </c>
      <c r="E63" s="123">
        <f t="shared" si="24"/>
        <v>90.201201460161386</v>
      </c>
      <c r="F63" s="123">
        <f t="shared" si="24"/>
        <v>81.196089660903169</v>
      </c>
      <c r="G63" s="123">
        <f t="shared" si="24"/>
        <v>76.384381770700344</v>
      </c>
      <c r="H63" s="123">
        <f t="shared" si="24"/>
        <v>67.240512635655435</v>
      </c>
      <c r="I63" s="123">
        <f t="shared" si="24"/>
        <v>55.328175609603662</v>
      </c>
      <c r="J63" s="123">
        <f t="shared" si="24"/>
        <v>60.087074429155919</v>
      </c>
      <c r="K63" s="123">
        <f t="shared" si="24"/>
        <v>62.7316616907667</v>
      </c>
      <c r="L63" s="123">
        <f t="shared" si="24"/>
        <v>0</v>
      </c>
      <c r="M63" s="123">
        <f t="shared" si="24"/>
        <v>72.74066985636442</v>
      </c>
      <c r="N63" s="123">
        <f t="shared" si="24"/>
        <v>70.987977949528897</v>
      </c>
      <c r="O63" s="123">
        <f t="shared" si="24"/>
        <v>76.008064211334471</v>
      </c>
      <c r="P63" s="123">
        <f t="shared" si="24"/>
        <v>63.270188619574313</v>
      </c>
      <c r="Q63" s="123">
        <f t="shared" si="24"/>
        <v>64.293604419477347</v>
      </c>
      <c r="R63" s="123">
        <f t="shared" ref="R63:V63" si="25">SUM(R64:R65)</f>
        <v>64.914203014347166</v>
      </c>
      <c r="S63" s="123">
        <f t="shared" si="25"/>
        <v>66.680429796175673</v>
      </c>
      <c r="T63" s="123">
        <f t="shared" si="25"/>
        <v>60.358126872248555</v>
      </c>
      <c r="U63" s="123">
        <f t="shared" si="25"/>
        <v>57.510882237596952</v>
      </c>
      <c r="V63" s="123">
        <f t="shared" si="25"/>
        <v>56.584554051938227</v>
      </c>
      <c r="W63" s="123">
        <f t="shared" ref="W63" si="26">SUM(W64:W65)</f>
        <v>56.589989769047193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93.124354674631078</v>
      </c>
      <c r="D64" s="99">
        <v>89.279055332269849</v>
      </c>
      <c r="E64" s="99">
        <v>88.159161885751189</v>
      </c>
      <c r="F64" s="99">
        <v>79.38988519214324</v>
      </c>
      <c r="G64" s="99">
        <v>74.714323225297349</v>
      </c>
      <c r="H64" s="99">
        <v>65.801807149739588</v>
      </c>
      <c r="I64" s="99">
        <v>54.165213703170863</v>
      </c>
      <c r="J64" s="99">
        <v>58.841983435215248</v>
      </c>
      <c r="K64" s="99">
        <v>61.447863369362189</v>
      </c>
      <c r="L64" s="99">
        <v>0</v>
      </c>
      <c r="M64" s="99">
        <v>71.332367017248117</v>
      </c>
      <c r="N64" s="99">
        <v>69.639609365360599</v>
      </c>
      <c r="O64" s="99">
        <v>74.561123798220379</v>
      </c>
      <c r="P64" s="99">
        <v>62.057144883506005</v>
      </c>
      <c r="Q64" s="99">
        <v>63.103032455751112</v>
      </c>
      <c r="R64" s="99">
        <v>63.724340170293814</v>
      </c>
      <c r="S64" s="99">
        <v>65.452552661179396</v>
      </c>
      <c r="T64" s="99">
        <v>59.209521530830756</v>
      </c>
      <c r="U64" s="99">
        <v>56.428653134033311</v>
      </c>
      <c r="V64" s="99">
        <v>55.523029171847021</v>
      </c>
      <c r="W64" s="99">
        <v>55.559492119796609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2.2457710687150407</v>
      </c>
      <c r="D65" s="99">
        <v>2.1034084726742055</v>
      </c>
      <c r="E65" s="99">
        <v>2.0420395744101913</v>
      </c>
      <c r="F65" s="99">
        <v>1.8062044687599303</v>
      </c>
      <c r="G65" s="99">
        <v>1.6700585454030006</v>
      </c>
      <c r="H65" s="99">
        <v>1.4387054859158475</v>
      </c>
      <c r="I65" s="99">
        <v>1.1629619064327958</v>
      </c>
      <c r="J65" s="99">
        <v>1.2450909939406702</v>
      </c>
      <c r="K65" s="99">
        <v>1.2837983214045106</v>
      </c>
      <c r="L65" s="99">
        <v>0</v>
      </c>
      <c r="M65" s="99">
        <v>1.4083028391162966</v>
      </c>
      <c r="N65" s="99">
        <v>1.3483685841683044</v>
      </c>
      <c r="O65" s="99">
        <v>1.4469404131140888</v>
      </c>
      <c r="P65" s="99">
        <v>1.2130437360683088</v>
      </c>
      <c r="Q65" s="99">
        <v>1.1905719637262411</v>
      </c>
      <c r="R65" s="99">
        <v>1.1898628440533456</v>
      </c>
      <c r="S65" s="99">
        <v>1.2278771349962823</v>
      </c>
      <c r="T65" s="99">
        <v>1.1486053414178012</v>
      </c>
      <c r="U65" s="99">
        <v>1.0822291035636433</v>
      </c>
      <c r="V65" s="99">
        <v>1.061524880091208</v>
      </c>
      <c r="W65" s="99">
        <v>1.0304976492505877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0.15069106785038183</v>
      </c>
      <c r="D66" s="123">
        <f t="shared" si="27"/>
        <v>0.25185279440901648</v>
      </c>
      <c r="E66" s="123">
        <f t="shared" si="27"/>
        <v>0.36463699275221412</v>
      </c>
      <c r="F66" s="123">
        <f t="shared" si="27"/>
        <v>0.33869993086618611</v>
      </c>
      <c r="G66" s="123">
        <f t="shared" si="27"/>
        <v>0.40060984345376405</v>
      </c>
      <c r="H66" s="123">
        <f t="shared" si="27"/>
        <v>0.3307177747152128</v>
      </c>
      <c r="I66" s="123">
        <f t="shared" si="27"/>
        <v>0.52467674599410219</v>
      </c>
      <c r="J66" s="123">
        <f t="shared" si="27"/>
        <v>0.41499077912778387</v>
      </c>
      <c r="K66" s="123">
        <f t="shared" si="27"/>
        <v>0.60573550639071305</v>
      </c>
      <c r="L66" s="123">
        <f t="shared" si="27"/>
        <v>0</v>
      </c>
      <c r="M66" s="123">
        <f t="shared" si="27"/>
        <v>0.18248364432500344</v>
      </c>
      <c r="N66" s="123">
        <f t="shared" si="27"/>
        <v>0.89400335677801213</v>
      </c>
      <c r="O66" s="123">
        <f t="shared" si="27"/>
        <v>0.47813552524717989</v>
      </c>
      <c r="P66" s="123">
        <f t="shared" si="27"/>
        <v>0.42177778703869401</v>
      </c>
      <c r="Q66" s="123">
        <f t="shared" si="27"/>
        <v>0.99335623209928259</v>
      </c>
      <c r="R66" s="123">
        <f t="shared" si="27"/>
        <v>0.90343674874645907</v>
      </c>
      <c r="S66" s="123">
        <f t="shared" si="27"/>
        <v>0.6732824928280241</v>
      </c>
      <c r="T66" s="123">
        <f t="shared" si="27"/>
        <v>1.0606891423633038</v>
      </c>
      <c r="U66" s="123">
        <f t="shared" si="27"/>
        <v>0.66464745286579385</v>
      </c>
      <c r="V66" s="123">
        <f t="shared" si="27"/>
        <v>0.63771120683465476</v>
      </c>
      <c r="W66" s="123">
        <f t="shared" si="27"/>
        <v>0.31439868083016231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0.15069106785038183</v>
      </c>
      <c r="D67" s="99">
        <f>RES_hhdet_in_tesh!D67/RES_summary!D$21</f>
        <v>0.25185279440901648</v>
      </c>
      <c r="E67" s="99">
        <f>RES_hhdet_in_tesh!E67/RES_summary!E$21</f>
        <v>0.36463699275221412</v>
      </c>
      <c r="F67" s="99">
        <f>RES_hhdet_in_tesh!F67/RES_summary!F$21</f>
        <v>0.33869993086618611</v>
      </c>
      <c r="G67" s="99">
        <f>RES_hhdet_in_tesh!G67/RES_summary!G$21</f>
        <v>0.40060984345376405</v>
      </c>
      <c r="H67" s="99">
        <f>RES_hhdet_in_tesh!H67/RES_summary!H$21</f>
        <v>0.3307177747152128</v>
      </c>
      <c r="I67" s="99">
        <f>RES_hhdet_in_tesh!I67/RES_summary!I$21</f>
        <v>0.52467674599410219</v>
      </c>
      <c r="J67" s="99">
        <f>RES_hhdet_in_tesh!J67/RES_summary!J$21</f>
        <v>0.41499077912778387</v>
      </c>
      <c r="K67" s="99">
        <f>RES_hhdet_in_tesh!K67/RES_summary!K$21</f>
        <v>0.60573550639071305</v>
      </c>
      <c r="L67" s="99">
        <f>RES_hhdet_in_tesh!L67/RES_summary!L$21</f>
        <v>0</v>
      </c>
      <c r="M67" s="99">
        <f>RES_hhdet_in_tesh!M67/RES_summary!M$21</f>
        <v>0.18248364432500344</v>
      </c>
      <c r="N67" s="99">
        <f>RES_hhdet_in_tesh!N67/RES_summary!N$21</f>
        <v>0.89400335677801213</v>
      </c>
      <c r="O67" s="99">
        <f>RES_hhdet_in_tesh!O67/RES_summary!O$21</f>
        <v>0.47813552524717989</v>
      </c>
      <c r="P67" s="99">
        <f>RES_hhdet_in_tesh!P67/RES_summary!P$21</f>
        <v>0.42177778703869401</v>
      </c>
      <c r="Q67" s="99">
        <f>RES_hhdet_in_tesh!Q67/RES_summary!Q$21</f>
        <v>0.99335623209928259</v>
      </c>
      <c r="R67" s="99">
        <f>RES_hhdet_in_tesh!R67/RES_summary!R$21</f>
        <v>0.90343674874645907</v>
      </c>
      <c r="S67" s="99">
        <f>RES_hhdet_in_tesh!S67/RES_summary!S$21</f>
        <v>0.6732824928280241</v>
      </c>
      <c r="T67" s="99">
        <f>RES_hhdet_in_tesh!T67/RES_summary!T$21</f>
        <v>1.0606891423633038</v>
      </c>
      <c r="U67" s="99">
        <f>RES_hhdet_in_tesh!U67/RES_summary!U$21</f>
        <v>0.66464745286579385</v>
      </c>
      <c r="V67" s="99">
        <f>RES_hhdet_in_tesh!V67/RES_summary!V$21</f>
        <v>0.63771120683465476</v>
      </c>
      <c r="W67" s="99">
        <f>RES_hhdet_in_tesh!W67/RES_summary!W$21</f>
        <v>0.31439868083016231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6.8393857917211704</v>
      </c>
      <c r="D68" s="123">
        <v>6.9761665026997841</v>
      </c>
      <c r="E68" s="123">
        <v>7.2915188332231056</v>
      </c>
      <c r="F68" s="123">
        <v>7.0695564568567919</v>
      </c>
      <c r="G68" s="123">
        <v>7.1104440845560433</v>
      </c>
      <c r="H68" s="123">
        <v>7.2509032377391538</v>
      </c>
      <c r="I68" s="123">
        <v>7.3536294541633378</v>
      </c>
      <c r="J68" s="123">
        <v>7.6296876523108743</v>
      </c>
      <c r="K68" s="123">
        <v>7.7523198994711295</v>
      </c>
      <c r="L68" s="123">
        <v>0</v>
      </c>
      <c r="M68" s="123">
        <v>5.5757503505891846</v>
      </c>
      <c r="N68" s="123">
        <v>5.7800038213871945</v>
      </c>
      <c r="O68" s="123">
        <v>6.7323788793774044</v>
      </c>
      <c r="P68" s="123">
        <v>9.9456129672536502</v>
      </c>
      <c r="Q68" s="123">
        <v>8.7783182604812566</v>
      </c>
      <c r="R68" s="123">
        <v>8.3841422814682875</v>
      </c>
      <c r="S68" s="123">
        <v>9.8588033124569527</v>
      </c>
      <c r="T68" s="123">
        <v>12.978548883008534</v>
      </c>
      <c r="U68" s="123">
        <v>14.262025869440606</v>
      </c>
      <c r="V68" s="123">
        <v>14.891850760533998</v>
      </c>
      <c r="W68" s="123">
        <v>14.817059075904258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6.8348825851121546</v>
      </c>
      <c r="D69" s="99">
        <v>6.9190125274184382</v>
      </c>
      <c r="E69" s="99">
        <v>7.3129756381636541</v>
      </c>
      <c r="F69" s="99">
        <v>7.0910005495296478</v>
      </c>
      <c r="G69" s="99">
        <v>7.1645394975607504</v>
      </c>
      <c r="H69" s="99">
        <v>7.3458386352647063</v>
      </c>
      <c r="I69" s="99">
        <v>7.2000630910645063</v>
      </c>
      <c r="J69" s="99">
        <v>7.6296876523108743</v>
      </c>
      <c r="K69" s="99">
        <v>7.9609627831058587</v>
      </c>
      <c r="L69" s="99">
        <v>0</v>
      </c>
      <c r="M69" s="99">
        <v>5.5539843423019626</v>
      </c>
      <c r="N69" s="99">
        <v>5.7800038213871945</v>
      </c>
      <c r="O69" s="99">
        <v>6.7228909693191383</v>
      </c>
      <c r="P69" s="99">
        <v>9.9456583228353512</v>
      </c>
      <c r="Q69" s="99">
        <v>8.7194301909461025</v>
      </c>
      <c r="R69" s="99">
        <v>8.3841422814682875</v>
      </c>
      <c r="S69" s="99">
        <v>9.8593029446074603</v>
      </c>
      <c r="T69" s="99">
        <v>13.577985083563165</v>
      </c>
      <c r="U69" s="99">
        <v>14.136012639409335</v>
      </c>
      <c r="V69" s="99">
        <v>15.675811076748843</v>
      </c>
      <c r="W69" s="99">
        <v>13.402405422271878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9.9353866791367533</v>
      </c>
      <c r="Q70" s="99">
        <v>0</v>
      </c>
      <c r="R70" s="99">
        <v>0</v>
      </c>
      <c r="S70" s="99">
        <v>9.8397007729311525</v>
      </c>
      <c r="T70" s="99">
        <v>13.605295705706297</v>
      </c>
      <c r="U70" s="99">
        <v>14.176600466721542</v>
      </c>
      <c r="V70" s="99">
        <v>15.790874561270064</v>
      </c>
      <c r="W70" s="99">
        <v>0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3.2413920484731529</v>
      </c>
      <c r="Q71" s="102">
        <v>0</v>
      </c>
      <c r="R71" s="102">
        <v>0</v>
      </c>
      <c r="S71" s="102">
        <v>2.961523955069294</v>
      </c>
      <c r="T71" s="102">
        <v>4.3406698653116962</v>
      </c>
      <c r="U71" s="102">
        <v>4.2123035921669709</v>
      </c>
      <c r="V71" s="102">
        <v>4.8679727667907491</v>
      </c>
      <c r="W71" s="102">
        <v>0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6.6939946306636013</v>
      </c>
      <c r="Q72" s="105">
        <v>0</v>
      </c>
      <c r="R72" s="105">
        <v>0</v>
      </c>
      <c r="S72" s="105">
        <v>6.8781768178618581</v>
      </c>
      <c r="T72" s="105">
        <v>9.2646258403946007</v>
      </c>
      <c r="U72" s="105">
        <v>9.9642968745545737</v>
      </c>
      <c r="V72" s="105">
        <v>10.922901794479316</v>
      </c>
      <c r="W72" s="105">
        <v>0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6.8537326051767886</v>
      </c>
      <c r="D73" s="102">
        <v>7.019558925710526</v>
      </c>
      <c r="E73" s="102">
        <v>7.2652122125530525</v>
      </c>
      <c r="F73" s="102">
        <v>7.0440750017934457</v>
      </c>
      <c r="G73" s="102">
        <v>7.0476404232478922</v>
      </c>
      <c r="H73" s="102">
        <v>7.1690354993755321</v>
      </c>
      <c r="I73" s="102">
        <v>7.8258935197018058</v>
      </c>
      <c r="J73" s="102">
        <v>0</v>
      </c>
      <c r="K73" s="102">
        <v>5.6492557515564146</v>
      </c>
      <c r="L73" s="102">
        <v>0</v>
      </c>
      <c r="M73" s="102">
        <v>5.6318702872364472</v>
      </c>
      <c r="N73" s="102">
        <v>0</v>
      </c>
      <c r="O73" s="102">
        <v>7.7489715419678804</v>
      </c>
      <c r="P73" s="102">
        <v>0</v>
      </c>
      <c r="Q73" s="102">
        <v>9.0893651744356507</v>
      </c>
      <c r="R73" s="102">
        <v>0</v>
      </c>
      <c r="S73" s="102">
        <v>9.8579648986240134</v>
      </c>
      <c r="T73" s="102">
        <v>11.916072327651454</v>
      </c>
      <c r="U73" s="102">
        <v>14.377938337918081</v>
      </c>
      <c r="V73" s="102">
        <v>12.92639184637952</v>
      </c>
      <c r="W73" s="102">
        <v>15.757518744911966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5.6325209558734484</v>
      </c>
      <c r="N74" s="105">
        <v>0</v>
      </c>
      <c r="O74" s="105">
        <v>7.7358643697399359</v>
      </c>
      <c r="P74" s="105">
        <v>0</v>
      </c>
      <c r="Q74" s="105">
        <v>9.047999849650683</v>
      </c>
      <c r="R74" s="105">
        <v>0</v>
      </c>
      <c r="S74" s="105">
        <v>9.8377364851927016</v>
      </c>
      <c r="T74" s="105">
        <v>12.009325260647952</v>
      </c>
      <c r="U74" s="105">
        <v>14.40951017920268</v>
      </c>
      <c r="V74" s="105">
        <v>12.931263864237113</v>
      </c>
      <c r="W74" s="105">
        <v>15.716681110027826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1.7674182787032671</v>
      </c>
      <c r="N75" s="99">
        <v>0</v>
      </c>
      <c r="O75" s="99">
        <v>2.8097364967512077</v>
      </c>
      <c r="P75" s="99">
        <v>0</v>
      </c>
      <c r="Q75" s="99">
        <v>2.967207923396062</v>
      </c>
      <c r="R75" s="99">
        <v>0</v>
      </c>
      <c r="S75" s="99">
        <v>2.9597827697000705</v>
      </c>
      <c r="T75" s="99">
        <v>3.7976349131968039</v>
      </c>
      <c r="U75" s="99">
        <v>4.2774127820655874</v>
      </c>
      <c r="V75" s="99">
        <v>3.8732962549444476</v>
      </c>
      <c r="W75" s="99">
        <v>4.6693654187745226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3.8651026771701815</v>
      </c>
      <c r="N76" s="99">
        <v>0</v>
      </c>
      <c r="O76" s="99">
        <v>4.9261278729887277</v>
      </c>
      <c r="P76" s="99">
        <v>0</v>
      </c>
      <c r="Q76" s="99">
        <v>6.0807919262546202</v>
      </c>
      <c r="R76" s="99">
        <v>0</v>
      </c>
      <c r="S76" s="99">
        <v>6.8779537154926302</v>
      </c>
      <c r="T76" s="99">
        <v>8.211690347451146</v>
      </c>
      <c r="U76" s="99">
        <v>10.132097397137091</v>
      </c>
      <c r="V76" s="99">
        <v>9.057967609292664</v>
      </c>
      <c r="W76" s="99">
        <v>11.047315691253303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2.2029938861884979</v>
      </c>
      <c r="D77" s="123">
        <v>2.105378838599397</v>
      </c>
      <c r="E77" s="123">
        <v>2.5971192502461795</v>
      </c>
      <c r="F77" s="123">
        <v>2.6614417090255502</v>
      </c>
      <c r="G77" s="123">
        <v>2.535172144630073</v>
      </c>
      <c r="H77" s="123">
        <v>2.324454951237322</v>
      </c>
      <c r="I77" s="123">
        <v>2.4338703322473969</v>
      </c>
      <c r="J77" s="123">
        <v>2.3731062256879709</v>
      </c>
      <c r="K77" s="123">
        <v>2.4557326881057469</v>
      </c>
      <c r="L77" s="123">
        <v>0</v>
      </c>
      <c r="M77" s="123">
        <v>2.0080160592345657</v>
      </c>
      <c r="N77" s="123">
        <v>1.9444695361303861</v>
      </c>
      <c r="O77" s="123">
        <v>2.0246289318932087</v>
      </c>
      <c r="P77" s="123">
        <v>2.6247392423413212</v>
      </c>
      <c r="Q77" s="123">
        <v>2.4798352243942223</v>
      </c>
      <c r="R77" s="123">
        <v>2.4977872400906889</v>
      </c>
      <c r="S77" s="123">
        <v>3.1638090189484789</v>
      </c>
      <c r="T77" s="123">
        <v>3.2570904889508365</v>
      </c>
      <c r="U77" s="123">
        <v>3.3427585569704106</v>
      </c>
      <c r="V77" s="123">
        <v>3.4600760525777736</v>
      </c>
      <c r="W77" s="123">
        <v>4.1023501403184062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2.1679028725033676</v>
      </c>
      <c r="D78" s="99">
        <v>2.0825094823231542</v>
      </c>
      <c r="E78" s="99">
        <v>2.6054858135113563</v>
      </c>
      <c r="F78" s="99">
        <v>2.6616780978218255</v>
      </c>
      <c r="G78" s="99">
        <v>2.5348218267517884</v>
      </c>
      <c r="H78" s="99">
        <v>2.3259773705989262</v>
      </c>
      <c r="I78" s="99">
        <v>2.4279402205348437</v>
      </c>
      <c r="J78" s="99">
        <v>2.4010432683729825</v>
      </c>
      <c r="K78" s="99">
        <v>2.4699426853533359</v>
      </c>
      <c r="L78" s="99">
        <v>0</v>
      </c>
      <c r="M78" s="99">
        <v>1.9690473999206053</v>
      </c>
      <c r="N78" s="99">
        <v>1.9241416467069561</v>
      </c>
      <c r="O78" s="99">
        <v>2.0091761546469833</v>
      </c>
      <c r="P78" s="99">
        <v>2.7004826113186646</v>
      </c>
      <c r="Q78" s="99">
        <v>2.4743176110333533</v>
      </c>
      <c r="R78" s="99">
        <v>2.4665659559933739</v>
      </c>
      <c r="S78" s="99">
        <v>3.163529287589304</v>
      </c>
      <c r="T78" s="99">
        <v>3.2654405254136631</v>
      </c>
      <c r="U78" s="99">
        <v>3.3564057318616443</v>
      </c>
      <c r="V78" s="99">
        <v>3.4555777706613284</v>
      </c>
      <c r="W78" s="99">
        <v>4.1026013024734649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2.4663015161916522</v>
      </c>
      <c r="D79" s="110">
        <v>2.2229183203213378</v>
      </c>
      <c r="E79" s="110">
        <v>2.4731445803964669</v>
      </c>
      <c r="F79" s="110">
        <v>2.611682513280484</v>
      </c>
      <c r="G79" s="110">
        <v>2.5476955238426111</v>
      </c>
      <c r="H79" s="110">
        <v>2.2856860249685496</v>
      </c>
      <c r="I79" s="110">
        <v>2.5831651387678738</v>
      </c>
      <c r="J79" s="110">
        <v>2.1748784962755106</v>
      </c>
      <c r="K79" s="110">
        <v>2.0221336464088226</v>
      </c>
      <c r="L79" s="110">
        <v>0</v>
      </c>
      <c r="M79" s="110">
        <v>2.0442108044408722</v>
      </c>
      <c r="N79" s="110">
        <v>2.1181157262266601</v>
      </c>
      <c r="O79" s="110">
        <v>2.0654859991833208</v>
      </c>
      <c r="P79" s="110">
        <v>2.4133385827245388</v>
      </c>
      <c r="Q79" s="110">
        <v>2.5581216136493041</v>
      </c>
      <c r="R79" s="110">
        <v>2.6267431376195272</v>
      </c>
      <c r="S79" s="110">
        <v>3.1703774622637511</v>
      </c>
      <c r="T79" s="110">
        <v>3.1230442818379971</v>
      </c>
      <c r="U79" s="110">
        <v>3.2544051594818759</v>
      </c>
      <c r="V79" s="110">
        <v>3.5222831604069698</v>
      </c>
      <c r="W79" s="110">
        <v>4.0963811245136545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141.40293756531864</v>
      </c>
      <c r="D81" s="118">
        <f t="shared" si="28"/>
        <v>102.68317423020422</v>
      </c>
      <c r="E81" s="118">
        <f t="shared" si="28"/>
        <v>88.306143434356997</v>
      </c>
      <c r="F81" s="118">
        <f t="shared" si="28"/>
        <v>97.999314578991317</v>
      </c>
      <c r="G81" s="118">
        <f t="shared" si="28"/>
        <v>92.074819928608051</v>
      </c>
      <c r="H81" s="118">
        <f t="shared" si="28"/>
        <v>62.618309452985223</v>
      </c>
      <c r="I81" s="118">
        <f t="shared" si="28"/>
        <v>77.178685673725553</v>
      </c>
      <c r="J81" s="118">
        <f t="shared" si="28"/>
        <v>35.371638921779912</v>
      </c>
      <c r="K81" s="118">
        <f t="shared" si="28"/>
        <v>21.357659509695086</v>
      </c>
      <c r="L81" s="118">
        <f t="shared" si="28"/>
        <v>131.10869640278949</v>
      </c>
      <c r="M81" s="118">
        <f t="shared" si="28"/>
        <v>106.24651890721411</v>
      </c>
      <c r="N81" s="118">
        <f t="shared" si="28"/>
        <v>105.69865060630009</v>
      </c>
      <c r="O81" s="118">
        <f t="shared" si="28"/>
        <v>97.144203305734337</v>
      </c>
      <c r="P81" s="118">
        <f t="shared" si="28"/>
        <v>0</v>
      </c>
      <c r="Q81" s="118">
        <f t="shared" si="28"/>
        <v>80.178083169871471</v>
      </c>
      <c r="R81" s="118">
        <f t="shared" ref="R81:V81" si="29">R82+R85+R87+R100</f>
        <v>85.320727232968878</v>
      </c>
      <c r="S81" s="118">
        <f t="shared" si="29"/>
        <v>82.002337955456895</v>
      </c>
      <c r="T81" s="118">
        <f t="shared" si="29"/>
        <v>0</v>
      </c>
      <c r="U81" s="118">
        <f t="shared" si="29"/>
        <v>0</v>
      </c>
      <c r="V81" s="118">
        <f t="shared" si="29"/>
        <v>70.886456391983273</v>
      </c>
      <c r="W81" s="118">
        <f t="shared" ref="W81" si="30">W82+W85+W87+W100</f>
        <v>74.559452228837571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131.65553975939434</v>
      </c>
      <c r="D82" s="123">
        <f t="shared" si="31"/>
        <v>93.114468686182406</v>
      </c>
      <c r="E82" s="123">
        <f t="shared" si="31"/>
        <v>78.237761138862098</v>
      </c>
      <c r="F82" s="123">
        <f t="shared" si="31"/>
        <v>88.000797883276476</v>
      </c>
      <c r="G82" s="123">
        <f t="shared" si="31"/>
        <v>82.055743145929824</v>
      </c>
      <c r="H82" s="123">
        <f t="shared" si="31"/>
        <v>52.821324009130244</v>
      </c>
      <c r="I82" s="123">
        <f t="shared" si="31"/>
        <v>66.302731349068978</v>
      </c>
      <c r="J82" s="123">
        <f t="shared" si="31"/>
        <v>25.699984404359924</v>
      </c>
      <c r="K82" s="123">
        <f t="shared" si="31"/>
        <v>13.096695552836305</v>
      </c>
      <c r="L82" s="123">
        <f t="shared" si="31"/>
        <v>123.37667902281518</v>
      </c>
      <c r="M82" s="123">
        <f t="shared" si="31"/>
        <v>98.323673052558107</v>
      </c>
      <c r="N82" s="123">
        <f t="shared" si="31"/>
        <v>96.381263580762408</v>
      </c>
      <c r="O82" s="123">
        <f t="shared" si="31"/>
        <v>86.886529512765506</v>
      </c>
      <c r="P82" s="123">
        <f t="shared" si="31"/>
        <v>0</v>
      </c>
      <c r="Q82" s="123">
        <f t="shared" si="31"/>
        <v>67.564610769552999</v>
      </c>
      <c r="R82" s="123">
        <f t="shared" ref="R82:V82" si="32">SUM(R83:R84)</f>
        <v>72.493216203152656</v>
      </c>
      <c r="S82" s="123">
        <f t="shared" si="32"/>
        <v>68.292730580687405</v>
      </c>
      <c r="T82" s="123">
        <f t="shared" si="32"/>
        <v>0</v>
      </c>
      <c r="U82" s="123">
        <f t="shared" si="32"/>
        <v>0</v>
      </c>
      <c r="V82" s="123">
        <f t="shared" si="32"/>
        <v>52.917696590768564</v>
      </c>
      <c r="W82" s="123">
        <f t="shared" ref="W82" si="33">SUM(W83:W84)</f>
        <v>54.914005926988054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130.39768046261358</v>
      </c>
      <c r="D83" s="99">
        <v>92.24515287455182</v>
      </c>
      <c r="E83" s="99">
        <v>77.519524111022392</v>
      </c>
      <c r="F83" s="99">
        <v>87.2071754233055</v>
      </c>
      <c r="G83" s="99">
        <v>81.328581410366397</v>
      </c>
      <c r="H83" s="99">
        <v>52.363370215739778</v>
      </c>
      <c r="I83" s="99">
        <v>65.738155193544387</v>
      </c>
      <c r="J83" s="99">
        <v>25.484286336065033</v>
      </c>
      <c r="K83" s="99">
        <v>12.98815365118994</v>
      </c>
      <c r="L83" s="99">
        <v>122.39818563940273</v>
      </c>
      <c r="M83" s="99">
        <v>97.553281884632767</v>
      </c>
      <c r="N83" s="99">
        <v>95.640543149212505</v>
      </c>
      <c r="O83" s="99">
        <v>86.217273200375544</v>
      </c>
      <c r="P83" s="99">
        <v>0</v>
      </c>
      <c r="Q83" s="99">
        <v>67.058530454985728</v>
      </c>
      <c r="R83" s="99">
        <v>71.955791897373615</v>
      </c>
      <c r="S83" s="99">
        <v>67.784084096510568</v>
      </c>
      <c r="T83" s="99">
        <v>0</v>
      </c>
      <c r="U83" s="99">
        <v>0</v>
      </c>
      <c r="V83" s="99">
        <v>52.516082135482364</v>
      </c>
      <c r="W83" s="99">
        <v>54.50959610605041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1.25785929678077</v>
      </c>
      <c r="D84" s="99">
        <v>0.86931581163058269</v>
      </c>
      <c r="E84" s="99">
        <v>0.71823702783970234</v>
      </c>
      <c r="F84" s="99">
        <v>0.79362245997097802</v>
      </c>
      <c r="G84" s="99">
        <v>0.72716173556343122</v>
      </c>
      <c r="H84" s="99">
        <v>0.45795379339046294</v>
      </c>
      <c r="I84" s="99">
        <v>0.5645761555245844</v>
      </c>
      <c r="J84" s="99">
        <v>0.21569806829489158</v>
      </c>
      <c r="K84" s="99">
        <v>0.10854190164636528</v>
      </c>
      <c r="L84" s="99">
        <v>0.97849338341245928</v>
      </c>
      <c r="M84" s="99">
        <v>0.77039116792533324</v>
      </c>
      <c r="N84" s="99">
        <v>0.7407204315499023</v>
      </c>
      <c r="O84" s="99">
        <v>0.66925631238996519</v>
      </c>
      <c r="P84" s="99">
        <v>0</v>
      </c>
      <c r="Q84" s="99">
        <v>0.5060803145672722</v>
      </c>
      <c r="R84" s="99">
        <v>0.53742430577904465</v>
      </c>
      <c r="S84" s="99">
        <v>0.50864648417683656</v>
      </c>
      <c r="T84" s="99">
        <v>0</v>
      </c>
      <c r="U84" s="99">
        <v>0</v>
      </c>
      <c r="V84" s="99">
        <v>0.40161445528620054</v>
      </c>
      <c r="W84" s="99">
        <v>0.40440982093764716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0.14976771938093431</v>
      </c>
      <c r="D85" s="123">
        <f t="shared" si="34"/>
        <v>0.25076457154919901</v>
      </c>
      <c r="E85" s="123">
        <f t="shared" si="34"/>
        <v>0.36424642426297477</v>
      </c>
      <c r="F85" s="123">
        <f t="shared" si="34"/>
        <v>0.33830534452269562</v>
      </c>
      <c r="G85" s="123">
        <f t="shared" si="34"/>
        <v>0.39931796232692518</v>
      </c>
      <c r="H85" s="123">
        <f t="shared" si="34"/>
        <v>0.32974713158341307</v>
      </c>
      <c r="I85" s="123">
        <f t="shared" si="34"/>
        <v>0.52464178425018293</v>
      </c>
      <c r="J85" s="123">
        <f t="shared" si="34"/>
        <v>0.41492289111921349</v>
      </c>
      <c r="K85" s="123">
        <f t="shared" si="34"/>
        <v>0.60552883927876888</v>
      </c>
      <c r="L85" s="123">
        <f t="shared" si="34"/>
        <v>0.4955913599907919</v>
      </c>
      <c r="M85" s="123">
        <f t="shared" si="34"/>
        <v>0.18236158298906482</v>
      </c>
      <c r="N85" s="123">
        <f t="shared" si="34"/>
        <v>0.89335068603669276</v>
      </c>
      <c r="O85" s="123">
        <f t="shared" si="34"/>
        <v>0.4783558513058595</v>
      </c>
      <c r="P85" s="123">
        <f t="shared" si="34"/>
        <v>0</v>
      </c>
      <c r="Q85" s="123">
        <f t="shared" si="34"/>
        <v>0.99315924601307948</v>
      </c>
      <c r="R85" s="123">
        <f t="shared" si="34"/>
        <v>0.90424608581239818</v>
      </c>
      <c r="S85" s="123">
        <f t="shared" si="34"/>
        <v>0.67378812831737234</v>
      </c>
      <c r="T85" s="123">
        <f t="shared" si="34"/>
        <v>0</v>
      </c>
      <c r="U85" s="123">
        <f t="shared" si="34"/>
        <v>0</v>
      </c>
      <c r="V85" s="123">
        <f t="shared" si="34"/>
        <v>0.63822153979908269</v>
      </c>
      <c r="W85" s="123">
        <f t="shared" si="34"/>
        <v>0.31459450864744726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0.14976771938093431</v>
      </c>
      <c r="D86" s="99">
        <f>RES_hhdet_in_tesh!D86/RES_summary!D$21</f>
        <v>0.25076457154919901</v>
      </c>
      <c r="E86" s="99">
        <f>RES_hhdet_in_tesh!E86/RES_summary!E$21</f>
        <v>0.36424642426297477</v>
      </c>
      <c r="F86" s="99">
        <f>RES_hhdet_in_tesh!F86/RES_summary!F$21</f>
        <v>0.33830534452269562</v>
      </c>
      <c r="G86" s="99">
        <f>RES_hhdet_in_tesh!G86/RES_summary!G$21</f>
        <v>0.39931796232692518</v>
      </c>
      <c r="H86" s="99">
        <f>RES_hhdet_in_tesh!H86/RES_summary!H$21</f>
        <v>0.32974713158341307</v>
      </c>
      <c r="I86" s="99">
        <f>RES_hhdet_in_tesh!I86/RES_summary!I$21</f>
        <v>0.52464178425018293</v>
      </c>
      <c r="J86" s="99">
        <f>RES_hhdet_in_tesh!J86/RES_summary!J$21</f>
        <v>0.41492289111921349</v>
      </c>
      <c r="K86" s="99">
        <f>RES_hhdet_in_tesh!K86/RES_summary!K$21</f>
        <v>0.60552883927876888</v>
      </c>
      <c r="L86" s="99">
        <f>RES_hhdet_in_tesh!L86/RES_summary!L$21</f>
        <v>0.4955913599907919</v>
      </c>
      <c r="M86" s="99">
        <f>RES_hhdet_in_tesh!M86/RES_summary!M$21</f>
        <v>0.18236158298906482</v>
      </c>
      <c r="N86" s="99">
        <f>RES_hhdet_in_tesh!N86/RES_summary!N$21</f>
        <v>0.89335068603669276</v>
      </c>
      <c r="O86" s="99">
        <f>RES_hhdet_in_tesh!O86/RES_summary!O$21</f>
        <v>0.4783558513058595</v>
      </c>
      <c r="P86" s="99">
        <f>RES_hhdet_in_tesh!P86/RES_summary!P$21</f>
        <v>0</v>
      </c>
      <c r="Q86" s="99">
        <f>RES_hhdet_in_tesh!Q86/RES_summary!Q$21</f>
        <v>0.99315924601307948</v>
      </c>
      <c r="R86" s="99">
        <f>RES_hhdet_in_tesh!R86/RES_summary!R$21</f>
        <v>0.90424608581239818</v>
      </c>
      <c r="S86" s="99">
        <f>RES_hhdet_in_tesh!S86/RES_summary!S$21</f>
        <v>0.67378812831737234</v>
      </c>
      <c r="T86" s="99">
        <f>RES_hhdet_in_tesh!T86/RES_summary!T$21</f>
        <v>0</v>
      </c>
      <c r="U86" s="99">
        <f>RES_hhdet_in_tesh!U86/RES_summary!U$21</f>
        <v>0</v>
      </c>
      <c r="V86" s="99">
        <f>RES_hhdet_in_tesh!V86/RES_summary!V$21</f>
        <v>0.63822153979908269</v>
      </c>
      <c r="W86" s="99">
        <f>RES_hhdet_in_tesh!W86/RES_summary!W$21</f>
        <v>0.31459450864744726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7.1090204346915664</v>
      </c>
      <c r="D87" s="123">
        <v>7.0850651371736468</v>
      </c>
      <c r="E87" s="123">
        <v>7.240668776643294</v>
      </c>
      <c r="F87" s="123">
        <v>7.055971856569581</v>
      </c>
      <c r="G87" s="123">
        <v>7.066639094370827</v>
      </c>
      <c r="H87" s="123">
        <v>7.1779370404677243</v>
      </c>
      <c r="I87" s="123">
        <v>7.7775074908865527</v>
      </c>
      <c r="J87" s="123">
        <v>7.1375456133385278</v>
      </c>
      <c r="K87" s="123">
        <v>5.7085388334920317</v>
      </c>
      <c r="L87" s="123">
        <v>5.3896217431252174</v>
      </c>
      <c r="M87" s="123">
        <v>5.6932566211290236</v>
      </c>
      <c r="N87" s="123">
        <v>6.3052773446960186</v>
      </c>
      <c r="O87" s="123">
        <v>7.7115415811131811</v>
      </c>
      <c r="P87" s="123">
        <v>0</v>
      </c>
      <c r="Q87" s="123">
        <v>9.0633210879324348</v>
      </c>
      <c r="R87" s="123">
        <v>9.2817599233963275</v>
      </c>
      <c r="S87" s="123">
        <v>9.8714341464034838</v>
      </c>
      <c r="T87" s="123">
        <v>0</v>
      </c>
      <c r="U87" s="123">
        <v>0</v>
      </c>
      <c r="V87" s="123">
        <v>13.837429401636941</v>
      </c>
      <c r="W87" s="123">
        <v>15.194767899433765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9.49157799056945</v>
      </c>
      <c r="D88" s="99">
        <v>6.9672903653494336</v>
      </c>
      <c r="E88" s="99">
        <v>6.2272753287044198</v>
      </c>
      <c r="F88" s="99">
        <v>7.5795142451027724</v>
      </c>
      <c r="G88" s="99">
        <v>7.6567430869771806</v>
      </c>
      <c r="H88" s="99">
        <v>5.7607577849478027</v>
      </c>
      <c r="I88" s="99">
        <v>8.6767606371987718</v>
      </c>
      <c r="J88" s="99">
        <v>4.9974212600735308</v>
      </c>
      <c r="K88" s="99">
        <v>4.9077003197997913</v>
      </c>
      <c r="L88" s="99">
        <v>6.9301645958761746</v>
      </c>
      <c r="M88" s="99">
        <v>6.0951382219657404</v>
      </c>
      <c r="N88" s="99">
        <v>6.964156785408731</v>
      </c>
      <c r="O88" s="99">
        <v>7.0800598207846903</v>
      </c>
      <c r="P88" s="99">
        <v>0</v>
      </c>
      <c r="Q88" s="99">
        <v>8.724609366209231</v>
      </c>
      <c r="R88" s="99">
        <v>6.5460335539181314</v>
      </c>
      <c r="S88" s="99">
        <v>6.5206721775759817</v>
      </c>
      <c r="T88" s="99">
        <v>0</v>
      </c>
      <c r="U88" s="99">
        <v>0</v>
      </c>
      <c r="V88" s="99">
        <v>13.837398432840251</v>
      </c>
      <c r="W88" s="99">
        <v>15.194767899433765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6.9293164994749477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13.846152692287596</v>
      </c>
      <c r="W89" s="99">
        <v>0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2.4714428465355636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4.2054964004384336</v>
      </c>
      <c r="W90" s="102">
        <v>0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4.4578736529393836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9.6406562918491616</v>
      </c>
      <c r="W91" s="105">
        <v>0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7.3954555431517033</v>
      </c>
      <c r="D92" s="102">
        <v>7.3419429457868377</v>
      </c>
      <c r="E92" s="102">
        <v>7.1731783575331312</v>
      </c>
      <c r="F92" s="102">
        <v>7.1078864111116324</v>
      </c>
      <c r="G92" s="102">
        <v>7.1833872698070715</v>
      </c>
      <c r="H92" s="102">
        <v>7.2704083773625969</v>
      </c>
      <c r="I92" s="102">
        <v>7.3716728711751713</v>
      </c>
      <c r="J92" s="102">
        <v>7.0949303881227985</v>
      </c>
      <c r="K92" s="102">
        <v>7.0860702498224057</v>
      </c>
      <c r="L92" s="102">
        <v>6.8599651826551407</v>
      </c>
      <c r="M92" s="102">
        <v>6.8456682161371489</v>
      </c>
      <c r="N92" s="102">
        <v>6.84916775735645</v>
      </c>
      <c r="O92" s="102">
        <v>7.1418030661835452</v>
      </c>
      <c r="P92" s="102">
        <v>0</v>
      </c>
      <c r="Q92" s="102">
        <v>8.5474520705052353</v>
      </c>
      <c r="R92" s="102">
        <v>9.0709633592792098</v>
      </c>
      <c r="S92" s="102">
        <v>10.926132878321432</v>
      </c>
      <c r="T92" s="102">
        <v>0</v>
      </c>
      <c r="U92" s="102">
        <v>0</v>
      </c>
      <c r="V92" s="102">
        <v>0</v>
      </c>
      <c r="W92" s="102">
        <v>0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6.8676918099496937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2.4539811648372716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4.4137106451124239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6.8537326051767895</v>
      </c>
      <c r="D96" s="102">
        <v>7.019558925710526</v>
      </c>
      <c r="E96" s="102">
        <v>7.2652122125530534</v>
      </c>
      <c r="F96" s="102">
        <v>7.0440750017934457</v>
      </c>
      <c r="G96" s="102">
        <v>7.0476404232478949</v>
      </c>
      <c r="H96" s="102">
        <v>7.1690354993755294</v>
      </c>
      <c r="I96" s="102">
        <v>7.8258935197018076</v>
      </c>
      <c r="J96" s="102">
        <v>7.1531595257816871</v>
      </c>
      <c r="K96" s="102">
        <v>5.6492557515564137</v>
      </c>
      <c r="L96" s="102">
        <v>5.2430310542681857</v>
      </c>
      <c r="M96" s="102">
        <v>5.6318702872364472</v>
      </c>
      <c r="N96" s="102">
        <v>6.281748577409286</v>
      </c>
      <c r="O96" s="102">
        <v>7.7489715419678769</v>
      </c>
      <c r="P96" s="102">
        <v>0</v>
      </c>
      <c r="Q96" s="102">
        <v>9.0893651744356543</v>
      </c>
      <c r="R96" s="102">
        <v>9.4174354639375171</v>
      </c>
      <c r="S96" s="102">
        <v>9.8579648986240116</v>
      </c>
      <c r="T96" s="102">
        <v>0</v>
      </c>
      <c r="U96" s="102">
        <v>0</v>
      </c>
      <c r="V96" s="102">
        <v>0</v>
      </c>
      <c r="W96" s="102">
        <v>0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5.2492167089007387</v>
      </c>
      <c r="M97" s="105">
        <v>5.6325209558734484</v>
      </c>
      <c r="N97" s="105">
        <v>6.2761063899635534</v>
      </c>
      <c r="O97" s="105">
        <v>7.735864369739935</v>
      </c>
      <c r="P97" s="105">
        <v>0</v>
      </c>
      <c r="Q97" s="105">
        <v>9.047999849650683</v>
      </c>
      <c r="R97" s="105">
        <v>9.3651481766722338</v>
      </c>
      <c r="S97" s="105">
        <v>9.8377364851927016</v>
      </c>
      <c r="T97" s="105">
        <v>0</v>
      </c>
      <c r="U97" s="105">
        <v>0</v>
      </c>
      <c r="V97" s="105">
        <v>0</v>
      </c>
      <c r="W97" s="105">
        <v>0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1.8689036191829349</v>
      </c>
      <c r="M98" s="99">
        <v>1.7674182787032673</v>
      </c>
      <c r="N98" s="99">
        <v>2.0721398686900478</v>
      </c>
      <c r="O98" s="99">
        <v>2.8097364967512086</v>
      </c>
      <c r="P98" s="99">
        <v>0</v>
      </c>
      <c r="Q98" s="99">
        <v>2.967207923396062</v>
      </c>
      <c r="R98" s="99">
        <v>3.0882210627357511</v>
      </c>
      <c r="S98" s="99">
        <v>2.9597827697000696</v>
      </c>
      <c r="T98" s="99">
        <v>0</v>
      </c>
      <c r="U98" s="99">
        <v>0</v>
      </c>
      <c r="V98" s="99">
        <v>0</v>
      </c>
      <c r="W98" s="99">
        <v>0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3.380313089717804</v>
      </c>
      <c r="M99" s="99">
        <v>3.8651026771701806</v>
      </c>
      <c r="N99" s="99">
        <v>4.2039665212735038</v>
      </c>
      <c r="O99" s="99">
        <v>4.9261278729887268</v>
      </c>
      <c r="P99" s="99">
        <v>0</v>
      </c>
      <c r="Q99" s="99">
        <v>6.0807919262546211</v>
      </c>
      <c r="R99" s="99">
        <v>6.2769271139364848</v>
      </c>
      <c r="S99" s="99">
        <v>6.877953715492632</v>
      </c>
      <c r="T99" s="99">
        <v>0</v>
      </c>
      <c r="U99" s="99">
        <v>0</v>
      </c>
      <c r="V99" s="99">
        <v>0</v>
      </c>
      <c r="W99" s="99">
        <v>0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2.488609651851784</v>
      </c>
      <c r="D100" s="123">
        <v>2.2328758352989664</v>
      </c>
      <c r="E100" s="123">
        <v>2.4634670945886379</v>
      </c>
      <c r="F100" s="123">
        <v>2.604239494622568</v>
      </c>
      <c r="G100" s="123">
        <v>2.5531197259804785</v>
      </c>
      <c r="H100" s="123">
        <v>2.2893012718038439</v>
      </c>
      <c r="I100" s="123">
        <v>2.5738050495198488</v>
      </c>
      <c r="J100" s="123">
        <v>2.1191860129622442</v>
      </c>
      <c r="K100" s="123">
        <v>1.9468962840879802</v>
      </c>
      <c r="L100" s="123">
        <v>1.8468042768583064</v>
      </c>
      <c r="M100" s="123">
        <v>2.0472276505379194</v>
      </c>
      <c r="N100" s="123">
        <v>2.1187589948049617</v>
      </c>
      <c r="O100" s="123">
        <v>2.0677763605497894</v>
      </c>
      <c r="P100" s="123">
        <v>0</v>
      </c>
      <c r="Q100" s="123">
        <v>2.5569920663729615</v>
      </c>
      <c r="R100" s="123">
        <v>2.6415050206074979</v>
      </c>
      <c r="S100" s="123">
        <v>3.1643851000486332</v>
      </c>
      <c r="T100" s="123">
        <v>0</v>
      </c>
      <c r="U100" s="123">
        <v>0</v>
      </c>
      <c r="V100" s="123">
        <v>3.4931088597786872</v>
      </c>
      <c r="W100" s="123">
        <v>4.1360838937682969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2.9497712278956771</v>
      </c>
      <c r="D101" s="99">
        <v>2.3038270562257814</v>
      </c>
      <c r="E101" s="99">
        <v>2.2115558980286729</v>
      </c>
      <c r="F101" s="99">
        <v>2.6976235924993417</v>
      </c>
      <c r="G101" s="99">
        <v>2.6488890464136214</v>
      </c>
      <c r="H101" s="99">
        <v>1.9434795849627153</v>
      </c>
      <c r="I101" s="99">
        <v>2.8315969447632168</v>
      </c>
      <c r="J101" s="99">
        <v>0.66286668356612433</v>
      </c>
      <c r="K101" s="99">
        <v>0.30299078872380114</v>
      </c>
      <c r="L101" s="99">
        <v>2.4323171918786821</v>
      </c>
      <c r="M101" s="99">
        <v>2.1009808939188601</v>
      </c>
      <c r="N101" s="99">
        <v>2.440992143372112</v>
      </c>
      <c r="O101" s="99">
        <v>2.2344000938702315</v>
      </c>
      <c r="P101" s="99">
        <v>0</v>
      </c>
      <c r="Q101" s="99">
        <v>2.4975908542648138</v>
      </c>
      <c r="R101" s="99">
        <v>3.0113780186456443</v>
      </c>
      <c r="S101" s="99">
        <v>2.895420901340755</v>
      </c>
      <c r="T101" s="99">
        <v>0</v>
      </c>
      <c r="U101" s="99">
        <v>0</v>
      </c>
      <c r="V101" s="99">
        <v>3.561214030241449</v>
      </c>
      <c r="W101" s="99">
        <v>3.9053892313266325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2.6308625724191286</v>
      </c>
      <c r="D102" s="99">
        <v>2.3606538633886247</v>
      </c>
      <c r="E102" s="99">
        <v>2.2954966068578488</v>
      </c>
      <c r="F102" s="99">
        <v>2.4704594750280622</v>
      </c>
      <c r="G102" s="99">
        <v>2.6059575757182043</v>
      </c>
      <c r="H102" s="99">
        <v>2.3864631280854742</v>
      </c>
      <c r="I102" s="99">
        <v>2.4254568909502923</v>
      </c>
      <c r="J102" s="99">
        <v>2.3103648554688925</v>
      </c>
      <c r="K102" s="99">
        <v>2.1563833833323671</v>
      </c>
      <c r="L102" s="99">
        <v>1.8884713009483243</v>
      </c>
      <c r="M102" s="99">
        <v>2.0431111322005271</v>
      </c>
      <c r="N102" s="99">
        <v>2.0937974275649367</v>
      </c>
      <c r="O102" s="99">
        <v>2.1064620025165604</v>
      </c>
      <c r="P102" s="99">
        <v>0</v>
      </c>
      <c r="Q102" s="99">
        <v>2.5406993912753078</v>
      </c>
      <c r="R102" s="99">
        <v>2.8956992111407809</v>
      </c>
      <c r="S102" s="99">
        <v>3.2577481377532291</v>
      </c>
      <c r="T102" s="99">
        <v>0</v>
      </c>
      <c r="U102" s="99">
        <v>0</v>
      </c>
      <c r="V102" s="99">
        <v>2.4326277234405551</v>
      </c>
      <c r="W102" s="99">
        <v>4.9340278398465047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2.4663015161916513</v>
      </c>
      <c r="D103" s="110">
        <v>2.2229183203213374</v>
      </c>
      <c r="E103" s="110">
        <v>2.4731445803964678</v>
      </c>
      <c r="F103" s="110">
        <v>2.611682513280484</v>
      </c>
      <c r="G103" s="110">
        <v>2.5476955238426111</v>
      </c>
      <c r="H103" s="110">
        <v>2.2856860249685491</v>
      </c>
      <c r="I103" s="110">
        <v>2.5831651387678738</v>
      </c>
      <c r="J103" s="110">
        <v>2.174878496275511</v>
      </c>
      <c r="K103" s="110">
        <v>2.0221336464088226</v>
      </c>
      <c r="L103" s="110">
        <v>1.8113896774945428</v>
      </c>
      <c r="M103" s="110">
        <v>2.0442108044408727</v>
      </c>
      <c r="N103" s="110">
        <v>2.1181157262266601</v>
      </c>
      <c r="O103" s="110">
        <v>2.0654859991833208</v>
      </c>
      <c r="P103" s="110">
        <v>0</v>
      </c>
      <c r="Q103" s="110">
        <v>2.5581216136493041</v>
      </c>
      <c r="R103" s="110">
        <v>2.6267431376195263</v>
      </c>
      <c r="S103" s="110">
        <v>3.1703774622637502</v>
      </c>
      <c r="T103" s="110">
        <v>0</v>
      </c>
      <c r="U103" s="110">
        <v>0</v>
      </c>
      <c r="V103" s="110">
        <v>3.5222831604069698</v>
      </c>
      <c r="W103" s="110">
        <v>4.0963811245136545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125.19212337107783</v>
      </c>
      <c r="D124" s="118">
        <f t="shared" si="42"/>
        <v>110.83022799335616</v>
      </c>
      <c r="E124" s="118">
        <f t="shared" si="42"/>
        <v>96.092296389784735</v>
      </c>
      <c r="F124" s="118">
        <f t="shared" si="42"/>
        <v>89.064036085406585</v>
      </c>
      <c r="G124" s="118">
        <f t="shared" si="42"/>
        <v>87.938338969824912</v>
      </c>
      <c r="H124" s="118">
        <f t="shared" si="42"/>
        <v>76.781254278790939</v>
      </c>
      <c r="I124" s="118">
        <f t="shared" si="42"/>
        <v>69.319164455438681</v>
      </c>
      <c r="J124" s="118">
        <f t="shared" si="42"/>
        <v>67.013548251502527</v>
      </c>
      <c r="K124" s="118">
        <f t="shared" si="42"/>
        <v>72.809099678800877</v>
      </c>
      <c r="L124" s="118">
        <f t="shared" si="42"/>
        <v>0</v>
      </c>
      <c r="M124" s="118">
        <f t="shared" si="42"/>
        <v>83.573367909437366</v>
      </c>
      <c r="N124" s="118">
        <f t="shared" si="42"/>
        <v>88.681312947009843</v>
      </c>
      <c r="O124" s="118">
        <f t="shared" si="42"/>
        <v>88.450523551792344</v>
      </c>
      <c r="P124" s="118">
        <f t="shared" si="42"/>
        <v>74.743213216693576</v>
      </c>
      <c r="Q124" s="118">
        <f t="shared" si="42"/>
        <v>79.085490201675867</v>
      </c>
      <c r="R124" s="118">
        <f t="shared" ref="R124:V124" si="43">R125+R128+R130+R139</f>
        <v>78.644917012785214</v>
      </c>
      <c r="S124" s="118">
        <f t="shared" si="43"/>
        <v>80.124210306055318</v>
      </c>
      <c r="T124" s="118">
        <f t="shared" si="43"/>
        <v>75.729352798311666</v>
      </c>
      <c r="U124" s="118">
        <f t="shared" si="43"/>
        <v>74.588831448948014</v>
      </c>
      <c r="V124" s="118">
        <f t="shared" si="43"/>
        <v>74.696165783321064</v>
      </c>
      <c r="W124" s="118">
        <f t="shared" ref="W124" si="44">W125+W128+W130+W139</f>
        <v>74.673092051198012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114.47942709442493</v>
      </c>
      <c r="D125" s="123">
        <f t="shared" si="45"/>
        <v>100.80432161286735</v>
      </c>
      <c r="E125" s="123">
        <f t="shared" si="45"/>
        <v>86.272838827385144</v>
      </c>
      <c r="F125" s="123">
        <f t="shared" si="45"/>
        <v>79.212398712658555</v>
      </c>
      <c r="G125" s="123">
        <f t="shared" si="45"/>
        <v>77.712811915369699</v>
      </c>
      <c r="H125" s="123">
        <f t="shared" si="45"/>
        <v>66.878156712516912</v>
      </c>
      <c r="I125" s="123">
        <f t="shared" si="45"/>
        <v>58.477914686678062</v>
      </c>
      <c r="J125" s="123">
        <f t="shared" si="45"/>
        <v>57.098404127788854</v>
      </c>
      <c r="K125" s="123">
        <f t="shared" si="45"/>
        <v>62.459018534979329</v>
      </c>
      <c r="L125" s="123">
        <f t="shared" si="45"/>
        <v>0</v>
      </c>
      <c r="M125" s="123">
        <f t="shared" si="45"/>
        <v>75.950918227060669</v>
      </c>
      <c r="N125" s="123">
        <f t="shared" si="45"/>
        <v>79.565912171323603</v>
      </c>
      <c r="O125" s="123">
        <f t="shared" si="45"/>
        <v>78.987588822610093</v>
      </c>
      <c r="P125" s="123">
        <f t="shared" si="45"/>
        <v>62.139600227686053</v>
      </c>
      <c r="Q125" s="123">
        <f t="shared" si="45"/>
        <v>66.558649937777176</v>
      </c>
      <c r="R125" s="123">
        <f t="shared" ref="R125:V125" si="46">SUM(R126:R127)</f>
        <v>66.5315118576804</v>
      </c>
      <c r="S125" s="123">
        <f t="shared" si="46"/>
        <v>66.558280711490241</v>
      </c>
      <c r="T125" s="123">
        <f t="shared" si="46"/>
        <v>58.780640970528992</v>
      </c>
      <c r="U125" s="123">
        <f t="shared" si="46"/>
        <v>55.956577992313228</v>
      </c>
      <c r="V125" s="123">
        <f t="shared" si="46"/>
        <v>56.8656680352384</v>
      </c>
      <c r="W125" s="123">
        <f t="shared" ref="W125" si="47">SUM(W126:W127)</f>
        <v>54.693457000039515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113.92992416697048</v>
      </c>
      <c r="D126" s="99">
        <v>100.33156066352518</v>
      </c>
      <c r="E126" s="99">
        <v>85.875012509063893</v>
      </c>
      <c r="F126" s="99">
        <v>78.853598039720339</v>
      </c>
      <c r="G126" s="99">
        <v>77.366941628600401</v>
      </c>
      <c r="H126" s="99">
        <v>66.58698216676045</v>
      </c>
      <c r="I126" s="99">
        <v>58.227876708886654</v>
      </c>
      <c r="J126" s="99">
        <v>56.857783028866798</v>
      </c>
      <c r="K126" s="99">
        <v>62.199119748763387</v>
      </c>
      <c r="L126" s="99">
        <v>0</v>
      </c>
      <c r="M126" s="99">
        <v>75.652200511050083</v>
      </c>
      <c r="N126" s="99">
        <v>79.258988193240839</v>
      </c>
      <c r="O126" s="99">
        <v>78.682205915987311</v>
      </c>
      <c r="P126" s="99">
        <v>61.897615152545036</v>
      </c>
      <c r="Q126" s="99">
        <v>66.308440187868712</v>
      </c>
      <c r="R126" s="99">
        <v>66.283980552047197</v>
      </c>
      <c r="S126" s="99">
        <v>66.309490088656631</v>
      </c>
      <c r="T126" s="99">
        <v>58.553465268960693</v>
      </c>
      <c r="U126" s="99">
        <v>55.742763069728348</v>
      </c>
      <c r="V126" s="99">
        <v>56.64905743312999</v>
      </c>
      <c r="W126" s="99">
        <v>54.491319885734242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0.54950292745444895</v>
      </c>
      <c r="D127" s="99">
        <v>0.47276094934218083</v>
      </c>
      <c r="E127" s="99">
        <v>0.3978263183212532</v>
      </c>
      <c r="F127" s="99">
        <v>0.35880067293821261</v>
      </c>
      <c r="G127" s="99">
        <v>0.34587028676930098</v>
      </c>
      <c r="H127" s="99">
        <v>0.29117454575646284</v>
      </c>
      <c r="I127" s="99">
        <v>0.25003797779140463</v>
      </c>
      <c r="J127" s="99">
        <v>0.24062109892205666</v>
      </c>
      <c r="K127" s="99">
        <v>0.25989878621593931</v>
      </c>
      <c r="L127" s="99">
        <v>0</v>
      </c>
      <c r="M127" s="99">
        <v>0.29871771601058905</v>
      </c>
      <c r="N127" s="99">
        <v>0.3069239780827685</v>
      </c>
      <c r="O127" s="99">
        <v>0.30538290662277756</v>
      </c>
      <c r="P127" s="99">
        <v>0.24198507514101922</v>
      </c>
      <c r="Q127" s="99">
        <v>0.25020974990846079</v>
      </c>
      <c r="R127" s="99">
        <v>0.24753130563320153</v>
      </c>
      <c r="S127" s="99">
        <v>0.24879062283361494</v>
      </c>
      <c r="T127" s="99">
        <v>0.22717570156830241</v>
      </c>
      <c r="U127" s="99">
        <v>0.21381492258488277</v>
      </c>
      <c r="V127" s="99">
        <v>0.21661060210841082</v>
      </c>
      <c r="W127" s="99">
        <v>0.20213711430527195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0.15069359885992348</v>
      </c>
      <c r="D128" s="123">
        <f t="shared" si="48"/>
        <v>0.25180292796890252</v>
      </c>
      <c r="E128" s="123">
        <f t="shared" si="48"/>
        <v>0.36463864597575313</v>
      </c>
      <c r="F128" s="123">
        <f t="shared" si="48"/>
        <v>0.33875032760939344</v>
      </c>
      <c r="G128" s="123">
        <f t="shared" si="48"/>
        <v>0.4006903485464528</v>
      </c>
      <c r="H128" s="123">
        <f t="shared" si="48"/>
        <v>0.33098953989809005</v>
      </c>
      <c r="I128" s="123">
        <f t="shared" si="48"/>
        <v>0.52484607362905</v>
      </c>
      <c r="J128" s="123">
        <f t="shared" si="48"/>
        <v>0.41399518653893441</v>
      </c>
      <c r="K128" s="123">
        <f t="shared" si="48"/>
        <v>0.60545094063598548</v>
      </c>
      <c r="L128" s="123">
        <f t="shared" si="48"/>
        <v>0</v>
      </c>
      <c r="M128" s="123">
        <f t="shared" si="48"/>
        <v>0.1826255250601638</v>
      </c>
      <c r="N128" s="123">
        <f t="shared" si="48"/>
        <v>0.89345128851700151</v>
      </c>
      <c r="O128" s="123">
        <f t="shared" si="48"/>
        <v>0.47814055026557423</v>
      </c>
      <c r="P128" s="123">
        <f t="shared" si="48"/>
        <v>0.42199922928610939</v>
      </c>
      <c r="Q128" s="123">
        <f t="shared" si="48"/>
        <v>0.99350495044182308</v>
      </c>
      <c r="R128" s="123">
        <f t="shared" si="48"/>
        <v>0.90365668448583736</v>
      </c>
      <c r="S128" s="123">
        <f t="shared" si="48"/>
        <v>0.6732673181382639</v>
      </c>
      <c r="T128" s="123">
        <f t="shared" si="48"/>
        <v>1.0608380045966059</v>
      </c>
      <c r="U128" s="123">
        <f t="shared" si="48"/>
        <v>0.66538047012111567</v>
      </c>
      <c r="V128" s="123">
        <f t="shared" si="48"/>
        <v>0.63802291939117839</v>
      </c>
      <c r="W128" s="123">
        <f t="shared" si="48"/>
        <v>0.31430968563856987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0.15069359885992348</v>
      </c>
      <c r="D129" s="99">
        <f>RES_hhdet_in_tesh!D129/RES_summary!D$21</f>
        <v>0.25180292796890252</v>
      </c>
      <c r="E129" s="99">
        <f>RES_hhdet_in_tesh!E129/RES_summary!E$21</f>
        <v>0.36463864597575313</v>
      </c>
      <c r="F129" s="99">
        <f>RES_hhdet_in_tesh!F129/RES_summary!F$21</f>
        <v>0.33875032760939344</v>
      </c>
      <c r="G129" s="99">
        <f>RES_hhdet_in_tesh!G129/RES_summary!G$21</f>
        <v>0.4006903485464528</v>
      </c>
      <c r="H129" s="99">
        <f>RES_hhdet_in_tesh!H129/RES_summary!H$21</f>
        <v>0.33098953989809005</v>
      </c>
      <c r="I129" s="99">
        <f>RES_hhdet_in_tesh!I129/RES_summary!I$21</f>
        <v>0.52484607362905</v>
      </c>
      <c r="J129" s="99">
        <f>RES_hhdet_in_tesh!J129/RES_summary!J$21</f>
        <v>0.41399518653893441</v>
      </c>
      <c r="K129" s="99">
        <f>RES_hhdet_in_tesh!K129/RES_summary!K$21</f>
        <v>0.60545094063598548</v>
      </c>
      <c r="L129" s="99">
        <f>RES_hhdet_in_tesh!L129/RES_summary!L$21</f>
        <v>0</v>
      </c>
      <c r="M129" s="99">
        <f>RES_hhdet_in_tesh!M129/RES_summary!M$21</f>
        <v>0.1826255250601638</v>
      </c>
      <c r="N129" s="99">
        <f>RES_hhdet_in_tesh!N129/RES_summary!N$21</f>
        <v>0.89345128851700151</v>
      </c>
      <c r="O129" s="99">
        <f>RES_hhdet_in_tesh!O129/RES_summary!O$21</f>
        <v>0.47814055026557423</v>
      </c>
      <c r="P129" s="99">
        <f>RES_hhdet_in_tesh!P129/RES_summary!P$21</f>
        <v>0.42199922928610939</v>
      </c>
      <c r="Q129" s="99">
        <f>RES_hhdet_in_tesh!Q129/RES_summary!Q$21</f>
        <v>0.99350495044182308</v>
      </c>
      <c r="R129" s="99">
        <f>RES_hhdet_in_tesh!R129/RES_summary!R$21</f>
        <v>0.90365668448583736</v>
      </c>
      <c r="S129" s="99">
        <f>RES_hhdet_in_tesh!S129/RES_summary!S$21</f>
        <v>0.6732673181382639</v>
      </c>
      <c r="T129" s="99">
        <f>RES_hhdet_in_tesh!T129/RES_summary!T$21</f>
        <v>1.0608380045966059</v>
      </c>
      <c r="U129" s="99">
        <f>RES_hhdet_in_tesh!U129/RES_summary!U$21</f>
        <v>0.66538047012111567</v>
      </c>
      <c r="V129" s="99">
        <f>RES_hhdet_in_tesh!V129/RES_summary!V$21</f>
        <v>0.63802291939117839</v>
      </c>
      <c r="W129" s="99">
        <f>RES_hhdet_in_tesh!W129/RES_summary!W$21</f>
        <v>0.31430968563856987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8.0831871897222083</v>
      </c>
      <c r="D130" s="123">
        <v>7.5425911450049421</v>
      </c>
      <c r="E130" s="123">
        <v>6.9881475956889769</v>
      </c>
      <c r="F130" s="123">
        <v>6.9097274874828019</v>
      </c>
      <c r="G130" s="123">
        <v>7.2729298159572959</v>
      </c>
      <c r="H130" s="123">
        <v>7.2785224453630963</v>
      </c>
      <c r="I130" s="123">
        <v>7.7454290295668784</v>
      </c>
      <c r="J130" s="123">
        <v>7.3139960080128548</v>
      </c>
      <c r="K130" s="123">
        <v>7.714489832270683</v>
      </c>
      <c r="L130" s="123">
        <v>0</v>
      </c>
      <c r="M130" s="123">
        <v>5.3956622247347834</v>
      </c>
      <c r="N130" s="123">
        <v>6.1047952601365525</v>
      </c>
      <c r="O130" s="123">
        <v>6.9177959700865364</v>
      </c>
      <c r="P130" s="123">
        <v>9.7697551327623433</v>
      </c>
      <c r="Q130" s="123">
        <v>8.9758096940700938</v>
      </c>
      <c r="R130" s="123">
        <v>8.5763147178041876</v>
      </c>
      <c r="S130" s="123">
        <v>9.7212270108054764</v>
      </c>
      <c r="T130" s="123">
        <v>12.767239077105526</v>
      </c>
      <c r="U130" s="123">
        <v>14.68897390364139</v>
      </c>
      <c r="V130" s="123">
        <v>13.70186769842889</v>
      </c>
      <c r="W130" s="123">
        <v>15.527453067815172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8.2069819198108576</v>
      </c>
      <c r="D131" s="99">
        <v>7.5602293945492214</v>
      </c>
      <c r="E131" s="99">
        <v>6.9731437741675952</v>
      </c>
      <c r="F131" s="99">
        <v>6.9007476175599578</v>
      </c>
      <c r="G131" s="99">
        <v>7.2917372570570205</v>
      </c>
      <c r="H131" s="99">
        <v>7.2879546226994858</v>
      </c>
      <c r="I131" s="99">
        <v>7.7401232613586313</v>
      </c>
      <c r="J131" s="99">
        <v>7.3302987239818034</v>
      </c>
      <c r="K131" s="99">
        <v>7.9649817636435012</v>
      </c>
      <c r="L131" s="99">
        <v>0</v>
      </c>
      <c r="M131" s="99">
        <v>5.3474809114048432</v>
      </c>
      <c r="N131" s="99">
        <v>6.0877280398938431</v>
      </c>
      <c r="O131" s="99">
        <v>6.8026609138857781</v>
      </c>
      <c r="P131" s="99">
        <v>9.7696422395383955</v>
      </c>
      <c r="Q131" s="99">
        <v>8.9758096940700938</v>
      </c>
      <c r="R131" s="99">
        <v>8.5763147178041876</v>
      </c>
      <c r="S131" s="99">
        <v>9.7212270108054764</v>
      </c>
      <c r="T131" s="99">
        <v>13.063294274251323</v>
      </c>
      <c r="U131" s="99">
        <v>14.911902969298533</v>
      </c>
      <c r="V131" s="99">
        <v>15.434172739413917</v>
      </c>
      <c r="W131" s="99">
        <v>12.994764370600803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5.3466978748218343</v>
      </c>
      <c r="N132" s="99">
        <v>0</v>
      </c>
      <c r="O132" s="99">
        <v>0</v>
      </c>
      <c r="P132" s="99">
        <v>9.7929132787183839</v>
      </c>
      <c r="Q132" s="99">
        <v>0</v>
      </c>
      <c r="R132" s="99">
        <v>0</v>
      </c>
      <c r="S132" s="99">
        <v>0</v>
      </c>
      <c r="T132" s="99">
        <v>13.087988141617203</v>
      </c>
      <c r="U132" s="99">
        <v>14.949503070935899</v>
      </c>
      <c r="V132" s="99">
        <v>15.499548504008743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1.6782456576378419</v>
      </c>
      <c r="N133" s="102">
        <v>0</v>
      </c>
      <c r="O133" s="102">
        <v>0</v>
      </c>
      <c r="P133" s="102">
        <v>3.2137972253049556</v>
      </c>
      <c r="Q133" s="102">
        <v>0</v>
      </c>
      <c r="R133" s="102">
        <v>0</v>
      </c>
      <c r="S133" s="102">
        <v>0</v>
      </c>
      <c r="T133" s="102">
        <v>4.169941153745925</v>
      </c>
      <c r="U133" s="102">
        <v>4.4529141943552411</v>
      </c>
      <c r="V133" s="102">
        <v>4.7487614265031715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3.6684522171839933</v>
      </c>
      <c r="N134" s="105">
        <v>0</v>
      </c>
      <c r="O134" s="105">
        <v>0</v>
      </c>
      <c r="P134" s="105">
        <v>6.579116053413431</v>
      </c>
      <c r="Q134" s="105">
        <v>0</v>
      </c>
      <c r="R134" s="105">
        <v>0</v>
      </c>
      <c r="S134" s="105">
        <v>0</v>
      </c>
      <c r="T134" s="105">
        <v>8.9180469878712749</v>
      </c>
      <c r="U134" s="105">
        <v>10.496588876580658</v>
      </c>
      <c r="V134" s="105">
        <v>10.750787077505572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6.8537326051767868</v>
      </c>
      <c r="D135" s="102">
        <v>7.019558925710526</v>
      </c>
      <c r="E135" s="102">
        <v>7.2652122125530534</v>
      </c>
      <c r="F135" s="102">
        <v>7.0440750017934457</v>
      </c>
      <c r="G135" s="102">
        <v>7.047640423247894</v>
      </c>
      <c r="H135" s="102">
        <v>7.1690354993755303</v>
      </c>
      <c r="I135" s="102">
        <v>7.8258935197018085</v>
      </c>
      <c r="J135" s="102">
        <v>7.1531595257816871</v>
      </c>
      <c r="K135" s="102">
        <v>5.6492557515564137</v>
      </c>
      <c r="L135" s="102">
        <v>0</v>
      </c>
      <c r="M135" s="102">
        <v>5.6318702872364481</v>
      </c>
      <c r="N135" s="102">
        <v>6.281748577409286</v>
      </c>
      <c r="O135" s="102">
        <v>7.7489715419678777</v>
      </c>
      <c r="P135" s="102">
        <v>7.917022197637376</v>
      </c>
      <c r="Q135" s="102">
        <v>0</v>
      </c>
      <c r="R135" s="102">
        <v>0</v>
      </c>
      <c r="S135" s="102">
        <v>0</v>
      </c>
      <c r="T135" s="102">
        <v>11.916072327651451</v>
      </c>
      <c r="U135" s="102">
        <v>14.37793833791808</v>
      </c>
      <c r="V135" s="102">
        <v>12.926391846379524</v>
      </c>
      <c r="W135" s="102">
        <v>15.757518744911962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5.6325209558734493</v>
      </c>
      <c r="N136" s="105">
        <v>6.2761063899635534</v>
      </c>
      <c r="O136" s="105">
        <v>7.7358643697399359</v>
      </c>
      <c r="P136" s="105">
        <v>0</v>
      </c>
      <c r="Q136" s="105">
        <v>0</v>
      </c>
      <c r="R136" s="105">
        <v>0</v>
      </c>
      <c r="S136" s="105">
        <v>0</v>
      </c>
      <c r="T136" s="105">
        <v>12.009325260647948</v>
      </c>
      <c r="U136" s="105">
        <v>14.409510179202675</v>
      </c>
      <c r="V136" s="105">
        <v>12.931263864237112</v>
      </c>
      <c r="W136" s="105">
        <v>15.716681110027832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1.7674182787032666</v>
      </c>
      <c r="N137" s="99">
        <v>2.0721398686900478</v>
      </c>
      <c r="O137" s="99">
        <v>2.8097364967512082</v>
      </c>
      <c r="P137" s="99">
        <v>0</v>
      </c>
      <c r="Q137" s="99">
        <v>0</v>
      </c>
      <c r="R137" s="99">
        <v>0</v>
      </c>
      <c r="S137" s="99">
        <v>0</v>
      </c>
      <c r="T137" s="99">
        <v>3.797634913196803</v>
      </c>
      <c r="U137" s="99">
        <v>4.2774127820655865</v>
      </c>
      <c r="V137" s="99">
        <v>3.8732962549444467</v>
      </c>
      <c r="W137" s="99">
        <v>4.6693654187745217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3.865102677170182</v>
      </c>
      <c r="N138" s="99">
        <v>4.2039665212735047</v>
      </c>
      <c r="O138" s="99">
        <v>4.9261278729887268</v>
      </c>
      <c r="P138" s="99">
        <v>0</v>
      </c>
      <c r="Q138" s="99">
        <v>0</v>
      </c>
      <c r="R138" s="99">
        <v>0</v>
      </c>
      <c r="S138" s="99">
        <v>0</v>
      </c>
      <c r="T138" s="99">
        <v>8.2116903474511478</v>
      </c>
      <c r="U138" s="99">
        <v>10.132097397137089</v>
      </c>
      <c r="V138" s="99">
        <v>9.057967609292664</v>
      </c>
      <c r="W138" s="99">
        <v>11.047315691253308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2.4788154880707696</v>
      </c>
      <c r="D139" s="123">
        <v>2.2315123075149632</v>
      </c>
      <c r="E139" s="123">
        <v>2.4666713207348572</v>
      </c>
      <c r="F139" s="123">
        <v>2.6031595576558413</v>
      </c>
      <c r="G139" s="123">
        <v>2.551906889951475</v>
      </c>
      <c r="H139" s="123">
        <v>2.2935855810128492</v>
      </c>
      <c r="I139" s="123">
        <v>2.5709746655646892</v>
      </c>
      <c r="J139" s="123">
        <v>2.1871529291618823</v>
      </c>
      <c r="K139" s="123">
        <v>2.0301403709148844</v>
      </c>
      <c r="L139" s="123">
        <v>0</v>
      </c>
      <c r="M139" s="123">
        <v>2.0441619325817579</v>
      </c>
      <c r="N139" s="123">
        <v>2.1171542270326791</v>
      </c>
      <c r="O139" s="123">
        <v>2.0669982088301424</v>
      </c>
      <c r="P139" s="123">
        <v>2.4118586269590705</v>
      </c>
      <c r="Q139" s="123">
        <v>2.5575256193867757</v>
      </c>
      <c r="R139" s="123">
        <v>2.633433752814796</v>
      </c>
      <c r="S139" s="123">
        <v>3.1714352656213376</v>
      </c>
      <c r="T139" s="123">
        <v>3.1206347460805413</v>
      </c>
      <c r="U139" s="123">
        <v>3.2778990828722869</v>
      </c>
      <c r="V139" s="123">
        <v>3.4906071302625974</v>
      </c>
      <c r="W139" s="123">
        <v>4.1378722977047584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2.6308625724191286</v>
      </c>
      <c r="D140" s="99">
        <v>2.3606538633886252</v>
      </c>
      <c r="E140" s="99">
        <v>2.2954966068578488</v>
      </c>
      <c r="F140" s="99">
        <v>2.4704594750280613</v>
      </c>
      <c r="G140" s="99">
        <v>2.6059575757182043</v>
      </c>
      <c r="H140" s="99">
        <v>2.3864631280854747</v>
      </c>
      <c r="I140" s="99">
        <v>2.4254568909502923</v>
      </c>
      <c r="J140" s="99">
        <v>2.3103648554688916</v>
      </c>
      <c r="K140" s="99">
        <v>2.1563833833323676</v>
      </c>
      <c r="L140" s="99">
        <v>0</v>
      </c>
      <c r="M140" s="99">
        <v>2.0431111322005271</v>
      </c>
      <c r="N140" s="99">
        <v>2.0937974275649367</v>
      </c>
      <c r="O140" s="99">
        <v>2.1064620025165608</v>
      </c>
      <c r="P140" s="99">
        <v>2.3398650294634082</v>
      </c>
      <c r="Q140" s="99">
        <v>2.5406993912753091</v>
      </c>
      <c r="R140" s="99">
        <v>2.8956992111407813</v>
      </c>
      <c r="S140" s="99">
        <v>3.2577481377532291</v>
      </c>
      <c r="T140" s="99">
        <v>1.8898692447057157</v>
      </c>
      <c r="U140" s="99">
        <v>3.8749446594149788</v>
      </c>
      <c r="V140" s="99">
        <v>2.4326277234405551</v>
      </c>
      <c r="W140" s="99">
        <v>4.9340278398465047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2.4663015161916517</v>
      </c>
      <c r="D141" s="110">
        <v>2.2229183203213374</v>
      </c>
      <c r="E141" s="110">
        <v>2.4731445803964673</v>
      </c>
      <c r="F141" s="110">
        <v>2.6116825132804835</v>
      </c>
      <c r="G141" s="110">
        <v>2.5476955238426102</v>
      </c>
      <c r="H141" s="110">
        <v>2.2856860249685491</v>
      </c>
      <c r="I141" s="110">
        <v>2.5831651387678738</v>
      </c>
      <c r="J141" s="110">
        <v>2.1748784962755106</v>
      </c>
      <c r="K141" s="110">
        <v>2.0221336464088235</v>
      </c>
      <c r="L141" s="110">
        <v>0</v>
      </c>
      <c r="M141" s="110">
        <v>2.0442108044408722</v>
      </c>
      <c r="N141" s="110">
        <v>2.1181157262266597</v>
      </c>
      <c r="O141" s="110">
        <v>2.0654859991833203</v>
      </c>
      <c r="P141" s="110">
        <v>2.4133385827245388</v>
      </c>
      <c r="Q141" s="110">
        <v>2.5581216136493041</v>
      </c>
      <c r="R141" s="110">
        <v>2.6267431376195272</v>
      </c>
      <c r="S141" s="110">
        <v>3.1703774622637511</v>
      </c>
      <c r="T141" s="110">
        <v>3.123044281837998</v>
      </c>
      <c r="U141" s="110">
        <v>3.2544051594818764</v>
      </c>
      <c r="V141" s="110">
        <v>3.5222831604069698</v>
      </c>
      <c r="W141" s="110">
        <v>4.0963811245136545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106.50045749047875</v>
      </c>
      <c r="D143" s="118">
        <f t="shared" si="49"/>
        <v>105.17171563775165</v>
      </c>
      <c r="E143" s="118">
        <f t="shared" si="49"/>
        <v>101.21093741233965</v>
      </c>
      <c r="F143" s="118">
        <f t="shared" si="49"/>
        <v>89.670565884125622</v>
      </c>
      <c r="G143" s="118">
        <f t="shared" si="49"/>
        <v>85.203173693593911</v>
      </c>
      <c r="H143" s="118">
        <f t="shared" si="49"/>
        <v>77.25311723707668</v>
      </c>
      <c r="I143" s="118">
        <f t="shared" si="49"/>
        <v>69.29212781625273</v>
      </c>
      <c r="J143" s="118">
        <f t="shared" si="49"/>
        <v>71.142912325257029</v>
      </c>
      <c r="K143" s="118">
        <f t="shared" si="49"/>
        <v>71.883712051830855</v>
      </c>
      <c r="L143" s="118">
        <f t="shared" si="49"/>
        <v>0</v>
      </c>
      <c r="M143" s="118">
        <f t="shared" si="49"/>
        <v>76.857678718164067</v>
      </c>
      <c r="N143" s="118">
        <f t="shared" si="49"/>
        <v>76.059990364823079</v>
      </c>
      <c r="O143" s="118">
        <f t="shared" si="49"/>
        <v>81.797894048367709</v>
      </c>
      <c r="P143" s="118">
        <f t="shared" si="49"/>
        <v>75.237240444327881</v>
      </c>
      <c r="Q143" s="118">
        <f t="shared" si="49"/>
        <v>90.598508730317803</v>
      </c>
      <c r="R143" s="118">
        <f t="shared" ref="R143:V143" si="50">R144+R146+R148+R157</f>
        <v>81.43995575510921</v>
      </c>
      <c r="S143" s="118">
        <f t="shared" si="50"/>
        <v>84.33887337950452</v>
      </c>
      <c r="T143" s="118">
        <f t="shared" si="50"/>
        <v>80.506694968708445</v>
      </c>
      <c r="U143" s="118">
        <f t="shared" si="50"/>
        <v>77.26062301743066</v>
      </c>
      <c r="V143" s="118">
        <f t="shared" si="50"/>
        <v>79.595735891573227</v>
      </c>
      <c r="W143" s="118">
        <f t="shared" ref="W143" si="51">W144+W146+W148+W157</f>
        <v>85.687997536866874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96.793855271477611</v>
      </c>
      <c r="D144" s="123">
        <f t="shared" si="52"/>
        <v>95.607598692498215</v>
      </c>
      <c r="E144" s="123">
        <f t="shared" si="52"/>
        <v>91.131510297795302</v>
      </c>
      <c r="F144" s="123">
        <f t="shared" si="52"/>
        <v>79.608881750439153</v>
      </c>
      <c r="G144" s="123">
        <f t="shared" si="52"/>
        <v>75.051194423840073</v>
      </c>
      <c r="H144" s="123">
        <f t="shared" si="52"/>
        <v>67.046942072127294</v>
      </c>
      <c r="I144" s="123">
        <f t="shared" si="52"/>
        <v>57.899623343788825</v>
      </c>
      <c r="J144" s="123">
        <f t="shared" si="52"/>
        <v>60.914298936562268</v>
      </c>
      <c r="K144" s="123">
        <f t="shared" si="52"/>
        <v>63.04459260938183</v>
      </c>
      <c r="L144" s="123">
        <f t="shared" si="52"/>
        <v>0</v>
      </c>
      <c r="M144" s="123">
        <f t="shared" si="52"/>
        <v>67.799303549364993</v>
      </c>
      <c r="N144" s="123">
        <f t="shared" si="52"/>
        <v>65.360287886420068</v>
      </c>
      <c r="O144" s="123">
        <f t="shared" si="52"/>
        <v>69.808045638863561</v>
      </c>
      <c r="P144" s="123">
        <f t="shared" si="52"/>
        <v>63.133578564995879</v>
      </c>
      <c r="Q144" s="123">
        <f t="shared" si="52"/>
        <v>76.015619093786441</v>
      </c>
      <c r="R144" s="123">
        <f t="shared" si="52"/>
        <v>66.402375456044297</v>
      </c>
      <c r="S144" s="123">
        <f t="shared" si="52"/>
        <v>68.181575606248373</v>
      </c>
      <c r="T144" s="123">
        <f t="shared" si="52"/>
        <v>61.727096997349108</v>
      </c>
      <c r="U144" s="123">
        <f t="shared" si="52"/>
        <v>56.248546541798589</v>
      </c>
      <c r="V144" s="123">
        <f t="shared" si="52"/>
        <v>59.236640771100831</v>
      </c>
      <c r="W144" s="123">
        <f t="shared" si="52"/>
        <v>62.529323953164401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96.793855271477611</v>
      </c>
      <c r="D145" s="99">
        <v>95.607598692498215</v>
      </c>
      <c r="E145" s="99">
        <v>91.131510297795302</v>
      </c>
      <c r="F145" s="99">
        <v>79.608881750439153</v>
      </c>
      <c r="G145" s="99">
        <v>75.051194423840073</v>
      </c>
      <c r="H145" s="99">
        <v>67.046942072127294</v>
      </c>
      <c r="I145" s="99">
        <v>57.899623343788825</v>
      </c>
      <c r="J145" s="99">
        <v>60.914298936562268</v>
      </c>
      <c r="K145" s="99">
        <v>63.04459260938183</v>
      </c>
      <c r="L145" s="99">
        <v>0</v>
      </c>
      <c r="M145" s="99">
        <v>67.799303549364993</v>
      </c>
      <c r="N145" s="99">
        <v>65.360287886420068</v>
      </c>
      <c r="O145" s="99">
        <v>69.808045638863561</v>
      </c>
      <c r="P145" s="99">
        <v>63.133578564995879</v>
      </c>
      <c r="Q145" s="99">
        <v>76.015619093786441</v>
      </c>
      <c r="R145" s="99">
        <v>66.402375456044297</v>
      </c>
      <c r="S145" s="99">
        <v>68.181575606248373</v>
      </c>
      <c r="T145" s="99">
        <v>61.727096997349108</v>
      </c>
      <c r="U145" s="99">
        <v>56.248546541798589</v>
      </c>
      <c r="V145" s="99">
        <v>59.236640771100831</v>
      </c>
      <c r="W145" s="99">
        <v>62.529323953164401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0.15788159894770784</v>
      </c>
      <c r="D146" s="123">
        <f t="shared" si="53"/>
        <v>0.24670743198291098</v>
      </c>
      <c r="E146" s="123">
        <f t="shared" si="53"/>
        <v>0.36463085320678795</v>
      </c>
      <c r="F146" s="123">
        <f t="shared" si="53"/>
        <v>0.40540085738016046</v>
      </c>
      <c r="G146" s="123">
        <f t="shared" si="53"/>
        <v>0.53643285926620676</v>
      </c>
      <c r="H146" s="123">
        <f t="shared" si="53"/>
        <v>0.73098680075548705</v>
      </c>
      <c r="I146" s="123">
        <f t="shared" si="53"/>
        <v>1.0484026627027017</v>
      </c>
      <c r="J146" s="123">
        <f t="shared" si="53"/>
        <v>0.89318767907413454</v>
      </c>
      <c r="K146" s="123">
        <f t="shared" si="53"/>
        <v>1.0956119919255563</v>
      </c>
      <c r="L146" s="123">
        <f t="shared" si="53"/>
        <v>0</v>
      </c>
      <c r="M146" s="123">
        <f t="shared" si="53"/>
        <v>1.3320541623521664</v>
      </c>
      <c r="N146" s="123">
        <f t="shared" si="53"/>
        <v>2.2785934342000136</v>
      </c>
      <c r="O146" s="123">
        <f t="shared" si="53"/>
        <v>2.2059858775632044</v>
      </c>
      <c r="P146" s="123">
        <f t="shared" si="53"/>
        <v>1.773953032965585</v>
      </c>
      <c r="Q146" s="123">
        <f t="shared" si="53"/>
        <v>2.9604032876780995</v>
      </c>
      <c r="R146" s="123">
        <f t="shared" si="53"/>
        <v>3.0102815912636176</v>
      </c>
      <c r="S146" s="123">
        <f t="shared" si="53"/>
        <v>3.1014668295629524</v>
      </c>
      <c r="T146" s="123">
        <f t="shared" si="53"/>
        <v>3.4689090859735696</v>
      </c>
      <c r="U146" s="123">
        <f t="shared" si="53"/>
        <v>3.4833136049582643</v>
      </c>
      <c r="V146" s="123">
        <f t="shared" si="53"/>
        <v>3.6909246783401524</v>
      </c>
      <c r="W146" s="123">
        <f t="shared" si="53"/>
        <v>3.1007718831511379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0.15788159894770784</v>
      </c>
      <c r="D147" s="99">
        <f>RES_hhdet_in_tesh!D147/RES_summary!D$21</f>
        <v>0.24670743198291098</v>
      </c>
      <c r="E147" s="99">
        <f>RES_hhdet_in_tesh!E147/RES_summary!E$21</f>
        <v>0.36463085320678795</v>
      </c>
      <c r="F147" s="99">
        <f>RES_hhdet_in_tesh!F147/RES_summary!F$21</f>
        <v>0.40540085738016046</v>
      </c>
      <c r="G147" s="99">
        <f>RES_hhdet_in_tesh!G147/RES_summary!G$21</f>
        <v>0.53643285926620676</v>
      </c>
      <c r="H147" s="99">
        <f>RES_hhdet_in_tesh!H147/RES_summary!H$21</f>
        <v>0.73098680075548705</v>
      </c>
      <c r="I147" s="99">
        <f>RES_hhdet_in_tesh!I147/RES_summary!I$21</f>
        <v>1.0484026627027017</v>
      </c>
      <c r="J147" s="99">
        <f>RES_hhdet_in_tesh!J147/RES_summary!J$21</f>
        <v>0.89318767907413454</v>
      </c>
      <c r="K147" s="99">
        <f>RES_hhdet_in_tesh!K147/RES_summary!K$21</f>
        <v>1.0956119919255563</v>
      </c>
      <c r="L147" s="99">
        <f>RES_hhdet_in_tesh!L147/RES_summary!L$21</f>
        <v>0</v>
      </c>
      <c r="M147" s="99">
        <f>RES_hhdet_in_tesh!M147/RES_summary!M$21</f>
        <v>1.3320541623521664</v>
      </c>
      <c r="N147" s="99">
        <f>RES_hhdet_in_tesh!N147/RES_summary!N$21</f>
        <v>2.2785934342000136</v>
      </c>
      <c r="O147" s="99">
        <f>RES_hhdet_in_tesh!O147/RES_summary!O$21</f>
        <v>2.2059858775632044</v>
      </c>
      <c r="P147" s="99">
        <f>RES_hhdet_in_tesh!P147/RES_summary!P$21</f>
        <v>1.773953032965585</v>
      </c>
      <c r="Q147" s="99">
        <f>RES_hhdet_in_tesh!Q147/RES_summary!Q$21</f>
        <v>2.9604032876780995</v>
      </c>
      <c r="R147" s="99">
        <f>RES_hhdet_in_tesh!R147/RES_summary!R$21</f>
        <v>3.0102815912636176</v>
      </c>
      <c r="S147" s="99">
        <f>RES_hhdet_in_tesh!S147/RES_summary!S$21</f>
        <v>3.1014668295629524</v>
      </c>
      <c r="T147" s="99">
        <f>RES_hhdet_in_tesh!T147/RES_summary!T$21</f>
        <v>3.4689090859735696</v>
      </c>
      <c r="U147" s="99">
        <f>RES_hhdet_in_tesh!U147/RES_summary!U$21</f>
        <v>3.4833136049582643</v>
      </c>
      <c r="V147" s="99">
        <f>RES_hhdet_in_tesh!V147/RES_summary!V$21</f>
        <v>3.6909246783401524</v>
      </c>
      <c r="W147" s="99">
        <f>RES_hhdet_in_tesh!W147/RES_summary!W$21</f>
        <v>3.1007718831511379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7.0698297334400078</v>
      </c>
      <c r="D148" s="123">
        <v>7.0858827215074731</v>
      </c>
      <c r="E148" s="123">
        <v>7.2482138752142813</v>
      </c>
      <c r="F148" s="123">
        <v>7.0532394063231854</v>
      </c>
      <c r="G148" s="123">
        <v>7.0636893115110482</v>
      </c>
      <c r="H148" s="123">
        <v>7.181677293571564</v>
      </c>
      <c r="I148" s="123">
        <v>7.7729652661658655</v>
      </c>
      <c r="J148" s="123">
        <v>7.1485925345927548</v>
      </c>
      <c r="K148" s="123">
        <v>5.7138316840627486</v>
      </c>
      <c r="L148" s="123">
        <v>0</v>
      </c>
      <c r="M148" s="123">
        <v>5.6821580138425638</v>
      </c>
      <c r="N148" s="123">
        <v>6.3039465208875534</v>
      </c>
      <c r="O148" s="123">
        <v>7.716862743160787</v>
      </c>
      <c r="P148" s="123">
        <v>7.9178423845246915</v>
      </c>
      <c r="Q148" s="123">
        <v>9.0649599807845931</v>
      </c>
      <c r="R148" s="123">
        <v>9.3938316683437364</v>
      </c>
      <c r="S148" s="123">
        <v>9.8844037736742596</v>
      </c>
      <c r="T148" s="123">
        <v>12.189924742291316</v>
      </c>
      <c r="U148" s="123">
        <v>14.250849600250394</v>
      </c>
      <c r="V148" s="123">
        <v>13.177571320979675</v>
      </c>
      <c r="W148" s="123">
        <v>15.920116895536946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7.3954555431517051</v>
      </c>
      <c r="D149" s="99">
        <v>7.3419429457868377</v>
      </c>
      <c r="E149" s="99">
        <v>7.1731783575331285</v>
      </c>
      <c r="F149" s="99">
        <v>7.1078864111116351</v>
      </c>
      <c r="G149" s="99">
        <v>7.1833872698070742</v>
      </c>
      <c r="H149" s="99">
        <v>7.2704083773625952</v>
      </c>
      <c r="I149" s="99">
        <v>7.3716728711751722</v>
      </c>
      <c r="J149" s="99">
        <v>7.0949303881227994</v>
      </c>
      <c r="K149" s="99">
        <v>7.0860702498224057</v>
      </c>
      <c r="L149" s="99">
        <v>0</v>
      </c>
      <c r="M149" s="99">
        <v>6.8456682161371498</v>
      </c>
      <c r="N149" s="99">
        <v>6.84916775735645</v>
      </c>
      <c r="O149" s="99">
        <v>7.1418030661835461</v>
      </c>
      <c r="P149" s="99">
        <v>8.0023045466913629</v>
      </c>
      <c r="Q149" s="99">
        <v>8.5474520705052353</v>
      </c>
      <c r="R149" s="99">
        <v>9.0709633592792098</v>
      </c>
      <c r="S149" s="99">
        <v>10.926132878321431</v>
      </c>
      <c r="T149" s="99">
        <v>14.563021070798982</v>
      </c>
      <c r="U149" s="99">
        <v>11.917092787767778</v>
      </c>
      <c r="V149" s="99">
        <v>15.862714575504562</v>
      </c>
      <c r="W149" s="99">
        <v>18.429917676362635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14.656410421178897</v>
      </c>
      <c r="U150" s="99">
        <v>0</v>
      </c>
      <c r="V150" s="99">
        <v>15.892754814338639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4.6527363992942696</v>
      </c>
      <c r="U151" s="102">
        <v>0</v>
      </c>
      <c r="V151" s="102">
        <v>4.8306963835033949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10.003674021884628</v>
      </c>
      <c r="U152" s="105">
        <v>0</v>
      </c>
      <c r="V152" s="105">
        <v>11.062058430835245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6.8537326051767886</v>
      </c>
      <c r="D153" s="102">
        <v>7.019558925710526</v>
      </c>
      <c r="E153" s="102">
        <v>7.2652122125530534</v>
      </c>
      <c r="F153" s="102">
        <v>7.0440750017934457</v>
      </c>
      <c r="G153" s="102">
        <v>7.0476404232478949</v>
      </c>
      <c r="H153" s="102">
        <v>7.1690354993755321</v>
      </c>
      <c r="I153" s="102">
        <v>7.8258935197018102</v>
      </c>
      <c r="J153" s="102">
        <v>7.1531595257816871</v>
      </c>
      <c r="K153" s="102">
        <v>5.6492557515564128</v>
      </c>
      <c r="L153" s="102">
        <v>0</v>
      </c>
      <c r="M153" s="102">
        <v>5.6318702872364481</v>
      </c>
      <c r="N153" s="102">
        <v>6.281748577409286</v>
      </c>
      <c r="O153" s="102">
        <v>7.7489715419678795</v>
      </c>
      <c r="P153" s="102">
        <v>7.917022197637376</v>
      </c>
      <c r="Q153" s="102">
        <v>9.0893651744356543</v>
      </c>
      <c r="R153" s="102">
        <v>9.4174354639375188</v>
      </c>
      <c r="S153" s="102">
        <v>9.8579648986240134</v>
      </c>
      <c r="T153" s="102">
        <v>11.916072327651451</v>
      </c>
      <c r="U153" s="102">
        <v>14.377938337918081</v>
      </c>
      <c r="V153" s="102">
        <v>12.926391846379518</v>
      </c>
      <c r="W153" s="102">
        <v>15.757518744911968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5.6325209558734475</v>
      </c>
      <c r="N154" s="105">
        <v>6.2761063899635516</v>
      </c>
      <c r="O154" s="105">
        <v>7.735864369739935</v>
      </c>
      <c r="P154" s="105">
        <v>0</v>
      </c>
      <c r="Q154" s="105">
        <v>9.047999849650683</v>
      </c>
      <c r="R154" s="105">
        <v>9.3651481766722338</v>
      </c>
      <c r="S154" s="105">
        <v>9.8377364851927034</v>
      </c>
      <c r="T154" s="105">
        <v>12.009325260647955</v>
      </c>
      <c r="U154" s="105">
        <v>14.409510179202677</v>
      </c>
      <c r="V154" s="105">
        <v>12.931263864237112</v>
      </c>
      <c r="W154" s="105">
        <v>15.716681110027826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1.7674182787032673</v>
      </c>
      <c r="N155" s="99">
        <v>2.0721398686900478</v>
      </c>
      <c r="O155" s="99">
        <v>2.8097364967512082</v>
      </c>
      <c r="P155" s="99">
        <v>0</v>
      </c>
      <c r="Q155" s="99">
        <v>2.9672079233960607</v>
      </c>
      <c r="R155" s="99">
        <v>3.0882210627357503</v>
      </c>
      <c r="S155" s="99">
        <v>2.9597827697000705</v>
      </c>
      <c r="T155" s="99">
        <v>3.7976349131968044</v>
      </c>
      <c r="U155" s="99">
        <v>4.2774127820655874</v>
      </c>
      <c r="V155" s="99">
        <v>3.8732962549444476</v>
      </c>
      <c r="W155" s="99">
        <v>4.6693654187745226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3.8651026771701815</v>
      </c>
      <c r="N156" s="99">
        <v>4.2039665212735038</v>
      </c>
      <c r="O156" s="99">
        <v>4.9261278729887277</v>
      </c>
      <c r="P156" s="99">
        <v>0</v>
      </c>
      <c r="Q156" s="99">
        <v>6.0807919262546202</v>
      </c>
      <c r="R156" s="99">
        <v>6.2769271139364831</v>
      </c>
      <c r="S156" s="99">
        <v>6.8779537154926329</v>
      </c>
      <c r="T156" s="99">
        <v>8.2116903474511496</v>
      </c>
      <c r="U156" s="99">
        <v>10.132097397137089</v>
      </c>
      <c r="V156" s="99">
        <v>9.0579676092926622</v>
      </c>
      <c r="W156" s="99">
        <v>11.047315691253303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2.478890886613426</v>
      </c>
      <c r="D157" s="123">
        <v>2.2315267917630437</v>
      </c>
      <c r="E157" s="123">
        <v>2.4665823861232727</v>
      </c>
      <c r="F157" s="123">
        <v>2.6030438699831278</v>
      </c>
      <c r="G157" s="123">
        <v>2.5518570989765816</v>
      </c>
      <c r="H157" s="123">
        <v>2.2935110706223338</v>
      </c>
      <c r="I157" s="123">
        <v>2.571136543595347</v>
      </c>
      <c r="J157" s="123">
        <v>2.1868331750278682</v>
      </c>
      <c r="K157" s="123">
        <v>2.0296757664607079</v>
      </c>
      <c r="L157" s="123">
        <v>0</v>
      </c>
      <c r="M157" s="123">
        <v>2.0441629926043356</v>
      </c>
      <c r="N157" s="123">
        <v>2.1171625233154452</v>
      </c>
      <c r="O157" s="123">
        <v>2.0669997887801461</v>
      </c>
      <c r="P157" s="123">
        <v>2.4118664618417274</v>
      </c>
      <c r="Q157" s="123">
        <v>2.557526368068666</v>
      </c>
      <c r="R157" s="123">
        <v>2.633467039457559</v>
      </c>
      <c r="S157" s="123">
        <v>3.1714271700189314</v>
      </c>
      <c r="T157" s="123">
        <v>3.1207641430944553</v>
      </c>
      <c r="U157" s="123">
        <v>3.2779132704234182</v>
      </c>
      <c r="V157" s="123">
        <v>3.4905991211525733</v>
      </c>
      <c r="W157" s="123">
        <v>4.1377848050143928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2.630862572419129</v>
      </c>
      <c r="D158" s="99">
        <v>2.3606538633886247</v>
      </c>
      <c r="E158" s="99">
        <v>2.2954966068578488</v>
      </c>
      <c r="F158" s="99">
        <v>2.4704594750280613</v>
      </c>
      <c r="G158" s="99">
        <v>2.6059575757182034</v>
      </c>
      <c r="H158" s="99">
        <v>2.3864631280854738</v>
      </c>
      <c r="I158" s="99">
        <v>2.4254568909502923</v>
      </c>
      <c r="J158" s="99">
        <v>2.3103648554688925</v>
      </c>
      <c r="K158" s="99">
        <v>2.1563833833323671</v>
      </c>
      <c r="L158" s="99">
        <v>0</v>
      </c>
      <c r="M158" s="99">
        <v>2.0431111322005271</v>
      </c>
      <c r="N158" s="99">
        <v>2.0937974275649371</v>
      </c>
      <c r="O158" s="99">
        <v>2.1064620025165608</v>
      </c>
      <c r="P158" s="99">
        <v>2.3398650294634087</v>
      </c>
      <c r="Q158" s="99">
        <v>2.5406993912753078</v>
      </c>
      <c r="R158" s="99">
        <v>2.8956992111407813</v>
      </c>
      <c r="S158" s="99">
        <v>3.2577481377532296</v>
      </c>
      <c r="T158" s="99">
        <v>1.8898692447057157</v>
      </c>
      <c r="U158" s="99">
        <v>3.8749446594149788</v>
      </c>
      <c r="V158" s="99">
        <v>2.4326277234405551</v>
      </c>
      <c r="W158" s="99">
        <v>4.9340278398465047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2.4663015161916517</v>
      </c>
      <c r="D159" s="110">
        <v>2.2229183203213378</v>
      </c>
      <c r="E159" s="110">
        <v>2.4731445803964669</v>
      </c>
      <c r="F159" s="110">
        <v>2.6116825132804835</v>
      </c>
      <c r="G159" s="110">
        <v>2.5476955238426102</v>
      </c>
      <c r="H159" s="110">
        <v>2.2856860249685491</v>
      </c>
      <c r="I159" s="110">
        <v>2.5831651387678742</v>
      </c>
      <c r="J159" s="110">
        <v>2.1748784962755106</v>
      </c>
      <c r="K159" s="110">
        <v>2.0221336464088231</v>
      </c>
      <c r="L159" s="110">
        <v>0</v>
      </c>
      <c r="M159" s="110">
        <v>2.0442108044408722</v>
      </c>
      <c r="N159" s="110">
        <v>2.1181157262266601</v>
      </c>
      <c r="O159" s="110">
        <v>2.0654859991833203</v>
      </c>
      <c r="P159" s="110">
        <v>2.4133385827245393</v>
      </c>
      <c r="Q159" s="110">
        <v>2.5581216136493041</v>
      </c>
      <c r="R159" s="110">
        <v>2.6267431376195272</v>
      </c>
      <c r="S159" s="110">
        <v>3.1703774622637511</v>
      </c>
      <c r="T159" s="110">
        <v>3.1230442818379971</v>
      </c>
      <c r="U159" s="110">
        <v>3.2544051594818759</v>
      </c>
      <c r="V159" s="110">
        <v>3.5222831604069702</v>
      </c>
      <c r="W159" s="110">
        <v>4.0963811245136554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0</v>
      </c>
      <c r="E161" s="118">
        <f t="shared" si="54"/>
        <v>0</v>
      </c>
      <c r="F161" s="118">
        <f t="shared" si="54"/>
        <v>0</v>
      </c>
      <c r="G161" s="118">
        <f t="shared" si="54"/>
        <v>83.41433122047323</v>
      </c>
      <c r="H161" s="118">
        <f t="shared" si="54"/>
        <v>75.269082335153826</v>
      </c>
      <c r="I161" s="118">
        <f t="shared" si="54"/>
        <v>70.322467101208588</v>
      </c>
      <c r="J161" s="118">
        <f t="shared" si="54"/>
        <v>72.084225506751523</v>
      </c>
      <c r="K161" s="118">
        <f t="shared" si="54"/>
        <v>70.182799827700435</v>
      </c>
      <c r="L161" s="118">
        <f t="shared" si="54"/>
        <v>0</v>
      </c>
      <c r="M161" s="118">
        <f t="shared" si="54"/>
        <v>83.338973448685948</v>
      </c>
      <c r="N161" s="118">
        <f t="shared" si="54"/>
        <v>93.416667443036104</v>
      </c>
      <c r="O161" s="118">
        <f t="shared" si="54"/>
        <v>92.218080576430793</v>
      </c>
      <c r="P161" s="118">
        <f t="shared" si="54"/>
        <v>87.387485655148311</v>
      </c>
      <c r="Q161" s="118">
        <f t="shared" si="54"/>
        <v>89.925478085564308</v>
      </c>
      <c r="R161" s="118">
        <f t="shared" ref="R161:V161" si="55">R162+R164+R166+R175</f>
        <v>89.672797749831958</v>
      </c>
      <c r="S161" s="118">
        <f t="shared" si="55"/>
        <v>59.910698504317196</v>
      </c>
      <c r="T161" s="118">
        <f t="shared" si="55"/>
        <v>59.95616718967284</v>
      </c>
      <c r="U161" s="118">
        <f t="shared" si="55"/>
        <v>76.523151415020578</v>
      </c>
      <c r="V161" s="118">
        <f t="shared" si="55"/>
        <v>92.104268830517512</v>
      </c>
      <c r="W161" s="118">
        <f t="shared" ref="W161" si="56">W162+W164+W166+W175</f>
        <v>74.362094084755569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73.265839033267739</v>
      </c>
      <c r="H162" s="123">
        <f t="shared" si="57"/>
        <v>65.071644485796483</v>
      </c>
      <c r="I162" s="123">
        <f t="shared" si="57"/>
        <v>58.929574932692084</v>
      </c>
      <c r="J162" s="123">
        <f t="shared" si="57"/>
        <v>61.858238596377873</v>
      </c>
      <c r="K162" s="123">
        <f t="shared" si="57"/>
        <v>61.334166103944348</v>
      </c>
      <c r="L162" s="123">
        <f t="shared" si="57"/>
        <v>0</v>
      </c>
      <c r="M162" s="123">
        <f t="shared" si="57"/>
        <v>74.701503800512768</v>
      </c>
      <c r="N162" s="123">
        <f t="shared" si="57"/>
        <v>82.733077085997522</v>
      </c>
      <c r="O162" s="123">
        <f t="shared" si="57"/>
        <v>80.252209597909754</v>
      </c>
      <c r="P162" s="123">
        <f t="shared" si="57"/>
        <v>75.314327076675369</v>
      </c>
      <c r="Q162" s="123">
        <f t="shared" si="57"/>
        <v>75.395532812846142</v>
      </c>
      <c r="R162" s="123">
        <f t="shared" si="57"/>
        <v>74.652619796215717</v>
      </c>
      <c r="S162" s="123">
        <f t="shared" si="57"/>
        <v>43.772757022149399</v>
      </c>
      <c r="T162" s="123">
        <f t="shared" si="57"/>
        <v>41.200344734293843</v>
      </c>
      <c r="U162" s="123">
        <f t="shared" si="57"/>
        <v>55.689344491195328</v>
      </c>
      <c r="V162" s="123">
        <f t="shared" si="57"/>
        <v>72.269251655661421</v>
      </c>
      <c r="W162" s="123">
        <f t="shared" si="57"/>
        <v>52.741648050746996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73.265839033267739</v>
      </c>
      <c r="H163" s="110">
        <v>65.071644485796483</v>
      </c>
      <c r="I163" s="110">
        <v>58.929574932692084</v>
      </c>
      <c r="J163" s="110">
        <v>61.858238596377873</v>
      </c>
      <c r="K163" s="110">
        <v>61.334166103944348</v>
      </c>
      <c r="L163" s="110">
        <v>0</v>
      </c>
      <c r="M163" s="110">
        <v>74.701503800512768</v>
      </c>
      <c r="N163" s="110">
        <v>82.733077085997522</v>
      </c>
      <c r="O163" s="110">
        <v>80.252209597909754</v>
      </c>
      <c r="P163" s="110">
        <v>75.314327076675369</v>
      </c>
      <c r="Q163" s="110">
        <v>75.395532812846142</v>
      </c>
      <c r="R163" s="110">
        <v>74.652619796215717</v>
      </c>
      <c r="S163" s="110">
        <v>43.772757022149399</v>
      </c>
      <c r="T163" s="110">
        <v>41.200344734293843</v>
      </c>
      <c r="U163" s="110">
        <v>55.689344491195328</v>
      </c>
      <c r="V163" s="110">
        <v>72.269251655661421</v>
      </c>
      <c r="W163" s="110">
        <v>52.741648050746996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0.53282022328407619</v>
      </c>
      <c r="H164" s="123">
        <f t="shared" si="58"/>
        <v>0.72208565834081873</v>
      </c>
      <c r="I164" s="123">
        <f t="shared" si="58"/>
        <v>1.0484940240394176</v>
      </c>
      <c r="J164" s="123">
        <f t="shared" si="58"/>
        <v>0.89023366089319167</v>
      </c>
      <c r="K164" s="123">
        <f t="shared" si="58"/>
        <v>1.1069915367692276</v>
      </c>
      <c r="L164" s="123">
        <f t="shared" si="58"/>
        <v>0</v>
      </c>
      <c r="M164" s="123">
        <f t="shared" si="58"/>
        <v>0.91183500025492958</v>
      </c>
      <c r="N164" s="123">
        <f t="shared" si="58"/>
        <v>2.2626113315171779</v>
      </c>
      <c r="O164" s="123">
        <f t="shared" si="58"/>
        <v>2.1819082180131226</v>
      </c>
      <c r="P164" s="123">
        <f t="shared" si="58"/>
        <v>1.7435858097746482</v>
      </c>
      <c r="Q164" s="123">
        <f t="shared" si="58"/>
        <v>2.9073324765195663</v>
      </c>
      <c r="R164" s="123">
        <f t="shared" si="58"/>
        <v>2.9925135421073552</v>
      </c>
      <c r="S164" s="123">
        <f t="shared" si="58"/>
        <v>3.0820042523414406</v>
      </c>
      <c r="T164" s="123">
        <f t="shared" si="58"/>
        <v>3.4450298791699252</v>
      </c>
      <c r="U164" s="123">
        <f t="shared" si="58"/>
        <v>3.3050154029799188</v>
      </c>
      <c r="V164" s="123">
        <f t="shared" si="58"/>
        <v>3.1671315143624028</v>
      </c>
      <c r="W164" s="123">
        <f t="shared" si="58"/>
        <v>1.5633880179877135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</v>
      </c>
      <c r="D165" s="99">
        <f>RES_hhdet_in_tesh!D165/RES_summary!D$21</f>
        <v>0</v>
      </c>
      <c r="E165" s="99">
        <f>RES_hhdet_in_tesh!E165/RES_summary!E$21</f>
        <v>0</v>
      </c>
      <c r="F165" s="99">
        <f>RES_hhdet_in_tesh!F165/RES_summary!F$21</f>
        <v>0</v>
      </c>
      <c r="G165" s="99">
        <f>RES_hhdet_in_tesh!G165/RES_summary!G$21</f>
        <v>0.53282022328407619</v>
      </c>
      <c r="H165" s="99">
        <f>RES_hhdet_in_tesh!H165/RES_summary!H$21</f>
        <v>0.72208565834081873</v>
      </c>
      <c r="I165" s="99">
        <f>RES_hhdet_in_tesh!I165/RES_summary!I$21</f>
        <v>1.0484940240394176</v>
      </c>
      <c r="J165" s="99">
        <f>RES_hhdet_in_tesh!J165/RES_summary!J$21</f>
        <v>0.89023366089319167</v>
      </c>
      <c r="K165" s="99">
        <f>RES_hhdet_in_tesh!K165/RES_summary!K$21</f>
        <v>1.1069915367692276</v>
      </c>
      <c r="L165" s="99">
        <f>RES_hhdet_in_tesh!L165/RES_summary!L$21</f>
        <v>0</v>
      </c>
      <c r="M165" s="99">
        <f>RES_hhdet_in_tesh!M165/RES_summary!M$21</f>
        <v>0.91183500025492958</v>
      </c>
      <c r="N165" s="99">
        <f>RES_hhdet_in_tesh!N165/RES_summary!N$21</f>
        <v>2.2626113315171779</v>
      </c>
      <c r="O165" s="99">
        <f>RES_hhdet_in_tesh!O165/RES_summary!O$21</f>
        <v>2.1819082180131226</v>
      </c>
      <c r="P165" s="99">
        <f>RES_hhdet_in_tesh!P165/RES_summary!P$21</f>
        <v>1.7435858097746482</v>
      </c>
      <c r="Q165" s="99">
        <f>RES_hhdet_in_tesh!Q165/RES_summary!Q$21</f>
        <v>2.9073324765195663</v>
      </c>
      <c r="R165" s="99">
        <f>RES_hhdet_in_tesh!R165/RES_summary!R$21</f>
        <v>2.9925135421073552</v>
      </c>
      <c r="S165" s="99">
        <f>RES_hhdet_in_tesh!S165/RES_summary!S$21</f>
        <v>3.0820042523414406</v>
      </c>
      <c r="T165" s="99">
        <f>RES_hhdet_in_tesh!T165/RES_summary!T$21</f>
        <v>3.4450298791699252</v>
      </c>
      <c r="U165" s="99">
        <f>RES_hhdet_in_tesh!U165/RES_summary!U$21</f>
        <v>3.3050154029799188</v>
      </c>
      <c r="V165" s="99">
        <f>RES_hhdet_in_tesh!V165/RES_summary!V$21</f>
        <v>3.1671315143624028</v>
      </c>
      <c r="W165" s="99">
        <f>RES_hhdet_in_tesh!W165/RES_summary!W$21</f>
        <v>1.5633880179877135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7.0637650486679071</v>
      </c>
      <c r="H166" s="123">
        <v>7.181764173326755</v>
      </c>
      <c r="I166" s="123">
        <v>7.7734220705333046</v>
      </c>
      <c r="J166" s="123">
        <v>7.1485726243786099</v>
      </c>
      <c r="K166" s="123">
        <v>5.7117259471331963</v>
      </c>
      <c r="L166" s="123">
        <v>0</v>
      </c>
      <c r="M166" s="123">
        <v>5.6814728077920558</v>
      </c>
      <c r="N166" s="123">
        <v>6.3038279196608675</v>
      </c>
      <c r="O166" s="123">
        <v>7.7169675762521663</v>
      </c>
      <c r="P166" s="123">
        <v>7.9178022191226267</v>
      </c>
      <c r="Q166" s="123">
        <v>9.0650875864272447</v>
      </c>
      <c r="R166" s="123">
        <v>9.3940249643118783</v>
      </c>
      <c r="S166" s="123">
        <v>9.8844524079239502</v>
      </c>
      <c r="T166" s="123">
        <v>12.189923206253145</v>
      </c>
      <c r="U166" s="123">
        <v>14.250870028962932</v>
      </c>
      <c r="V166" s="123">
        <v>13.177257294903628</v>
      </c>
      <c r="W166" s="123">
        <v>15.919284726120159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7.1833872698070742</v>
      </c>
      <c r="H167" s="99">
        <v>7.2704083773625952</v>
      </c>
      <c r="I167" s="99">
        <v>7.3716728711751722</v>
      </c>
      <c r="J167" s="99">
        <v>7.0949303881227985</v>
      </c>
      <c r="K167" s="99">
        <v>7.086070249822404</v>
      </c>
      <c r="L167" s="99">
        <v>0</v>
      </c>
      <c r="M167" s="99">
        <v>6.8456682161371489</v>
      </c>
      <c r="N167" s="99">
        <v>6.8491677573564482</v>
      </c>
      <c r="O167" s="99">
        <v>7.1418030661835434</v>
      </c>
      <c r="P167" s="99">
        <v>8.0023045466913629</v>
      </c>
      <c r="Q167" s="99">
        <v>8.547452070505237</v>
      </c>
      <c r="R167" s="99">
        <v>9.070963359279208</v>
      </c>
      <c r="S167" s="99">
        <v>10.926132878321431</v>
      </c>
      <c r="T167" s="99">
        <v>14.563021070798982</v>
      </c>
      <c r="U167" s="99">
        <v>11.917092787767778</v>
      </c>
      <c r="V167" s="99">
        <v>15.86271457550456</v>
      </c>
      <c r="W167" s="99">
        <v>18.429917676362631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14.656410421178901</v>
      </c>
      <c r="U168" s="99">
        <v>0</v>
      </c>
      <c r="V168" s="99">
        <v>15.892754814338639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4.6527363992942696</v>
      </c>
      <c r="U169" s="102">
        <v>0</v>
      </c>
      <c r="V169" s="102">
        <v>4.8306963835033949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10.003674021884629</v>
      </c>
      <c r="U170" s="105">
        <v>0</v>
      </c>
      <c r="V170" s="105">
        <v>11.062058430835245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7.0476404232478949</v>
      </c>
      <c r="H171" s="102">
        <v>7.1690354993755303</v>
      </c>
      <c r="I171" s="102">
        <v>7.8258935197018076</v>
      </c>
      <c r="J171" s="102">
        <v>7.1531595257816862</v>
      </c>
      <c r="K171" s="102">
        <v>5.6492557515564128</v>
      </c>
      <c r="L171" s="102">
        <v>0</v>
      </c>
      <c r="M171" s="102">
        <v>5.6318702872364481</v>
      </c>
      <c r="N171" s="102">
        <v>6.281748577409286</v>
      </c>
      <c r="O171" s="102">
        <v>7.7489715419678795</v>
      </c>
      <c r="P171" s="102">
        <v>7.9170221976373778</v>
      </c>
      <c r="Q171" s="102">
        <v>9.0893651744356543</v>
      </c>
      <c r="R171" s="102">
        <v>9.4174354639375188</v>
      </c>
      <c r="S171" s="102">
        <v>9.8579648986240134</v>
      </c>
      <c r="T171" s="102">
        <v>11.916072327651454</v>
      </c>
      <c r="U171" s="102">
        <v>14.377938337918081</v>
      </c>
      <c r="V171" s="102">
        <v>12.92639184637952</v>
      </c>
      <c r="W171" s="102">
        <v>15.757518744911968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5.6325209558734475</v>
      </c>
      <c r="N172" s="105">
        <v>6.2761063899635507</v>
      </c>
      <c r="O172" s="105">
        <v>7.735864369739935</v>
      </c>
      <c r="P172" s="105">
        <v>0</v>
      </c>
      <c r="Q172" s="105">
        <v>9.0479998496506848</v>
      </c>
      <c r="R172" s="105">
        <v>9.3651481766722338</v>
      </c>
      <c r="S172" s="105">
        <v>9.8377364851926998</v>
      </c>
      <c r="T172" s="105">
        <v>12.009325260647953</v>
      </c>
      <c r="U172" s="105">
        <v>14.409510179202677</v>
      </c>
      <c r="V172" s="105">
        <v>12.931263864237106</v>
      </c>
      <c r="W172" s="105">
        <v>15.716681110027826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1.7674182787032671</v>
      </c>
      <c r="N173" s="99">
        <v>2.0721398686900483</v>
      </c>
      <c r="O173" s="99">
        <v>2.8097364967512082</v>
      </c>
      <c r="P173" s="99">
        <v>0</v>
      </c>
      <c r="Q173" s="99">
        <v>2.9672079233960615</v>
      </c>
      <c r="R173" s="99">
        <v>3.0882210627357503</v>
      </c>
      <c r="S173" s="99">
        <v>2.9597827697000705</v>
      </c>
      <c r="T173" s="99">
        <v>3.7976349131968044</v>
      </c>
      <c r="U173" s="99">
        <v>4.2774127820655874</v>
      </c>
      <c r="V173" s="99">
        <v>3.8732962549444467</v>
      </c>
      <c r="W173" s="99">
        <v>4.6693654187745217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3.8651026771701815</v>
      </c>
      <c r="N174" s="110">
        <v>4.2039665212735038</v>
      </c>
      <c r="O174" s="110">
        <v>4.9261278729887277</v>
      </c>
      <c r="P174" s="110">
        <v>0</v>
      </c>
      <c r="Q174" s="110">
        <v>6.0807919262546228</v>
      </c>
      <c r="R174" s="110">
        <v>6.2769271139364848</v>
      </c>
      <c r="S174" s="110">
        <v>6.8779537154926302</v>
      </c>
      <c r="T174" s="110">
        <v>8.2116903474511478</v>
      </c>
      <c r="U174" s="110">
        <v>10.132097397137089</v>
      </c>
      <c r="V174" s="110">
        <v>9.0579676092926622</v>
      </c>
      <c r="W174" s="110">
        <v>11.047315691253305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0</v>
      </c>
      <c r="E175" s="123">
        <v>0</v>
      </c>
      <c r="F175" s="123">
        <v>0</v>
      </c>
      <c r="G175" s="123">
        <v>2.5519069152535074</v>
      </c>
      <c r="H175" s="123">
        <v>2.2935880176897707</v>
      </c>
      <c r="I175" s="123">
        <v>2.570976073943783</v>
      </c>
      <c r="J175" s="123">
        <v>2.1871806251018491</v>
      </c>
      <c r="K175" s="123">
        <v>2.0299162398536663</v>
      </c>
      <c r="L175" s="123">
        <v>0</v>
      </c>
      <c r="M175" s="123">
        <v>2.0441618401261876</v>
      </c>
      <c r="N175" s="123">
        <v>2.1171511058605432</v>
      </c>
      <c r="O175" s="123">
        <v>2.0669951842557426</v>
      </c>
      <c r="P175" s="123">
        <v>2.4117705495756727</v>
      </c>
      <c r="Q175" s="123">
        <v>2.5575252097713563</v>
      </c>
      <c r="R175" s="123">
        <v>2.6336394471969955</v>
      </c>
      <c r="S175" s="123">
        <v>3.1714848219024008</v>
      </c>
      <c r="T175" s="123">
        <v>3.1208693699559298</v>
      </c>
      <c r="U175" s="123">
        <v>3.2779214918823958</v>
      </c>
      <c r="V175" s="123">
        <v>3.4906283655900689</v>
      </c>
      <c r="W175" s="123">
        <v>4.1377732899007134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2.6059575757182039</v>
      </c>
      <c r="H176" s="99">
        <v>2.3864631280854738</v>
      </c>
      <c r="I176" s="99">
        <v>2.4254568909502923</v>
      </c>
      <c r="J176" s="99">
        <v>2.3103648554688925</v>
      </c>
      <c r="K176" s="99">
        <v>2.1563833833323671</v>
      </c>
      <c r="L176" s="99">
        <v>0</v>
      </c>
      <c r="M176" s="99">
        <v>2.0431111322005271</v>
      </c>
      <c r="N176" s="99">
        <v>2.0937974275649367</v>
      </c>
      <c r="O176" s="99">
        <v>2.1064620025165608</v>
      </c>
      <c r="P176" s="99">
        <v>2.3398650294634082</v>
      </c>
      <c r="Q176" s="99">
        <v>2.5406993912753078</v>
      </c>
      <c r="R176" s="99">
        <v>2.8956992111407818</v>
      </c>
      <c r="S176" s="99">
        <v>3.2577481377532282</v>
      </c>
      <c r="T176" s="99">
        <v>1.8898692447057157</v>
      </c>
      <c r="U176" s="99">
        <v>3.8749446594149788</v>
      </c>
      <c r="V176" s="99">
        <v>2.4326277234405551</v>
      </c>
      <c r="W176" s="99">
        <v>4.9340278398465047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2.5476955238426107</v>
      </c>
      <c r="H177" s="110">
        <v>2.2856860249685491</v>
      </c>
      <c r="I177" s="110">
        <v>2.5831651387678733</v>
      </c>
      <c r="J177" s="110">
        <v>2.174878496275511</v>
      </c>
      <c r="K177" s="110">
        <v>2.0221336464088231</v>
      </c>
      <c r="L177" s="110">
        <v>0</v>
      </c>
      <c r="M177" s="110">
        <v>2.0442108044408731</v>
      </c>
      <c r="N177" s="110">
        <v>2.1181157262266606</v>
      </c>
      <c r="O177" s="110">
        <v>2.0654859991833208</v>
      </c>
      <c r="P177" s="110">
        <v>2.4133385827245388</v>
      </c>
      <c r="Q177" s="110">
        <v>2.5581216136493041</v>
      </c>
      <c r="R177" s="110">
        <v>2.6267431376195272</v>
      </c>
      <c r="S177" s="110">
        <v>3.1703774622637511</v>
      </c>
      <c r="T177" s="110">
        <v>3.1230442818379971</v>
      </c>
      <c r="U177" s="110">
        <v>3.2544051594818759</v>
      </c>
      <c r="V177" s="110">
        <v>3.5222831604069702</v>
      </c>
      <c r="W177" s="110">
        <v>4.0963811245136554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55.97325659525648</v>
      </c>
      <c r="D3" s="118">
        <f t="shared" si="0"/>
        <v>94.382990248121288</v>
      </c>
      <c r="E3" s="118">
        <f t="shared" si="0"/>
        <v>60.273885305289227</v>
      </c>
      <c r="F3" s="118">
        <f t="shared" si="0"/>
        <v>74.073086976826801</v>
      </c>
      <c r="G3" s="118">
        <f t="shared" si="0"/>
        <v>36.073702306189794</v>
      </c>
      <c r="H3" s="118">
        <f t="shared" si="0"/>
        <v>35.832361450206257</v>
      </c>
      <c r="I3" s="118">
        <f t="shared" si="0"/>
        <v>32.217098978215461</v>
      </c>
      <c r="J3" s="118">
        <f t="shared" si="0"/>
        <v>51.449476067572704</v>
      </c>
      <c r="K3" s="118">
        <f t="shared" si="0"/>
        <v>40.296317053244053</v>
      </c>
      <c r="L3" s="118">
        <f t="shared" si="0"/>
        <v>0</v>
      </c>
      <c r="M3" s="118">
        <f t="shared" si="0"/>
        <v>0</v>
      </c>
      <c r="N3" s="118">
        <f t="shared" si="0"/>
        <v>55.183317525339604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43.735125325065908</v>
      </c>
      <c r="S3" s="118">
        <f t="shared" si="1"/>
        <v>43.930275970986592</v>
      </c>
      <c r="T3" s="118">
        <f t="shared" si="1"/>
        <v>32.896884839220291</v>
      </c>
      <c r="U3" s="118">
        <f t="shared" si="1"/>
        <v>27.042523816514514</v>
      </c>
      <c r="V3" s="118">
        <f t="shared" si="1"/>
        <v>39.981795552399653</v>
      </c>
      <c r="W3" s="118">
        <f t="shared" ref="W3" si="2">W4+W7+W9+W19</f>
        <v>31.522336144242995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52.41267026557842</v>
      </c>
      <c r="D4" s="123">
        <f t="shared" si="3"/>
        <v>88.206800438494511</v>
      </c>
      <c r="E4" s="123">
        <f t="shared" si="3"/>
        <v>56.101948592434546</v>
      </c>
      <c r="F4" s="123">
        <f t="shared" si="3"/>
        <v>70.490720034547337</v>
      </c>
      <c r="G4" s="123">
        <f t="shared" si="3"/>
        <v>35.176022038318138</v>
      </c>
      <c r="H4" s="123">
        <f t="shared" si="3"/>
        <v>33.86159331653036</v>
      </c>
      <c r="I4" s="123">
        <f t="shared" si="3"/>
        <v>29.340323061172253</v>
      </c>
      <c r="J4" s="123">
        <f t="shared" si="3"/>
        <v>44.284300193631061</v>
      </c>
      <c r="K4" s="123">
        <f t="shared" si="3"/>
        <v>34.939166278111841</v>
      </c>
      <c r="L4" s="123">
        <f t="shared" si="3"/>
        <v>0</v>
      </c>
      <c r="M4" s="123">
        <f t="shared" si="3"/>
        <v>0</v>
      </c>
      <c r="N4" s="123">
        <f t="shared" si="3"/>
        <v>50.479317396389916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37.463911012651074</v>
      </c>
      <c r="S4" s="123">
        <f t="shared" si="4"/>
        <v>37.337650323203462</v>
      </c>
      <c r="T4" s="123">
        <f t="shared" si="4"/>
        <v>26.939918139482746</v>
      </c>
      <c r="U4" s="123">
        <f t="shared" si="4"/>
        <v>21.230926945927902</v>
      </c>
      <c r="V4" s="123">
        <f t="shared" si="4"/>
        <v>30.410374517510643</v>
      </c>
      <c r="W4" s="123">
        <f t="shared" ref="W4" si="5">SUM(W5:W6)</f>
        <v>25.842287799850173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52.41267026557842</v>
      </c>
      <c r="D5" s="99">
        <v>88.206800438494511</v>
      </c>
      <c r="E5" s="99">
        <v>56.101948592434546</v>
      </c>
      <c r="F5" s="99">
        <v>70.490720034547337</v>
      </c>
      <c r="G5" s="99">
        <v>35.176022038318138</v>
      </c>
      <c r="H5" s="99">
        <v>33.86159331653036</v>
      </c>
      <c r="I5" s="99">
        <v>29.340323061172253</v>
      </c>
      <c r="J5" s="99">
        <v>44.284300193631061</v>
      </c>
      <c r="K5" s="99">
        <v>34.939166278111841</v>
      </c>
      <c r="L5" s="99">
        <v>0</v>
      </c>
      <c r="M5" s="99">
        <v>0</v>
      </c>
      <c r="N5" s="99">
        <v>50.479317396389916</v>
      </c>
      <c r="O5" s="99">
        <v>0</v>
      </c>
      <c r="P5" s="99">
        <v>0</v>
      </c>
      <c r="Q5" s="99">
        <v>0</v>
      </c>
      <c r="R5" s="99">
        <v>37.463911012651074</v>
      </c>
      <c r="S5" s="99">
        <v>37.337650323203462</v>
      </c>
      <c r="T5" s="99">
        <v>26.939918139482746</v>
      </c>
      <c r="U5" s="99">
        <v>21.230926945927902</v>
      </c>
      <c r="V5" s="99">
        <v>30.410374517510643</v>
      </c>
      <c r="W5" s="99">
        <v>25.842287799850173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3.3584151321378006</v>
      </c>
      <c r="D9" s="123">
        <v>5.673169073423443</v>
      </c>
      <c r="E9" s="123">
        <v>3.8092817791883613</v>
      </c>
      <c r="F9" s="123">
        <v>3.2051550455927638</v>
      </c>
      <c r="G9" s="123">
        <v>0.48707278164165552</v>
      </c>
      <c r="H9" s="123">
        <v>1.614145341308989</v>
      </c>
      <c r="I9" s="123">
        <v>2.385557728779041</v>
      </c>
      <c r="J9" s="123">
        <v>5.5537635044742357</v>
      </c>
      <c r="K9" s="123">
        <v>4.1285624732628374</v>
      </c>
      <c r="L9" s="123">
        <v>0</v>
      </c>
      <c r="M9" s="123">
        <v>0</v>
      </c>
      <c r="N9" s="123">
        <v>3.5652115576788117</v>
      </c>
      <c r="O9" s="123">
        <v>0</v>
      </c>
      <c r="P9" s="123">
        <v>0</v>
      </c>
      <c r="Q9" s="123">
        <v>0</v>
      </c>
      <c r="R9" s="123">
        <v>4.6893897627460506</v>
      </c>
      <c r="S9" s="123">
        <v>5.0236480906770034</v>
      </c>
      <c r="T9" s="123">
        <v>4.1900973798497372</v>
      </c>
      <c r="U9" s="123">
        <v>4.2644168900315957</v>
      </c>
      <c r="V9" s="123">
        <v>7.2727775269310575</v>
      </c>
      <c r="W9" s="123">
        <v>3.4019930168394619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3.3584151321378006</v>
      </c>
      <c r="D10" s="99">
        <v>5.673169073423443</v>
      </c>
      <c r="E10" s="99">
        <v>3.8092817791883613</v>
      </c>
      <c r="F10" s="99">
        <v>5.1771962981442501</v>
      </c>
      <c r="G10" s="99">
        <v>3.449039413727002</v>
      </c>
      <c r="H10" s="99">
        <v>3.6924980295549386</v>
      </c>
      <c r="I10" s="99">
        <v>3.8195402400866962</v>
      </c>
      <c r="J10" s="99">
        <v>5.5537635044742357</v>
      </c>
      <c r="K10" s="99">
        <v>4.1285624732628374</v>
      </c>
      <c r="L10" s="99">
        <v>0</v>
      </c>
      <c r="M10" s="99">
        <v>0</v>
      </c>
      <c r="N10" s="99">
        <v>3.6521679371343927</v>
      </c>
      <c r="O10" s="99">
        <v>0</v>
      </c>
      <c r="P10" s="99">
        <v>0</v>
      </c>
      <c r="Q10" s="99">
        <v>0</v>
      </c>
      <c r="R10" s="99">
        <v>4.8047266285069918</v>
      </c>
      <c r="S10" s="99">
        <v>5.5638421158100471</v>
      </c>
      <c r="T10" s="99">
        <v>5.442246565488241</v>
      </c>
      <c r="U10" s="99">
        <v>5.2696073678702762</v>
      </c>
      <c r="V10" s="99">
        <v>7.9994724549616851</v>
      </c>
      <c r="W10" s="99">
        <v>5.9841223186965244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3.1095667241292051</v>
      </c>
      <c r="G11" s="99">
        <v>3.1165953908211272</v>
      </c>
      <c r="H11" s="99">
        <v>3.1258529130360224</v>
      </c>
      <c r="I11" s="99">
        <v>3.1378076754639963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2.584567816715774</v>
      </c>
      <c r="S11" s="99">
        <v>2.9873905037987685</v>
      </c>
      <c r="T11" s="99">
        <v>3.8412376004850888</v>
      </c>
      <c r="U11" s="99">
        <v>3.0535167043545877</v>
      </c>
      <c r="V11" s="99">
        <v>3.9820149955661983</v>
      </c>
      <c r="W11" s="99">
        <v>4.5827110289567381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1.2272361562362428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1.2272361562362428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0.20217119754026075</v>
      </c>
      <c r="D19" s="123">
        <v>0.5030207362033432</v>
      </c>
      <c r="E19" s="123">
        <v>0.36265493366632046</v>
      </c>
      <c r="F19" s="123">
        <v>0.37721189668670035</v>
      </c>
      <c r="G19" s="123">
        <v>0.41060748623000093</v>
      </c>
      <c r="H19" s="123">
        <v>0.35662279236690286</v>
      </c>
      <c r="I19" s="123">
        <v>0.49121818826416652</v>
      </c>
      <c r="J19" s="123">
        <v>1.6114123694674067</v>
      </c>
      <c r="K19" s="123">
        <v>1.2285883018693751</v>
      </c>
      <c r="L19" s="123">
        <v>0</v>
      </c>
      <c r="M19" s="123">
        <v>0</v>
      </c>
      <c r="N19" s="123">
        <v>1.1387885712708747</v>
      </c>
      <c r="O19" s="123">
        <v>0</v>
      </c>
      <c r="P19" s="123">
        <v>0</v>
      </c>
      <c r="Q19" s="123">
        <v>0</v>
      </c>
      <c r="R19" s="123">
        <v>1.5818245496687837</v>
      </c>
      <c r="S19" s="123">
        <v>1.5689775571061324</v>
      </c>
      <c r="T19" s="123">
        <v>1.7668693198878107</v>
      </c>
      <c r="U19" s="123">
        <v>1.5471799805550173</v>
      </c>
      <c r="V19" s="123">
        <v>2.2986435079579572</v>
      </c>
      <c r="W19" s="123">
        <v>2.2780553275533602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1.6199405194448659</v>
      </c>
      <c r="D20" s="99">
        <v>2.7661220031018998</v>
      </c>
      <c r="E20" s="99">
        <v>1.8415207033371097</v>
      </c>
      <c r="F20" s="99">
        <v>2.5141617707193569</v>
      </c>
      <c r="G20" s="99">
        <v>1.3007721386466062</v>
      </c>
      <c r="H20" s="99">
        <v>1.4173483645491574</v>
      </c>
      <c r="I20" s="99">
        <v>1.4003694329780052</v>
      </c>
      <c r="J20" s="99">
        <v>1.9557296704284886</v>
      </c>
      <c r="K20" s="99">
        <v>1.4212288816019456</v>
      </c>
      <c r="L20" s="99">
        <v>0</v>
      </c>
      <c r="M20" s="99">
        <v>0</v>
      </c>
      <c r="N20" s="99">
        <v>1.4559835307306876</v>
      </c>
      <c r="O20" s="99">
        <v>0</v>
      </c>
      <c r="P20" s="99">
        <v>0</v>
      </c>
      <c r="Q20" s="99">
        <v>0</v>
      </c>
      <c r="R20" s="99">
        <v>1.7584742281704291</v>
      </c>
      <c r="S20" s="99">
        <v>1.7833506094476512</v>
      </c>
      <c r="T20" s="99">
        <v>1.926169247574232</v>
      </c>
      <c r="U20" s="99">
        <v>1.5795615785729484</v>
      </c>
      <c r="V20" s="99">
        <v>2.3147538940885251</v>
      </c>
      <c r="W20" s="99">
        <v>2.3642281497022002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1.0137741608761581</v>
      </c>
      <c r="D21" s="99">
        <v>0.90891086657107378</v>
      </c>
      <c r="E21" s="99">
        <v>0.88311414852829728</v>
      </c>
      <c r="F21" s="99">
        <v>0.94966424137362104</v>
      </c>
      <c r="G21" s="99">
        <v>1.0009599943314516</v>
      </c>
      <c r="H21" s="99">
        <v>0.91593680513411213</v>
      </c>
      <c r="I21" s="99">
        <v>0.9301887252944212</v>
      </c>
      <c r="J21" s="99">
        <v>0.88538887074099193</v>
      </c>
      <c r="K21" s="99">
        <v>0.8257869489027454</v>
      </c>
      <c r="L21" s="99">
        <v>0</v>
      </c>
      <c r="M21" s="99">
        <v>0</v>
      </c>
      <c r="N21" s="99">
        <v>0.80097396852287639</v>
      </c>
      <c r="O21" s="99">
        <v>0</v>
      </c>
      <c r="P21" s="99">
        <v>0</v>
      </c>
      <c r="Q21" s="99">
        <v>0</v>
      </c>
      <c r="R21" s="99">
        <v>1.1051619307037082</v>
      </c>
      <c r="S21" s="99">
        <v>1.2386293680299512</v>
      </c>
      <c r="T21" s="99">
        <v>0</v>
      </c>
      <c r="U21" s="99">
        <v>1.4601546157738521</v>
      </c>
      <c r="V21" s="99">
        <v>0.91280541195219644</v>
      </c>
      <c r="W21" s="99">
        <v>1.8442331793350506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32.182452157356778</v>
      </c>
      <c r="D24" s="118">
        <f t="shared" si="7"/>
        <v>59.475689464014472</v>
      </c>
      <c r="E24" s="118">
        <f t="shared" si="7"/>
        <v>21.777803182394834</v>
      </c>
      <c r="F24" s="118">
        <f t="shared" si="7"/>
        <v>5.2680010276529563</v>
      </c>
      <c r="G24" s="118">
        <f t="shared" si="7"/>
        <v>12.351024573890486</v>
      </c>
      <c r="H24" s="118">
        <f t="shared" si="7"/>
        <v>35.309648631115316</v>
      </c>
      <c r="I24" s="118">
        <f t="shared" si="7"/>
        <v>22.223250792200499</v>
      </c>
      <c r="J24" s="118">
        <f t="shared" si="7"/>
        <v>37.313083762611868</v>
      </c>
      <c r="K24" s="118">
        <f t="shared" si="7"/>
        <v>37.774634326063378</v>
      </c>
      <c r="L24" s="118">
        <f t="shared" si="7"/>
        <v>26.314802215057036</v>
      </c>
      <c r="M24" s="118">
        <f t="shared" si="7"/>
        <v>0</v>
      </c>
      <c r="N24" s="118">
        <f t="shared" si="7"/>
        <v>0</v>
      </c>
      <c r="O24" s="118">
        <f t="shared" si="7"/>
        <v>25.508621106752688</v>
      </c>
      <c r="P24" s="118">
        <f t="shared" si="7"/>
        <v>2.2197564719365097</v>
      </c>
      <c r="Q24" s="118">
        <f t="shared" si="7"/>
        <v>0</v>
      </c>
      <c r="R24" s="118">
        <f t="shared" ref="R24:V24" si="8">R25+R28+R30+R39</f>
        <v>21.863348903991042</v>
      </c>
      <c r="S24" s="118">
        <f t="shared" si="8"/>
        <v>21.111085099864546</v>
      </c>
      <c r="T24" s="118">
        <f t="shared" si="8"/>
        <v>18.613338944004092</v>
      </c>
      <c r="U24" s="118">
        <f t="shared" si="8"/>
        <v>15.002017477081949</v>
      </c>
      <c r="V24" s="118">
        <f t="shared" si="8"/>
        <v>15.706857021003321</v>
      </c>
      <c r="W24" s="118">
        <f t="shared" ref="W24" si="9">W25+W28+W30+W39</f>
        <v>17.55637132750379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30.783041612147418</v>
      </c>
      <c r="D25" s="123">
        <f t="shared" si="10"/>
        <v>58.7402927851128</v>
      </c>
      <c r="E25" s="123">
        <f t="shared" si="10"/>
        <v>21.152818356665435</v>
      </c>
      <c r="F25" s="123">
        <f t="shared" si="10"/>
        <v>4.7681192324038095</v>
      </c>
      <c r="G25" s="123">
        <f t="shared" si="10"/>
        <v>11.913804502923515</v>
      </c>
      <c r="H25" s="123">
        <f t="shared" si="10"/>
        <v>34.844550678300052</v>
      </c>
      <c r="I25" s="123">
        <f t="shared" si="10"/>
        <v>21.785983575425888</v>
      </c>
      <c r="J25" s="123">
        <f t="shared" si="10"/>
        <v>37.004021949984839</v>
      </c>
      <c r="K25" s="123">
        <f t="shared" si="10"/>
        <v>37.590965526799152</v>
      </c>
      <c r="L25" s="123">
        <f t="shared" si="10"/>
        <v>26.231566287204618</v>
      </c>
      <c r="M25" s="123">
        <f t="shared" si="10"/>
        <v>0</v>
      </c>
      <c r="N25" s="123">
        <f t="shared" si="10"/>
        <v>0</v>
      </c>
      <c r="O25" s="123">
        <f t="shared" si="10"/>
        <v>25.3483564192064</v>
      </c>
      <c r="P25" s="123">
        <f t="shared" si="10"/>
        <v>2.2197564719365097</v>
      </c>
      <c r="Q25" s="123">
        <f t="shared" si="10"/>
        <v>0</v>
      </c>
      <c r="R25" s="123">
        <f t="shared" ref="R25:V25" si="11">SUM(R26:R27)</f>
        <v>21.660952208373779</v>
      </c>
      <c r="S25" s="123">
        <f t="shared" si="11"/>
        <v>21.015039193686622</v>
      </c>
      <c r="T25" s="123">
        <f t="shared" si="11"/>
        <v>18.281380139023899</v>
      </c>
      <c r="U25" s="123">
        <f t="shared" si="11"/>
        <v>14.778297859589143</v>
      </c>
      <c r="V25" s="123">
        <f t="shared" si="11"/>
        <v>15.324168419398184</v>
      </c>
      <c r="W25" s="123">
        <f t="shared" ref="W25" si="12">SUM(W26:W27)</f>
        <v>17.190810637555391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30.783041612147418</v>
      </c>
      <c r="D26" s="99">
        <v>58.7402927851128</v>
      </c>
      <c r="E26" s="99">
        <v>21.152818356665435</v>
      </c>
      <c r="F26" s="99">
        <v>4.7681192324038095</v>
      </c>
      <c r="G26" s="99">
        <v>11.913804502923515</v>
      </c>
      <c r="H26" s="99">
        <v>34.844550678300052</v>
      </c>
      <c r="I26" s="99">
        <v>21.785983575425888</v>
      </c>
      <c r="J26" s="99">
        <v>37.004021949984839</v>
      </c>
      <c r="K26" s="99">
        <v>37.590965526799152</v>
      </c>
      <c r="L26" s="99">
        <v>26.231566287204618</v>
      </c>
      <c r="M26" s="99">
        <v>0</v>
      </c>
      <c r="N26" s="99">
        <v>0</v>
      </c>
      <c r="O26" s="99">
        <v>25.3483564192064</v>
      </c>
      <c r="P26" s="99">
        <v>2.2197564719365097</v>
      </c>
      <c r="Q26" s="99">
        <v>0</v>
      </c>
      <c r="R26" s="99">
        <v>21.660952208373779</v>
      </c>
      <c r="S26" s="99">
        <v>21.015039193686622</v>
      </c>
      <c r="T26" s="99">
        <v>18.281380139023899</v>
      </c>
      <c r="U26" s="99">
        <v>14.778297859589143</v>
      </c>
      <c r="V26" s="99">
        <v>15.324168419398184</v>
      </c>
      <c r="W26" s="99">
        <v>17.190810637555391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1.3234429724305206</v>
      </c>
      <c r="D30" s="123">
        <v>0.68113334358399491</v>
      </c>
      <c r="E30" s="123">
        <v>0.58713707650675528</v>
      </c>
      <c r="F30" s="123">
        <v>0.44422381773274366</v>
      </c>
      <c r="G30" s="123">
        <v>0.36572292851472415</v>
      </c>
      <c r="H30" s="123">
        <v>0.39331924071314184</v>
      </c>
      <c r="I30" s="123">
        <v>0.36706429411088254</v>
      </c>
      <c r="J30" s="123">
        <v>0.22960383704770923</v>
      </c>
      <c r="K30" s="123">
        <v>0.1336211053913369</v>
      </c>
      <c r="L30" s="123">
        <v>5.4894988911032457E-2</v>
      </c>
      <c r="M30" s="123">
        <v>0</v>
      </c>
      <c r="N30" s="123">
        <v>0</v>
      </c>
      <c r="O30" s="123">
        <v>0.1288691517600892</v>
      </c>
      <c r="P30" s="123">
        <v>0</v>
      </c>
      <c r="Q30" s="123">
        <v>0</v>
      </c>
      <c r="R30" s="123">
        <v>0.16674631075585639</v>
      </c>
      <c r="S30" s="123">
        <v>6.7895238722699272E-2</v>
      </c>
      <c r="T30" s="123">
        <v>0.33195880498019281</v>
      </c>
      <c r="U30" s="123">
        <v>0.1696398169085882</v>
      </c>
      <c r="V30" s="123">
        <v>0.35324326573571108</v>
      </c>
      <c r="W30" s="123">
        <v>0.27774006236101439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3.3043382601974929</v>
      </c>
      <c r="D31" s="99">
        <v>3.2597095728662615</v>
      </c>
      <c r="E31" s="99">
        <v>3.1615073350363745</v>
      </c>
      <c r="F31" s="99">
        <v>3.1095667241292055</v>
      </c>
      <c r="G31" s="99">
        <v>3.1165953908211272</v>
      </c>
      <c r="H31" s="99">
        <v>3.1258529130360224</v>
      </c>
      <c r="I31" s="99">
        <v>3.1378076754639963</v>
      </c>
      <c r="J31" s="99">
        <v>2.98484988162022</v>
      </c>
      <c r="K31" s="99">
        <v>2.9396643186094114</v>
      </c>
      <c r="L31" s="99">
        <v>2.799644434462655</v>
      </c>
      <c r="M31" s="99">
        <v>0</v>
      </c>
      <c r="N31" s="99">
        <v>0</v>
      </c>
      <c r="O31" s="99">
        <v>2.4807311713817173</v>
      </c>
      <c r="P31" s="99">
        <v>0</v>
      </c>
      <c r="Q31" s="99">
        <v>0</v>
      </c>
      <c r="R31" s="99">
        <v>2.584567816715774</v>
      </c>
      <c r="S31" s="99">
        <v>2.987390503798768</v>
      </c>
      <c r="T31" s="99">
        <v>3.8412376004850883</v>
      </c>
      <c r="U31" s="99">
        <v>3.0535167043545881</v>
      </c>
      <c r="V31" s="99">
        <v>3.9820149955661974</v>
      </c>
      <c r="W31" s="99">
        <v>4.5827110289567372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7.596757277883355E-2</v>
      </c>
      <c r="D39" s="123">
        <v>5.4263335317676048E-2</v>
      </c>
      <c r="E39" s="123">
        <v>3.7847749222641315E-2</v>
      </c>
      <c r="F39" s="123">
        <v>5.5657977516402696E-2</v>
      </c>
      <c r="G39" s="123">
        <v>7.1497142452246545E-2</v>
      </c>
      <c r="H39" s="123">
        <v>7.1778712102121389E-2</v>
      </c>
      <c r="I39" s="123">
        <v>7.0202922663729905E-2</v>
      </c>
      <c r="J39" s="123">
        <v>7.9457975579319787E-2</v>
      </c>
      <c r="K39" s="123">
        <v>5.0047693872893664E-2</v>
      </c>
      <c r="L39" s="123">
        <v>2.8340938941383217E-2</v>
      </c>
      <c r="M39" s="123">
        <v>0</v>
      </c>
      <c r="N39" s="123">
        <v>0</v>
      </c>
      <c r="O39" s="123">
        <v>3.139553578620019E-2</v>
      </c>
      <c r="P39" s="123">
        <v>0</v>
      </c>
      <c r="Q39" s="123">
        <v>0</v>
      </c>
      <c r="R39" s="123">
        <v>3.5650384861409937E-2</v>
      </c>
      <c r="S39" s="123">
        <v>2.8150667455226167E-2</v>
      </c>
      <c r="T39" s="123">
        <v>0</v>
      </c>
      <c r="U39" s="123">
        <v>5.4079800584216735E-2</v>
      </c>
      <c r="V39" s="123">
        <v>2.9445335869425694E-2</v>
      </c>
      <c r="W39" s="123">
        <v>8.7820627587383335E-2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1.0137741608761581</v>
      </c>
      <c r="D40" s="99">
        <v>0.90891086657107378</v>
      </c>
      <c r="E40" s="99">
        <v>0.8831141485282975</v>
      </c>
      <c r="F40" s="99">
        <v>0.94966424137362104</v>
      </c>
      <c r="G40" s="99">
        <v>1.0009599943314518</v>
      </c>
      <c r="H40" s="99">
        <v>0.91593680513411224</v>
      </c>
      <c r="I40" s="99">
        <v>0.9301887252944212</v>
      </c>
      <c r="J40" s="99">
        <v>0.88538887074099193</v>
      </c>
      <c r="K40" s="99">
        <v>0.8257869489027454</v>
      </c>
      <c r="L40" s="99">
        <v>0.72269394300527201</v>
      </c>
      <c r="M40" s="99">
        <v>0</v>
      </c>
      <c r="N40" s="99">
        <v>0</v>
      </c>
      <c r="O40" s="99">
        <v>0.80581875184580498</v>
      </c>
      <c r="P40" s="99">
        <v>0</v>
      </c>
      <c r="Q40" s="99">
        <v>0</v>
      </c>
      <c r="R40" s="99">
        <v>1.1051619307037079</v>
      </c>
      <c r="S40" s="99">
        <v>1.2386293680299512</v>
      </c>
      <c r="T40" s="99">
        <v>0</v>
      </c>
      <c r="U40" s="99">
        <v>1.4601546157738521</v>
      </c>
      <c r="V40" s="99">
        <v>0.91280541195219644</v>
      </c>
      <c r="W40" s="99">
        <v>1.8442331793350502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38.738415507114389</v>
      </c>
      <c r="D62" s="118">
        <f t="shared" si="21"/>
        <v>35.753270202653155</v>
      </c>
      <c r="E62" s="118">
        <f t="shared" si="21"/>
        <v>35.43856869465121</v>
      </c>
      <c r="F62" s="118">
        <f t="shared" si="21"/>
        <v>31.688801567310769</v>
      </c>
      <c r="G62" s="118">
        <f t="shared" si="21"/>
        <v>29.471464453835456</v>
      </c>
      <c r="H62" s="118">
        <f t="shared" si="21"/>
        <v>25.616961625801796</v>
      </c>
      <c r="I62" s="118">
        <f t="shared" si="21"/>
        <v>21.931058853846729</v>
      </c>
      <c r="J62" s="118">
        <f t="shared" si="21"/>
        <v>23.97230758694019</v>
      </c>
      <c r="K62" s="118">
        <f t="shared" si="21"/>
        <v>24.486780029082368</v>
      </c>
      <c r="L62" s="118">
        <f t="shared" si="21"/>
        <v>0</v>
      </c>
      <c r="M62" s="118">
        <f t="shared" si="21"/>
        <v>25.369397337884337</v>
      </c>
      <c r="N62" s="118">
        <f t="shared" si="21"/>
        <v>25.082364107692328</v>
      </c>
      <c r="O62" s="118">
        <f t="shared" si="21"/>
        <v>26.106818337735159</v>
      </c>
      <c r="P62" s="118">
        <f t="shared" si="21"/>
        <v>22.637552066264877</v>
      </c>
      <c r="Q62" s="118">
        <f t="shared" si="21"/>
        <v>21.715306174429305</v>
      </c>
      <c r="R62" s="118">
        <f t="shared" ref="R62:V62" si="22">R63+R66+R68+R77</f>
        <v>21.760932180267968</v>
      </c>
      <c r="S62" s="118">
        <f t="shared" si="22"/>
        <v>22.623400084944105</v>
      </c>
      <c r="T62" s="118">
        <f t="shared" si="22"/>
        <v>20.370221030022826</v>
      </c>
      <c r="U62" s="118">
        <f t="shared" si="22"/>
        <v>18.909509353103331</v>
      </c>
      <c r="V62" s="118">
        <f t="shared" si="22"/>
        <v>19.747363870054617</v>
      </c>
      <c r="W62" s="118">
        <f t="shared" ref="W62" si="23">W63+W66+W68+W77</f>
        <v>18.414799416255129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36.003460273507862</v>
      </c>
      <c r="D63" s="123">
        <f t="shared" si="24"/>
        <v>33.976417811659999</v>
      </c>
      <c r="E63" s="123">
        <f t="shared" si="24"/>
        <v>33.032846363983793</v>
      </c>
      <c r="F63" s="123">
        <f t="shared" si="24"/>
        <v>29.300754176807303</v>
      </c>
      <c r="G63" s="123">
        <f t="shared" si="24"/>
        <v>27.167764917168647</v>
      </c>
      <c r="H63" s="123">
        <f t="shared" si="24"/>
        <v>23.579307092482772</v>
      </c>
      <c r="I63" s="123">
        <f t="shared" si="24"/>
        <v>19.131158471083239</v>
      </c>
      <c r="J63" s="123">
        <f t="shared" si="24"/>
        <v>20.485308646378893</v>
      </c>
      <c r="K63" s="123">
        <f t="shared" si="24"/>
        <v>21.083375293372942</v>
      </c>
      <c r="L63" s="123">
        <f t="shared" si="24"/>
        <v>0</v>
      </c>
      <c r="M63" s="123">
        <f t="shared" si="24"/>
        <v>23.674510703619411</v>
      </c>
      <c r="N63" s="123">
        <f t="shared" si="24"/>
        <v>22.580359984742369</v>
      </c>
      <c r="O63" s="123">
        <f t="shared" si="24"/>
        <v>23.498922432648726</v>
      </c>
      <c r="P63" s="123">
        <f t="shared" si="24"/>
        <v>18.967550809590659</v>
      </c>
      <c r="Q63" s="123">
        <f t="shared" si="24"/>
        <v>18.804878900042503</v>
      </c>
      <c r="R63" s="123">
        <f t="shared" ref="R63:V63" si="25">SUM(R64:R65)</f>
        <v>18.722421639892865</v>
      </c>
      <c r="S63" s="123">
        <f t="shared" si="25"/>
        <v>19.021896452535028</v>
      </c>
      <c r="T63" s="123">
        <f t="shared" si="25"/>
        <v>17.058970236969834</v>
      </c>
      <c r="U63" s="123">
        <f t="shared" si="25"/>
        <v>16.140460989530215</v>
      </c>
      <c r="V63" s="123">
        <f t="shared" si="25"/>
        <v>15.781411938546166</v>
      </c>
      <c r="W63" s="123">
        <f t="shared" ref="W63" si="26">SUM(W64:W65)</f>
        <v>15.721108863798243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36.003460273507862</v>
      </c>
      <c r="D64" s="99">
        <v>33.976417811659999</v>
      </c>
      <c r="E64" s="99">
        <v>33.032846363983793</v>
      </c>
      <c r="F64" s="99">
        <v>29.300754176807303</v>
      </c>
      <c r="G64" s="99">
        <v>27.167764917168647</v>
      </c>
      <c r="H64" s="99">
        <v>23.579307092482772</v>
      </c>
      <c r="I64" s="99">
        <v>19.131158471083239</v>
      </c>
      <c r="J64" s="99">
        <v>20.485308646378893</v>
      </c>
      <c r="K64" s="99">
        <v>21.083375293372942</v>
      </c>
      <c r="L64" s="99">
        <v>0</v>
      </c>
      <c r="M64" s="99">
        <v>23.674510703619411</v>
      </c>
      <c r="N64" s="99">
        <v>22.580359984742369</v>
      </c>
      <c r="O64" s="99">
        <v>23.498922432648726</v>
      </c>
      <c r="P64" s="99">
        <v>18.967550809590659</v>
      </c>
      <c r="Q64" s="99">
        <v>18.804878900042503</v>
      </c>
      <c r="R64" s="99">
        <v>18.722421639892865</v>
      </c>
      <c r="S64" s="99">
        <v>19.021896452535028</v>
      </c>
      <c r="T64" s="99">
        <v>17.058970236969834</v>
      </c>
      <c r="U64" s="99">
        <v>16.140460989530215</v>
      </c>
      <c r="V64" s="99">
        <v>15.781411938546166</v>
      </c>
      <c r="W64" s="99">
        <v>15.721108863798243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2.07418403153194</v>
      </c>
      <c r="D68" s="123">
        <v>1.1753942066163992</v>
      </c>
      <c r="E68" s="123">
        <v>1.5646217573005483</v>
      </c>
      <c r="F68" s="123">
        <v>1.4762201669141819</v>
      </c>
      <c r="G68" s="123">
        <v>1.4559215183088299</v>
      </c>
      <c r="H68" s="123">
        <v>1.2690523020592226</v>
      </c>
      <c r="I68" s="123">
        <v>1.9988478367801419</v>
      </c>
      <c r="J68" s="123">
        <v>2.7658775251284689</v>
      </c>
      <c r="K68" s="123">
        <v>2.5847535151610854</v>
      </c>
      <c r="L68" s="123">
        <v>0</v>
      </c>
      <c r="M68" s="123">
        <v>1.3708109674393327</v>
      </c>
      <c r="N68" s="123">
        <v>1.9132827929345968</v>
      </c>
      <c r="O68" s="123">
        <v>2.1096404654870446</v>
      </c>
      <c r="P68" s="123">
        <v>2.9904861659922513</v>
      </c>
      <c r="Q68" s="123">
        <v>2.1204254043058461</v>
      </c>
      <c r="R68" s="123">
        <v>2.3620891835017317</v>
      </c>
      <c r="S68" s="123">
        <v>2.573593842245836</v>
      </c>
      <c r="T68" s="123">
        <v>2.2765299255295126</v>
      </c>
      <c r="U68" s="123">
        <v>1.7968161152991893</v>
      </c>
      <c r="V68" s="123">
        <v>2.8948335562641829</v>
      </c>
      <c r="W68" s="123">
        <v>1.392414962825643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2.7252330793226336</v>
      </c>
      <c r="D69" s="99">
        <v>2.7235550782542677</v>
      </c>
      <c r="E69" s="99">
        <v>2.8407941807069661</v>
      </c>
      <c r="F69" s="99">
        <v>2.7185433382617168</v>
      </c>
      <c r="G69" s="99">
        <v>2.7099674480345644</v>
      </c>
      <c r="H69" s="99">
        <v>2.7406696593337228</v>
      </c>
      <c r="I69" s="99">
        <v>2.6488142752223811</v>
      </c>
      <c r="J69" s="99">
        <v>2.7658775251284689</v>
      </c>
      <c r="K69" s="99">
        <v>2.8411843175324463</v>
      </c>
      <c r="L69" s="99">
        <v>0</v>
      </c>
      <c r="M69" s="99">
        <v>1.9022154799079201</v>
      </c>
      <c r="N69" s="99">
        <v>1.9132827929345968</v>
      </c>
      <c r="O69" s="99">
        <v>2.1293333075783183</v>
      </c>
      <c r="P69" s="99">
        <v>2.9994139757112825</v>
      </c>
      <c r="Q69" s="99">
        <v>2.5224021974339248</v>
      </c>
      <c r="R69" s="99">
        <v>2.3620891835017317</v>
      </c>
      <c r="S69" s="99">
        <v>2.7130637592186182</v>
      </c>
      <c r="T69" s="99">
        <v>3.6615594009312713</v>
      </c>
      <c r="U69" s="99">
        <v>3.7498653316763884</v>
      </c>
      <c r="V69" s="99">
        <v>4.1081458771896635</v>
      </c>
      <c r="W69" s="99">
        <v>3.4906154223959263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0.97753977618830268</v>
      </c>
      <c r="Q70" s="99">
        <v>0</v>
      </c>
      <c r="R70" s="99">
        <v>0</v>
      </c>
      <c r="S70" s="99">
        <v>0.8149463871531526</v>
      </c>
      <c r="T70" s="99">
        <v>1.1705433798797691</v>
      </c>
      <c r="U70" s="99">
        <v>1.1173993409376897</v>
      </c>
      <c r="V70" s="99">
        <v>1.2757452966389426</v>
      </c>
      <c r="W70" s="99">
        <v>0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0.97753977618830268</v>
      </c>
      <c r="Q71" s="102">
        <v>0</v>
      </c>
      <c r="R71" s="102">
        <v>0</v>
      </c>
      <c r="S71" s="102">
        <v>0.8149463871531526</v>
      </c>
      <c r="T71" s="102">
        <v>1.1705433798797691</v>
      </c>
      <c r="U71" s="102">
        <v>1.1173993409376897</v>
      </c>
      <c r="V71" s="102">
        <v>1.2757452966389426</v>
      </c>
      <c r="W71" s="102">
        <v>0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0.66077120207458617</v>
      </c>
      <c r="D77" s="123">
        <v>0.60145818437676213</v>
      </c>
      <c r="E77" s="123">
        <v>0.84110057336686805</v>
      </c>
      <c r="F77" s="123">
        <v>0.91182722358928359</v>
      </c>
      <c r="G77" s="123">
        <v>0.84777801835797728</v>
      </c>
      <c r="H77" s="123">
        <v>0.76860223125980121</v>
      </c>
      <c r="I77" s="123">
        <v>0.80105254598334752</v>
      </c>
      <c r="J77" s="123">
        <v>0.7211214154328256</v>
      </c>
      <c r="K77" s="123">
        <v>0.8186512205483385</v>
      </c>
      <c r="L77" s="123">
        <v>0</v>
      </c>
      <c r="M77" s="123">
        <v>0.32407566682559114</v>
      </c>
      <c r="N77" s="123">
        <v>0.58872133001536098</v>
      </c>
      <c r="O77" s="123">
        <v>0.49825543959938973</v>
      </c>
      <c r="P77" s="123">
        <v>0.67951509068196658</v>
      </c>
      <c r="Q77" s="123">
        <v>0.79000187008095668</v>
      </c>
      <c r="R77" s="123">
        <v>0.67642135687337379</v>
      </c>
      <c r="S77" s="123">
        <v>1.0279097901632419</v>
      </c>
      <c r="T77" s="123">
        <v>1.034720867523478</v>
      </c>
      <c r="U77" s="123">
        <v>0.97223224827392485</v>
      </c>
      <c r="V77" s="123">
        <v>1.0711183752442675</v>
      </c>
      <c r="W77" s="123">
        <v>1.3012755896312407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0.74883219481703656</v>
      </c>
      <c r="D78" s="99">
        <v>0.71848236469698867</v>
      </c>
      <c r="E78" s="99">
        <v>0.89786314565668712</v>
      </c>
      <c r="F78" s="99">
        <v>0.91615900059187538</v>
      </c>
      <c r="G78" s="99">
        <v>0.87149300706889876</v>
      </c>
      <c r="H78" s="99">
        <v>0.79878451977947706</v>
      </c>
      <c r="I78" s="99">
        <v>0.8328710076969158</v>
      </c>
      <c r="J78" s="99">
        <v>0.82275199872071769</v>
      </c>
      <c r="K78" s="99">
        <v>0.84548022723894489</v>
      </c>
      <c r="L78" s="99">
        <v>0</v>
      </c>
      <c r="M78" s="99">
        <v>0.67298803464274692</v>
      </c>
      <c r="N78" s="99">
        <v>0.65763998634252607</v>
      </c>
      <c r="O78" s="99">
        <v>0.68670338338298287</v>
      </c>
      <c r="P78" s="99">
        <v>0.92298056677129303</v>
      </c>
      <c r="Q78" s="99">
        <v>0.84568108731075509</v>
      </c>
      <c r="R78" s="99">
        <v>0.8401885343125588</v>
      </c>
      <c r="S78" s="99">
        <v>1.0716855508586918</v>
      </c>
      <c r="T78" s="99">
        <v>1.0991759323758266</v>
      </c>
      <c r="U78" s="99">
        <v>1.1224044420349293</v>
      </c>
      <c r="V78" s="99">
        <v>1.1485724248837719</v>
      </c>
      <c r="W78" s="99">
        <v>1.3560302078308344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1.3754835006170214</v>
      </c>
      <c r="D81" s="118">
        <f t="shared" si="28"/>
        <v>0.72247787984677425</v>
      </c>
      <c r="E81" s="118">
        <f t="shared" si="28"/>
        <v>0.61162694501454007</v>
      </c>
      <c r="F81" s="118">
        <f t="shared" si="28"/>
        <v>0.49977154137230834</v>
      </c>
      <c r="G81" s="118">
        <f t="shared" si="28"/>
        <v>0.43972402835614266</v>
      </c>
      <c r="H81" s="118">
        <f t="shared" si="28"/>
        <v>0.46316118364786496</v>
      </c>
      <c r="I81" s="118">
        <f t="shared" si="28"/>
        <v>0.43164210485730381</v>
      </c>
      <c r="J81" s="118">
        <f t="shared" si="28"/>
        <v>0.31138051931500854</v>
      </c>
      <c r="K81" s="118">
        <f t="shared" si="28"/>
        <v>0.1694548413656477</v>
      </c>
      <c r="L81" s="118">
        <f t="shared" si="28"/>
        <v>9.6780974551363003E-2</v>
      </c>
      <c r="M81" s="118">
        <f t="shared" si="28"/>
        <v>0.13995510024464275</v>
      </c>
      <c r="N81" s="118">
        <f t="shared" si="28"/>
        <v>0.13145038463985603</v>
      </c>
      <c r="O81" s="118">
        <f t="shared" si="28"/>
        <v>0.15840818763255687</v>
      </c>
      <c r="P81" s="118">
        <f t="shared" si="28"/>
        <v>0</v>
      </c>
      <c r="Q81" s="118">
        <f t="shared" si="28"/>
        <v>0.14500844719556688</v>
      </c>
      <c r="R81" s="118">
        <f t="shared" ref="R81:V81" si="29">R82+R85+R87+R100</f>
        <v>0.17547710804584291</v>
      </c>
      <c r="S81" s="118">
        <f t="shared" si="29"/>
        <v>0.10877942668060893</v>
      </c>
      <c r="T81" s="118">
        <f t="shared" si="29"/>
        <v>0</v>
      </c>
      <c r="U81" s="118">
        <f t="shared" si="29"/>
        <v>0</v>
      </c>
      <c r="V81" s="118">
        <f t="shared" si="29"/>
        <v>2.5574567930739332E-2</v>
      </c>
      <c r="W81" s="118">
        <f t="shared" ref="W81" si="30">W82+W85+W87+W100</f>
        <v>9.0553634669978275E-2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1.2998107848170237</v>
      </c>
      <c r="D87" s="123">
        <v>0.66714263278869079</v>
      </c>
      <c r="E87" s="123">
        <v>0.57997077100298278</v>
      </c>
      <c r="F87" s="123">
        <v>0.44306031899588466</v>
      </c>
      <c r="G87" s="123">
        <v>0.36843472643428055</v>
      </c>
      <c r="H87" s="123">
        <v>0.39232210916666499</v>
      </c>
      <c r="I87" s="123">
        <v>0.36064595850888193</v>
      </c>
      <c r="J87" s="123">
        <v>0.23470506747660186</v>
      </c>
      <c r="K87" s="123">
        <v>0.12251508386286906</v>
      </c>
      <c r="L87" s="123">
        <v>6.4844477783101248E-2</v>
      </c>
      <c r="M87" s="123">
        <v>0.10709159153601792</v>
      </c>
      <c r="N87" s="123">
        <v>9.9918275359229577E-2</v>
      </c>
      <c r="O87" s="123">
        <v>0.12868346133968567</v>
      </c>
      <c r="P87" s="123">
        <v>0</v>
      </c>
      <c r="Q87" s="123">
        <v>0.1120908775443417</v>
      </c>
      <c r="R87" s="123">
        <v>0.14867729176192307</v>
      </c>
      <c r="S87" s="123">
        <v>9.436478731866435E-2</v>
      </c>
      <c r="T87" s="123">
        <v>0</v>
      </c>
      <c r="U87" s="123">
        <v>0</v>
      </c>
      <c r="V87" s="123">
        <v>0</v>
      </c>
      <c r="W87" s="123">
        <v>0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3.3043382601974938</v>
      </c>
      <c r="D92" s="102">
        <v>3.2597095728662615</v>
      </c>
      <c r="E92" s="102">
        <v>3.1615073350363745</v>
      </c>
      <c r="F92" s="102">
        <v>3.1095667241292051</v>
      </c>
      <c r="G92" s="102">
        <v>3.1165953908211272</v>
      </c>
      <c r="H92" s="102">
        <v>3.1258529130360229</v>
      </c>
      <c r="I92" s="102">
        <v>3.1378076754639963</v>
      </c>
      <c r="J92" s="102">
        <v>2.9848498816202205</v>
      </c>
      <c r="K92" s="102">
        <v>2.9396643186094109</v>
      </c>
      <c r="L92" s="102">
        <v>2.7996444344626554</v>
      </c>
      <c r="M92" s="102">
        <v>2.701528625990905</v>
      </c>
      <c r="N92" s="102">
        <v>2.5618298749580415</v>
      </c>
      <c r="O92" s="102">
        <v>2.4807311713817182</v>
      </c>
      <c r="P92" s="102">
        <v>0</v>
      </c>
      <c r="Q92" s="102">
        <v>2.5466628346756512</v>
      </c>
      <c r="R92" s="102">
        <v>2.584567816715774</v>
      </c>
      <c r="S92" s="102">
        <v>2.9873905037987685</v>
      </c>
      <c r="T92" s="102">
        <v>0</v>
      </c>
      <c r="U92" s="102">
        <v>0</v>
      </c>
      <c r="V92" s="102">
        <v>0</v>
      </c>
      <c r="W92" s="102">
        <v>0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1.0015028542395195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1.0015028542395195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7.5672715799997584E-2</v>
      </c>
      <c r="D100" s="123">
        <v>5.53352470580835E-2</v>
      </c>
      <c r="E100" s="123">
        <v>3.165617401155732E-2</v>
      </c>
      <c r="F100" s="123">
        <v>5.6711222376423683E-2</v>
      </c>
      <c r="G100" s="123">
        <v>7.1289301921862114E-2</v>
      </c>
      <c r="H100" s="123">
        <v>7.0839074481199998E-2</v>
      </c>
      <c r="I100" s="123">
        <v>7.0996146348421857E-2</v>
      </c>
      <c r="J100" s="123">
        <v>7.6675451838406655E-2</v>
      </c>
      <c r="K100" s="123">
        <v>4.6939757502778637E-2</v>
      </c>
      <c r="L100" s="123">
        <v>3.1936496768261748E-2</v>
      </c>
      <c r="M100" s="123">
        <v>3.2863508708624825E-2</v>
      </c>
      <c r="N100" s="123">
        <v>3.1532109280626462E-2</v>
      </c>
      <c r="O100" s="123">
        <v>2.9724726292871193E-2</v>
      </c>
      <c r="P100" s="123">
        <v>0</v>
      </c>
      <c r="Q100" s="123">
        <v>3.2917569651225165E-2</v>
      </c>
      <c r="R100" s="123">
        <v>2.6799816283919843E-2</v>
      </c>
      <c r="S100" s="123">
        <v>1.4414639361944573E-2</v>
      </c>
      <c r="T100" s="123">
        <v>0</v>
      </c>
      <c r="U100" s="123">
        <v>0</v>
      </c>
      <c r="V100" s="123">
        <v>2.5574567930739332E-2</v>
      </c>
      <c r="W100" s="123">
        <v>9.0553634669978275E-2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1.0137741608761581</v>
      </c>
      <c r="D102" s="99">
        <v>0.90891086657107378</v>
      </c>
      <c r="E102" s="99">
        <v>0.88311414852829762</v>
      </c>
      <c r="F102" s="99">
        <v>0.94966424137362127</v>
      </c>
      <c r="G102" s="99">
        <v>1.0009599943314516</v>
      </c>
      <c r="H102" s="99">
        <v>0.91593680513411213</v>
      </c>
      <c r="I102" s="99">
        <v>0.93018872529442143</v>
      </c>
      <c r="J102" s="99">
        <v>0.88538887074099193</v>
      </c>
      <c r="K102" s="99">
        <v>0.82578694890274551</v>
      </c>
      <c r="L102" s="99">
        <v>0.72269394300527201</v>
      </c>
      <c r="M102" s="99">
        <v>0.78158412564062141</v>
      </c>
      <c r="N102" s="99">
        <v>0.80097396852287639</v>
      </c>
      <c r="O102" s="99">
        <v>0.80581875184580498</v>
      </c>
      <c r="P102" s="99">
        <v>0</v>
      </c>
      <c r="Q102" s="99">
        <v>0.97193455654406924</v>
      </c>
      <c r="R102" s="99">
        <v>1.1051619307037079</v>
      </c>
      <c r="S102" s="99">
        <v>1.2386293680299514</v>
      </c>
      <c r="T102" s="99">
        <v>0</v>
      </c>
      <c r="U102" s="99">
        <v>0</v>
      </c>
      <c r="V102" s="99">
        <v>0.91280541195219633</v>
      </c>
      <c r="W102" s="99">
        <v>1.8442331793350506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7.7092002396021528E-2</v>
      </c>
      <c r="D124" s="118">
        <f t="shared" si="42"/>
        <v>5.671134823669767E-2</v>
      </c>
      <c r="E124" s="118">
        <f t="shared" si="42"/>
        <v>3.2179523809893626E-2</v>
      </c>
      <c r="F124" s="118">
        <f t="shared" si="42"/>
        <v>5.7313213819052515E-2</v>
      </c>
      <c r="G124" s="118">
        <f t="shared" si="42"/>
        <v>7.2352566735173193E-2</v>
      </c>
      <c r="H124" s="118">
        <f t="shared" si="42"/>
        <v>7.1797004492170774E-2</v>
      </c>
      <c r="I124" s="118">
        <f t="shared" si="42"/>
        <v>7.1901380470110479E-2</v>
      </c>
      <c r="J124" s="118">
        <f t="shared" si="42"/>
        <v>8.0212106495085533E-2</v>
      </c>
      <c r="K124" s="118">
        <f t="shared" si="42"/>
        <v>4.9250365416585312E-2</v>
      </c>
      <c r="L124" s="118">
        <f t="shared" si="42"/>
        <v>0</v>
      </c>
      <c r="M124" s="118">
        <f t="shared" si="42"/>
        <v>3.4735321919531797E-2</v>
      </c>
      <c r="N124" s="118">
        <f t="shared" si="42"/>
        <v>3.1668984571947535E-2</v>
      </c>
      <c r="O124" s="118">
        <f t="shared" si="42"/>
        <v>2.973854917526186E-2</v>
      </c>
      <c r="P124" s="118">
        <f t="shared" si="42"/>
        <v>1.8029855175079705E-2</v>
      </c>
      <c r="Q124" s="118">
        <f t="shared" si="42"/>
        <v>3.3248767397133498E-2</v>
      </c>
      <c r="R124" s="118">
        <f t="shared" ref="R124:V124" si="43">R125+R128+R130+R139</f>
        <v>2.7492270800921443E-2</v>
      </c>
      <c r="S124" s="118">
        <f t="shared" si="43"/>
        <v>1.4996179175304309E-2</v>
      </c>
      <c r="T124" s="118">
        <f t="shared" si="43"/>
        <v>1.3978120651532955E-3</v>
      </c>
      <c r="U124" s="118">
        <f t="shared" si="43"/>
        <v>5.5282154777969265E-2</v>
      </c>
      <c r="V124" s="118">
        <f t="shared" si="43"/>
        <v>2.6535041045121992E-2</v>
      </c>
      <c r="W124" s="118">
        <f t="shared" ref="W124" si="44">W125+W128+W130+W139</f>
        <v>9.13504426721998E-2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7.7092002396021528E-2</v>
      </c>
      <c r="D139" s="123">
        <v>5.671134823669767E-2</v>
      </c>
      <c r="E139" s="123">
        <v>3.2179523809893626E-2</v>
      </c>
      <c r="F139" s="123">
        <v>5.7313213819052515E-2</v>
      </c>
      <c r="G139" s="123">
        <v>7.2352566735173193E-2</v>
      </c>
      <c r="H139" s="123">
        <v>7.1797004492170774E-2</v>
      </c>
      <c r="I139" s="123">
        <v>7.1901380470110479E-2</v>
      </c>
      <c r="J139" s="123">
        <v>8.0212106495085533E-2</v>
      </c>
      <c r="K139" s="123">
        <v>4.9250365416585312E-2</v>
      </c>
      <c r="L139" s="123">
        <v>0</v>
      </c>
      <c r="M139" s="123">
        <v>3.4735321919531797E-2</v>
      </c>
      <c r="N139" s="123">
        <v>3.1668984571947535E-2</v>
      </c>
      <c r="O139" s="123">
        <v>2.973854917526186E-2</v>
      </c>
      <c r="P139" s="123">
        <v>1.8029855175079705E-2</v>
      </c>
      <c r="Q139" s="123">
        <v>3.3248767397133498E-2</v>
      </c>
      <c r="R139" s="123">
        <v>2.7492270800921443E-2</v>
      </c>
      <c r="S139" s="123">
        <v>1.4996179175304309E-2</v>
      </c>
      <c r="T139" s="123">
        <v>1.3978120651532955E-3</v>
      </c>
      <c r="U139" s="123">
        <v>5.5282154777969265E-2</v>
      </c>
      <c r="V139" s="123">
        <v>2.6535041045121992E-2</v>
      </c>
      <c r="W139" s="123">
        <v>9.13504426721998E-2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1.0137741608761583</v>
      </c>
      <c r="D140" s="99">
        <v>0.90891086657107378</v>
      </c>
      <c r="E140" s="99">
        <v>0.8831141485282975</v>
      </c>
      <c r="F140" s="99">
        <v>0.94966424137362127</v>
      </c>
      <c r="G140" s="99">
        <v>1.0009599943314518</v>
      </c>
      <c r="H140" s="99">
        <v>0.91593680513411213</v>
      </c>
      <c r="I140" s="99">
        <v>0.9301887252944212</v>
      </c>
      <c r="J140" s="99">
        <v>0.88538887074099171</v>
      </c>
      <c r="K140" s="99">
        <v>0.82578694890274551</v>
      </c>
      <c r="L140" s="99">
        <v>0</v>
      </c>
      <c r="M140" s="99">
        <v>0.78158412564062141</v>
      </c>
      <c r="N140" s="99">
        <v>0.80097396852287628</v>
      </c>
      <c r="O140" s="99">
        <v>0.8058187518458052</v>
      </c>
      <c r="P140" s="99">
        <v>0.89510616155300349</v>
      </c>
      <c r="Q140" s="99">
        <v>0.97193455654406957</v>
      </c>
      <c r="R140" s="99">
        <v>1.1051619307037077</v>
      </c>
      <c r="S140" s="99">
        <v>1.2386293680299512</v>
      </c>
      <c r="T140" s="99">
        <v>0.71538550113424448</v>
      </c>
      <c r="U140" s="99">
        <v>1.4601546157738521</v>
      </c>
      <c r="V140" s="99">
        <v>0.91280541195219644</v>
      </c>
      <c r="W140" s="99">
        <v>1.8442331793350506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1.3956804986157554</v>
      </c>
      <c r="D143" s="118">
        <f t="shared" si="49"/>
        <v>0.72742426316182396</v>
      </c>
      <c r="E143" s="118">
        <f t="shared" si="49"/>
        <v>0.61654119137715657</v>
      </c>
      <c r="F143" s="118">
        <f t="shared" si="49"/>
        <v>0.50467787408130427</v>
      </c>
      <c r="G143" s="118">
        <f t="shared" si="49"/>
        <v>0.43996162215523704</v>
      </c>
      <c r="H143" s="118">
        <f t="shared" si="49"/>
        <v>0.46093204461255266</v>
      </c>
      <c r="I143" s="118">
        <f t="shared" si="49"/>
        <v>0.43658096665491308</v>
      </c>
      <c r="J143" s="118">
        <f t="shared" si="49"/>
        <v>0.3122284204865754</v>
      </c>
      <c r="K143" s="118">
        <f t="shared" si="49"/>
        <v>0.17851226987585811</v>
      </c>
      <c r="L143" s="118">
        <f t="shared" si="49"/>
        <v>0</v>
      </c>
      <c r="M143" s="118">
        <f t="shared" si="49"/>
        <v>0.14584645788461936</v>
      </c>
      <c r="N143" s="118">
        <f t="shared" si="49"/>
        <v>0.13181162292802831</v>
      </c>
      <c r="O143" s="118">
        <f t="shared" si="49"/>
        <v>0.16033441837471782</v>
      </c>
      <c r="P143" s="118">
        <f t="shared" si="49"/>
        <v>4.252923886873216E-2</v>
      </c>
      <c r="Q143" s="118">
        <f t="shared" si="49"/>
        <v>0.14601864364229794</v>
      </c>
      <c r="R143" s="118">
        <f t="shared" ref="R143:V143" si="50">R144+R146+R148+R157</f>
        <v>0.18270311727053917</v>
      </c>
      <c r="S143" s="118">
        <f t="shared" si="50"/>
        <v>0.10939636797797404</v>
      </c>
      <c r="T143" s="118">
        <f t="shared" si="50"/>
        <v>0.31491562985263533</v>
      </c>
      <c r="U143" s="118">
        <f t="shared" si="50"/>
        <v>0.21322440010117091</v>
      </c>
      <c r="V143" s="118">
        <f t="shared" si="50"/>
        <v>0.36514344119201747</v>
      </c>
      <c r="W143" s="118">
        <f t="shared" ref="W143" si="51">W144+W146+W148+W157</f>
        <v>0.372667203214475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1.3181240054339727</v>
      </c>
      <c r="D148" s="123">
        <v>0.67061733400113188</v>
      </c>
      <c r="E148" s="123">
        <v>0.58391956056080785</v>
      </c>
      <c r="F148" s="123">
        <v>0.44658671038025827</v>
      </c>
      <c r="G148" s="123">
        <v>0.36846447970299046</v>
      </c>
      <c r="H148" s="123">
        <v>0.38981224562566863</v>
      </c>
      <c r="I148" s="123">
        <v>0.36563436896296569</v>
      </c>
      <c r="J148" s="123">
        <v>0.23410587306825259</v>
      </c>
      <c r="K148" s="123">
        <v>0.13211974465660273</v>
      </c>
      <c r="L148" s="123">
        <v>0</v>
      </c>
      <c r="M148" s="123">
        <v>0.11186453937850538</v>
      </c>
      <c r="N148" s="123">
        <v>0.10041589376030563</v>
      </c>
      <c r="O148" s="123">
        <v>0.13056479849377461</v>
      </c>
      <c r="P148" s="123">
        <v>2.459483370838346E-2</v>
      </c>
      <c r="Q148" s="123">
        <v>0.11281164300636722</v>
      </c>
      <c r="R148" s="123">
        <v>0.15507406900294649</v>
      </c>
      <c r="S148" s="123">
        <v>9.4514957869484439E-2</v>
      </c>
      <c r="T148" s="123">
        <v>0.31359288316332701</v>
      </c>
      <c r="U148" s="123">
        <v>0.15790886143986443</v>
      </c>
      <c r="V148" s="123">
        <v>0.33860169090769315</v>
      </c>
      <c r="W148" s="123">
        <v>0.28150939177877105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3.3043382601974938</v>
      </c>
      <c r="D149" s="99">
        <v>3.2597095728662615</v>
      </c>
      <c r="E149" s="99">
        <v>3.161507335036374</v>
      </c>
      <c r="F149" s="99">
        <v>3.1095667241292055</v>
      </c>
      <c r="G149" s="99">
        <v>3.1165953908211277</v>
      </c>
      <c r="H149" s="99">
        <v>3.1258529130360224</v>
      </c>
      <c r="I149" s="99">
        <v>3.1378076754639963</v>
      </c>
      <c r="J149" s="99">
        <v>2.9848498816202205</v>
      </c>
      <c r="K149" s="99">
        <v>2.9396643186094109</v>
      </c>
      <c r="L149" s="99">
        <v>0</v>
      </c>
      <c r="M149" s="99">
        <v>2.701528625990905</v>
      </c>
      <c r="N149" s="99">
        <v>2.5618298749580415</v>
      </c>
      <c r="O149" s="99">
        <v>2.4807311713817182</v>
      </c>
      <c r="P149" s="99">
        <v>2.5573503133029551</v>
      </c>
      <c r="Q149" s="99">
        <v>2.5466628346756517</v>
      </c>
      <c r="R149" s="99">
        <v>2.5845678167157748</v>
      </c>
      <c r="S149" s="99">
        <v>2.987390503798768</v>
      </c>
      <c r="T149" s="99">
        <v>3.8412376004850897</v>
      </c>
      <c r="U149" s="99">
        <v>3.0535167043545877</v>
      </c>
      <c r="V149" s="99">
        <v>3.9820149955661974</v>
      </c>
      <c r="W149" s="99">
        <v>4.5827110289567381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1.2272361562362426</v>
      </c>
      <c r="U150" s="99">
        <v>0</v>
      </c>
      <c r="V150" s="99">
        <v>1.2126490296838781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1.2272361562362426</v>
      </c>
      <c r="U151" s="102">
        <v>0</v>
      </c>
      <c r="V151" s="102">
        <v>1.2126490296838781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7.7556493181782593E-2</v>
      </c>
      <c r="D157" s="123">
        <v>5.6806929160692111E-2</v>
      </c>
      <c r="E157" s="123">
        <v>3.2621630816348723E-2</v>
      </c>
      <c r="F157" s="123">
        <v>5.8091163701045972E-2</v>
      </c>
      <c r="G157" s="123">
        <v>7.1497142452246559E-2</v>
      </c>
      <c r="H157" s="123">
        <v>7.1119798986884003E-2</v>
      </c>
      <c r="I157" s="123">
        <v>7.0946597691947402E-2</v>
      </c>
      <c r="J157" s="123">
        <v>7.8122547418322821E-2</v>
      </c>
      <c r="K157" s="123">
        <v>4.6392525219255375E-2</v>
      </c>
      <c r="L157" s="123">
        <v>0</v>
      </c>
      <c r="M157" s="123">
        <v>3.398191850611397E-2</v>
      </c>
      <c r="N157" s="123">
        <v>3.1395729167722687E-2</v>
      </c>
      <c r="O157" s="123">
        <v>2.9769619880943201E-2</v>
      </c>
      <c r="P157" s="123">
        <v>1.79344051603487E-2</v>
      </c>
      <c r="Q157" s="123">
        <v>3.3207000635930739E-2</v>
      </c>
      <c r="R157" s="123">
        <v>2.7629048267592698E-2</v>
      </c>
      <c r="S157" s="123">
        <v>1.4881410108489606E-2</v>
      </c>
      <c r="T157" s="123">
        <v>1.3227466893083106E-3</v>
      </c>
      <c r="U157" s="123">
        <v>5.5315538661306486E-2</v>
      </c>
      <c r="V157" s="123">
        <v>2.65417502843243E-2</v>
      </c>
      <c r="W157" s="123">
        <v>9.1157811435703923E-2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1.0137741608761581</v>
      </c>
      <c r="D158" s="99">
        <v>0.90891086657107378</v>
      </c>
      <c r="E158" s="99">
        <v>0.88311414852829762</v>
      </c>
      <c r="F158" s="99">
        <v>0.94966424137362104</v>
      </c>
      <c r="G158" s="99">
        <v>1.0009599943314518</v>
      </c>
      <c r="H158" s="99">
        <v>0.91593680513411213</v>
      </c>
      <c r="I158" s="99">
        <v>0.93018872529442143</v>
      </c>
      <c r="J158" s="99">
        <v>0.88538887074099204</v>
      </c>
      <c r="K158" s="99">
        <v>0.82578694890274551</v>
      </c>
      <c r="L158" s="99">
        <v>0</v>
      </c>
      <c r="M158" s="99">
        <v>0.7815841256406213</v>
      </c>
      <c r="N158" s="99">
        <v>0.80097396852287639</v>
      </c>
      <c r="O158" s="99">
        <v>0.80581875184580498</v>
      </c>
      <c r="P158" s="99">
        <v>0.8951061615530036</v>
      </c>
      <c r="Q158" s="99">
        <v>0.97193455654406924</v>
      </c>
      <c r="R158" s="99">
        <v>1.1051619307037079</v>
      </c>
      <c r="S158" s="99">
        <v>1.2386293680299514</v>
      </c>
      <c r="T158" s="99">
        <v>0.71538550113424459</v>
      </c>
      <c r="U158" s="99">
        <v>1.4601546157738523</v>
      </c>
      <c r="V158" s="99">
        <v>0.91280541195219644</v>
      </c>
      <c r="W158" s="99">
        <v>1.8442331793350502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0</v>
      </c>
      <c r="E161" s="118">
        <f t="shared" si="54"/>
        <v>0</v>
      </c>
      <c r="F161" s="118">
        <f t="shared" si="54"/>
        <v>0</v>
      </c>
      <c r="G161" s="118">
        <f t="shared" si="54"/>
        <v>0.44255632133604461</v>
      </c>
      <c r="H161" s="118">
        <f t="shared" si="54"/>
        <v>0.46431035101954204</v>
      </c>
      <c r="I161" s="118">
        <f t="shared" si="54"/>
        <v>0.43437178628735018</v>
      </c>
      <c r="J161" s="118">
        <f t="shared" si="54"/>
        <v>0.31551957545047427</v>
      </c>
      <c r="K161" s="118">
        <f t="shared" si="54"/>
        <v>0.1756831992962205</v>
      </c>
      <c r="L161" s="118">
        <f t="shared" si="54"/>
        <v>0</v>
      </c>
      <c r="M161" s="118">
        <f t="shared" si="54"/>
        <v>0.14514133949818983</v>
      </c>
      <c r="N161" s="118">
        <f t="shared" si="54"/>
        <v>0.13165832473017069</v>
      </c>
      <c r="O161" s="118">
        <f t="shared" si="54"/>
        <v>0.15982871712775487</v>
      </c>
      <c r="P161" s="118">
        <f t="shared" si="54"/>
        <v>4.2493274606036247E-2</v>
      </c>
      <c r="Q161" s="118">
        <f t="shared" si="54"/>
        <v>0.14554669174239573</v>
      </c>
      <c r="R161" s="118">
        <f t="shared" ref="R161:V161" si="55">R162+R164+R166+R175</f>
        <v>0.18296974794120974</v>
      </c>
      <c r="S161" s="118">
        <f t="shared" si="55"/>
        <v>0.11035621834634818</v>
      </c>
      <c r="T161" s="118">
        <f t="shared" si="55"/>
        <v>0.31506093700120735</v>
      </c>
      <c r="U161" s="118">
        <f t="shared" si="55"/>
        <v>0.21321353860200776</v>
      </c>
      <c r="V161" s="118">
        <f t="shared" si="55"/>
        <v>0.364880657592628</v>
      </c>
      <c r="W161" s="118">
        <f t="shared" ref="W161" si="56">W162+W164+W166+W175</f>
        <v>0.37122012896709827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0.37020331990416711</v>
      </c>
      <c r="H166" s="123">
        <v>0.39249120020637723</v>
      </c>
      <c r="I166" s="123">
        <v>0.3624787126646774</v>
      </c>
      <c r="J166" s="123">
        <v>0.23512647894903718</v>
      </c>
      <c r="K166" s="123">
        <v>0.12781149211345263</v>
      </c>
      <c r="L166" s="123">
        <v>0</v>
      </c>
      <c r="M166" s="123">
        <v>0.1103403054472348</v>
      </c>
      <c r="N166" s="123">
        <v>9.9886537833613051E-2</v>
      </c>
      <c r="O166" s="123">
        <v>0.13014964810110757</v>
      </c>
      <c r="P166" s="123">
        <v>2.3390399207039222E-2</v>
      </c>
      <c r="Q166" s="123">
        <v>0.1122750731055137</v>
      </c>
      <c r="R166" s="123">
        <v>0.15463226253855056</v>
      </c>
      <c r="S166" s="123">
        <v>9.465749378323092E-2</v>
      </c>
      <c r="T166" s="123">
        <v>0.31379923417733746</v>
      </c>
      <c r="U166" s="123">
        <v>0.15787865451422076</v>
      </c>
      <c r="V166" s="123">
        <v>0.33836340540183796</v>
      </c>
      <c r="W166" s="123">
        <v>0.28008767017030772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3.1165953908211277</v>
      </c>
      <c r="H167" s="99">
        <v>3.1258529130360215</v>
      </c>
      <c r="I167" s="99">
        <v>3.1378076754639963</v>
      </c>
      <c r="J167" s="99">
        <v>2.9848498816202205</v>
      </c>
      <c r="K167" s="99">
        <v>2.9396643186094109</v>
      </c>
      <c r="L167" s="99">
        <v>0</v>
      </c>
      <c r="M167" s="99">
        <v>2.7015286259909046</v>
      </c>
      <c r="N167" s="99">
        <v>2.5618298749580406</v>
      </c>
      <c r="O167" s="99">
        <v>2.4807311713817173</v>
      </c>
      <c r="P167" s="99">
        <v>2.5573503133029551</v>
      </c>
      <c r="Q167" s="99">
        <v>2.5466628346756517</v>
      </c>
      <c r="R167" s="99">
        <v>2.5845678167157735</v>
      </c>
      <c r="S167" s="99">
        <v>2.987390503798768</v>
      </c>
      <c r="T167" s="99">
        <v>3.8412376004850888</v>
      </c>
      <c r="U167" s="99">
        <v>3.0535167043545877</v>
      </c>
      <c r="V167" s="99">
        <v>3.9820149955661974</v>
      </c>
      <c r="W167" s="99">
        <v>4.5827110289567372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1.2272361562362428</v>
      </c>
      <c r="U168" s="99">
        <v>0</v>
      </c>
      <c r="V168" s="99">
        <v>1.2126490296838781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1.2272361562362428</v>
      </c>
      <c r="U169" s="102">
        <v>0</v>
      </c>
      <c r="V169" s="102">
        <v>1.2126490296838781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0</v>
      </c>
      <c r="E175" s="123">
        <v>0</v>
      </c>
      <c r="F175" s="123">
        <v>0</v>
      </c>
      <c r="G175" s="123">
        <v>7.2353001431877506E-2</v>
      </c>
      <c r="H175" s="123">
        <v>7.1819150813164812E-2</v>
      </c>
      <c r="I175" s="123">
        <v>7.1893073622672804E-2</v>
      </c>
      <c r="J175" s="123">
        <v>8.0393096501437056E-2</v>
      </c>
      <c r="K175" s="123">
        <v>4.7871707182767856E-2</v>
      </c>
      <c r="L175" s="123">
        <v>0</v>
      </c>
      <c r="M175" s="123">
        <v>3.480103405095502E-2</v>
      </c>
      <c r="N175" s="123">
        <v>3.1771786896557644E-2</v>
      </c>
      <c r="O175" s="123">
        <v>2.9679069026647301E-2</v>
      </c>
      <c r="P175" s="123">
        <v>1.9102875398997028E-2</v>
      </c>
      <c r="Q175" s="123">
        <v>3.3271618636882036E-2</v>
      </c>
      <c r="R175" s="123">
        <v>2.8337485402659179E-2</v>
      </c>
      <c r="S175" s="123">
        <v>1.5698724563117251E-2</v>
      </c>
      <c r="T175" s="123">
        <v>1.2617028238699197E-3</v>
      </c>
      <c r="U175" s="123">
        <v>5.5334884087787001E-2</v>
      </c>
      <c r="V175" s="123">
        <v>2.6517252190790062E-2</v>
      </c>
      <c r="W175" s="123">
        <v>9.1132458796790536E-2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1.0009599943314518</v>
      </c>
      <c r="H176" s="99">
        <v>0.91593680513411202</v>
      </c>
      <c r="I176" s="99">
        <v>0.93018872529442154</v>
      </c>
      <c r="J176" s="99">
        <v>0.88538887074099226</v>
      </c>
      <c r="K176" s="99">
        <v>0.8257869489027454</v>
      </c>
      <c r="L176" s="99">
        <v>0</v>
      </c>
      <c r="M176" s="99">
        <v>0.7815841256406213</v>
      </c>
      <c r="N176" s="99">
        <v>0.80097396852287639</v>
      </c>
      <c r="O176" s="99">
        <v>0.8058187518458052</v>
      </c>
      <c r="P176" s="99">
        <v>0.8951061615530036</v>
      </c>
      <c r="Q176" s="99">
        <v>0.97193455654406924</v>
      </c>
      <c r="R176" s="99">
        <v>1.1051619307037079</v>
      </c>
      <c r="S176" s="99">
        <v>1.2386293680299512</v>
      </c>
      <c r="T176" s="99">
        <v>0.71538550113424459</v>
      </c>
      <c r="U176" s="99">
        <v>1.4601546157738523</v>
      </c>
      <c r="V176" s="99">
        <v>0.91280541195219644</v>
      </c>
      <c r="W176" s="99">
        <v>1.8442331793350506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64864</v>
      </c>
      <c r="C5" s="120">
        <v>64398</v>
      </c>
      <c r="D5" s="120">
        <v>63421</v>
      </c>
      <c r="E5" s="120">
        <v>62409</v>
      </c>
      <c r="F5" s="120">
        <v>61580</v>
      </c>
      <c r="G5" s="120">
        <v>57371</v>
      </c>
      <c r="H5" s="120">
        <v>54439</v>
      </c>
      <c r="I5" s="120">
        <v>53405</v>
      </c>
      <c r="J5" s="120">
        <v>52276</v>
      </c>
      <c r="K5" s="120">
        <v>47225</v>
      </c>
      <c r="L5" s="120">
        <v>40890</v>
      </c>
      <c r="M5" s="120">
        <v>34808</v>
      </c>
      <c r="N5" s="120">
        <v>29526</v>
      </c>
      <c r="O5" s="120">
        <v>22855</v>
      </c>
      <c r="P5" s="120">
        <v>19474</v>
      </c>
      <c r="Q5" s="120">
        <v>18537</v>
      </c>
      <c r="R5" s="120">
        <v>21878</v>
      </c>
      <c r="S5" s="120">
        <v>24488</v>
      </c>
      <c r="T5" s="120">
        <v>27371</v>
      </c>
      <c r="U5" s="120">
        <v>30621</v>
      </c>
      <c r="V5" s="120">
        <v>38588</v>
      </c>
      <c r="W5" s="120">
        <v>42893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64864</v>
      </c>
      <c r="C7" s="52">
        <v>64398</v>
      </c>
      <c r="D7" s="52">
        <v>63421</v>
      </c>
      <c r="E7" s="52">
        <v>62409</v>
      </c>
      <c r="F7" s="52">
        <v>61580</v>
      </c>
      <c r="G7" s="52">
        <v>57371</v>
      </c>
      <c r="H7" s="52">
        <v>54439</v>
      </c>
      <c r="I7" s="52">
        <v>53405</v>
      </c>
      <c r="J7" s="52">
        <v>52276</v>
      </c>
      <c r="K7" s="52">
        <v>47225</v>
      </c>
      <c r="L7" s="52">
        <v>40890</v>
      </c>
      <c r="M7" s="52">
        <v>34808</v>
      </c>
      <c r="N7" s="52">
        <v>29526</v>
      </c>
      <c r="O7" s="52">
        <v>22855</v>
      </c>
      <c r="P7" s="52">
        <v>19474</v>
      </c>
      <c r="Q7" s="52">
        <v>18537</v>
      </c>
      <c r="R7" s="52">
        <v>21878</v>
      </c>
      <c r="S7" s="52">
        <v>24488</v>
      </c>
      <c r="T7" s="52">
        <v>27371</v>
      </c>
      <c r="U7" s="52">
        <v>30621</v>
      </c>
      <c r="V7" s="52">
        <v>38588</v>
      </c>
      <c r="W7" s="52">
        <v>42893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191</v>
      </c>
      <c r="C9" s="52">
        <v>390</v>
      </c>
      <c r="D9" s="52">
        <v>576</v>
      </c>
      <c r="E9" s="52">
        <v>778</v>
      </c>
      <c r="F9" s="52">
        <v>968</v>
      </c>
      <c r="G9" s="52">
        <v>1089</v>
      </c>
      <c r="H9" s="52">
        <v>1155</v>
      </c>
      <c r="I9" s="52">
        <v>1305</v>
      </c>
      <c r="J9" s="52">
        <v>1415</v>
      </c>
      <c r="K9" s="52">
        <v>1497</v>
      </c>
      <c r="L9" s="52">
        <v>1412</v>
      </c>
      <c r="M9" s="52">
        <v>1212</v>
      </c>
      <c r="N9" s="52">
        <v>1033</v>
      </c>
      <c r="O9" s="52">
        <v>852</v>
      </c>
      <c r="P9" s="52">
        <v>684</v>
      </c>
      <c r="Q9" s="52">
        <v>511</v>
      </c>
      <c r="R9" s="52">
        <v>609</v>
      </c>
      <c r="S9" s="52">
        <v>1068</v>
      </c>
      <c r="T9" s="52">
        <v>2155</v>
      </c>
      <c r="U9" s="52">
        <v>3111</v>
      </c>
      <c r="V9" s="52">
        <v>4338</v>
      </c>
      <c r="W9" s="52">
        <v>5557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45788</v>
      </c>
      <c r="C11" s="52">
        <v>49352</v>
      </c>
      <c r="D11" s="52">
        <v>51803</v>
      </c>
      <c r="E11" s="52">
        <v>52774</v>
      </c>
      <c r="F11" s="52">
        <v>52647</v>
      </c>
      <c r="G11" s="52">
        <v>46706</v>
      </c>
      <c r="H11" s="52">
        <v>45453</v>
      </c>
      <c r="I11" s="52">
        <v>44025</v>
      </c>
      <c r="J11" s="52">
        <v>44625</v>
      </c>
      <c r="K11" s="52">
        <v>42353</v>
      </c>
      <c r="L11" s="52">
        <v>37345</v>
      </c>
      <c r="M11" s="52">
        <v>32122</v>
      </c>
      <c r="N11" s="52">
        <v>27293</v>
      </c>
      <c r="O11" s="52">
        <v>20978</v>
      </c>
      <c r="P11" s="52">
        <v>17789</v>
      </c>
      <c r="Q11" s="52">
        <v>17542</v>
      </c>
      <c r="R11" s="52">
        <v>20770</v>
      </c>
      <c r="S11" s="52">
        <v>22917</v>
      </c>
      <c r="T11" s="52">
        <v>24529</v>
      </c>
      <c r="U11" s="52">
        <v>26936</v>
      </c>
      <c r="V11" s="52">
        <v>34187</v>
      </c>
      <c r="W11" s="52">
        <v>36187</v>
      </c>
      <c r="DA11" s="63" t="s">
        <v>1060</v>
      </c>
    </row>
    <row r="12" spans="1:105" ht="12" customHeight="1" x14ac:dyDescent="0.25">
      <c r="A12" s="97" t="s">
        <v>124</v>
      </c>
      <c r="B12" s="52">
        <v>2374</v>
      </c>
      <c r="C12" s="52">
        <v>1872</v>
      </c>
      <c r="D12" s="52">
        <v>1446</v>
      </c>
      <c r="E12" s="52">
        <v>1199</v>
      </c>
      <c r="F12" s="52">
        <v>1144</v>
      </c>
      <c r="G12" s="52">
        <v>1334</v>
      </c>
      <c r="H12" s="52">
        <v>1126</v>
      </c>
      <c r="I12" s="52">
        <v>1161</v>
      </c>
      <c r="J12" s="52">
        <v>921</v>
      </c>
      <c r="K12" s="52">
        <v>583</v>
      </c>
      <c r="L12" s="52">
        <v>423</v>
      </c>
      <c r="M12" s="52">
        <v>319</v>
      </c>
      <c r="N12" s="52">
        <v>263</v>
      </c>
      <c r="O12" s="52">
        <v>195</v>
      </c>
      <c r="P12" s="52">
        <v>92</v>
      </c>
      <c r="Q12" s="52">
        <v>22</v>
      </c>
      <c r="R12" s="52">
        <v>29</v>
      </c>
      <c r="S12" s="52">
        <v>46</v>
      </c>
      <c r="T12" s="52">
        <v>160</v>
      </c>
      <c r="U12" s="52">
        <v>216</v>
      </c>
      <c r="V12" s="52">
        <v>288</v>
      </c>
      <c r="W12" s="52">
        <v>443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1</v>
      </c>
      <c r="U13" s="52">
        <v>1</v>
      </c>
      <c r="V13" s="52">
        <v>1</v>
      </c>
      <c r="W13" s="52">
        <v>1</v>
      </c>
      <c r="DA13" s="63" t="s">
        <v>1062</v>
      </c>
    </row>
    <row r="14" spans="1:105" ht="12" customHeight="1" x14ac:dyDescent="0.25">
      <c r="A14" s="97" t="s">
        <v>122</v>
      </c>
      <c r="B14" s="52">
        <v>16702</v>
      </c>
      <c r="C14" s="52">
        <v>13174</v>
      </c>
      <c r="D14" s="52">
        <v>10172</v>
      </c>
      <c r="E14" s="52">
        <v>8436</v>
      </c>
      <c r="F14" s="52">
        <v>7789</v>
      </c>
      <c r="G14" s="52">
        <v>9331</v>
      </c>
      <c r="H14" s="52">
        <v>7860</v>
      </c>
      <c r="I14" s="52">
        <v>8219</v>
      </c>
      <c r="J14" s="52">
        <v>6730</v>
      </c>
      <c r="K14" s="52">
        <v>4289</v>
      </c>
      <c r="L14" s="52">
        <v>3122</v>
      </c>
      <c r="M14" s="52">
        <v>2367</v>
      </c>
      <c r="N14" s="52">
        <v>1970</v>
      </c>
      <c r="O14" s="52">
        <v>1679</v>
      </c>
      <c r="P14" s="52">
        <v>1590</v>
      </c>
      <c r="Q14" s="52">
        <v>970</v>
      </c>
      <c r="R14" s="52">
        <v>1071</v>
      </c>
      <c r="S14" s="52">
        <v>1318</v>
      </c>
      <c r="T14" s="52">
        <v>1663</v>
      </c>
      <c r="U14" s="52">
        <v>2578</v>
      </c>
      <c r="V14" s="52">
        <v>3033</v>
      </c>
      <c r="W14" s="52">
        <v>5214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3</v>
      </c>
      <c r="P15" s="52">
        <v>3</v>
      </c>
      <c r="Q15" s="52">
        <v>3</v>
      </c>
      <c r="R15" s="52">
        <v>8</v>
      </c>
      <c r="S15" s="52">
        <v>207</v>
      </c>
      <c r="T15" s="52">
        <v>1018</v>
      </c>
      <c r="U15" s="52">
        <v>890</v>
      </c>
      <c r="V15" s="52">
        <v>1079</v>
      </c>
      <c r="W15" s="52">
        <v>1048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23860</v>
      </c>
      <c r="C17" s="52">
        <v>25328</v>
      </c>
      <c r="D17" s="52">
        <v>26878</v>
      </c>
      <c r="E17" s="52">
        <v>27795</v>
      </c>
      <c r="F17" s="52">
        <v>27326</v>
      </c>
      <c r="G17" s="52">
        <v>27236</v>
      </c>
      <c r="H17" s="52">
        <v>27086</v>
      </c>
      <c r="I17" s="52">
        <v>27131</v>
      </c>
      <c r="J17" s="52">
        <v>28543</v>
      </c>
      <c r="K17" s="52">
        <v>28672</v>
      </c>
      <c r="L17" s="52">
        <v>29559</v>
      </c>
      <c r="M17" s="52">
        <v>28700</v>
      </c>
      <c r="N17" s="52">
        <v>28190</v>
      </c>
      <c r="O17" s="52">
        <v>21146</v>
      </c>
      <c r="P17" s="52">
        <v>16627</v>
      </c>
      <c r="Q17" s="52">
        <v>15258</v>
      </c>
      <c r="R17" s="52">
        <v>18165</v>
      </c>
      <c r="S17" s="52">
        <v>20356</v>
      </c>
      <c r="T17" s="52">
        <v>25161</v>
      </c>
      <c r="U17" s="52">
        <v>29336</v>
      </c>
      <c r="V17" s="52">
        <v>37905</v>
      </c>
      <c r="W17" s="52">
        <v>42007</v>
      </c>
      <c r="DA17" s="63" t="s">
        <v>1065</v>
      </c>
    </row>
    <row r="18" spans="1:105" ht="12" customHeight="1" x14ac:dyDescent="0.25">
      <c r="A18" s="97" t="s">
        <v>50</v>
      </c>
      <c r="B18" s="52">
        <v>2283</v>
      </c>
      <c r="C18" s="52">
        <v>2267</v>
      </c>
      <c r="D18" s="52">
        <v>2153</v>
      </c>
      <c r="E18" s="52">
        <v>1957</v>
      </c>
      <c r="F18" s="52">
        <v>1961</v>
      </c>
      <c r="G18" s="52">
        <v>1771</v>
      </c>
      <c r="H18" s="52">
        <v>1714</v>
      </c>
      <c r="I18" s="52">
        <v>1712</v>
      </c>
      <c r="J18" s="52">
        <v>1573</v>
      </c>
      <c r="K18" s="52">
        <v>1244</v>
      </c>
      <c r="L18" s="52">
        <v>846</v>
      </c>
      <c r="M18" s="52">
        <v>421</v>
      </c>
      <c r="N18" s="52">
        <v>55</v>
      </c>
      <c r="O18" s="52">
        <v>68</v>
      </c>
      <c r="P18" s="52">
        <v>89</v>
      </c>
      <c r="Q18" s="52">
        <v>103</v>
      </c>
      <c r="R18" s="52">
        <v>113</v>
      </c>
      <c r="S18" s="52">
        <v>108</v>
      </c>
      <c r="T18" s="52">
        <v>36</v>
      </c>
      <c r="U18" s="52">
        <v>9</v>
      </c>
      <c r="V18" s="52">
        <v>4</v>
      </c>
      <c r="W18" s="52">
        <v>13</v>
      </c>
      <c r="DA18" s="63" t="s">
        <v>1066</v>
      </c>
    </row>
    <row r="19" spans="1:105" ht="12" customHeight="1" x14ac:dyDescent="0.25">
      <c r="A19" s="109" t="s">
        <v>120</v>
      </c>
      <c r="B19" s="36">
        <v>38721</v>
      </c>
      <c r="C19" s="36">
        <v>36803</v>
      </c>
      <c r="D19" s="36">
        <v>34390</v>
      </c>
      <c r="E19" s="36">
        <v>32657</v>
      </c>
      <c r="F19" s="36">
        <v>32293</v>
      </c>
      <c r="G19" s="36">
        <v>28364</v>
      </c>
      <c r="H19" s="36">
        <v>25639</v>
      </c>
      <c r="I19" s="36">
        <v>24562</v>
      </c>
      <c r="J19" s="36">
        <v>22160</v>
      </c>
      <c r="K19" s="36">
        <v>17309</v>
      </c>
      <c r="L19" s="36">
        <v>10485</v>
      </c>
      <c r="M19" s="36">
        <v>5687</v>
      </c>
      <c r="N19" s="36">
        <v>1281</v>
      </c>
      <c r="O19" s="36">
        <v>1641</v>
      </c>
      <c r="P19" s="36">
        <v>2758</v>
      </c>
      <c r="Q19" s="36">
        <v>3176</v>
      </c>
      <c r="R19" s="36">
        <v>3600</v>
      </c>
      <c r="S19" s="36">
        <v>4024</v>
      </c>
      <c r="T19" s="36">
        <v>2174</v>
      </c>
      <c r="U19" s="36">
        <v>1276</v>
      </c>
      <c r="V19" s="36">
        <v>679</v>
      </c>
      <c r="W19" s="36">
        <v>873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5067</v>
      </c>
      <c r="D23" s="52">
        <v>5069</v>
      </c>
      <c r="E23" s="52">
        <v>5076</v>
      </c>
      <c r="F23" s="52">
        <v>5098</v>
      </c>
      <c r="G23" s="52">
        <v>5135</v>
      </c>
      <c r="H23" s="52">
        <v>5200</v>
      </c>
      <c r="I23" s="52">
        <v>5288</v>
      </c>
      <c r="J23" s="52">
        <v>5409</v>
      </c>
      <c r="K23" s="52">
        <v>5566</v>
      </c>
      <c r="L23" s="52">
        <v>6335</v>
      </c>
      <c r="M23" s="52">
        <v>6082</v>
      </c>
      <c r="N23" s="52">
        <v>5740</v>
      </c>
      <c r="O23" s="52">
        <v>6671</v>
      </c>
      <c r="P23" s="52">
        <v>3381</v>
      </c>
      <c r="Q23" s="52">
        <v>937</v>
      </c>
      <c r="R23" s="52">
        <v>2068</v>
      </c>
      <c r="S23" s="52">
        <v>2897</v>
      </c>
      <c r="T23" s="52">
        <v>2806</v>
      </c>
      <c r="U23" s="52">
        <v>2580</v>
      </c>
      <c r="V23" s="52">
        <v>2226</v>
      </c>
      <c r="W23" s="52">
        <v>1800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30</v>
      </c>
      <c r="D25" s="52">
        <v>30</v>
      </c>
      <c r="E25" s="52">
        <v>33</v>
      </c>
      <c r="F25" s="52">
        <v>40</v>
      </c>
      <c r="G25" s="52">
        <v>60</v>
      </c>
      <c r="H25" s="52">
        <v>86</v>
      </c>
      <c r="I25" s="52">
        <v>104</v>
      </c>
      <c r="J25" s="52">
        <v>150</v>
      </c>
      <c r="K25" s="52">
        <v>219</v>
      </c>
      <c r="L25" s="52">
        <v>220</v>
      </c>
      <c r="M25" s="52">
        <v>216</v>
      </c>
      <c r="N25" s="52">
        <v>210</v>
      </c>
      <c r="O25" s="52">
        <v>216</v>
      </c>
      <c r="P25" s="52">
        <v>204</v>
      </c>
      <c r="Q25" s="52">
        <v>213</v>
      </c>
      <c r="R25" s="52">
        <v>190</v>
      </c>
      <c r="S25" s="52">
        <v>147</v>
      </c>
      <c r="T25" s="52">
        <v>76</v>
      </c>
      <c r="U25" s="52">
        <v>63</v>
      </c>
      <c r="V25" s="52">
        <v>95</v>
      </c>
      <c r="W25" s="52">
        <v>157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3577</v>
      </c>
      <c r="D27" s="52">
        <v>3579</v>
      </c>
      <c r="E27" s="52">
        <v>3592</v>
      </c>
      <c r="F27" s="52">
        <v>3622</v>
      </c>
      <c r="G27" s="52">
        <v>8100</v>
      </c>
      <c r="H27" s="52">
        <v>2147</v>
      </c>
      <c r="I27" s="52">
        <v>3978</v>
      </c>
      <c r="J27" s="52">
        <v>5091</v>
      </c>
      <c r="K27" s="52">
        <v>5190</v>
      </c>
      <c r="L27" s="52">
        <v>8884</v>
      </c>
      <c r="M27" s="52">
        <v>9664</v>
      </c>
      <c r="N27" s="52">
        <v>9377</v>
      </c>
      <c r="O27" s="52">
        <v>11777</v>
      </c>
      <c r="P27" s="52">
        <v>5861</v>
      </c>
      <c r="Q27" s="52">
        <v>1058</v>
      </c>
      <c r="R27" s="52">
        <v>2053</v>
      </c>
      <c r="S27" s="52">
        <v>2822</v>
      </c>
      <c r="T27" s="52">
        <v>2696</v>
      </c>
      <c r="U27" s="52">
        <v>2421</v>
      </c>
      <c r="V27" s="52">
        <v>2013</v>
      </c>
      <c r="W27" s="52">
        <v>1540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502</v>
      </c>
      <c r="D28" s="52">
        <v>426</v>
      </c>
      <c r="E28" s="52">
        <v>247</v>
      </c>
      <c r="F28" s="52">
        <v>309</v>
      </c>
      <c r="G28" s="52">
        <v>371</v>
      </c>
      <c r="H28" s="52">
        <v>387</v>
      </c>
      <c r="I28" s="52">
        <v>168</v>
      </c>
      <c r="J28" s="52">
        <v>240</v>
      </c>
      <c r="K28" s="52">
        <v>338</v>
      </c>
      <c r="L28" s="52">
        <v>160</v>
      </c>
      <c r="M28" s="52">
        <v>104</v>
      </c>
      <c r="N28" s="52">
        <v>56</v>
      </c>
      <c r="O28" s="52">
        <v>87</v>
      </c>
      <c r="P28" s="52">
        <v>109</v>
      </c>
      <c r="Q28" s="52">
        <v>70</v>
      </c>
      <c r="R28" s="52">
        <v>0</v>
      </c>
      <c r="S28" s="52">
        <v>0</v>
      </c>
      <c r="T28" s="52">
        <v>0</v>
      </c>
      <c r="U28" s="52">
        <v>2</v>
      </c>
      <c r="V28" s="52">
        <v>11</v>
      </c>
      <c r="W28" s="52">
        <v>14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3528</v>
      </c>
      <c r="D30" s="52">
        <v>3002</v>
      </c>
      <c r="E30" s="52">
        <v>1736</v>
      </c>
      <c r="F30" s="52">
        <v>2173</v>
      </c>
      <c r="G30" s="52">
        <v>2612</v>
      </c>
      <c r="H30" s="52">
        <v>2719</v>
      </c>
      <c r="I30" s="52">
        <v>1203</v>
      </c>
      <c r="J30" s="52">
        <v>1489</v>
      </c>
      <c r="K30" s="52">
        <v>2441</v>
      </c>
      <c r="L30" s="52">
        <v>1167</v>
      </c>
      <c r="M30" s="52">
        <v>755</v>
      </c>
      <c r="N30" s="52">
        <v>419</v>
      </c>
      <c r="O30" s="52">
        <v>633</v>
      </c>
      <c r="P30" s="52">
        <v>801</v>
      </c>
      <c r="Q30" s="52">
        <v>620</v>
      </c>
      <c r="R30" s="52">
        <v>20</v>
      </c>
      <c r="S30" s="52">
        <v>80</v>
      </c>
      <c r="T30" s="52">
        <v>118</v>
      </c>
      <c r="U30" s="52">
        <v>170</v>
      </c>
      <c r="V30" s="52">
        <v>236</v>
      </c>
      <c r="W30" s="52">
        <v>307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132</v>
      </c>
      <c r="V31" s="52">
        <v>3</v>
      </c>
      <c r="W31" s="52">
        <v>137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3728</v>
      </c>
      <c r="D33" s="52">
        <v>3737</v>
      </c>
      <c r="E33" s="52">
        <v>3810</v>
      </c>
      <c r="F33" s="52">
        <v>4003</v>
      </c>
      <c r="G33" s="52">
        <v>4370</v>
      </c>
      <c r="H33" s="52">
        <v>4961</v>
      </c>
      <c r="I33" s="52">
        <v>3580</v>
      </c>
      <c r="J33" s="52">
        <v>4372</v>
      </c>
      <c r="K33" s="52">
        <v>4743</v>
      </c>
      <c r="L33" s="52">
        <v>4938</v>
      </c>
      <c r="M33" s="52">
        <v>5295</v>
      </c>
      <c r="N33" s="52">
        <v>6211</v>
      </c>
      <c r="O33" s="52">
        <v>9742</v>
      </c>
      <c r="P33" s="52">
        <v>4524</v>
      </c>
      <c r="Q33" s="52">
        <v>1789</v>
      </c>
      <c r="R33" s="52">
        <v>3468</v>
      </c>
      <c r="S33" s="52">
        <v>3216</v>
      </c>
      <c r="T33" s="52">
        <v>3297</v>
      </c>
      <c r="U33" s="52">
        <v>3532</v>
      </c>
      <c r="V33" s="52">
        <v>3408</v>
      </c>
      <c r="W33" s="52">
        <v>2865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357</v>
      </c>
      <c r="D34" s="52">
        <v>356</v>
      </c>
      <c r="E34" s="52">
        <v>362</v>
      </c>
      <c r="F34" s="52">
        <v>373</v>
      </c>
      <c r="G34" s="52">
        <v>394</v>
      </c>
      <c r="H34" s="52">
        <v>425</v>
      </c>
      <c r="I34" s="52">
        <v>260</v>
      </c>
      <c r="J34" s="52">
        <v>225</v>
      </c>
      <c r="K34" s="52">
        <v>361</v>
      </c>
      <c r="L34" s="52">
        <v>441</v>
      </c>
      <c r="M34" s="52">
        <v>462</v>
      </c>
      <c r="N34" s="52">
        <v>392</v>
      </c>
      <c r="O34" s="52">
        <v>9</v>
      </c>
      <c r="P34" s="52">
        <v>0</v>
      </c>
      <c r="Q34" s="52">
        <v>3</v>
      </c>
      <c r="R34" s="52">
        <v>3</v>
      </c>
      <c r="S34" s="52">
        <v>11</v>
      </c>
      <c r="T34" s="52">
        <v>72</v>
      </c>
      <c r="U34" s="52">
        <v>30</v>
      </c>
      <c r="V34" s="52">
        <v>6</v>
      </c>
      <c r="W34" s="52">
        <v>0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6050</v>
      </c>
      <c r="D35" s="36">
        <v>6057</v>
      </c>
      <c r="E35" s="36">
        <v>6115</v>
      </c>
      <c r="F35" s="36">
        <v>6262</v>
      </c>
      <c r="G35" s="36">
        <v>6555</v>
      </c>
      <c r="H35" s="36">
        <v>7055</v>
      </c>
      <c r="I35" s="36">
        <v>4167</v>
      </c>
      <c r="J35" s="36">
        <v>3266</v>
      </c>
      <c r="K35" s="36">
        <v>5353</v>
      </c>
      <c r="L35" s="36">
        <v>7719</v>
      </c>
      <c r="M35" s="36">
        <v>5602</v>
      </c>
      <c r="N35" s="36">
        <v>5060</v>
      </c>
      <c r="O35" s="36">
        <v>196</v>
      </c>
      <c r="P35" s="36">
        <v>24</v>
      </c>
      <c r="Q35" s="36">
        <v>62</v>
      </c>
      <c r="R35" s="36">
        <v>139</v>
      </c>
      <c r="S35" s="36">
        <v>243</v>
      </c>
      <c r="T35" s="36">
        <v>2345</v>
      </c>
      <c r="U35" s="36">
        <v>1021</v>
      </c>
      <c r="V35" s="36">
        <v>669</v>
      </c>
      <c r="W35" s="36">
        <v>30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4601</v>
      </c>
      <c r="D39" s="52">
        <v>4092</v>
      </c>
      <c r="E39" s="52">
        <v>4064</v>
      </c>
      <c r="F39" s="52">
        <v>4269</v>
      </c>
      <c r="G39" s="52">
        <v>926</v>
      </c>
      <c r="H39" s="52">
        <v>2268</v>
      </c>
      <c r="I39" s="52">
        <v>4254</v>
      </c>
      <c r="J39" s="52">
        <v>4280</v>
      </c>
      <c r="K39" s="52">
        <v>515</v>
      </c>
      <c r="L39" s="52">
        <v>0</v>
      </c>
      <c r="M39" s="52">
        <v>0</v>
      </c>
      <c r="N39" s="52">
        <v>458</v>
      </c>
      <c r="O39" s="52">
        <v>0</v>
      </c>
      <c r="P39" s="52">
        <v>0</v>
      </c>
      <c r="Q39" s="52">
        <v>0</v>
      </c>
      <c r="R39" s="52">
        <v>5409</v>
      </c>
      <c r="S39" s="52">
        <v>5507</v>
      </c>
      <c r="T39" s="52">
        <v>5689</v>
      </c>
      <c r="U39" s="52">
        <v>5830</v>
      </c>
      <c r="V39" s="52">
        <v>10193</v>
      </c>
      <c r="W39" s="52">
        <v>6105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229</v>
      </c>
      <c r="D41" s="52">
        <v>216</v>
      </c>
      <c r="E41" s="52">
        <v>235</v>
      </c>
      <c r="F41" s="52">
        <v>230</v>
      </c>
      <c r="G41" s="52">
        <v>181</v>
      </c>
      <c r="H41" s="52">
        <v>152</v>
      </c>
      <c r="I41" s="52">
        <v>254</v>
      </c>
      <c r="J41" s="52">
        <v>260</v>
      </c>
      <c r="K41" s="52">
        <v>301</v>
      </c>
      <c r="L41" s="52">
        <v>135</v>
      </c>
      <c r="M41" s="52">
        <v>16</v>
      </c>
      <c r="N41" s="52">
        <v>31</v>
      </c>
      <c r="O41" s="52">
        <v>35</v>
      </c>
      <c r="P41" s="52">
        <v>36</v>
      </c>
      <c r="Q41" s="52">
        <v>40</v>
      </c>
      <c r="R41" s="52">
        <v>288</v>
      </c>
      <c r="S41" s="52">
        <v>606</v>
      </c>
      <c r="T41" s="52">
        <v>1163</v>
      </c>
      <c r="U41" s="52">
        <v>1019</v>
      </c>
      <c r="V41" s="52">
        <v>1322</v>
      </c>
      <c r="W41" s="52">
        <v>1376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7141</v>
      </c>
      <c r="D43" s="52">
        <v>6030</v>
      </c>
      <c r="E43" s="52">
        <v>4563</v>
      </c>
      <c r="F43" s="52">
        <v>3495</v>
      </c>
      <c r="G43" s="52">
        <v>2159</v>
      </c>
      <c r="H43" s="52">
        <v>894</v>
      </c>
      <c r="I43" s="52">
        <v>2550</v>
      </c>
      <c r="J43" s="52">
        <v>5691</v>
      </c>
      <c r="K43" s="52">
        <v>2918</v>
      </c>
      <c r="L43" s="52">
        <v>3876</v>
      </c>
      <c r="M43" s="52">
        <v>4441</v>
      </c>
      <c r="N43" s="52">
        <v>4548</v>
      </c>
      <c r="O43" s="52">
        <v>5462</v>
      </c>
      <c r="P43" s="52">
        <v>2672</v>
      </c>
      <c r="Q43" s="52">
        <v>811</v>
      </c>
      <c r="R43" s="52">
        <v>5281</v>
      </c>
      <c r="S43" s="52">
        <v>4969</v>
      </c>
      <c r="T43" s="52">
        <v>4308</v>
      </c>
      <c r="U43" s="52">
        <v>4828</v>
      </c>
      <c r="V43" s="52">
        <v>9264</v>
      </c>
      <c r="W43" s="52">
        <v>3540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254</v>
      </c>
      <c r="G44" s="52">
        <v>561</v>
      </c>
      <c r="H44" s="52">
        <v>179</v>
      </c>
      <c r="I44" s="52">
        <v>203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19</v>
      </c>
      <c r="P44" s="52">
        <v>6</v>
      </c>
      <c r="Q44" s="52">
        <v>0</v>
      </c>
      <c r="R44" s="52">
        <v>7</v>
      </c>
      <c r="S44" s="52">
        <v>17</v>
      </c>
      <c r="T44" s="52">
        <v>114</v>
      </c>
      <c r="U44" s="52">
        <v>58</v>
      </c>
      <c r="V44" s="52">
        <v>83</v>
      </c>
      <c r="W44" s="52">
        <v>169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1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1526</v>
      </c>
      <c r="G46" s="52">
        <v>4154</v>
      </c>
      <c r="H46" s="52">
        <v>1248</v>
      </c>
      <c r="I46" s="52">
        <v>1562</v>
      </c>
      <c r="J46" s="52">
        <v>0</v>
      </c>
      <c r="K46" s="52">
        <v>0</v>
      </c>
      <c r="L46" s="52">
        <v>0</v>
      </c>
      <c r="M46" s="52">
        <v>0</v>
      </c>
      <c r="N46" s="52">
        <v>22</v>
      </c>
      <c r="O46" s="52">
        <v>342</v>
      </c>
      <c r="P46" s="52">
        <v>712</v>
      </c>
      <c r="Q46" s="52">
        <v>0</v>
      </c>
      <c r="R46" s="52">
        <v>121</v>
      </c>
      <c r="S46" s="52">
        <v>327</v>
      </c>
      <c r="T46" s="52">
        <v>463</v>
      </c>
      <c r="U46" s="52">
        <v>1085</v>
      </c>
      <c r="V46" s="52">
        <v>691</v>
      </c>
      <c r="W46" s="52">
        <v>2488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3</v>
      </c>
      <c r="P47" s="52">
        <v>0</v>
      </c>
      <c r="Q47" s="52">
        <v>0</v>
      </c>
      <c r="R47" s="52">
        <v>5</v>
      </c>
      <c r="S47" s="52">
        <v>199</v>
      </c>
      <c r="T47" s="52">
        <v>811</v>
      </c>
      <c r="U47" s="52">
        <v>4</v>
      </c>
      <c r="V47" s="52">
        <v>192</v>
      </c>
      <c r="W47" s="52">
        <v>106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5196</v>
      </c>
      <c r="D49" s="52">
        <v>5287</v>
      </c>
      <c r="E49" s="52">
        <v>4727</v>
      </c>
      <c r="F49" s="52">
        <v>3534</v>
      </c>
      <c r="G49" s="52">
        <v>4280</v>
      </c>
      <c r="H49" s="52">
        <v>4811</v>
      </c>
      <c r="I49" s="52">
        <v>3625</v>
      </c>
      <c r="J49" s="52">
        <v>5784</v>
      </c>
      <c r="K49" s="52">
        <v>4872</v>
      </c>
      <c r="L49" s="52">
        <v>5825</v>
      </c>
      <c r="M49" s="52">
        <v>4436</v>
      </c>
      <c r="N49" s="52">
        <v>5701</v>
      </c>
      <c r="O49" s="52">
        <v>2698</v>
      </c>
      <c r="P49" s="52">
        <v>5</v>
      </c>
      <c r="Q49" s="52">
        <v>420</v>
      </c>
      <c r="R49" s="52">
        <v>6375</v>
      </c>
      <c r="S49" s="52">
        <v>5407</v>
      </c>
      <c r="T49" s="52">
        <v>8102</v>
      </c>
      <c r="U49" s="52">
        <v>7707</v>
      </c>
      <c r="V49" s="52">
        <v>11977</v>
      </c>
      <c r="W49" s="52">
        <v>6967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341</v>
      </c>
      <c r="D50" s="52">
        <v>242</v>
      </c>
      <c r="E50" s="52">
        <v>166</v>
      </c>
      <c r="F50" s="52">
        <v>377</v>
      </c>
      <c r="G50" s="52">
        <v>204</v>
      </c>
      <c r="H50" s="52">
        <v>368</v>
      </c>
      <c r="I50" s="52">
        <v>258</v>
      </c>
      <c r="J50" s="52">
        <v>86</v>
      </c>
      <c r="K50" s="52">
        <v>32</v>
      </c>
      <c r="L50" s="52">
        <v>43</v>
      </c>
      <c r="M50" s="52">
        <v>37</v>
      </c>
      <c r="N50" s="52">
        <v>26</v>
      </c>
      <c r="O50" s="52">
        <v>22</v>
      </c>
      <c r="P50" s="52">
        <v>21</v>
      </c>
      <c r="Q50" s="52">
        <v>17</v>
      </c>
      <c r="R50" s="52">
        <v>13</v>
      </c>
      <c r="S50" s="52">
        <v>6</v>
      </c>
      <c r="T50" s="52">
        <v>0</v>
      </c>
      <c r="U50" s="52">
        <v>3</v>
      </c>
      <c r="V50" s="52">
        <v>1</v>
      </c>
      <c r="W50" s="52">
        <v>9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4132</v>
      </c>
      <c r="D51" s="36">
        <v>3644</v>
      </c>
      <c r="E51" s="36">
        <v>4382</v>
      </c>
      <c r="F51" s="36">
        <v>5898</v>
      </c>
      <c r="G51" s="36">
        <v>2626</v>
      </c>
      <c r="H51" s="36">
        <v>4330</v>
      </c>
      <c r="I51" s="36">
        <v>3090</v>
      </c>
      <c r="J51" s="36">
        <v>864</v>
      </c>
      <c r="K51" s="36">
        <v>502</v>
      </c>
      <c r="L51" s="36">
        <v>895</v>
      </c>
      <c r="M51" s="36">
        <v>804</v>
      </c>
      <c r="N51" s="36">
        <v>654</v>
      </c>
      <c r="O51" s="36">
        <v>556</v>
      </c>
      <c r="P51" s="36">
        <v>1141</v>
      </c>
      <c r="Q51" s="36">
        <v>480</v>
      </c>
      <c r="R51" s="36">
        <v>563</v>
      </c>
      <c r="S51" s="36">
        <v>667</v>
      </c>
      <c r="T51" s="36">
        <v>495</v>
      </c>
      <c r="U51" s="36">
        <v>123</v>
      </c>
      <c r="V51" s="36">
        <v>72</v>
      </c>
      <c r="W51" s="36">
        <v>224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1470</v>
      </c>
      <c r="D55" s="52">
        <v>1523</v>
      </c>
      <c r="E55" s="52">
        <v>1506</v>
      </c>
      <c r="F55" s="52">
        <v>1627</v>
      </c>
      <c r="G55" s="52">
        <v>348</v>
      </c>
      <c r="H55" s="52">
        <v>866</v>
      </c>
      <c r="I55" s="52">
        <v>1878</v>
      </c>
      <c r="J55" s="52">
        <v>1475</v>
      </c>
      <c r="K55" s="52">
        <v>198</v>
      </c>
      <c r="L55" s="52">
        <v>0</v>
      </c>
      <c r="M55" s="52">
        <v>0</v>
      </c>
      <c r="N55" s="52">
        <v>126</v>
      </c>
      <c r="O55" s="52">
        <v>0</v>
      </c>
      <c r="P55" s="52">
        <v>0</v>
      </c>
      <c r="Q55" s="52">
        <v>0</v>
      </c>
      <c r="R55" s="52">
        <v>2099</v>
      </c>
      <c r="S55" s="52">
        <v>1713</v>
      </c>
      <c r="T55" s="52">
        <v>1983</v>
      </c>
      <c r="U55" s="52">
        <v>1861</v>
      </c>
      <c r="V55" s="52">
        <v>3248</v>
      </c>
      <c r="W55" s="52">
        <v>1774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61</v>
      </c>
      <c r="D57" s="52">
        <v>93</v>
      </c>
      <c r="E57" s="52">
        <v>123</v>
      </c>
      <c r="F57" s="52">
        <v>137</v>
      </c>
      <c r="G57" s="52">
        <v>33</v>
      </c>
      <c r="H57" s="52">
        <v>57</v>
      </c>
      <c r="I57" s="52">
        <v>166</v>
      </c>
      <c r="J57" s="52">
        <v>134</v>
      </c>
      <c r="K57" s="52">
        <v>25</v>
      </c>
      <c r="L57" s="52">
        <v>0</v>
      </c>
      <c r="M57" s="52">
        <v>0</v>
      </c>
      <c r="N57" s="52">
        <v>14</v>
      </c>
      <c r="O57" s="52">
        <v>0</v>
      </c>
      <c r="P57" s="52">
        <v>0</v>
      </c>
      <c r="Q57" s="52">
        <v>0</v>
      </c>
      <c r="R57" s="52">
        <v>260</v>
      </c>
      <c r="S57" s="52">
        <v>162</v>
      </c>
      <c r="T57" s="52">
        <v>295</v>
      </c>
      <c r="U57" s="52">
        <v>184</v>
      </c>
      <c r="V57" s="52">
        <v>314</v>
      </c>
      <c r="W57" s="52">
        <v>95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1470</v>
      </c>
      <c r="D59" s="52">
        <v>1523</v>
      </c>
      <c r="E59" s="52">
        <v>1506</v>
      </c>
      <c r="F59" s="52">
        <v>949</v>
      </c>
      <c r="G59" s="52">
        <v>13</v>
      </c>
      <c r="H59" s="52">
        <v>321</v>
      </c>
      <c r="I59" s="52">
        <v>1099</v>
      </c>
      <c r="J59" s="52">
        <v>1475</v>
      </c>
      <c r="K59" s="52">
        <v>198</v>
      </c>
      <c r="L59" s="52">
        <v>0</v>
      </c>
      <c r="M59" s="52">
        <v>0</v>
      </c>
      <c r="N59" s="52">
        <v>123</v>
      </c>
      <c r="O59" s="52">
        <v>0</v>
      </c>
      <c r="P59" s="52">
        <v>0</v>
      </c>
      <c r="Q59" s="52">
        <v>0</v>
      </c>
      <c r="R59" s="52">
        <v>2047</v>
      </c>
      <c r="S59" s="52">
        <v>1544</v>
      </c>
      <c r="T59" s="52">
        <v>1499</v>
      </c>
      <c r="U59" s="52">
        <v>1495</v>
      </c>
      <c r="V59" s="52">
        <v>2940</v>
      </c>
      <c r="W59" s="52">
        <v>971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97</v>
      </c>
      <c r="G60" s="52">
        <v>40</v>
      </c>
      <c r="H60" s="52">
        <v>68</v>
      </c>
      <c r="I60" s="52">
        <v>90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3</v>
      </c>
      <c r="S60" s="52">
        <v>5</v>
      </c>
      <c r="T60" s="52">
        <v>39</v>
      </c>
      <c r="U60" s="52">
        <v>19</v>
      </c>
      <c r="V60" s="52">
        <v>26</v>
      </c>
      <c r="W60" s="52">
        <v>49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1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581</v>
      </c>
      <c r="G62" s="52">
        <v>295</v>
      </c>
      <c r="H62" s="52">
        <v>477</v>
      </c>
      <c r="I62" s="52">
        <v>689</v>
      </c>
      <c r="J62" s="52">
        <v>0</v>
      </c>
      <c r="K62" s="52">
        <v>0</v>
      </c>
      <c r="L62" s="52">
        <v>0</v>
      </c>
      <c r="M62" s="52">
        <v>0</v>
      </c>
      <c r="N62" s="52">
        <v>3</v>
      </c>
      <c r="O62" s="52">
        <v>0</v>
      </c>
      <c r="P62" s="52">
        <v>0</v>
      </c>
      <c r="Q62" s="52">
        <v>0</v>
      </c>
      <c r="R62" s="52">
        <v>46</v>
      </c>
      <c r="S62" s="52">
        <v>102</v>
      </c>
      <c r="T62" s="52">
        <v>162</v>
      </c>
      <c r="U62" s="52">
        <v>345</v>
      </c>
      <c r="V62" s="52">
        <v>221</v>
      </c>
      <c r="W62" s="52">
        <v>723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3</v>
      </c>
      <c r="S63" s="52">
        <v>62</v>
      </c>
      <c r="T63" s="52">
        <v>282</v>
      </c>
      <c r="U63" s="52">
        <v>2</v>
      </c>
      <c r="V63" s="52">
        <v>61</v>
      </c>
      <c r="W63" s="52">
        <v>31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119</v>
      </c>
      <c r="D65" s="52">
        <v>251</v>
      </c>
      <c r="E65" s="52">
        <v>275</v>
      </c>
      <c r="F65" s="52">
        <v>212</v>
      </c>
      <c r="G65" s="52">
        <v>96</v>
      </c>
      <c r="H65" s="52">
        <v>183</v>
      </c>
      <c r="I65" s="52">
        <v>593</v>
      </c>
      <c r="J65" s="52">
        <v>1204</v>
      </c>
      <c r="K65" s="52">
        <v>170</v>
      </c>
      <c r="L65" s="52">
        <v>0</v>
      </c>
      <c r="M65" s="52">
        <v>0</v>
      </c>
      <c r="N65" s="52">
        <v>98</v>
      </c>
      <c r="O65" s="52">
        <v>0</v>
      </c>
      <c r="P65" s="52">
        <v>0</v>
      </c>
      <c r="Q65" s="52">
        <v>0</v>
      </c>
      <c r="R65" s="52">
        <v>1885</v>
      </c>
      <c r="S65" s="52">
        <v>1505</v>
      </c>
      <c r="T65" s="52">
        <v>1819</v>
      </c>
      <c r="U65" s="52">
        <v>1821</v>
      </c>
      <c r="V65" s="52">
        <v>3225</v>
      </c>
      <c r="W65" s="52">
        <v>1707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103</v>
      </c>
      <c r="D66" s="52">
        <v>79</v>
      </c>
      <c r="E66" s="52">
        <v>45</v>
      </c>
      <c r="F66" s="52">
        <v>85</v>
      </c>
      <c r="G66" s="52">
        <v>18</v>
      </c>
      <c r="H66" s="52">
        <v>54</v>
      </c>
      <c r="I66" s="52">
        <v>99</v>
      </c>
      <c r="J66" s="52">
        <v>25</v>
      </c>
      <c r="K66" s="52">
        <v>2</v>
      </c>
      <c r="L66" s="52">
        <v>0</v>
      </c>
      <c r="M66" s="52">
        <v>0</v>
      </c>
      <c r="N66" s="52">
        <v>1</v>
      </c>
      <c r="O66" s="52">
        <v>0</v>
      </c>
      <c r="P66" s="52">
        <v>0</v>
      </c>
      <c r="Q66" s="52">
        <v>0</v>
      </c>
      <c r="R66" s="52">
        <v>5</v>
      </c>
      <c r="S66" s="52">
        <v>3</v>
      </c>
      <c r="T66" s="52">
        <v>0</v>
      </c>
      <c r="U66" s="52">
        <v>2</v>
      </c>
      <c r="V66" s="52">
        <v>1</v>
      </c>
      <c r="W66" s="52">
        <v>3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1248</v>
      </c>
      <c r="D67" s="36">
        <v>1193</v>
      </c>
      <c r="E67" s="36">
        <v>1186</v>
      </c>
      <c r="F67" s="36">
        <v>1330</v>
      </c>
      <c r="G67" s="36">
        <v>234</v>
      </c>
      <c r="H67" s="36">
        <v>629</v>
      </c>
      <c r="I67" s="36">
        <v>1186</v>
      </c>
      <c r="J67" s="36">
        <v>246</v>
      </c>
      <c r="K67" s="36">
        <v>26</v>
      </c>
      <c r="L67" s="36">
        <v>0</v>
      </c>
      <c r="M67" s="36">
        <v>0</v>
      </c>
      <c r="N67" s="36">
        <v>27</v>
      </c>
      <c r="O67" s="36">
        <v>0</v>
      </c>
      <c r="P67" s="36">
        <v>0</v>
      </c>
      <c r="Q67" s="36">
        <v>0</v>
      </c>
      <c r="R67" s="36">
        <v>209</v>
      </c>
      <c r="S67" s="36">
        <v>205</v>
      </c>
      <c r="T67" s="36">
        <v>164</v>
      </c>
      <c r="U67" s="36">
        <v>38</v>
      </c>
      <c r="V67" s="36">
        <v>22</v>
      </c>
      <c r="W67" s="36">
        <v>64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3131</v>
      </c>
      <c r="D71" s="52">
        <v>2569</v>
      </c>
      <c r="E71" s="52">
        <v>2558</v>
      </c>
      <c r="F71" s="52">
        <v>2642</v>
      </c>
      <c r="G71" s="52">
        <v>578</v>
      </c>
      <c r="H71" s="52">
        <v>1402</v>
      </c>
      <c r="I71" s="52">
        <v>2376</v>
      </c>
      <c r="J71" s="52">
        <v>2805</v>
      </c>
      <c r="K71" s="52">
        <v>317</v>
      </c>
      <c r="L71" s="52">
        <v>0</v>
      </c>
      <c r="M71" s="52">
        <v>0</v>
      </c>
      <c r="N71" s="52">
        <v>332</v>
      </c>
      <c r="O71" s="52">
        <v>0</v>
      </c>
      <c r="P71" s="52">
        <v>0</v>
      </c>
      <c r="Q71" s="52">
        <v>0</v>
      </c>
      <c r="R71" s="52">
        <v>3310</v>
      </c>
      <c r="S71" s="52">
        <v>3794</v>
      </c>
      <c r="T71" s="52">
        <v>3706</v>
      </c>
      <c r="U71" s="52">
        <v>3969</v>
      </c>
      <c r="V71" s="52">
        <v>6945</v>
      </c>
      <c r="W71" s="52">
        <v>4331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168</v>
      </c>
      <c r="D73" s="52">
        <v>123</v>
      </c>
      <c r="E73" s="52">
        <v>112</v>
      </c>
      <c r="F73" s="52">
        <v>93</v>
      </c>
      <c r="G73" s="52">
        <v>148</v>
      </c>
      <c r="H73" s="52">
        <v>95</v>
      </c>
      <c r="I73" s="52">
        <v>88</v>
      </c>
      <c r="J73" s="52">
        <v>126</v>
      </c>
      <c r="K73" s="52">
        <v>276</v>
      </c>
      <c r="L73" s="52">
        <v>135</v>
      </c>
      <c r="M73" s="52">
        <v>16</v>
      </c>
      <c r="N73" s="52">
        <v>17</v>
      </c>
      <c r="O73" s="52">
        <v>35</v>
      </c>
      <c r="P73" s="52">
        <v>36</v>
      </c>
      <c r="Q73" s="52">
        <v>40</v>
      </c>
      <c r="R73" s="52">
        <v>28</v>
      </c>
      <c r="S73" s="52">
        <v>444</v>
      </c>
      <c r="T73" s="52">
        <v>868</v>
      </c>
      <c r="U73" s="52">
        <v>835</v>
      </c>
      <c r="V73" s="52">
        <v>1008</v>
      </c>
      <c r="W73" s="52">
        <v>1281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5671</v>
      </c>
      <c r="D75" s="52">
        <f t="shared" si="0"/>
        <v>4507</v>
      </c>
      <c r="E75" s="52">
        <f t="shared" si="0"/>
        <v>3057</v>
      </c>
      <c r="F75" s="52">
        <f t="shared" si="0"/>
        <v>2546</v>
      </c>
      <c r="G75" s="52">
        <f t="shared" si="0"/>
        <v>2146</v>
      </c>
      <c r="H75" s="52">
        <f t="shared" si="0"/>
        <v>573</v>
      </c>
      <c r="I75" s="52">
        <f t="shared" si="0"/>
        <v>1451</v>
      </c>
      <c r="J75" s="52">
        <f t="shared" si="0"/>
        <v>4216</v>
      </c>
      <c r="K75" s="52">
        <f t="shared" si="0"/>
        <v>2720</v>
      </c>
      <c r="L75" s="52">
        <f t="shared" si="0"/>
        <v>3876</v>
      </c>
      <c r="M75" s="52">
        <f t="shared" si="0"/>
        <v>4441</v>
      </c>
      <c r="N75" s="52">
        <f t="shared" si="0"/>
        <v>4425</v>
      </c>
      <c r="O75" s="52">
        <f t="shared" si="0"/>
        <v>5462</v>
      </c>
      <c r="P75" s="52">
        <f t="shared" si="0"/>
        <v>2672</v>
      </c>
      <c r="Q75" s="52">
        <f t="shared" si="0"/>
        <v>811</v>
      </c>
      <c r="R75" s="52">
        <f t="shared" ref="R75:V75" si="1">R43-R59</f>
        <v>3234</v>
      </c>
      <c r="S75" s="52">
        <f t="shared" si="1"/>
        <v>3425</v>
      </c>
      <c r="T75" s="52">
        <f t="shared" si="1"/>
        <v>2809</v>
      </c>
      <c r="U75" s="52">
        <f t="shared" si="1"/>
        <v>3333</v>
      </c>
      <c r="V75" s="52">
        <f t="shared" si="1"/>
        <v>6324</v>
      </c>
      <c r="W75" s="52">
        <f t="shared" ref="W75" si="2">W43-W59</f>
        <v>2569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157</v>
      </c>
      <c r="G76" s="52">
        <f t="shared" si="3"/>
        <v>521</v>
      </c>
      <c r="H76" s="52">
        <f t="shared" si="3"/>
        <v>111</v>
      </c>
      <c r="I76" s="52">
        <f t="shared" si="3"/>
        <v>113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19</v>
      </c>
      <c r="P76" s="52">
        <f t="shared" si="3"/>
        <v>6</v>
      </c>
      <c r="Q76" s="52">
        <f t="shared" si="3"/>
        <v>0</v>
      </c>
      <c r="R76" s="52">
        <f t="shared" ref="R76:V76" si="4">R44-R60</f>
        <v>4</v>
      </c>
      <c r="S76" s="52">
        <f t="shared" si="4"/>
        <v>12</v>
      </c>
      <c r="T76" s="52">
        <f t="shared" si="4"/>
        <v>75</v>
      </c>
      <c r="U76" s="52">
        <f t="shared" si="4"/>
        <v>39</v>
      </c>
      <c r="V76" s="52">
        <f t="shared" si="4"/>
        <v>57</v>
      </c>
      <c r="W76" s="52">
        <f t="shared" ref="W76" si="5">W44-W60</f>
        <v>120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945</v>
      </c>
      <c r="G78" s="52">
        <f t="shared" si="9"/>
        <v>3859</v>
      </c>
      <c r="H78" s="52">
        <f t="shared" si="9"/>
        <v>771</v>
      </c>
      <c r="I78" s="52">
        <f t="shared" si="9"/>
        <v>873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0</v>
      </c>
      <c r="N78" s="52">
        <f t="shared" si="9"/>
        <v>19</v>
      </c>
      <c r="O78" s="52">
        <f t="shared" si="9"/>
        <v>342</v>
      </c>
      <c r="P78" s="52">
        <f t="shared" si="9"/>
        <v>712</v>
      </c>
      <c r="Q78" s="52">
        <f t="shared" si="9"/>
        <v>0</v>
      </c>
      <c r="R78" s="52">
        <f t="shared" ref="R78:V78" si="10">R46-R62</f>
        <v>75</v>
      </c>
      <c r="S78" s="52">
        <f t="shared" si="10"/>
        <v>225</v>
      </c>
      <c r="T78" s="52">
        <f t="shared" si="10"/>
        <v>301</v>
      </c>
      <c r="U78" s="52">
        <f t="shared" si="10"/>
        <v>740</v>
      </c>
      <c r="V78" s="52">
        <f t="shared" si="10"/>
        <v>470</v>
      </c>
      <c r="W78" s="52">
        <f t="shared" ref="W78" si="11">W46-W62</f>
        <v>1765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3</v>
      </c>
      <c r="P79" s="52">
        <f t="shared" si="12"/>
        <v>0</v>
      </c>
      <c r="Q79" s="52">
        <f t="shared" si="12"/>
        <v>0</v>
      </c>
      <c r="R79" s="52">
        <f t="shared" ref="R79:V79" si="13">R47-R63</f>
        <v>2</v>
      </c>
      <c r="S79" s="52">
        <f t="shared" si="13"/>
        <v>137</v>
      </c>
      <c r="T79" s="52">
        <f t="shared" si="13"/>
        <v>529</v>
      </c>
      <c r="U79" s="52">
        <f t="shared" si="13"/>
        <v>2</v>
      </c>
      <c r="V79" s="52">
        <f t="shared" si="13"/>
        <v>131</v>
      </c>
      <c r="W79" s="52">
        <f t="shared" ref="W79" si="14">W47-W63</f>
        <v>75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5077</v>
      </c>
      <c r="D81" s="52">
        <v>5036</v>
      </c>
      <c r="E81" s="52">
        <v>4452</v>
      </c>
      <c r="F81" s="52">
        <v>3322</v>
      </c>
      <c r="G81" s="52">
        <v>4184</v>
      </c>
      <c r="H81" s="52">
        <v>4628</v>
      </c>
      <c r="I81" s="52">
        <v>3032</v>
      </c>
      <c r="J81" s="52">
        <v>4580</v>
      </c>
      <c r="K81" s="52">
        <v>4702</v>
      </c>
      <c r="L81" s="52">
        <v>5825</v>
      </c>
      <c r="M81" s="52">
        <v>4436</v>
      </c>
      <c r="N81" s="52">
        <v>5603</v>
      </c>
      <c r="O81" s="52">
        <v>2698</v>
      </c>
      <c r="P81" s="52">
        <v>5</v>
      </c>
      <c r="Q81" s="52">
        <v>420</v>
      </c>
      <c r="R81" s="52">
        <v>4490</v>
      </c>
      <c r="S81" s="52">
        <v>3902</v>
      </c>
      <c r="T81" s="52">
        <v>6283</v>
      </c>
      <c r="U81" s="52">
        <v>5886</v>
      </c>
      <c r="V81" s="52">
        <v>8752</v>
      </c>
      <c r="W81" s="52">
        <v>5260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238</v>
      </c>
      <c r="D82" s="52">
        <v>163</v>
      </c>
      <c r="E82" s="52">
        <v>121</v>
      </c>
      <c r="F82" s="52">
        <v>292</v>
      </c>
      <c r="G82" s="52">
        <v>186</v>
      </c>
      <c r="H82" s="52">
        <v>314</v>
      </c>
      <c r="I82" s="52">
        <v>159</v>
      </c>
      <c r="J82" s="52">
        <v>61</v>
      </c>
      <c r="K82" s="52">
        <v>30</v>
      </c>
      <c r="L82" s="52">
        <v>43</v>
      </c>
      <c r="M82" s="52">
        <v>37</v>
      </c>
      <c r="N82" s="52">
        <v>25</v>
      </c>
      <c r="O82" s="52">
        <v>22</v>
      </c>
      <c r="P82" s="52">
        <v>21</v>
      </c>
      <c r="Q82" s="52">
        <v>17</v>
      </c>
      <c r="R82" s="52">
        <v>8</v>
      </c>
      <c r="S82" s="52">
        <v>3</v>
      </c>
      <c r="T82" s="52">
        <v>0</v>
      </c>
      <c r="U82" s="52">
        <v>1</v>
      </c>
      <c r="V82" s="52">
        <v>0</v>
      </c>
      <c r="W82" s="52">
        <v>6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2884</v>
      </c>
      <c r="D83" s="36">
        <v>2451</v>
      </c>
      <c r="E83" s="36">
        <v>3196</v>
      </c>
      <c r="F83" s="36">
        <v>4568</v>
      </c>
      <c r="G83" s="36">
        <v>2392</v>
      </c>
      <c r="H83" s="36">
        <v>3701</v>
      </c>
      <c r="I83" s="36">
        <v>1904</v>
      </c>
      <c r="J83" s="36">
        <v>618</v>
      </c>
      <c r="K83" s="36">
        <v>476</v>
      </c>
      <c r="L83" s="36">
        <v>895</v>
      </c>
      <c r="M83" s="36">
        <v>804</v>
      </c>
      <c r="N83" s="36">
        <v>627</v>
      </c>
      <c r="O83" s="36">
        <v>556</v>
      </c>
      <c r="P83" s="36">
        <v>1141</v>
      </c>
      <c r="Q83" s="36">
        <v>480</v>
      </c>
      <c r="R83" s="36">
        <v>354</v>
      </c>
      <c r="S83" s="36">
        <v>462</v>
      </c>
      <c r="T83" s="36">
        <v>331</v>
      </c>
      <c r="U83" s="36">
        <v>85</v>
      </c>
      <c r="V83" s="36">
        <v>50</v>
      </c>
      <c r="W83" s="36">
        <v>160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399</v>
      </c>
      <c r="I89" s="52">
        <f>RES_hhdet_numvin!I5</f>
        <v>1404</v>
      </c>
      <c r="J89" s="52">
        <f>RES_hhdet_numvin!J5</f>
        <v>1985</v>
      </c>
      <c r="K89" s="52">
        <f>RES_hhdet_numvin!K5</f>
        <v>298</v>
      </c>
      <c r="L89" s="52">
        <f>RES_hhdet_numvin!L5</f>
        <v>0</v>
      </c>
      <c r="M89" s="52">
        <f>RES_hhdet_numvin!M5</f>
        <v>0</v>
      </c>
      <c r="N89" s="52">
        <f>RES_hhdet_numvin!N5</f>
        <v>376</v>
      </c>
      <c r="O89" s="52">
        <f>RES_hhdet_numvin!O5</f>
        <v>0</v>
      </c>
      <c r="P89" s="52">
        <f>RES_hhdet_numvin!P5</f>
        <v>0</v>
      </c>
      <c r="Q89" s="52">
        <f>RES_hhdet_numvin!Q5</f>
        <v>0</v>
      </c>
      <c r="R89" s="52">
        <f>RES_hhdet_numvin!R5</f>
        <v>5244</v>
      </c>
      <c r="S89" s="52">
        <f>RES_hhdet_numvin!S5</f>
        <v>5421</v>
      </c>
      <c r="T89" s="52">
        <f>RES_hhdet_numvin!T5</f>
        <v>5652</v>
      </c>
      <c r="U89" s="52">
        <f>RES_hhdet_numvin!U5</f>
        <v>5818</v>
      </c>
      <c r="V89" s="52">
        <f>RES_hhdet_numvin!V5</f>
        <v>10191</v>
      </c>
      <c r="W89" s="52">
        <f>RES_hhdet_numvin!W5</f>
        <v>6105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7</v>
      </c>
      <c r="Q92" s="52">
        <f>RES_hhdet_numvin!Q8</f>
        <v>12</v>
      </c>
      <c r="R92" s="52">
        <f>RES_hhdet_numvin!R8</f>
        <v>213</v>
      </c>
      <c r="S92" s="52">
        <f>RES_hhdet_numvin!S8</f>
        <v>528</v>
      </c>
      <c r="T92" s="52">
        <f>RES_hhdet_numvin!T8</f>
        <v>1100</v>
      </c>
      <c r="U92" s="52">
        <f>RES_hhdet_numvin!U8</f>
        <v>1002</v>
      </c>
      <c r="V92" s="52">
        <f>RES_hhdet_numvin!V8</f>
        <v>1319</v>
      </c>
      <c r="W92" s="52">
        <f>RES_hhdet_numvin!W8</f>
        <v>1376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53</v>
      </c>
      <c r="I94" s="52">
        <f>RES_hhdet_numvin!I10</f>
        <v>272</v>
      </c>
      <c r="J94" s="52">
        <f>RES_hhdet_numvin!J10</f>
        <v>649</v>
      </c>
      <c r="K94" s="52">
        <f>RES_hhdet_numvin!K10</f>
        <v>103</v>
      </c>
      <c r="L94" s="52">
        <f>RES_hhdet_numvin!L10</f>
        <v>190</v>
      </c>
      <c r="M94" s="52">
        <f>RES_hhdet_numvin!M10</f>
        <v>326</v>
      </c>
      <c r="N94" s="52">
        <f>RES_hhdet_numvin!N10</f>
        <v>662</v>
      </c>
      <c r="O94" s="52">
        <f>RES_hhdet_numvin!O10</f>
        <v>960</v>
      </c>
      <c r="P94" s="52">
        <f>RES_hhdet_numvin!P10</f>
        <v>721</v>
      </c>
      <c r="Q94" s="52">
        <f>RES_hhdet_numvin!Q10</f>
        <v>344</v>
      </c>
      <c r="R94" s="52">
        <f>RES_hhdet_numvin!R10</f>
        <v>5118</v>
      </c>
      <c r="S94" s="52">
        <f>RES_hhdet_numvin!S10</f>
        <v>4890</v>
      </c>
      <c r="T94" s="52">
        <f>RES_hhdet_numvin!T10</f>
        <v>4279</v>
      </c>
      <c r="U94" s="52">
        <f>RES_hhdet_numvin!U10</f>
        <v>4818</v>
      </c>
      <c r="V94" s="52">
        <f>RES_hhdet_numvin!V10</f>
        <v>9262</v>
      </c>
      <c r="W94" s="52">
        <f>RES_hhdet_numvin!W10</f>
        <v>3540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1</v>
      </c>
      <c r="Q95" s="52">
        <f>RES_hhdet_numvin!Q11</f>
        <v>0</v>
      </c>
      <c r="R95" s="52">
        <f>RES_hhdet_numvin!R11</f>
        <v>6</v>
      </c>
      <c r="S95" s="52">
        <f>RES_hhdet_numvin!S11</f>
        <v>15</v>
      </c>
      <c r="T95" s="52">
        <f>RES_hhdet_numvin!T11</f>
        <v>111</v>
      </c>
      <c r="U95" s="52">
        <f>RES_hhdet_numvin!U11</f>
        <v>58</v>
      </c>
      <c r="V95" s="52">
        <f>RES_hhdet_numvin!V11</f>
        <v>83</v>
      </c>
      <c r="W95" s="52">
        <f>RES_hhdet_numvin!W11</f>
        <v>169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1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144</v>
      </c>
      <c r="Q99" s="138">
        <f>RES_hhdet_numvin!Q15</f>
        <v>0</v>
      </c>
      <c r="R99" s="138">
        <f>RES_hhdet_numvin!R15</f>
        <v>94</v>
      </c>
      <c r="S99" s="138">
        <f>RES_hhdet_numvin!S15</f>
        <v>288</v>
      </c>
      <c r="T99" s="138">
        <f>RES_hhdet_numvin!T15</f>
        <v>439</v>
      </c>
      <c r="U99" s="138">
        <f>RES_hhdet_numvin!U15</f>
        <v>1070</v>
      </c>
      <c r="V99" s="138">
        <f>RES_hhdet_numvin!V15</f>
        <v>691</v>
      </c>
      <c r="W99" s="138">
        <f>RES_hhdet_numvin!W15</f>
        <v>2488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4</v>
      </c>
      <c r="S100" s="138">
        <f>RES_hhdet_numvin!S16</f>
        <v>150</v>
      </c>
      <c r="T100" s="138">
        <f>RES_hhdet_numvin!T16</f>
        <v>617</v>
      </c>
      <c r="U100" s="138">
        <f>RES_hhdet_numvin!U16</f>
        <v>4</v>
      </c>
      <c r="V100" s="138">
        <f>RES_hhdet_numvin!V16</f>
        <v>167</v>
      </c>
      <c r="W100" s="138">
        <f>RES_hhdet_numvin!W16</f>
        <v>106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174</v>
      </c>
      <c r="R104" s="52">
        <f>RES_hhdet_numvin!R20</f>
        <v>4638</v>
      </c>
      <c r="S104" s="52">
        <f>RES_hhdet_numvin!S20</f>
        <v>4454</v>
      </c>
      <c r="T104" s="52">
        <f>RES_hhdet_numvin!T20</f>
        <v>6584</v>
      </c>
      <c r="U104" s="52">
        <f>RES_hhdet_numvin!U20</f>
        <v>7318</v>
      </c>
      <c r="V104" s="52">
        <f>RES_hhdet_numvin!V20</f>
        <v>11872</v>
      </c>
      <c r="W104" s="52">
        <f>RES_hhdet_numvin!W20</f>
        <v>6967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3</v>
      </c>
      <c r="V105" s="52">
        <f>RES_hhdet_numvin!V21</f>
        <v>1</v>
      </c>
      <c r="W105" s="52">
        <f>RES_hhdet_numvin!W21</f>
        <v>9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456</v>
      </c>
      <c r="U106" s="36">
        <f>RES_hhdet_numvin!U22</f>
        <v>121</v>
      </c>
      <c r="V106" s="36">
        <f>RES_hhdet_numvin!V22</f>
        <v>72</v>
      </c>
      <c r="W106" s="36">
        <f>RES_hhdet_numvin!W22</f>
        <v>224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61.969793191422312</v>
      </c>
      <c r="C110" s="117">
        <f t="shared" si="15"/>
        <v>79.033582441719005</v>
      </c>
      <c r="D110" s="117">
        <f t="shared" si="15"/>
        <v>131.12598700293768</v>
      </c>
      <c r="E110" s="117">
        <f t="shared" si="15"/>
        <v>84.455886441754529</v>
      </c>
      <c r="F110" s="117">
        <f t="shared" si="15"/>
        <v>106.55581135966227</v>
      </c>
      <c r="G110" s="117">
        <f t="shared" si="15"/>
        <v>52.34077829468351</v>
      </c>
      <c r="H110" s="117">
        <f t="shared" si="15"/>
        <v>49.167722122505317</v>
      </c>
      <c r="I110" s="117">
        <f t="shared" si="15"/>
        <v>43.753816869755852</v>
      </c>
      <c r="J110" s="117">
        <f t="shared" si="15"/>
        <v>64.407088016171343</v>
      </c>
      <c r="K110" s="117">
        <f t="shared" si="15"/>
        <v>47.207090003499921</v>
      </c>
      <c r="L110" s="117">
        <f t="shared" si="15"/>
        <v>53.376646314515448</v>
      </c>
      <c r="M110" s="117">
        <f t="shared" si="15"/>
        <v>48.349184702190826</v>
      </c>
      <c r="N110" s="117">
        <f t="shared" si="15"/>
        <v>45.021408233432368</v>
      </c>
      <c r="O110" s="117">
        <f t="shared" si="15"/>
        <v>26.830827824572815</v>
      </c>
      <c r="P110" s="117">
        <f t="shared" si="15"/>
        <v>19.938901948862664</v>
      </c>
      <c r="Q110" s="117">
        <f t="shared" si="15"/>
        <v>18.158753927921786</v>
      </c>
      <c r="R110" s="117">
        <f t="shared" ref="R110:V110" si="16">R111+R114+R116+R126</f>
        <v>29.95496798122192</v>
      </c>
      <c r="S110" s="117">
        <f t="shared" si="16"/>
        <v>35.074057062821694</v>
      </c>
      <c r="T110" s="117">
        <f t="shared" si="16"/>
        <v>30.816006012043122</v>
      </c>
      <c r="U110" s="117">
        <f t="shared" si="16"/>
        <v>29.291154366671556</v>
      </c>
      <c r="V110" s="117">
        <f t="shared" si="16"/>
        <v>54.753986891087166</v>
      </c>
      <c r="W110" s="117">
        <f t="shared" ref="W110" si="17">W111+W114+W116+W126</f>
        <v>57.246050039201386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54.518773972772799</v>
      </c>
      <c r="C111" s="122">
        <f t="shared" si="18"/>
        <v>72.2457647057157</v>
      </c>
      <c r="D111" s="122">
        <f t="shared" si="18"/>
        <v>121.42857848006716</v>
      </c>
      <c r="E111" s="122">
        <f t="shared" si="18"/>
        <v>77.29670184996462</v>
      </c>
      <c r="F111" s="122">
        <f t="shared" si="18"/>
        <v>97.560709617517034</v>
      </c>
      <c r="G111" s="122">
        <f t="shared" si="18"/>
        <v>46.344272371773911</v>
      </c>
      <c r="H111" s="122">
        <f t="shared" si="18"/>
        <v>43.239579309999513</v>
      </c>
      <c r="I111" s="122">
        <f t="shared" si="18"/>
        <v>37.621444275688418</v>
      </c>
      <c r="J111" s="122">
        <f t="shared" si="18"/>
        <v>56.586661958476462</v>
      </c>
      <c r="K111" s="122">
        <f t="shared" si="18"/>
        <v>41.731282482706597</v>
      </c>
      <c r="L111" s="122">
        <f t="shared" si="18"/>
        <v>50.066555697579595</v>
      </c>
      <c r="M111" s="122">
        <f t="shared" si="18"/>
        <v>44.832612277191913</v>
      </c>
      <c r="N111" s="122">
        <f t="shared" si="18"/>
        <v>41.6794844883729</v>
      </c>
      <c r="O111" s="122">
        <f t="shared" si="18"/>
        <v>24.577500559191961</v>
      </c>
      <c r="P111" s="122">
        <f t="shared" si="18"/>
        <v>17.557806184663729</v>
      </c>
      <c r="Q111" s="122">
        <f t="shared" si="18"/>
        <v>16.07839372873585</v>
      </c>
      <c r="R111" s="122">
        <f t="shared" ref="R111:V111" si="19">SUM(R112:R113)</f>
        <v>26.706706477080125</v>
      </c>
      <c r="S111" s="122">
        <f t="shared" si="19"/>
        <v>30.918736318603724</v>
      </c>
      <c r="T111" s="122">
        <f t="shared" si="19"/>
        <v>26.018132901937857</v>
      </c>
      <c r="U111" s="122">
        <f t="shared" si="19"/>
        <v>24.072145081094394</v>
      </c>
      <c r="V111" s="122">
        <f t="shared" si="19"/>
        <v>45.263226945598603</v>
      </c>
      <c r="W111" s="122">
        <f t="shared" ref="W111" si="20">SUM(W112:W113)</f>
        <v>48.280099783687518</v>
      </c>
      <c r="DA111" s="130" t="s">
        <v>1572</v>
      </c>
    </row>
    <row r="112" spans="1:105" ht="12" customHeight="1" x14ac:dyDescent="0.25">
      <c r="A112" s="97" t="s">
        <v>51</v>
      </c>
      <c r="B112" s="98">
        <v>54.237974974928775</v>
      </c>
      <c r="C112" s="98">
        <v>71.878779869659184</v>
      </c>
      <c r="D112" s="98">
        <v>120.82324658438662</v>
      </c>
      <c r="E112" s="98">
        <v>76.915877586602193</v>
      </c>
      <c r="F112" s="98">
        <v>97.085636884564465</v>
      </c>
      <c r="G112" s="98">
        <v>46.121874435040048</v>
      </c>
      <c r="H112" s="98">
        <v>43.035466383726074</v>
      </c>
      <c r="I112" s="98">
        <v>37.445353543781081</v>
      </c>
      <c r="J112" s="98">
        <v>56.322742099089822</v>
      </c>
      <c r="K112" s="98">
        <v>41.537903917504813</v>
      </c>
      <c r="L112" s="98">
        <v>49.843078288730652</v>
      </c>
      <c r="M112" s="98">
        <v>44.633170437035972</v>
      </c>
      <c r="N112" s="98">
        <v>41.495058693186976</v>
      </c>
      <c r="O112" s="98">
        <v>24.466759242558076</v>
      </c>
      <c r="P112" s="98">
        <v>17.478011768646692</v>
      </c>
      <c r="Q112" s="98">
        <v>16.00775715420944</v>
      </c>
      <c r="R112" s="98">
        <v>26.586626269900847</v>
      </c>
      <c r="S112" s="98">
        <v>30.773872157798216</v>
      </c>
      <c r="T112" s="98">
        <v>25.887575126797834</v>
      </c>
      <c r="U112" s="98">
        <v>23.948623439783482</v>
      </c>
      <c r="V112" s="98">
        <v>45.02253508416117</v>
      </c>
      <c r="W112" s="98">
        <v>48.025767184025888</v>
      </c>
      <c r="DA112" s="63" t="s">
        <v>1573</v>
      </c>
    </row>
    <row r="113" spans="1:105" ht="12" customHeight="1" x14ac:dyDescent="0.25">
      <c r="A113" s="97" t="s">
        <v>53</v>
      </c>
      <c r="B113" s="98">
        <v>0.2807989978440259</v>
      </c>
      <c r="C113" s="98">
        <v>0.36698483605652354</v>
      </c>
      <c r="D113" s="98">
        <v>0.60533189568053603</v>
      </c>
      <c r="E113" s="98">
        <v>0.38082426336242509</v>
      </c>
      <c r="F113" s="98">
        <v>0.47507273295257474</v>
      </c>
      <c r="G113" s="98">
        <v>0.22239793673386066</v>
      </c>
      <c r="H113" s="98">
        <v>0.20411292627344041</v>
      </c>
      <c r="I113" s="98">
        <v>0.17609073190733868</v>
      </c>
      <c r="J113" s="98">
        <v>0.26391985938663964</v>
      </c>
      <c r="K113" s="98">
        <v>0.19337856520178559</v>
      </c>
      <c r="L113" s="98">
        <v>0.22347740884894635</v>
      </c>
      <c r="M113" s="98">
        <v>0.1994418401559386</v>
      </c>
      <c r="N113" s="98">
        <v>0.18442579518592561</v>
      </c>
      <c r="O113" s="98">
        <v>0.11074131663388496</v>
      </c>
      <c r="P113" s="98">
        <v>7.9794416017035796E-2</v>
      </c>
      <c r="Q113" s="98">
        <v>7.0636574526412463E-2</v>
      </c>
      <c r="R113" s="98">
        <v>0.12008020717927809</v>
      </c>
      <c r="S113" s="98">
        <v>0.14486416080550665</v>
      </c>
      <c r="T113" s="98">
        <v>0.13055777514002329</v>
      </c>
      <c r="U113" s="98">
        <v>0.12352164131091146</v>
      </c>
      <c r="V113" s="98">
        <v>0.24069186143743035</v>
      </c>
      <c r="W113" s="98">
        <v>0.25433259966163019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3.0943989380578067E-3</v>
      </c>
      <c r="C114" s="122">
        <f t="shared" si="21"/>
        <v>5.4586791385919159E-3</v>
      </c>
      <c r="D114" s="122">
        <f t="shared" si="21"/>
        <v>8.7013522357769005E-3</v>
      </c>
      <c r="E114" s="122">
        <f t="shared" si="21"/>
        <v>1.2257744327537829E-2</v>
      </c>
      <c r="F114" s="122">
        <f t="shared" si="21"/>
        <v>1.336980038386933E-2</v>
      </c>
      <c r="G114" s="122">
        <f t="shared" si="21"/>
        <v>1.5745923508451113E-2</v>
      </c>
      <c r="H114" s="122">
        <f t="shared" si="21"/>
        <v>1.9311304098946786E-2</v>
      </c>
      <c r="I114" s="122">
        <f t="shared" si="21"/>
        <v>2.5425699576867467E-2</v>
      </c>
      <c r="J114" s="122">
        <f t="shared" si="21"/>
        <v>2.0646981923751809E-2</v>
      </c>
      <c r="K114" s="122">
        <f t="shared" si="21"/>
        <v>2.2737308424599287E-2</v>
      </c>
      <c r="L114" s="122">
        <f t="shared" si="21"/>
        <v>2.5388375684421122E-2</v>
      </c>
      <c r="M114" s="122">
        <f t="shared" si="21"/>
        <v>1.9995207501575161E-2</v>
      </c>
      <c r="N114" s="122">
        <f t="shared" si="21"/>
        <v>2.5556000601099155E-2</v>
      </c>
      <c r="O114" s="122">
        <f t="shared" si="21"/>
        <v>1.9017836890183729E-2</v>
      </c>
      <c r="P114" s="122">
        <f t="shared" si="21"/>
        <v>1.1257196061245787E-2</v>
      </c>
      <c r="Q114" s="122">
        <f t="shared" si="21"/>
        <v>1.2230942284699977E-2</v>
      </c>
      <c r="R114" s="122">
        <f t="shared" si="21"/>
        <v>1.194565795497839E-2</v>
      </c>
      <c r="S114" s="122">
        <f t="shared" si="21"/>
        <v>1.8001000383236265E-2</v>
      </c>
      <c r="T114" s="122">
        <f t="shared" si="21"/>
        <v>3.5070424773150297E-2</v>
      </c>
      <c r="U114" s="122">
        <f t="shared" si="21"/>
        <v>4.8152771860734224E-2</v>
      </c>
      <c r="V114" s="122">
        <f t="shared" si="21"/>
        <v>6.6936571874345444E-2</v>
      </c>
      <c r="W114" s="122">
        <f t="shared" si="21"/>
        <v>8.1896071439097592E-2</v>
      </c>
      <c r="DA114" s="130" t="s">
        <v>1575</v>
      </c>
    </row>
    <row r="115" spans="1:105" ht="12" customHeight="1" x14ac:dyDescent="0.25">
      <c r="A115" s="97" t="s">
        <v>53</v>
      </c>
      <c r="B115" s="98">
        <v>3.0943989380578067E-3</v>
      </c>
      <c r="C115" s="98">
        <v>5.4586791385919159E-3</v>
      </c>
      <c r="D115" s="98">
        <v>8.7013522357769005E-3</v>
      </c>
      <c r="E115" s="98">
        <v>1.2257744327537829E-2</v>
      </c>
      <c r="F115" s="98">
        <v>1.336980038386933E-2</v>
      </c>
      <c r="G115" s="98">
        <v>1.5745923508451113E-2</v>
      </c>
      <c r="H115" s="98">
        <v>1.9311304098946786E-2</v>
      </c>
      <c r="I115" s="98">
        <v>2.5425699576867467E-2</v>
      </c>
      <c r="J115" s="98">
        <v>2.0646981923751809E-2</v>
      </c>
      <c r="K115" s="98">
        <v>2.2737308424599287E-2</v>
      </c>
      <c r="L115" s="98">
        <v>2.5388375684421122E-2</v>
      </c>
      <c r="M115" s="98">
        <v>1.9995207501575161E-2</v>
      </c>
      <c r="N115" s="98">
        <v>2.5556000601099155E-2</v>
      </c>
      <c r="O115" s="98">
        <v>1.9017836890183729E-2</v>
      </c>
      <c r="P115" s="98">
        <v>1.1257196061245787E-2</v>
      </c>
      <c r="Q115" s="98">
        <v>1.2230942284699977E-2</v>
      </c>
      <c r="R115" s="98">
        <v>1.194565795497839E-2</v>
      </c>
      <c r="S115" s="98">
        <v>1.8001000383236265E-2</v>
      </c>
      <c r="T115" s="98">
        <v>3.5070424773150297E-2</v>
      </c>
      <c r="U115" s="98">
        <v>4.8152771860734224E-2</v>
      </c>
      <c r="V115" s="98">
        <v>6.6936571874345444E-2</v>
      </c>
      <c r="W115" s="98">
        <v>8.1896071439097592E-2</v>
      </c>
      <c r="DA115" s="63" t="s">
        <v>1576</v>
      </c>
    </row>
    <row r="116" spans="1:105" ht="12" customHeight="1" x14ac:dyDescent="0.25">
      <c r="A116" s="121" t="s">
        <v>55</v>
      </c>
      <c r="B116" s="122">
        <v>5.688593110167429</v>
      </c>
      <c r="C116" s="122">
        <v>4.9501968208783218</v>
      </c>
      <c r="D116" s="122">
        <v>7.346730680120217</v>
      </c>
      <c r="E116" s="122">
        <v>5.238048301274377</v>
      </c>
      <c r="F116" s="122">
        <v>6.6828843327245764</v>
      </c>
      <c r="G116" s="122">
        <v>4.4808699904701932</v>
      </c>
      <c r="H116" s="122">
        <v>4.4982121215969508</v>
      </c>
      <c r="I116" s="122">
        <v>4.6521165252067256</v>
      </c>
      <c r="J116" s="122">
        <v>6.1440512840307999</v>
      </c>
      <c r="K116" s="122">
        <v>4.2399689014602453</v>
      </c>
      <c r="L116" s="122">
        <v>2.2809346718999328</v>
      </c>
      <c r="M116" s="122">
        <v>2.4882661496394127</v>
      </c>
      <c r="N116" s="122">
        <v>2.4360622606510285</v>
      </c>
      <c r="O116" s="122">
        <v>1.6974364871987087</v>
      </c>
      <c r="P116" s="122">
        <v>1.8755233579561563</v>
      </c>
      <c r="Q116" s="122">
        <v>1.5914114220035436</v>
      </c>
      <c r="R116" s="122">
        <v>2.4638058079923599</v>
      </c>
      <c r="S116" s="122">
        <v>3.2299943691319615</v>
      </c>
      <c r="T116" s="122">
        <v>3.6422169578676771</v>
      </c>
      <c r="U116" s="122">
        <v>4.1135540168681475</v>
      </c>
      <c r="V116" s="122">
        <v>7.458145612306776</v>
      </c>
      <c r="W116" s="122">
        <v>6.6595548481431868</v>
      </c>
      <c r="DA116" s="130" t="s">
        <v>1577</v>
      </c>
    </row>
    <row r="117" spans="1:105" ht="12" customHeight="1" x14ac:dyDescent="0.25">
      <c r="A117" s="97" t="s">
        <v>143</v>
      </c>
      <c r="B117" s="98">
        <v>3.4609470965009193</v>
      </c>
      <c r="C117" s="98">
        <v>3.4942682545897958</v>
      </c>
      <c r="D117" s="98">
        <v>6.1971488347096795</v>
      </c>
      <c r="E117" s="98">
        <v>4.256182743598055</v>
      </c>
      <c r="F117" s="98">
        <v>5.8032239220140029</v>
      </c>
      <c r="G117" s="98">
        <v>3.4472499876909035</v>
      </c>
      <c r="H117" s="98">
        <v>3.6230329381476132</v>
      </c>
      <c r="I117" s="98">
        <v>3.6703041982331697</v>
      </c>
      <c r="J117" s="98">
        <v>5.4050972697602448</v>
      </c>
      <c r="K117" s="98">
        <v>3.8551261352291748</v>
      </c>
      <c r="L117" s="98">
        <v>2.0186883936492133</v>
      </c>
      <c r="M117" s="98">
        <v>2.2765838468729021</v>
      </c>
      <c r="N117" s="98">
        <v>2.2417536511941942</v>
      </c>
      <c r="O117" s="98">
        <v>1.5016811285501643</v>
      </c>
      <c r="P117" s="98">
        <v>1.7007696081456201</v>
      </c>
      <c r="Q117" s="98">
        <v>1.4761350785219971</v>
      </c>
      <c r="R117" s="98">
        <v>2.3311152033006612</v>
      </c>
      <c r="S117" s="98">
        <v>3.0416337178108419</v>
      </c>
      <c r="T117" s="98">
        <v>3.2609198189586586</v>
      </c>
      <c r="U117" s="98">
        <v>3.5217303895859935</v>
      </c>
      <c r="V117" s="98">
        <v>6.8158923289134359</v>
      </c>
      <c r="W117" s="98">
        <v>5.456925041449856</v>
      </c>
      <c r="DA117" s="63" t="s">
        <v>1578</v>
      </c>
    </row>
    <row r="118" spans="1:105" ht="12" customHeight="1" x14ac:dyDescent="0.25">
      <c r="A118" s="97" t="s">
        <v>124</v>
      </c>
      <c r="B118" s="98">
        <v>0.27645679542728502</v>
      </c>
      <c r="C118" s="98">
        <v>0.21343506778315158</v>
      </c>
      <c r="D118" s="98">
        <v>0.16414822468774035</v>
      </c>
      <c r="E118" s="98">
        <v>0.13339204177887104</v>
      </c>
      <c r="F118" s="98">
        <v>0.12481306300095821</v>
      </c>
      <c r="G118" s="98">
        <v>0.14376203855148911</v>
      </c>
      <c r="H118" s="98">
        <v>0.12081572602673617</v>
      </c>
      <c r="I118" s="98">
        <v>0.12510087198338302</v>
      </c>
      <c r="J118" s="98">
        <v>9.5657920109790517E-2</v>
      </c>
      <c r="K118" s="98">
        <v>6.0451539830972484E-2</v>
      </c>
      <c r="L118" s="98">
        <v>4.250015091294318E-2</v>
      </c>
      <c r="M118" s="98">
        <v>3.2050872289398208E-2</v>
      </c>
      <c r="N118" s="98">
        <v>2.6597308490421804E-2</v>
      </c>
      <c r="O118" s="98">
        <v>2.0286650967116723E-2</v>
      </c>
      <c r="P118" s="98">
        <v>1.0355524018285997E-2</v>
      </c>
      <c r="Q118" s="98">
        <v>2.2513419483353118E-3</v>
      </c>
      <c r="R118" s="98">
        <v>3.0356073954005231E-3</v>
      </c>
      <c r="S118" s="98">
        <v>5.4708588386061675E-3</v>
      </c>
      <c r="T118" s="98">
        <v>2.2710840812044022E-2</v>
      </c>
      <c r="U118" s="98">
        <v>2.4724327769211709E-2</v>
      </c>
      <c r="V118" s="98">
        <v>4.2820207543390172E-2</v>
      </c>
      <c r="W118" s="98">
        <v>7.5553252310334412E-2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1.1717079340443695E-4</v>
      </c>
      <c r="U119" s="98">
        <v>9.6258166515823048E-5</v>
      </c>
      <c r="V119" s="98">
        <v>1.2914568496093514E-4</v>
      </c>
      <c r="W119" s="98">
        <v>1.5210763876019997E-4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4.1088503609124838E-5</v>
      </c>
      <c r="U120" s="101">
        <v>3.1975281127896967E-5</v>
      </c>
      <c r="V120" s="101">
        <v>4.3452044834737265E-5</v>
      </c>
      <c r="W120" s="101">
        <v>5.0683390738458315E-5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7.6082289795312104E-5</v>
      </c>
      <c r="U121" s="104">
        <v>6.428288538792608E-5</v>
      </c>
      <c r="V121" s="104">
        <v>8.5693640126197865E-5</v>
      </c>
      <c r="W121" s="104">
        <v>1.0142424802174165E-4</v>
      </c>
      <c r="DA121" s="132" t="s">
        <v>1582</v>
      </c>
    </row>
    <row r="122" spans="1:105" ht="12" customHeight="1" x14ac:dyDescent="0.25">
      <c r="A122" s="106" t="s">
        <v>122</v>
      </c>
      <c r="B122" s="101">
        <v>1.9511892182392245</v>
      </c>
      <c r="C122" s="101">
        <v>1.2424934985053742</v>
      </c>
      <c r="D122" s="101">
        <v>0.98543362072279672</v>
      </c>
      <c r="E122" s="101">
        <v>0.84847351589745146</v>
      </c>
      <c r="F122" s="101">
        <v>0.7548473477096157</v>
      </c>
      <c r="G122" s="101">
        <v>0.88985796422780017</v>
      </c>
      <c r="H122" s="101">
        <v>0.75436345742260136</v>
      </c>
      <c r="I122" s="101">
        <v>0.8567114549901732</v>
      </c>
      <c r="J122" s="101">
        <v>0.64329609416076494</v>
      </c>
      <c r="K122" s="101">
        <v>0.32439122640009815</v>
      </c>
      <c r="L122" s="101">
        <v>0.21974612733777663</v>
      </c>
      <c r="M122" s="101">
        <v>0.17963143047711239</v>
      </c>
      <c r="N122" s="101">
        <v>0.16771130096641235</v>
      </c>
      <c r="O122" s="101">
        <v>0.17524364452368421</v>
      </c>
      <c r="P122" s="101">
        <v>0.16417186580186113</v>
      </c>
      <c r="Q122" s="101">
        <v>0.11276314710411764</v>
      </c>
      <c r="R122" s="101">
        <v>0.12895344925527116</v>
      </c>
      <c r="S122" s="101">
        <v>0.16424053904768793</v>
      </c>
      <c r="T122" s="101">
        <v>0.24630632413773879</v>
      </c>
      <c r="U122" s="101">
        <v>0.44921778137982749</v>
      </c>
      <c r="V122" s="101">
        <v>0.47026270349741639</v>
      </c>
      <c r="W122" s="101">
        <v>0.97249904970681311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2.2506315774350523E-4</v>
      </c>
      <c r="P123" s="104">
        <v>2.2635999038918953E-4</v>
      </c>
      <c r="Q123" s="104">
        <v>2.6185442909358462E-4</v>
      </c>
      <c r="R123" s="104">
        <v>7.0154804102702691E-4</v>
      </c>
      <c r="S123" s="104">
        <v>1.8649253434825614E-2</v>
      </c>
      <c r="T123" s="104">
        <v>0.11216280316583144</v>
      </c>
      <c r="U123" s="104">
        <v>0.11778525996659875</v>
      </c>
      <c r="V123" s="104">
        <v>0.12904122666757192</v>
      </c>
      <c r="W123" s="104">
        <v>0.1544253970374235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1.0844342093297599E-4</v>
      </c>
      <c r="P124" s="98">
        <v>9.9091875151377911E-5</v>
      </c>
      <c r="Q124" s="98">
        <v>1.1601795910009838E-4</v>
      </c>
      <c r="R124" s="98">
        <v>3.048953066663179E-4</v>
      </c>
      <c r="S124" s="98">
        <v>7.3060553481511326E-3</v>
      </c>
      <c r="T124" s="98">
        <v>4.5486932440228833E-2</v>
      </c>
      <c r="U124" s="98">
        <v>4.5200428896675311E-2</v>
      </c>
      <c r="V124" s="98">
        <v>4.972928108276084E-2</v>
      </c>
      <c r="W124" s="98">
        <v>5.8954577954766337E-2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1.1661973681052923E-4</v>
      </c>
      <c r="P125" s="98">
        <v>1.272681152378116E-4</v>
      </c>
      <c r="Q125" s="98">
        <v>1.4583646999348623E-4</v>
      </c>
      <c r="R125" s="98">
        <v>3.9665273436070901E-4</v>
      </c>
      <c r="S125" s="98">
        <v>1.1343198086674482E-2</v>
      </c>
      <c r="T125" s="98">
        <v>6.6675870725602604E-2</v>
      </c>
      <c r="U125" s="98">
        <v>7.2584831069923431E-2</v>
      </c>
      <c r="V125" s="98">
        <v>7.9311945584811083E-2</v>
      </c>
      <c r="W125" s="98">
        <v>9.5470819082657171E-2</v>
      </c>
      <c r="DA125" s="63" t="s">
        <v>1586</v>
      </c>
    </row>
    <row r="126" spans="1:105" ht="12" customHeight="1" x14ac:dyDescent="0.25">
      <c r="A126" s="121" t="s">
        <v>54</v>
      </c>
      <c r="B126" s="122">
        <v>1.7593317095440195</v>
      </c>
      <c r="C126" s="122">
        <v>1.8321622359863829</v>
      </c>
      <c r="D126" s="122">
        <v>2.3419764905145319</v>
      </c>
      <c r="E126" s="122">
        <v>1.9088785461879962</v>
      </c>
      <c r="F126" s="122">
        <v>2.2988476090367769</v>
      </c>
      <c r="G126" s="122">
        <v>1.4998900089309548</v>
      </c>
      <c r="H126" s="122">
        <v>1.4106193868099028</v>
      </c>
      <c r="I126" s="122">
        <v>1.4548303692838402</v>
      </c>
      <c r="J126" s="122">
        <v>1.6557277917403272</v>
      </c>
      <c r="K126" s="122">
        <v>1.2131013109084781</v>
      </c>
      <c r="L126" s="122">
        <v>1.0037675693514931</v>
      </c>
      <c r="M126" s="122">
        <v>1.0083110678579239</v>
      </c>
      <c r="N126" s="122">
        <v>0.88030548380733986</v>
      </c>
      <c r="O126" s="122">
        <v>0.53687294129196161</v>
      </c>
      <c r="P126" s="122">
        <v>0.4943152101815359</v>
      </c>
      <c r="Q126" s="122">
        <v>0.47671783489769337</v>
      </c>
      <c r="R126" s="122">
        <v>0.77251003819445374</v>
      </c>
      <c r="S126" s="122">
        <v>0.90732537470277563</v>
      </c>
      <c r="T126" s="122">
        <v>1.1205857274644377</v>
      </c>
      <c r="U126" s="122">
        <v>1.0573024968482789</v>
      </c>
      <c r="V126" s="122">
        <v>1.965677761307447</v>
      </c>
      <c r="W126" s="122">
        <v>2.2244993359315854</v>
      </c>
      <c r="DA126" s="130" t="s">
        <v>1587</v>
      </c>
    </row>
    <row r="127" spans="1:105" ht="12" customHeight="1" x14ac:dyDescent="0.25">
      <c r="A127" s="97" t="s">
        <v>51</v>
      </c>
      <c r="B127" s="98">
        <v>0.81388962246539875</v>
      </c>
      <c r="C127" s="98">
        <v>0.82910148882065859</v>
      </c>
      <c r="D127" s="98">
        <v>1.4977473152115539</v>
      </c>
      <c r="E127" s="98">
        <v>1.030433220960536</v>
      </c>
      <c r="F127" s="98">
        <v>1.3831942235161048</v>
      </c>
      <c r="G127" s="98">
        <v>0.71187299773334889</v>
      </c>
      <c r="H127" s="98">
        <v>0.77047746230515346</v>
      </c>
      <c r="I127" s="98">
        <v>0.76714535342857704</v>
      </c>
      <c r="J127" s="98">
        <v>1.1273626947784965</v>
      </c>
      <c r="K127" s="98">
        <v>0.82923993866754775</v>
      </c>
      <c r="L127" s="98">
        <v>0.7941232574309387</v>
      </c>
      <c r="M127" s="98">
        <v>0.88181923285809327</v>
      </c>
      <c r="N127" s="98">
        <v>0.85209565217945316</v>
      </c>
      <c r="O127" s="98">
        <v>0.50172299948504606</v>
      </c>
      <c r="P127" s="98">
        <v>0.42654966362040664</v>
      </c>
      <c r="Q127" s="98">
        <v>0.39409572943536814</v>
      </c>
      <c r="R127" s="98">
        <v>0.67641157924906847</v>
      </c>
      <c r="S127" s="98">
        <v>0.77959300659214792</v>
      </c>
      <c r="T127" s="98">
        <v>1.0558042803827914</v>
      </c>
      <c r="U127" s="98">
        <v>1.0183821981455641</v>
      </c>
      <c r="V127" s="98">
        <v>1.9436878061859129</v>
      </c>
      <c r="W127" s="98">
        <v>2.1912544641201182</v>
      </c>
      <c r="DA127" s="63" t="s">
        <v>1588</v>
      </c>
    </row>
    <row r="128" spans="1:105" ht="12" customHeight="1" x14ac:dyDescent="0.25">
      <c r="A128" s="97" t="s">
        <v>50</v>
      </c>
      <c r="B128" s="98">
        <v>7.5317518606029601E-2</v>
      </c>
      <c r="C128" s="98">
        <v>7.6960602669432096E-2</v>
      </c>
      <c r="D128" s="98">
        <v>6.553650632604717E-2</v>
      </c>
      <c r="E128" s="98">
        <v>5.7885271325457475E-2</v>
      </c>
      <c r="F128" s="98">
        <v>6.2291724685298387E-2</v>
      </c>
      <c r="G128" s="98">
        <v>5.924498809781422E-2</v>
      </c>
      <c r="H128" s="98">
        <v>5.2361319758675813E-2</v>
      </c>
      <c r="I128" s="98">
        <v>5.30966919357857E-2</v>
      </c>
      <c r="J128" s="98">
        <v>4.6473403748687234E-2</v>
      </c>
      <c r="K128" s="98">
        <v>3.4293805042833421E-2</v>
      </c>
      <c r="L128" s="98">
        <v>2.0418628684893914E-2</v>
      </c>
      <c r="M128" s="98">
        <v>1.0991002155098413E-2</v>
      </c>
      <c r="N128" s="98">
        <v>1.4705705266746939E-3</v>
      </c>
      <c r="O128" s="98">
        <v>1.8301312351045157E-3</v>
      </c>
      <c r="P128" s="98">
        <v>2.6615850389839577E-3</v>
      </c>
      <c r="Q128" s="98">
        <v>3.3457750114149853E-3</v>
      </c>
      <c r="R128" s="98">
        <v>4.1854806818823953E-3</v>
      </c>
      <c r="S128" s="98">
        <v>4.5028696769759671E-3</v>
      </c>
      <c r="T128" s="98">
        <v>8.6976658270385967E-4</v>
      </c>
      <c r="U128" s="98">
        <v>4.4292248439482395E-4</v>
      </c>
      <c r="V128" s="98">
        <v>1.2273020788140695E-4</v>
      </c>
      <c r="W128" s="98">
        <v>8.0564977961542134E-4</v>
      </c>
      <c r="DA128" s="63" t="s">
        <v>1589</v>
      </c>
    </row>
    <row r="129" spans="1:105" ht="12" customHeight="1" x14ac:dyDescent="0.25">
      <c r="A129" s="109" t="s">
        <v>120</v>
      </c>
      <c r="B129" s="33">
        <v>0.87012456847259112</v>
      </c>
      <c r="C129" s="33">
        <v>0.9261001444962923</v>
      </c>
      <c r="D129" s="33">
        <v>0.77869266897693068</v>
      </c>
      <c r="E129" s="33">
        <v>0.82056005390200293</v>
      </c>
      <c r="F129" s="33">
        <v>0.8533616608353739</v>
      </c>
      <c r="G129" s="33">
        <v>0.72877202309979183</v>
      </c>
      <c r="H129" s="33">
        <v>0.58778060474607341</v>
      </c>
      <c r="I129" s="33">
        <v>0.63458832391947739</v>
      </c>
      <c r="J129" s="33">
        <v>0.48189169321314357</v>
      </c>
      <c r="K129" s="33">
        <v>0.34956756719809678</v>
      </c>
      <c r="L129" s="33">
        <v>0.18922568323566041</v>
      </c>
      <c r="M129" s="33">
        <v>0.11550083284473232</v>
      </c>
      <c r="N129" s="33">
        <v>2.6739261101211997E-2</v>
      </c>
      <c r="O129" s="33">
        <v>3.331981057181102E-2</v>
      </c>
      <c r="P129" s="33">
        <v>6.5103961522145329E-2</v>
      </c>
      <c r="Q129" s="33">
        <v>7.9276330450910287E-2</v>
      </c>
      <c r="R129" s="33">
        <v>9.1912978263502879E-2</v>
      </c>
      <c r="S129" s="33">
        <v>0.1232294984336517</v>
      </c>
      <c r="T129" s="33">
        <v>6.3911680498942552E-2</v>
      </c>
      <c r="U129" s="33">
        <v>3.8477376218320036E-2</v>
      </c>
      <c r="V129" s="33">
        <v>2.1867224913652564E-2</v>
      </c>
      <c r="W129" s="33">
        <v>3.2439222031851497E-2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33.261639510229344</v>
      </c>
      <c r="C131" s="117">
        <f t="shared" si="22"/>
        <v>42.47954952531574</v>
      </c>
      <c r="D131" s="117">
        <f t="shared" si="22"/>
        <v>70.644575472593687</v>
      </c>
      <c r="E131" s="117">
        <f t="shared" si="22"/>
        <v>45.827102379474951</v>
      </c>
      <c r="F131" s="117">
        <f t="shared" si="22"/>
        <v>58.15291823898783</v>
      </c>
      <c r="G131" s="117">
        <f t="shared" si="22"/>
        <v>28.784259314205975</v>
      </c>
      <c r="H131" s="117">
        <f t="shared" si="22"/>
        <v>27.197341539707143</v>
      </c>
      <c r="I131" s="117">
        <f t="shared" si="22"/>
        <v>24.493767965783167</v>
      </c>
      <c r="J131" s="117">
        <f t="shared" si="22"/>
        <v>36.298398408624166</v>
      </c>
      <c r="K131" s="117">
        <f t="shared" si="22"/>
        <v>26.776159917348622</v>
      </c>
      <c r="L131" s="117">
        <f t="shared" si="22"/>
        <v>30.280622836893109</v>
      </c>
      <c r="M131" s="117">
        <f t="shared" si="22"/>
        <v>27.685095210826013</v>
      </c>
      <c r="N131" s="117">
        <f t="shared" si="22"/>
        <v>26.144785933625251</v>
      </c>
      <c r="O131" s="117">
        <f t="shared" si="22"/>
        <v>15.852056534196576</v>
      </c>
      <c r="P131" s="117">
        <f t="shared" si="22"/>
        <v>11.850722938040791</v>
      </c>
      <c r="Q131" s="117">
        <f t="shared" si="22"/>
        <v>10.812653732263076</v>
      </c>
      <c r="R131" s="117">
        <f t="shared" ref="R131:V131" si="23">R132+R135+R137+R147</f>
        <v>18.364422865281302</v>
      </c>
      <c r="S131" s="117">
        <f t="shared" si="23"/>
        <v>22.286837891347023</v>
      </c>
      <c r="T131" s="117">
        <f t="shared" si="23"/>
        <v>20.313020663587039</v>
      </c>
      <c r="U131" s="117">
        <f t="shared" si="23"/>
        <v>19.967031342484081</v>
      </c>
      <c r="V131" s="117">
        <f t="shared" si="23"/>
        <v>38.576497118782626</v>
      </c>
      <c r="W131" s="117">
        <f t="shared" ref="W131" si="24">W132+W135+W137+W147</f>
        <v>41.068871748163836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28.868302918165337</v>
      </c>
      <c r="C132" s="122">
        <f t="shared" si="25"/>
        <v>38.410962814512075</v>
      </c>
      <c r="D132" s="122">
        <f t="shared" si="25"/>
        <v>64.838528289699596</v>
      </c>
      <c r="E132" s="122">
        <f t="shared" si="25"/>
        <v>41.483293951648228</v>
      </c>
      <c r="F132" s="122">
        <f t="shared" si="25"/>
        <v>52.678422878737756</v>
      </c>
      <c r="G132" s="122">
        <f t="shared" si="25"/>
        <v>25.096243490698008</v>
      </c>
      <c r="H132" s="122">
        <f t="shared" si="25"/>
        <v>23.542800974133467</v>
      </c>
      <c r="I132" s="122">
        <f t="shared" si="25"/>
        <v>20.679754850547901</v>
      </c>
      <c r="J132" s="122">
        <f t="shared" si="25"/>
        <v>31.445512349069745</v>
      </c>
      <c r="K132" s="122">
        <f t="shared" si="25"/>
        <v>23.333110591184308</v>
      </c>
      <c r="L132" s="122">
        <f t="shared" si="25"/>
        <v>28.177912092007105</v>
      </c>
      <c r="M132" s="122">
        <f t="shared" si="25"/>
        <v>25.454412123262632</v>
      </c>
      <c r="N132" s="122">
        <f t="shared" si="25"/>
        <v>23.997166028906676</v>
      </c>
      <c r="O132" s="122">
        <f t="shared" si="25"/>
        <v>14.377045831113513</v>
      </c>
      <c r="P132" s="122">
        <f t="shared" si="25"/>
        <v>10.285142929900086</v>
      </c>
      <c r="Q132" s="122">
        <f t="shared" si="25"/>
        <v>9.4303859023885757</v>
      </c>
      <c r="R132" s="122">
        <f t="shared" ref="R132:V132" si="26">SUM(R133:R134)</f>
        <v>16.197630674980534</v>
      </c>
      <c r="S132" s="122">
        <f t="shared" si="26"/>
        <v>19.449990145313517</v>
      </c>
      <c r="T132" s="122">
        <f t="shared" si="26"/>
        <v>16.955883061866857</v>
      </c>
      <c r="U132" s="122">
        <f t="shared" si="26"/>
        <v>16.224917891716782</v>
      </c>
      <c r="V132" s="122">
        <f t="shared" si="26"/>
        <v>31.714144567671607</v>
      </c>
      <c r="W132" s="122">
        <f t="shared" ref="W132" si="27">SUM(W133:W134)</f>
        <v>34.535318288915683</v>
      </c>
      <c r="DA132" s="130" t="s">
        <v>1740</v>
      </c>
    </row>
    <row r="133" spans="1:105" ht="12" customHeight="1" x14ac:dyDescent="0.25">
      <c r="A133" s="97" t="s">
        <v>51</v>
      </c>
      <c r="B133" s="98">
        <v>28.587503920321311</v>
      </c>
      <c r="C133" s="98">
        <v>38.043977978455551</v>
      </c>
      <c r="D133" s="98">
        <v>64.23319639401906</v>
      </c>
      <c r="E133" s="98">
        <v>41.102469688285801</v>
      </c>
      <c r="F133" s="98">
        <v>52.20335014578518</v>
      </c>
      <c r="G133" s="98">
        <v>24.873845553964149</v>
      </c>
      <c r="H133" s="98">
        <v>23.338688047860028</v>
      </c>
      <c r="I133" s="98">
        <v>20.503664118640561</v>
      </c>
      <c r="J133" s="98">
        <v>31.181592489683105</v>
      </c>
      <c r="K133" s="98">
        <v>23.139732025982521</v>
      </c>
      <c r="L133" s="98">
        <v>27.954434683158158</v>
      </c>
      <c r="M133" s="98">
        <v>25.254970283106694</v>
      </c>
      <c r="N133" s="98">
        <v>23.812740233720749</v>
      </c>
      <c r="O133" s="98">
        <v>14.266304514479629</v>
      </c>
      <c r="P133" s="98">
        <v>10.205348513883051</v>
      </c>
      <c r="Q133" s="98">
        <v>9.3597493278621631</v>
      </c>
      <c r="R133" s="98">
        <v>16.077550467801256</v>
      </c>
      <c r="S133" s="98">
        <v>19.30512598450801</v>
      </c>
      <c r="T133" s="98">
        <v>16.825325286726834</v>
      </c>
      <c r="U133" s="98">
        <v>16.10139625040587</v>
      </c>
      <c r="V133" s="98">
        <v>31.473452706234177</v>
      </c>
      <c r="W133" s="98">
        <v>34.280985689254052</v>
      </c>
      <c r="DA133" s="63" t="s">
        <v>1741</v>
      </c>
    </row>
    <row r="134" spans="1:105" ht="12" customHeight="1" x14ac:dyDescent="0.25">
      <c r="A134" s="97" t="s">
        <v>53</v>
      </c>
      <c r="B134" s="98">
        <v>0.2807989978440259</v>
      </c>
      <c r="C134" s="98">
        <v>0.36698483605652354</v>
      </c>
      <c r="D134" s="98">
        <v>0.60533189568053603</v>
      </c>
      <c r="E134" s="98">
        <v>0.38082426336242509</v>
      </c>
      <c r="F134" s="98">
        <v>0.47507273295257474</v>
      </c>
      <c r="G134" s="98">
        <v>0.22239793673386066</v>
      </c>
      <c r="H134" s="98">
        <v>0.20411292627344041</v>
      </c>
      <c r="I134" s="98">
        <v>0.17609073190733868</v>
      </c>
      <c r="J134" s="98">
        <v>0.26391985938663964</v>
      </c>
      <c r="K134" s="98">
        <v>0.19337856520178559</v>
      </c>
      <c r="L134" s="98">
        <v>0.22347740884894635</v>
      </c>
      <c r="M134" s="98">
        <v>0.1994418401559386</v>
      </c>
      <c r="N134" s="98">
        <v>0.18442579518592561</v>
      </c>
      <c r="O134" s="98">
        <v>0.11074131663388496</v>
      </c>
      <c r="P134" s="98">
        <v>7.9794416017035796E-2</v>
      </c>
      <c r="Q134" s="98">
        <v>7.0636574526412463E-2</v>
      </c>
      <c r="R134" s="98">
        <v>0.12008020717927809</v>
      </c>
      <c r="S134" s="98">
        <v>0.14486416080550665</v>
      </c>
      <c r="T134" s="98">
        <v>0.13055777514002329</v>
      </c>
      <c r="U134" s="98">
        <v>0.12352164131091146</v>
      </c>
      <c r="V134" s="98">
        <v>0.24069186143743035</v>
      </c>
      <c r="W134" s="98">
        <v>0.25433259966163019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5.2025786236225939E-3</v>
      </c>
      <c r="C135" s="122">
        <f t="shared" si="28"/>
        <v>1.0643725570158084E-2</v>
      </c>
      <c r="D135" s="122">
        <f t="shared" si="28"/>
        <v>1.8061914427072025E-2</v>
      </c>
      <c r="E135" s="122">
        <f t="shared" si="28"/>
        <v>2.6572657090442327E-2</v>
      </c>
      <c r="F135" s="122">
        <f t="shared" si="28"/>
        <v>2.9939938578984422E-2</v>
      </c>
      <c r="G135" s="122">
        <f t="shared" si="28"/>
        <v>3.6175290807611123E-2</v>
      </c>
      <c r="H135" s="122">
        <f t="shared" si="28"/>
        <v>4.5437981246750685E-2</v>
      </c>
      <c r="I135" s="122">
        <f t="shared" si="28"/>
        <v>6.1431041704347697E-2</v>
      </c>
      <c r="J135" s="122">
        <f t="shared" si="28"/>
        <v>5.117054211361257E-2</v>
      </c>
      <c r="K135" s="122">
        <f t="shared" si="28"/>
        <v>5.8292604541756311E-2</v>
      </c>
      <c r="L135" s="122">
        <f t="shared" si="28"/>
        <v>6.6614147187202613E-2</v>
      </c>
      <c r="M135" s="122">
        <f t="shared" si="28"/>
        <v>5.3296162599084158E-2</v>
      </c>
      <c r="N135" s="122">
        <f t="shared" si="28"/>
        <v>6.9244648751894095E-2</v>
      </c>
      <c r="O135" s="122">
        <f t="shared" si="28"/>
        <v>5.2387034167640116E-2</v>
      </c>
      <c r="P135" s="122">
        <f t="shared" si="28"/>
        <v>3.1649545553604622E-2</v>
      </c>
      <c r="Q135" s="122">
        <f t="shared" si="28"/>
        <v>3.5542243170800604E-2</v>
      </c>
      <c r="R135" s="122">
        <f t="shared" si="28"/>
        <v>3.8384998084000144E-2</v>
      </c>
      <c r="S135" s="122">
        <f t="shared" si="28"/>
        <v>6.2878907790180419E-2</v>
      </c>
      <c r="T135" s="122">
        <f t="shared" si="28"/>
        <v>0.12641713494360005</v>
      </c>
      <c r="U135" s="122">
        <f t="shared" si="28"/>
        <v>0.1754731811929362</v>
      </c>
      <c r="V135" s="122">
        <f t="shared" si="28"/>
        <v>0.24636869673407324</v>
      </c>
      <c r="W135" s="122">
        <f t="shared" si="28"/>
        <v>0.30401156266126156</v>
      </c>
      <c r="DA135" s="130" t="s">
        <v>1743</v>
      </c>
    </row>
    <row r="136" spans="1:105" ht="12" customHeight="1" x14ac:dyDescent="0.25">
      <c r="A136" s="97" t="s">
        <v>53</v>
      </c>
      <c r="B136" s="98">
        <v>5.2025786236225939E-3</v>
      </c>
      <c r="C136" s="98">
        <v>1.0643725570158084E-2</v>
      </c>
      <c r="D136" s="98">
        <v>1.8061914427072025E-2</v>
      </c>
      <c r="E136" s="98">
        <v>2.6572657090442327E-2</v>
      </c>
      <c r="F136" s="98">
        <v>2.9939938578984422E-2</v>
      </c>
      <c r="G136" s="98">
        <v>3.6175290807611123E-2</v>
      </c>
      <c r="H136" s="98">
        <v>4.5437981246750685E-2</v>
      </c>
      <c r="I136" s="98">
        <v>6.1431041704347697E-2</v>
      </c>
      <c r="J136" s="98">
        <v>5.117054211361257E-2</v>
      </c>
      <c r="K136" s="98">
        <v>5.8292604541756311E-2</v>
      </c>
      <c r="L136" s="98">
        <v>6.6614147187202613E-2</v>
      </c>
      <c r="M136" s="98">
        <v>5.3296162599084158E-2</v>
      </c>
      <c r="N136" s="98">
        <v>6.9244648751894095E-2</v>
      </c>
      <c r="O136" s="98">
        <v>5.2387034167640116E-2</v>
      </c>
      <c r="P136" s="98">
        <v>3.1649545553604622E-2</v>
      </c>
      <c r="Q136" s="98">
        <v>3.5542243170800604E-2</v>
      </c>
      <c r="R136" s="98">
        <v>3.8384998084000144E-2</v>
      </c>
      <c r="S136" s="98">
        <v>6.2878907790180419E-2</v>
      </c>
      <c r="T136" s="98">
        <v>0.12641713494360005</v>
      </c>
      <c r="U136" s="98">
        <v>0.1754731811929362</v>
      </c>
      <c r="V136" s="98">
        <v>0.24636869673407324</v>
      </c>
      <c r="W136" s="98">
        <v>0.30401156266126156</v>
      </c>
      <c r="DA136" s="63" t="s">
        <v>1744</v>
      </c>
    </row>
    <row r="137" spans="1:105" ht="12" customHeight="1" x14ac:dyDescent="0.25">
      <c r="A137" s="121" t="s">
        <v>55</v>
      </c>
      <c r="B137" s="122">
        <v>3.2352410482629175</v>
      </c>
      <c r="C137" s="122">
        <v>2.8515293653546765</v>
      </c>
      <c r="D137" s="122">
        <v>4.3089482838081361</v>
      </c>
      <c r="E137" s="122">
        <v>3.0781778264684978</v>
      </c>
      <c r="F137" s="122">
        <v>3.9704278037084757</v>
      </c>
      <c r="G137" s="122">
        <v>2.6582479207361058</v>
      </c>
      <c r="H137" s="122">
        <v>2.6876317534400211</v>
      </c>
      <c r="I137" s="122">
        <v>2.7952518453634951</v>
      </c>
      <c r="J137" s="122">
        <v>3.7533915768152655</v>
      </c>
      <c r="K137" s="122">
        <v>2.6165476641080403</v>
      </c>
      <c r="L137" s="122">
        <v>1.4172315884249425</v>
      </c>
      <c r="M137" s="122">
        <v>1.5683675830889068</v>
      </c>
      <c r="N137" s="122">
        <v>1.5595946652078096</v>
      </c>
      <c r="O137" s="122">
        <v>1.1029028381982853</v>
      </c>
      <c r="P137" s="122">
        <v>1.2327851244307466</v>
      </c>
      <c r="Q137" s="122">
        <v>1.052924132638041</v>
      </c>
      <c r="R137" s="122">
        <v>1.6587088536609258</v>
      </c>
      <c r="S137" s="122">
        <v>2.2179824631071363</v>
      </c>
      <c r="T137" s="122">
        <v>2.5590981208921662</v>
      </c>
      <c r="U137" s="122">
        <v>2.9357488583148794</v>
      </c>
      <c r="V137" s="122">
        <v>5.4506774287096995</v>
      </c>
      <c r="W137" s="122">
        <v>4.9063324917832416</v>
      </c>
      <c r="DA137" s="130" t="s">
        <v>1745</v>
      </c>
    </row>
    <row r="138" spans="1:105" ht="12" customHeight="1" x14ac:dyDescent="0.25">
      <c r="A138" s="97" t="s">
        <v>143</v>
      </c>
      <c r="B138" s="98">
        <v>2.0290014834954384</v>
      </c>
      <c r="C138" s="98">
        <v>2.0650945937026912</v>
      </c>
      <c r="D138" s="98">
        <v>3.6877318260817979</v>
      </c>
      <c r="E138" s="98">
        <v>2.5471913918275293</v>
      </c>
      <c r="F138" s="98">
        <v>3.4906942198160635</v>
      </c>
      <c r="G138" s="98">
        <v>2.0827351093082811</v>
      </c>
      <c r="H138" s="98">
        <v>2.193540314870992</v>
      </c>
      <c r="I138" s="98">
        <v>2.2358557839534723</v>
      </c>
      <c r="J138" s="98">
        <v>3.3320134777905732</v>
      </c>
      <c r="K138" s="98">
        <v>2.3972783547371779</v>
      </c>
      <c r="L138" s="98">
        <v>1.2676832214377129</v>
      </c>
      <c r="M138" s="98">
        <v>1.447413597841904</v>
      </c>
      <c r="N138" s="98">
        <v>1.4483810841138398</v>
      </c>
      <c r="O138" s="98">
        <v>0.98906646044008228</v>
      </c>
      <c r="P138" s="98">
        <v>1.1267971158898737</v>
      </c>
      <c r="Q138" s="98">
        <v>0.98068594045289514</v>
      </c>
      <c r="R138" s="98">
        <v>1.5749260923114459</v>
      </c>
      <c r="S138" s="98">
        <v>2.0928711198748182</v>
      </c>
      <c r="T138" s="98">
        <v>2.282651331802088</v>
      </c>
      <c r="U138" s="98">
        <v>2.5113605058436477</v>
      </c>
      <c r="V138" s="98">
        <v>4.9809896687685598</v>
      </c>
      <c r="W138" s="98">
        <v>4.0270590357899989</v>
      </c>
      <c r="DA138" s="63" t="s">
        <v>1746</v>
      </c>
    </row>
    <row r="139" spans="1:105" ht="12" customHeight="1" x14ac:dyDescent="0.25">
      <c r="A139" s="97" t="s">
        <v>124</v>
      </c>
      <c r="B139" s="98">
        <v>0.13542433988199654</v>
      </c>
      <c r="C139" s="98">
        <v>0.10455269553974497</v>
      </c>
      <c r="D139" s="98">
        <v>8.0409182696273562E-2</v>
      </c>
      <c r="E139" s="98">
        <v>6.5343046371839811E-2</v>
      </c>
      <c r="F139" s="98">
        <v>6.191646409441548E-2</v>
      </c>
      <c r="G139" s="98">
        <v>7.31920878257728E-2</v>
      </c>
      <c r="H139" s="98">
        <v>6.2673258325927503E-2</v>
      </c>
      <c r="I139" s="98">
        <v>6.5693646528419108E-2</v>
      </c>
      <c r="J139" s="98">
        <v>5.036128768845078E-2</v>
      </c>
      <c r="K139" s="98">
        <v>3.1941123707160214E-2</v>
      </c>
      <c r="L139" s="98">
        <v>2.2520515650701234E-2</v>
      </c>
      <c r="M139" s="98">
        <v>1.7025716072690718E-2</v>
      </c>
      <c r="N139" s="98">
        <v>1.41326117443322E-2</v>
      </c>
      <c r="O139" s="98">
        <v>1.0990543622399446E-2</v>
      </c>
      <c r="P139" s="98">
        <v>5.8439055890758965E-3</v>
      </c>
      <c r="Q139" s="98">
        <v>1.5051632224727597E-3</v>
      </c>
      <c r="R139" s="98">
        <v>2.1103322853156612E-3</v>
      </c>
      <c r="S139" s="98">
        <v>4.0452753781138459E-3</v>
      </c>
      <c r="T139" s="98">
        <v>1.8663670122941137E-2</v>
      </c>
      <c r="U139" s="98">
        <v>2.0774849962612772E-2</v>
      </c>
      <c r="V139" s="98">
        <v>3.7101414916901984E-2</v>
      </c>
      <c r="W139" s="98">
        <v>6.7197152859891279E-2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1.1146837277821342E-4</v>
      </c>
      <c r="U140" s="98">
        <v>9.1820513970293922E-5</v>
      </c>
      <c r="V140" s="98">
        <v>1.2311524298927451E-4</v>
      </c>
      <c r="W140" s="98">
        <v>1.4507360278012726E-4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3.5386082982901315E-5</v>
      </c>
      <c r="U141" s="101">
        <v>2.7537628582367845E-5</v>
      </c>
      <c r="V141" s="101">
        <v>3.7421602863076652E-5</v>
      </c>
      <c r="W141" s="101">
        <v>4.364935475838562E-5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7.6082289795312104E-5</v>
      </c>
      <c r="U142" s="104">
        <v>6.428288538792608E-5</v>
      </c>
      <c r="V142" s="104">
        <v>8.5693640126197865E-5</v>
      </c>
      <c r="W142" s="104">
        <v>1.0142424802174165E-4</v>
      </c>
      <c r="DA142" s="132" t="s">
        <v>1750</v>
      </c>
    </row>
    <row r="143" spans="1:105" ht="12" customHeight="1" x14ac:dyDescent="0.25">
      <c r="A143" s="106" t="s">
        <v>122</v>
      </c>
      <c r="B143" s="101">
        <v>1.0708152248854821</v>
      </c>
      <c r="C143" s="101">
        <v>0.68188207611224028</v>
      </c>
      <c r="D143" s="101">
        <v>0.54080727503006432</v>
      </c>
      <c r="E143" s="101">
        <v>0.46564338826912882</v>
      </c>
      <c r="F143" s="101">
        <v>0.41781711979799685</v>
      </c>
      <c r="G143" s="101">
        <v>0.50232072360205171</v>
      </c>
      <c r="H143" s="101">
        <v>0.43141818024310163</v>
      </c>
      <c r="I143" s="101">
        <v>0.49370241488160366</v>
      </c>
      <c r="J143" s="101">
        <v>0.37101681133624109</v>
      </c>
      <c r="K143" s="101">
        <v>0.18732818566370221</v>
      </c>
      <c r="L143" s="101">
        <v>0.12702785133652811</v>
      </c>
      <c r="M143" s="101">
        <v>0.10392826917431196</v>
      </c>
      <c r="N143" s="101">
        <v>9.7080969349637669E-2</v>
      </c>
      <c r="O143" s="101">
        <v>0.10266269750393747</v>
      </c>
      <c r="P143" s="101">
        <v>9.9956053981403517E-2</v>
      </c>
      <c r="Q143" s="101">
        <v>7.0516029536516533E-2</v>
      </c>
      <c r="R143" s="101">
        <v>8.108062489557312E-2</v>
      </c>
      <c r="S143" s="101">
        <v>0.10484156296626304</v>
      </c>
      <c r="T143" s="101">
        <v>0.16016039716171787</v>
      </c>
      <c r="U143" s="101">
        <v>0.30029410519961153</v>
      </c>
      <c r="V143" s="101">
        <v>0.31923653918334494</v>
      </c>
      <c r="W143" s="101">
        <v>0.67610778963165674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1.8313663186613068E-4</v>
      </c>
      <c r="P144" s="104">
        <v>1.8804897039342996E-4</v>
      </c>
      <c r="Q144" s="104">
        <v>2.169994261565524E-4</v>
      </c>
      <c r="R144" s="104">
        <v>5.9180416859112178E-4</v>
      </c>
      <c r="S144" s="104">
        <v>1.6224504887941499E-2</v>
      </c>
      <c r="T144" s="104">
        <v>9.7511253432640527E-2</v>
      </c>
      <c r="U144" s="104">
        <v>0.1032275767950375</v>
      </c>
      <c r="V144" s="104">
        <v>0.11322669059790302</v>
      </c>
      <c r="W144" s="104">
        <v>0.13582343989891485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6.6516895055601438E-5</v>
      </c>
      <c r="P145" s="98">
        <v>6.0780855155618339E-5</v>
      </c>
      <c r="Q145" s="98">
        <v>7.1162956163066171E-5</v>
      </c>
      <c r="R145" s="98">
        <v>1.9515143423041276E-4</v>
      </c>
      <c r="S145" s="98">
        <v>4.8813068012670173E-3</v>
      </c>
      <c r="T145" s="98">
        <v>3.0835382707037919E-2</v>
      </c>
      <c r="U145" s="98">
        <v>3.0642745725114058E-2</v>
      </c>
      <c r="V145" s="98">
        <v>3.3914745013091933E-2</v>
      </c>
      <c r="W145" s="98">
        <v>4.0352620816257685E-2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1.1661973681052923E-4</v>
      </c>
      <c r="P146" s="98">
        <v>1.272681152378116E-4</v>
      </c>
      <c r="Q146" s="98">
        <v>1.4583646999348623E-4</v>
      </c>
      <c r="R146" s="98">
        <v>3.9665273436070901E-4</v>
      </c>
      <c r="S146" s="98">
        <v>1.1343198086674482E-2</v>
      </c>
      <c r="T146" s="98">
        <v>6.6675870725602604E-2</v>
      </c>
      <c r="U146" s="98">
        <v>7.2584831069923431E-2</v>
      </c>
      <c r="V146" s="98">
        <v>7.9311945584811083E-2</v>
      </c>
      <c r="W146" s="98">
        <v>9.5470819082657171E-2</v>
      </c>
      <c r="DA146" s="63" t="s">
        <v>1754</v>
      </c>
    </row>
    <row r="147" spans="1:105" ht="12" customHeight="1" x14ac:dyDescent="0.25">
      <c r="A147" s="121" t="s">
        <v>54</v>
      </c>
      <c r="B147" s="122">
        <v>1.1528929651774671</v>
      </c>
      <c r="C147" s="122">
        <v>1.2064136198788304</v>
      </c>
      <c r="D147" s="122">
        <v>1.4790369846588918</v>
      </c>
      <c r="E147" s="122">
        <v>1.2390579442677816</v>
      </c>
      <c r="F147" s="122">
        <v>1.4741276179626159</v>
      </c>
      <c r="G147" s="122">
        <v>0.99359261196424975</v>
      </c>
      <c r="H147" s="122">
        <v>0.92147083088690818</v>
      </c>
      <c r="I147" s="122">
        <v>0.95733022816742208</v>
      </c>
      <c r="J147" s="122">
        <v>1.0483239406255431</v>
      </c>
      <c r="K147" s="122">
        <v>0.7682090575145184</v>
      </c>
      <c r="L147" s="122">
        <v>0.61886500927385746</v>
      </c>
      <c r="M147" s="122">
        <v>0.60901934187538931</v>
      </c>
      <c r="N147" s="122">
        <v>0.51878059075887062</v>
      </c>
      <c r="O147" s="122">
        <v>0.31972083071713697</v>
      </c>
      <c r="P147" s="122">
        <v>0.30114533815635514</v>
      </c>
      <c r="Q147" s="122">
        <v>0.29380145406565783</v>
      </c>
      <c r="R147" s="122">
        <v>0.46969833855584003</v>
      </c>
      <c r="S147" s="122">
        <v>0.55598637513618565</v>
      </c>
      <c r="T147" s="122">
        <v>0.67162234588441683</v>
      </c>
      <c r="U147" s="122">
        <v>0.63089141125948234</v>
      </c>
      <c r="V147" s="122">
        <v>1.1653064256672496</v>
      </c>
      <c r="W147" s="122">
        <v>1.3232094048036545</v>
      </c>
      <c r="DA147" s="130" t="s">
        <v>1755</v>
      </c>
    </row>
    <row r="148" spans="1:105" ht="12" customHeight="1" x14ac:dyDescent="0.25">
      <c r="A148" s="97" t="s">
        <v>51</v>
      </c>
      <c r="B148" s="98">
        <v>0.46757097876292697</v>
      </c>
      <c r="C148" s="98">
        <v>0.47735450538806412</v>
      </c>
      <c r="D148" s="98">
        <v>0.86414459016616585</v>
      </c>
      <c r="E148" s="98">
        <v>0.59563740736589099</v>
      </c>
      <c r="F148" s="98">
        <v>0.80086311649703168</v>
      </c>
      <c r="G148" s="98">
        <v>0.41294253765858524</v>
      </c>
      <c r="H148" s="98">
        <v>0.44784993063036316</v>
      </c>
      <c r="I148" s="98">
        <v>0.44638912175567924</v>
      </c>
      <c r="J148" s="98">
        <v>0.65642081956572707</v>
      </c>
      <c r="K148" s="98">
        <v>0.48316914682943068</v>
      </c>
      <c r="L148" s="98">
        <v>0.46304213065470257</v>
      </c>
      <c r="M148" s="98">
        <v>0.51445451362915151</v>
      </c>
      <c r="N148" s="98">
        <v>0.49733255864553572</v>
      </c>
      <c r="O148" s="98">
        <v>0.29291836136756705</v>
      </c>
      <c r="P148" s="98">
        <v>0.24904988174465539</v>
      </c>
      <c r="Q148" s="98">
        <v>0.23013304046512742</v>
      </c>
      <c r="R148" s="98">
        <v>0.39536706628549106</v>
      </c>
      <c r="S148" s="98">
        <v>0.45629691986378451</v>
      </c>
      <c r="T148" s="98">
        <v>0.61946782199972639</v>
      </c>
      <c r="U148" s="98">
        <v>0.5990219273220696</v>
      </c>
      <c r="V148" s="98">
        <v>1.1470284231924639</v>
      </c>
      <c r="W148" s="98">
        <v>1.2954819739701926</v>
      </c>
      <c r="DA148" s="63" t="s">
        <v>1756</v>
      </c>
    </row>
    <row r="149" spans="1:105" ht="12" customHeight="1" x14ac:dyDescent="0.25">
      <c r="A149" s="97" t="s">
        <v>50</v>
      </c>
      <c r="B149" s="98">
        <v>4.3920334824104283E-2</v>
      </c>
      <c r="C149" s="98">
        <v>4.49515511917008E-2</v>
      </c>
      <c r="D149" s="98">
        <v>3.8332330038888585E-2</v>
      </c>
      <c r="E149" s="98">
        <v>3.3902243076996137E-2</v>
      </c>
      <c r="F149" s="98">
        <v>3.6572603487864432E-2</v>
      </c>
      <c r="G149" s="98">
        <v>3.4857672637928883E-2</v>
      </c>
      <c r="H149" s="98">
        <v>3.0901292704976886E-2</v>
      </c>
      <c r="I149" s="98">
        <v>3.1384912829394748E-2</v>
      </c>
      <c r="J149" s="98">
        <v>2.7479631190002126E-2</v>
      </c>
      <c r="K149" s="98">
        <v>2.0290794066864782E-2</v>
      </c>
      <c r="L149" s="98">
        <v>1.2090776834611941E-2</v>
      </c>
      <c r="M149" s="98">
        <v>6.5147104728758252E-3</v>
      </c>
      <c r="N149" s="98">
        <v>8.7324071711492263E-4</v>
      </c>
      <c r="O149" s="98">
        <v>1.0867517627807146E-3</v>
      </c>
      <c r="P149" s="98">
        <v>1.580478043008434E-3</v>
      </c>
      <c r="Q149" s="98">
        <v>1.9867574640434196E-3</v>
      </c>
      <c r="R149" s="98">
        <v>2.4860489923764851E-3</v>
      </c>
      <c r="S149" s="98">
        <v>2.6755094276154283E-3</v>
      </c>
      <c r="T149" s="98">
        <v>5.1743797853770371E-4</v>
      </c>
      <c r="U149" s="98">
        <v>2.6541697372581415E-4</v>
      </c>
      <c r="V149" s="98">
        <v>7.4063965695888082E-5</v>
      </c>
      <c r="W149" s="98">
        <v>4.8856170323120047E-4</v>
      </c>
      <c r="DA149" s="63" t="s">
        <v>1757</v>
      </c>
    </row>
    <row r="150" spans="1:105" ht="12" customHeight="1" x14ac:dyDescent="0.25">
      <c r="A150" s="109" t="s">
        <v>120</v>
      </c>
      <c r="B150" s="33">
        <v>0.64140165159043583</v>
      </c>
      <c r="C150" s="33">
        <v>0.68410756329906564</v>
      </c>
      <c r="D150" s="33">
        <v>0.57656006445383734</v>
      </c>
      <c r="E150" s="33">
        <v>0.60951829382489431</v>
      </c>
      <c r="F150" s="33">
        <v>0.63669189797771986</v>
      </c>
      <c r="G150" s="33">
        <v>0.54579240166773557</v>
      </c>
      <c r="H150" s="33">
        <v>0.4427196075515682</v>
      </c>
      <c r="I150" s="33">
        <v>0.47955619358234813</v>
      </c>
      <c r="J150" s="33">
        <v>0.3644234898698141</v>
      </c>
      <c r="K150" s="33">
        <v>0.26474911661822303</v>
      </c>
      <c r="L150" s="33">
        <v>0.14373210178454296</v>
      </c>
      <c r="M150" s="33">
        <v>8.8050117773362052E-2</v>
      </c>
      <c r="N150" s="33">
        <v>2.057479139622001E-2</v>
      </c>
      <c r="O150" s="33">
        <v>2.5715717586789186E-2</v>
      </c>
      <c r="P150" s="33">
        <v>5.0514978368691267E-2</v>
      </c>
      <c r="Q150" s="33">
        <v>6.1681656136487018E-2</v>
      </c>
      <c r="R150" s="33">
        <v>7.1845223277972478E-2</v>
      </c>
      <c r="S150" s="33">
        <v>9.7013945844785718E-2</v>
      </c>
      <c r="T150" s="33">
        <v>5.1637085906152812E-2</v>
      </c>
      <c r="U150" s="33">
        <v>3.1604066963686846E-2</v>
      </c>
      <c r="V150" s="33">
        <v>1.8203938509089693E-2</v>
      </c>
      <c r="W150" s="33">
        <v>2.7238869130230561E-2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0.5367395596671658</v>
      </c>
      <c r="C152" s="119">
        <f t="shared" si="29"/>
        <v>0.53748733402843074</v>
      </c>
      <c r="D152" s="119">
        <f t="shared" si="29"/>
        <v>0.53875343162153666</v>
      </c>
      <c r="E152" s="119">
        <f t="shared" si="29"/>
        <v>0.54261584728117052</v>
      </c>
      <c r="F152" s="119">
        <f t="shared" si="29"/>
        <v>0.54575079009723704</v>
      </c>
      <c r="G152" s="119">
        <f t="shared" si="29"/>
        <v>0.54993945929019028</v>
      </c>
      <c r="H152" s="119">
        <f t="shared" si="29"/>
        <v>0.5531543940950282</v>
      </c>
      <c r="I152" s="119">
        <f t="shared" si="29"/>
        <v>0.559808714259032</v>
      </c>
      <c r="J152" s="119">
        <f t="shared" si="29"/>
        <v>0.56357769814884906</v>
      </c>
      <c r="K152" s="119">
        <f t="shared" si="29"/>
        <v>0.56720632251137371</v>
      </c>
      <c r="L152" s="119">
        <f t="shared" si="29"/>
        <v>0.56730096264325403</v>
      </c>
      <c r="M152" s="119">
        <f t="shared" si="29"/>
        <v>0.5726072814123695</v>
      </c>
      <c r="N152" s="119">
        <f t="shared" si="29"/>
        <v>0.58071897258447902</v>
      </c>
      <c r="O152" s="119">
        <f t="shared" si="29"/>
        <v>0.59081503701047144</v>
      </c>
      <c r="P152" s="119">
        <f t="shared" si="29"/>
        <v>0.59435183383891255</v>
      </c>
      <c r="Q152" s="119">
        <f t="shared" si="29"/>
        <v>0.59545130547955782</v>
      </c>
      <c r="R152" s="119">
        <f t="shared" ref="R152:V152" si="30">IF(R131=0,"",R131/R110)</f>
        <v>0.6130676846923534</v>
      </c>
      <c r="S152" s="119">
        <f t="shared" si="30"/>
        <v>0.6354222966401839</v>
      </c>
      <c r="T152" s="119">
        <f t="shared" si="30"/>
        <v>0.65917110269411816</v>
      </c>
      <c r="U152" s="119">
        <f t="shared" si="30"/>
        <v>0.68167444316237769</v>
      </c>
      <c r="V152" s="119">
        <f t="shared" si="30"/>
        <v>0.70454224996467052</v>
      </c>
      <c r="W152" s="119">
        <f t="shared" ref="W152" si="31">IF(W131=0,"",W131/W110)</f>
        <v>0.71740970285356598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0.52951122731744571</v>
      </c>
      <c r="C153" s="124">
        <f t="shared" si="32"/>
        <v>0.5316707902667297</v>
      </c>
      <c r="D153" s="124">
        <f t="shared" si="32"/>
        <v>0.53396431961313806</v>
      </c>
      <c r="E153" s="124">
        <f t="shared" si="32"/>
        <v>0.53667611888756439</v>
      </c>
      <c r="F153" s="124">
        <f t="shared" si="32"/>
        <v>0.53995530665225233</v>
      </c>
      <c r="G153" s="124">
        <f t="shared" si="32"/>
        <v>0.54151769369418201</v>
      </c>
      <c r="H153" s="124">
        <f t="shared" si="32"/>
        <v>0.54447340491791041</v>
      </c>
      <c r="I153" s="124">
        <f t="shared" si="32"/>
        <v>0.54967998301733167</v>
      </c>
      <c r="J153" s="124">
        <f t="shared" si="32"/>
        <v>0.55570537757015248</v>
      </c>
      <c r="K153" s="124">
        <f t="shared" si="32"/>
        <v>0.55912757056660134</v>
      </c>
      <c r="L153" s="124">
        <f t="shared" si="32"/>
        <v>0.56280907882323794</v>
      </c>
      <c r="M153" s="124">
        <f t="shared" si="32"/>
        <v>0.56776553563023757</v>
      </c>
      <c r="N153" s="124">
        <f t="shared" si="32"/>
        <v>0.575754866536342</v>
      </c>
      <c r="O153" s="124">
        <f t="shared" si="32"/>
        <v>0.5849677755672561</v>
      </c>
      <c r="P153" s="124">
        <f t="shared" si="32"/>
        <v>0.58578747377242846</v>
      </c>
      <c r="Q153" s="124">
        <f t="shared" si="32"/>
        <v>0.58652537445542652</v>
      </c>
      <c r="R153" s="124">
        <f t="shared" ref="R153:V153" si="33">IF(R132=0,"",R132/R111)</f>
        <v>0.60650049413174367</v>
      </c>
      <c r="S153" s="124">
        <f t="shared" si="33"/>
        <v>0.62906808172527118</v>
      </c>
      <c r="T153" s="124">
        <f t="shared" si="33"/>
        <v>0.65169484396799149</v>
      </c>
      <c r="U153" s="124">
        <f t="shared" si="33"/>
        <v>0.67401213465015997</v>
      </c>
      <c r="V153" s="124">
        <f t="shared" si="33"/>
        <v>0.70066026458494668</v>
      </c>
      <c r="W153" s="124">
        <f t="shared" ref="W153" si="34">IF(W132=0,"",W132/W111)</f>
        <v>0.71531165933058383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0.52707542885839187</v>
      </c>
      <c r="C154" s="111">
        <f t="shared" si="35"/>
        <v>0.52927968515105983</v>
      </c>
      <c r="D154" s="111">
        <f t="shared" si="35"/>
        <v>0.53162945219450497</v>
      </c>
      <c r="E154" s="111">
        <f t="shared" si="35"/>
        <v>0.53438211950461256</v>
      </c>
      <c r="F154" s="111">
        <f t="shared" si="35"/>
        <v>0.53770415296193963</v>
      </c>
      <c r="G154" s="111">
        <f t="shared" si="35"/>
        <v>0.53930690932775294</v>
      </c>
      <c r="H154" s="111">
        <f t="shared" si="35"/>
        <v>0.54231288769501029</v>
      </c>
      <c r="I154" s="111">
        <f t="shared" si="35"/>
        <v>0.54756230555194763</v>
      </c>
      <c r="J154" s="111">
        <f t="shared" si="35"/>
        <v>0.55362348010018148</v>
      </c>
      <c r="K154" s="111">
        <f t="shared" si="35"/>
        <v>0.55707510113987779</v>
      </c>
      <c r="L154" s="111">
        <f t="shared" si="35"/>
        <v>0.56084888098652119</v>
      </c>
      <c r="M154" s="111">
        <f t="shared" si="35"/>
        <v>0.56583411027755437</v>
      </c>
      <c r="N154" s="111">
        <f t="shared" si="35"/>
        <v>0.57386929874690196</v>
      </c>
      <c r="O154" s="111">
        <f t="shared" si="35"/>
        <v>0.58308925890211361</v>
      </c>
      <c r="P154" s="111">
        <f t="shared" si="35"/>
        <v>0.58389642076967441</v>
      </c>
      <c r="Q154" s="111">
        <f t="shared" si="35"/>
        <v>0.5847008570717166</v>
      </c>
      <c r="R154" s="111">
        <f t="shared" ref="R154:V154" si="36">IF(R133=0,"",R133/R112)</f>
        <v>0.60472322830982561</v>
      </c>
      <c r="S154" s="111">
        <f t="shared" si="36"/>
        <v>0.62732196603396939</v>
      </c>
      <c r="T154" s="111">
        <f t="shared" si="36"/>
        <v>0.64993825046633646</v>
      </c>
      <c r="U154" s="111">
        <f t="shared" si="36"/>
        <v>0.67233076217893217</v>
      </c>
      <c r="V154" s="111">
        <f t="shared" si="36"/>
        <v>0.69905998512523715</v>
      </c>
      <c r="W154" s="111">
        <f t="shared" ref="W154" si="37">IF(W133=0,"",W133/W112)</f>
        <v>0.71380402020223088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1.6812889119229022</v>
      </c>
      <c r="C156" s="124">
        <f t="shared" si="41"/>
        <v>1.9498719928249286</v>
      </c>
      <c r="D156" s="124">
        <f t="shared" si="41"/>
        <v>2.0757594840038522</v>
      </c>
      <c r="E156" s="124">
        <f t="shared" si="41"/>
        <v>2.1678260192411667</v>
      </c>
      <c r="F156" s="124">
        <f t="shared" si="41"/>
        <v>2.2393706502235418</v>
      </c>
      <c r="G156" s="124">
        <f t="shared" si="41"/>
        <v>2.2974384949980995</v>
      </c>
      <c r="H156" s="124">
        <f t="shared" si="41"/>
        <v>2.3529214295387133</v>
      </c>
      <c r="I156" s="124">
        <f t="shared" si="41"/>
        <v>2.4161003522687028</v>
      </c>
      <c r="J156" s="124">
        <f t="shared" si="41"/>
        <v>2.4783545751423923</v>
      </c>
      <c r="K156" s="124">
        <f t="shared" si="41"/>
        <v>2.5637425263005218</v>
      </c>
      <c r="L156" s="124">
        <f t="shared" si="41"/>
        <v>2.6238050049053965</v>
      </c>
      <c r="M156" s="124">
        <f t="shared" si="41"/>
        <v>2.6654468374427047</v>
      </c>
      <c r="N156" s="124">
        <f t="shared" si="41"/>
        <v>2.7095260261073832</v>
      </c>
      <c r="O156" s="124">
        <f t="shared" si="41"/>
        <v>2.754626326334741</v>
      </c>
      <c r="P156" s="124">
        <f t="shared" si="41"/>
        <v>2.8114945659125437</v>
      </c>
      <c r="Q156" s="124">
        <f t="shared" si="41"/>
        <v>2.905928451257707</v>
      </c>
      <c r="R156" s="124">
        <f t="shared" ref="R156:V156" si="42">IF(R135=0,"",R135/R114)</f>
        <v>3.2133012872684068</v>
      </c>
      <c r="S156" s="124">
        <f t="shared" si="42"/>
        <v>3.4930785207214075</v>
      </c>
      <c r="T156" s="124">
        <f t="shared" si="42"/>
        <v>3.6046650635490516</v>
      </c>
      <c r="U156" s="124">
        <f t="shared" si="42"/>
        <v>3.6440930482762997</v>
      </c>
      <c r="V156" s="124">
        <f t="shared" si="42"/>
        <v>3.6806291364392107</v>
      </c>
      <c r="W156" s="124">
        <f t="shared" ref="W156" si="43">IF(W135=0,"",W135/W114)</f>
        <v>3.712162956282234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1.6812889119229022</v>
      </c>
      <c r="C157" s="111">
        <f t="shared" si="44"/>
        <v>1.9498719928249286</v>
      </c>
      <c r="D157" s="111">
        <f t="shared" si="44"/>
        <v>2.0757594840038522</v>
      </c>
      <c r="E157" s="111">
        <f t="shared" si="44"/>
        <v>2.1678260192411667</v>
      </c>
      <c r="F157" s="111">
        <f t="shared" si="44"/>
        <v>2.2393706502235418</v>
      </c>
      <c r="G157" s="111">
        <f t="shared" si="44"/>
        <v>2.2974384949980995</v>
      </c>
      <c r="H157" s="111">
        <f t="shared" si="44"/>
        <v>2.3529214295387133</v>
      </c>
      <c r="I157" s="111">
        <f t="shared" si="44"/>
        <v>2.4161003522687028</v>
      </c>
      <c r="J157" s="111">
        <f t="shared" si="44"/>
        <v>2.4783545751423923</v>
      </c>
      <c r="K157" s="111">
        <f t="shared" si="44"/>
        <v>2.5637425263005218</v>
      </c>
      <c r="L157" s="111">
        <f t="shared" si="44"/>
        <v>2.6238050049053965</v>
      </c>
      <c r="M157" s="111">
        <f t="shared" si="44"/>
        <v>2.6654468374427047</v>
      </c>
      <c r="N157" s="111">
        <f t="shared" si="44"/>
        <v>2.7095260261073832</v>
      </c>
      <c r="O157" s="111">
        <f t="shared" si="44"/>
        <v>2.754626326334741</v>
      </c>
      <c r="P157" s="111">
        <f t="shared" si="44"/>
        <v>2.8114945659125437</v>
      </c>
      <c r="Q157" s="111">
        <f t="shared" si="44"/>
        <v>2.905928451257707</v>
      </c>
      <c r="R157" s="111">
        <f t="shared" ref="R157:V157" si="45">IF(R136=0,"",R136/R115)</f>
        <v>3.2133012872684068</v>
      </c>
      <c r="S157" s="111">
        <f t="shared" si="45"/>
        <v>3.4930785207214075</v>
      </c>
      <c r="T157" s="111">
        <f t="shared" si="45"/>
        <v>3.6046650635490516</v>
      </c>
      <c r="U157" s="111">
        <f t="shared" si="45"/>
        <v>3.6440930482762997</v>
      </c>
      <c r="V157" s="111">
        <f t="shared" si="45"/>
        <v>3.6806291364392107</v>
      </c>
      <c r="W157" s="111">
        <f t="shared" ref="W157" si="46">IF(W136=0,"",W136/W115)</f>
        <v>3.712162956282234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0.56872428482895954</v>
      </c>
      <c r="C158" s="124">
        <f t="shared" si="47"/>
        <v>0.5760436339274132</v>
      </c>
      <c r="D158" s="124">
        <f t="shared" si="47"/>
        <v>0.58651235106084321</v>
      </c>
      <c r="E158" s="124">
        <f t="shared" si="47"/>
        <v>0.58765739630915592</v>
      </c>
      <c r="F158" s="124">
        <f t="shared" si="47"/>
        <v>0.59411888729933371</v>
      </c>
      <c r="G158" s="124">
        <f t="shared" si="47"/>
        <v>0.59324370633149448</v>
      </c>
      <c r="H158" s="124">
        <f t="shared" si="47"/>
        <v>0.59748888687042634</v>
      </c>
      <c r="I158" s="124">
        <f t="shared" si="47"/>
        <v>0.60085593948859284</v>
      </c>
      <c r="J158" s="124">
        <f t="shared" si="47"/>
        <v>0.61089847777977135</v>
      </c>
      <c r="K158" s="124">
        <f t="shared" si="47"/>
        <v>0.61711482440517462</v>
      </c>
      <c r="L158" s="124">
        <f t="shared" si="47"/>
        <v>0.62133808823399661</v>
      </c>
      <c r="M158" s="124">
        <f t="shared" si="47"/>
        <v>0.63030539691913057</v>
      </c>
      <c r="N158" s="124">
        <f t="shared" si="47"/>
        <v>0.64021133219764825</v>
      </c>
      <c r="O158" s="124">
        <f t="shared" si="47"/>
        <v>0.64974615929130497</v>
      </c>
      <c r="P158" s="124">
        <f t="shared" si="47"/>
        <v>0.6573019307923571</v>
      </c>
      <c r="Q158" s="124">
        <f t="shared" si="47"/>
        <v>0.66162911619198894</v>
      </c>
      <c r="R158" s="124">
        <f t="shared" ref="R158:V158" si="48">IF(R137=0,"",R137/R116)</f>
        <v>0.67323035292807032</v>
      </c>
      <c r="S158" s="124">
        <f t="shared" si="48"/>
        <v>0.68668307421947727</v>
      </c>
      <c r="T158" s="124">
        <f t="shared" si="48"/>
        <v>0.70262099992812643</v>
      </c>
      <c r="U158" s="124">
        <f t="shared" si="48"/>
        <v>0.71367699227394865</v>
      </c>
      <c r="V158" s="124">
        <f t="shared" si="48"/>
        <v>0.7308354800307828</v>
      </c>
      <c r="W158" s="124">
        <f t="shared" ref="W158" si="49">IF(W137=0,"",W137/W116)</f>
        <v>0.73673580346758794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0.5862561394095841</v>
      </c>
      <c r="C159" s="111">
        <f t="shared" si="50"/>
        <v>0.59099486451566663</v>
      </c>
      <c r="D159" s="111">
        <f t="shared" si="50"/>
        <v>0.59506910749458519</v>
      </c>
      <c r="E159" s="111">
        <f t="shared" si="50"/>
        <v>0.59846852103775194</v>
      </c>
      <c r="F159" s="111">
        <f t="shared" si="50"/>
        <v>0.60150948278497962</v>
      </c>
      <c r="G159" s="111">
        <f t="shared" si="50"/>
        <v>0.60417292530135724</v>
      </c>
      <c r="H159" s="111">
        <f t="shared" si="50"/>
        <v>0.60544310590576822</v>
      </c>
      <c r="I159" s="111">
        <f t="shared" si="50"/>
        <v>0.60917451611498041</v>
      </c>
      <c r="J159" s="111">
        <f t="shared" si="50"/>
        <v>0.61645763461688308</v>
      </c>
      <c r="K159" s="111">
        <f t="shared" si="50"/>
        <v>0.62184174282397831</v>
      </c>
      <c r="L159" s="111">
        <f t="shared" si="50"/>
        <v>0.62797370085736859</v>
      </c>
      <c r="M159" s="111">
        <f t="shared" si="50"/>
        <v>0.63578312735112308</v>
      </c>
      <c r="N159" s="111">
        <f t="shared" si="50"/>
        <v>0.64609288506891893</v>
      </c>
      <c r="O159" s="111">
        <f t="shared" si="50"/>
        <v>0.65863946855015831</v>
      </c>
      <c r="P159" s="111">
        <f t="shared" si="50"/>
        <v>0.66252190213960904</v>
      </c>
      <c r="Q159" s="111">
        <f t="shared" si="50"/>
        <v>0.66436056884090988</v>
      </c>
      <c r="R159" s="111">
        <f t="shared" ref="R159:V159" si="51">IF(R138=0,"",R138/R117)</f>
        <v>0.67561057904023114</v>
      </c>
      <c r="S159" s="111">
        <f t="shared" si="51"/>
        <v>0.68807467106234033</v>
      </c>
      <c r="T159" s="111">
        <f t="shared" si="51"/>
        <v>0.70000228724759916</v>
      </c>
      <c r="U159" s="111">
        <f t="shared" si="51"/>
        <v>0.71310413575948883</v>
      </c>
      <c r="V159" s="111">
        <f t="shared" si="51"/>
        <v>0.73079054486217365</v>
      </c>
      <c r="W159" s="111">
        <f t="shared" ref="W159" si="52">IF(W138=0,"",W138/W117)</f>
        <v>0.73797221057668139</v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0.4898571571470613</v>
      </c>
      <c r="C160" s="111">
        <f t="shared" si="53"/>
        <v>0.48985715714706135</v>
      </c>
      <c r="D160" s="111">
        <f t="shared" si="53"/>
        <v>0.48985715714706135</v>
      </c>
      <c r="E160" s="111">
        <f t="shared" si="53"/>
        <v>0.48985715714706141</v>
      </c>
      <c r="F160" s="111">
        <f t="shared" si="53"/>
        <v>0.49607358881930602</v>
      </c>
      <c r="G160" s="111">
        <f t="shared" si="53"/>
        <v>0.50911971312620663</v>
      </c>
      <c r="H160" s="111">
        <f t="shared" si="53"/>
        <v>0.51875083142783984</v>
      </c>
      <c r="I160" s="111">
        <f t="shared" si="53"/>
        <v>0.52512540869535351</v>
      </c>
      <c r="J160" s="111">
        <f t="shared" si="53"/>
        <v>0.52647274403048971</v>
      </c>
      <c r="K160" s="111">
        <f t="shared" si="53"/>
        <v>0.52837568400193347</v>
      </c>
      <c r="L160" s="111">
        <f t="shared" si="53"/>
        <v>0.52989260430702934</v>
      </c>
      <c r="M160" s="111">
        <f t="shared" si="53"/>
        <v>0.53120913274870485</v>
      </c>
      <c r="N160" s="111">
        <f t="shared" si="53"/>
        <v>0.53135495831924584</v>
      </c>
      <c r="O160" s="111">
        <f t="shared" si="53"/>
        <v>0.54176234609716345</v>
      </c>
      <c r="P160" s="111">
        <f t="shared" si="53"/>
        <v>0.56432736564143038</v>
      </c>
      <c r="Q160" s="111">
        <f t="shared" si="53"/>
        <v>0.66856268706124722</v>
      </c>
      <c r="R160" s="111">
        <f t="shared" ref="R160:V160" si="54">IF(R139=0,"",R139/R118)</f>
        <v>0.69519276060309521</v>
      </c>
      <c r="S160" s="111">
        <f t="shared" si="54"/>
        <v>0.73942236446818588</v>
      </c>
      <c r="T160" s="111">
        <f t="shared" si="54"/>
        <v>0.82179564717143416</v>
      </c>
      <c r="U160" s="111">
        <f t="shared" si="54"/>
        <v>0.84025944634510652</v>
      </c>
      <c r="V160" s="111">
        <f t="shared" si="54"/>
        <v>0.86644640569074138</v>
      </c>
      <c r="W160" s="111">
        <f t="shared" ref="W160" si="55">IF(W139=0,"",W139/W118)</f>
        <v>0.88940119458894351</v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>
        <f t="shared" si="57"/>
        <v>0.95133240579381795</v>
      </c>
      <c r="U161" s="111">
        <f t="shared" si="57"/>
        <v>0.95389843058355306</v>
      </c>
      <c r="V161" s="111">
        <f t="shared" si="57"/>
        <v>0.95330512224636266</v>
      </c>
      <c r="W161" s="111">
        <f t="shared" ref="W161" si="58">IF(W140=0,"",W140/W119)</f>
        <v>0.95375619503789699</v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>
        <f t="shared" si="60"/>
        <v>0.86121615232156712</v>
      </c>
      <c r="U162" s="112">
        <f t="shared" si="60"/>
        <v>0.86121615232156712</v>
      </c>
      <c r="V162" s="112">
        <f t="shared" si="60"/>
        <v>0.86121615232156712</v>
      </c>
      <c r="W162" s="112">
        <f t="shared" ref="W162" si="61">IF(W141=0,"",W141/W120)</f>
        <v>0.86121615232156712</v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>
        <f t="shared" si="63"/>
        <v>1</v>
      </c>
      <c r="U163" s="113">
        <f t="shared" si="63"/>
        <v>1</v>
      </c>
      <c r="V163" s="113">
        <f t="shared" si="63"/>
        <v>1</v>
      </c>
      <c r="W163" s="113">
        <f t="shared" ref="W163" si="64">IF(W142=0,"",W142/W121)</f>
        <v>1</v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0.54880132325238962</v>
      </c>
      <c r="C164" s="112">
        <f t="shared" si="65"/>
        <v>0.54880132325238962</v>
      </c>
      <c r="D164" s="112">
        <f t="shared" si="65"/>
        <v>0.54880132325238962</v>
      </c>
      <c r="E164" s="112">
        <f t="shared" si="65"/>
        <v>0.54880132325238962</v>
      </c>
      <c r="F164" s="112">
        <f t="shared" si="65"/>
        <v>0.55351207242862044</v>
      </c>
      <c r="G164" s="112">
        <f t="shared" si="65"/>
        <v>0.56449539566458218</v>
      </c>
      <c r="H164" s="112">
        <f t="shared" si="65"/>
        <v>0.57189697618321567</v>
      </c>
      <c r="I164" s="112">
        <f t="shared" si="65"/>
        <v>0.57627619194990987</v>
      </c>
      <c r="J164" s="112">
        <f t="shared" si="65"/>
        <v>0.57674345407034444</v>
      </c>
      <c r="K164" s="112">
        <f t="shared" si="65"/>
        <v>0.57747611654778563</v>
      </c>
      <c r="L164" s="112">
        <f t="shared" si="65"/>
        <v>0.57806639359459921</v>
      </c>
      <c r="M164" s="112">
        <f t="shared" si="65"/>
        <v>0.57856394562060731</v>
      </c>
      <c r="N164" s="112">
        <f t="shared" si="65"/>
        <v>0.57885764877037205</v>
      </c>
      <c r="O164" s="112">
        <f t="shared" si="65"/>
        <v>0.58582836360757484</v>
      </c>
      <c r="P164" s="112">
        <f t="shared" si="65"/>
        <v>0.60885008215744096</v>
      </c>
      <c r="Q164" s="112">
        <f t="shared" si="65"/>
        <v>0.62534641279040337</v>
      </c>
      <c r="R164" s="112">
        <f t="shared" ref="R164:V164" si="66">IF(R143=0,"",R143/R122)</f>
        <v>0.62875886890833843</v>
      </c>
      <c r="S164" s="112">
        <f t="shared" si="66"/>
        <v>0.63834156642546003</v>
      </c>
      <c r="T164" s="112">
        <f t="shared" si="66"/>
        <v>0.65024882216241187</v>
      </c>
      <c r="U164" s="112">
        <f t="shared" si="66"/>
        <v>0.66848223210849167</v>
      </c>
      <c r="V164" s="112">
        <f t="shared" si="66"/>
        <v>0.67884724178450362</v>
      </c>
      <c r="W164" s="112">
        <f t="shared" ref="W164" si="67">IF(W143=0,"",W143/W122)</f>
        <v>0.69522719825329216</v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>
        <f t="shared" si="68"/>
        <v>0.81371217618320102</v>
      </c>
      <c r="P165" s="113">
        <f t="shared" si="68"/>
        <v>0.83075180410685678</v>
      </c>
      <c r="Q165" s="113">
        <f t="shared" si="68"/>
        <v>0.82870252341234452</v>
      </c>
      <c r="R165" s="113">
        <f t="shared" ref="R165:V165" si="69">IF(R144=0,"",R144/R123)</f>
        <v>0.8435689845627018</v>
      </c>
      <c r="S165" s="113">
        <f t="shared" si="69"/>
        <v>0.86998146840794499</v>
      </c>
      <c r="T165" s="113">
        <f t="shared" si="69"/>
        <v>0.86937247180307398</v>
      </c>
      <c r="U165" s="113">
        <f t="shared" si="69"/>
        <v>0.87640488142837669</v>
      </c>
      <c r="V165" s="113">
        <f t="shared" si="69"/>
        <v>0.87744586379042</v>
      </c>
      <c r="W165" s="113">
        <f t="shared" ref="W165" si="70">IF(W144=0,"",W144/W123)</f>
        <v>0.87954081714939258</v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>
        <f t="shared" si="71"/>
        <v>0.61337879682634266</v>
      </c>
      <c r="P166" s="111">
        <f t="shared" si="71"/>
        <v>0.61337879682634266</v>
      </c>
      <c r="Q166" s="111">
        <f t="shared" si="71"/>
        <v>0.61337879682634255</v>
      </c>
      <c r="R166" s="111">
        <f t="shared" ref="R166:V166" si="72">IF(R145=0,"",R145/R124)</f>
        <v>0.6400604730986873</v>
      </c>
      <c r="S166" s="111">
        <f t="shared" si="72"/>
        <v>0.66811796087779141</v>
      </c>
      <c r="T166" s="111">
        <f t="shared" si="72"/>
        <v>0.67789540979833096</v>
      </c>
      <c r="U166" s="111">
        <f t="shared" si="72"/>
        <v>0.67793041953564215</v>
      </c>
      <c r="V166" s="111">
        <f t="shared" si="72"/>
        <v>0.68198743827907105</v>
      </c>
      <c r="W166" s="111">
        <f t="shared" ref="W166" si="73">IF(W145=0,"",W145/W124)</f>
        <v>0.68446967506439882</v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0.65530164603028263</v>
      </c>
      <c r="C168" s="124">
        <f t="shared" si="77"/>
        <v>0.65846440679928786</v>
      </c>
      <c r="D168" s="124">
        <f t="shared" si="77"/>
        <v>0.63153365998731592</v>
      </c>
      <c r="E168" s="124">
        <f t="shared" si="77"/>
        <v>0.64910255644192916</v>
      </c>
      <c r="F168" s="124">
        <f t="shared" si="77"/>
        <v>0.64124634106576517</v>
      </c>
      <c r="G168" s="124">
        <f t="shared" si="77"/>
        <v>0.66244364989965632</v>
      </c>
      <c r="H168" s="124">
        <f t="shared" si="77"/>
        <v>0.65323845645621126</v>
      </c>
      <c r="I168" s="124">
        <f t="shared" si="77"/>
        <v>0.65803563657987196</v>
      </c>
      <c r="J168" s="124">
        <f t="shared" si="77"/>
        <v>0.63314993313221801</v>
      </c>
      <c r="K168" s="124">
        <f t="shared" si="77"/>
        <v>0.63326042978159436</v>
      </c>
      <c r="L168" s="124">
        <f t="shared" si="77"/>
        <v>0.61654214398826346</v>
      </c>
      <c r="M168" s="124">
        <f t="shared" si="77"/>
        <v>0.60399946136582838</v>
      </c>
      <c r="N168" s="124">
        <f t="shared" si="77"/>
        <v>0.58931882204701669</v>
      </c>
      <c r="O168" s="124">
        <f t="shared" si="77"/>
        <v>0.59552420345071322</v>
      </c>
      <c r="P168" s="124">
        <f t="shared" si="77"/>
        <v>0.60921722001182266</v>
      </c>
      <c r="Q168" s="124">
        <f t="shared" si="77"/>
        <v>0.61630052949185221</v>
      </c>
      <c r="R168" s="124">
        <f t="shared" ref="R168:V168" si="78">IF(R147=0,"",R147/R126)</f>
        <v>0.60801583841375151</v>
      </c>
      <c r="S168" s="124">
        <f t="shared" si="78"/>
        <v>0.61277507566490941</v>
      </c>
      <c r="T168" s="124">
        <f t="shared" si="78"/>
        <v>0.59934936651754833</v>
      </c>
      <c r="U168" s="124">
        <f t="shared" si="78"/>
        <v>0.59669906496968594</v>
      </c>
      <c r="V168" s="124">
        <f t="shared" si="78"/>
        <v>0.59282678402596367</v>
      </c>
      <c r="W168" s="124">
        <f t="shared" ref="W168" si="79">IF(W147=0,"",W147/W126)</f>
        <v>0.59483470434461383</v>
      </c>
      <c r="DA168" s="130" t="s">
        <v>1923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0.574489421976633</v>
      </c>
      <c r="C169" s="111">
        <f t="shared" si="80"/>
        <v>0.57574918369410844</v>
      </c>
      <c r="D169" s="111">
        <f t="shared" si="80"/>
        <v>0.57696287043192407</v>
      </c>
      <c r="E169" s="111">
        <f t="shared" si="80"/>
        <v>0.57804561736728299</v>
      </c>
      <c r="F169" s="111">
        <f t="shared" si="80"/>
        <v>0.57899541718821179</v>
      </c>
      <c r="G169" s="111">
        <f t="shared" si="80"/>
        <v>0.58007894522396808</v>
      </c>
      <c r="H169" s="111">
        <f t="shared" si="80"/>
        <v>0.58126285652855192</v>
      </c>
      <c r="I169" s="111">
        <f t="shared" si="80"/>
        <v>0.58188336768338267</v>
      </c>
      <c r="J169" s="111">
        <f t="shared" si="80"/>
        <v>0.58226232126183686</v>
      </c>
      <c r="K169" s="111">
        <f t="shared" si="80"/>
        <v>0.58266506990220956</v>
      </c>
      <c r="L169" s="111">
        <f t="shared" si="80"/>
        <v>0.58308597100239346</v>
      </c>
      <c r="M169" s="111">
        <f t="shared" si="80"/>
        <v>0.58340133040842856</v>
      </c>
      <c r="N169" s="111">
        <f t="shared" si="80"/>
        <v>0.58365813435789771</v>
      </c>
      <c r="O169" s="111">
        <f t="shared" si="80"/>
        <v>0.58382486285900781</v>
      </c>
      <c r="P169" s="111">
        <f t="shared" si="80"/>
        <v>0.58387077282116639</v>
      </c>
      <c r="Q169" s="111">
        <f t="shared" si="80"/>
        <v>0.58395212958751264</v>
      </c>
      <c r="R169" s="111">
        <f t="shared" ref="R169:V169" si="81">IF(R148=0,"",R148/R127)</f>
        <v>0.58450665011444003</v>
      </c>
      <c r="S169" s="111">
        <f t="shared" si="81"/>
        <v>0.58530145345762563</v>
      </c>
      <c r="T169" s="111">
        <f t="shared" si="81"/>
        <v>0.5867259997990657</v>
      </c>
      <c r="U169" s="111">
        <f t="shared" si="81"/>
        <v>0.58820934656248525</v>
      </c>
      <c r="V169" s="111">
        <f t="shared" si="81"/>
        <v>0.59012996816771257</v>
      </c>
      <c r="W169" s="111">
        <f t="shared" ref="W169" si="82">IF(W148=0,"",W148/W127)</f>
        <v>0.59120562909629193</v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0.58313571181018975</v>
      </c>
      <c r="C170" s="111">
        <f t="shared" si="83"/>
        <v>0.58408522844838717</v>
      </c>
      <c r="D170" s="111">
        <f t="shared" si="83"/>
        <v>0.58490041944230986</v>
      </c>
      <c r="E170" s="111">
        <f t="shared" si="83"/>
        <v>0.58567995451523791</v>
      </c>
      <c r="F170" s="111">
        <f t="shared" si="83"/>
        <v>0.58711817135633126</v>
      </c>
      <c r="G170" s="111">
        <f t="shared" si="83"/>
        <v>0.58836491924647583</v>
      </c>
      <c r="H170" s="111">
        <f t="shared" si="83"/>
        <v>0.59015496262117828</v>
      </c>
      <c r="I170" s="111">
        <f t="shared" si="83"/>
        <v>0.59108979646700333</v>
      </c>
      <c r="J170" s="111">
        <f t="shared" si="83"/>
        <v>0.59129801076337907</v>
      </c>
      <c r="K170" s="111">
        <f t="shared" si="83"/>
        <v>0.59167520318965217</v>
      </c>
      <c r="L170" s="111">
        <f t="shared" si="83"/>
        <v>0.592144409950357</v>
      </c>
      <c r="M170" s="111">
        <f t="shared" si="83"/>
        <v>0.59273125243213942</v>
      </c>
      <c r="N170" s="111">
        <f t="shared" si="83"/>
        <v>0.59381083822584524</v>
      </c>
      <c r="O170" s="111">
        <f t="shared" si="83"/>
        <v>0.59381083822584557</v>
      </c>
      <c r="P170" s="111">
        <f t="shared" si="83"/>
        <v>0.59381083822584568</v>
      </c>
      <c r="Q170" s="111">
        <f t="shared" si="83"/>
        <v>0.59381083822584535</v>
      </c>
      <c r="R170" s="111">
        <f t="shared" ref="R170:V170" si="84">IF(R149=0,"",R149/R128)</f>
        <v>0.59396976866666584</v>
      </c>
      <c r="S170" s="111">
        <f t="shared" si="84"/>
        <v>0.59417873923729547</v>
      </c>
      <c r="T170" s="111">
        <f t="shared" si="84"/>
        <v>0.59491591057584048</v>
      </c>
      <c r="U170" s="111">
        <f t="shared" si="84"/>
        <v>0.59924023520381897</v>
      </c>
      <c r="V170" s="111">
        <f t="shared" si="84"/>
        <v>0.60346973230466128</v>
      </c>
      <c r="W170" s="111">
        <f t="shared" ref="W170" si="85">IF(W149=0,"",W149/W128)</f>
        <v>0.60641945866902169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0.7371377327229669</v>
      </c>
      <c r="C171" s="45">
        <f t="shared" si="86"/>
        <v>0.73869717801540036</v>
      </c>
      <c r="D171" s="45">
        <f t="shared" si="86"/>
        <v>0.7404205631103975</v>
      </c>
      <c r="E171" s="45">
        <f t="shared" si="86"/>
        <v>0.74280766036130641</v>
      </c>
      <c r="F171" s="45">
        <f t="shared" si="86"/>
        <v>0.74609855023771354</v>
      </c>
      <c r="G171" s="45">
        <f t="shared" si="86"/>
        <v>0.74892062862983888</v>
      </c>
      <c r="H171" s="45">
        <f t="shared" si="86"/>
        <v>0.75320553957854242</v>
      </c>
      <c r="I171" s="45">
        <f t="shared" si="86"/>
        <v>0.7556965287675208</v>
      </c>
      <c r="J171" s="45">
        <f t="shared" si="86"/>
        <v>0.75623525991892837</v>
      </c>
      <c r="K171" s="45">
        <f t="shared" si="86"/>
        <v>0.75736178484828398</v>
      </c>
      <c r="L171" s="45">
        <f t="shared" si="86"/>
        <v>0.75958030287854716</v>
      </c>
      <c r="M171" s="45">
        <f t="shared" si="86"/>
        <v>0.76233318500592762</v>
      </c>
      <c r="N171" s="45">
        <f t="shared" si="86"/>
        <v>0.7694599831439406</v>
      </c>
      <c r="O171" s="45">
        <f t="shared" si="86"/>
        <v>0.77178462738755804</v>
      </c>
      <c r="P171" s="45">
        <f t="shared" si="86"/>
        <v>0.77591251265882533</v>
      </c>
      <c r="Q171" s="45">
        <f t="shared" si="86"/>
        <v>0.77805892106322583</v>
      </c>
      <c r="R171" s="45">
        <f t="shared" ref="R171:V171" si="87">IF(R150=0,"",R150/R129)</f>
        <v>0.78166570853575557</v>
      </c>
      <c r="S171" s="45">
        <f t="shared" si="87"/>
        <v>0.78726236070026068</v>
      </c>
      <c r="T171" s="45">
        <f t="shared" si="87"/>
        <v>0.807944424290442</v>
      </c>
      <c r="U171" s="45">
        <f t="shared" si="87"/>
        <v>0.82136751696284749</v>
      </c>
      <c r="V171" s="45">
        <f t="shared" si="87"/>
        <v>0.8324759351482347</v>
      </c>
      <c r="W171" s="45">
        <f t="shared" ref="W171" si="88">IF(W150=0,"",W150/W129)</f>
        <v>0.83968934592467104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257.11827156886432</v>
      </c>
      <c r="C173" s="117">
        <f t="shared" si="89"/>
        <v>334.14740165371302</v>
      </c>
      <c r="D173" s="117">
        <f t="shared" si="89"/>
        <v>564.17404446689841</v>
      </c>
      <c r="E173" s="117">
        <f t="shared" si="89"/>
        <v>361.00545718393721</v>
      </c>
      <c r="F173" s="117">
        <f t="shared" si="89"/>
        <v>457.43988138138189</v>
      </c>
      <c r="G173" s="117">
        <f t="shared" si="89"/>
        <v>221.15342018593233</v>
      </c>
      <c r="H173" s="117">
        <f t="shared" si="89"/>
        <v>208.56658077261079</v>
      </c>
      <c r="I173" s="117">
        <f t="shared" si="89"/>
        <v>183.14458844037173</v>
      </c>
      <c r="J173" s="117">
        <f t="shared" si="89"/>
        <v>274.56978419120685</v>
      </c>
      <c r="K173" s="117">
        <f t="shared" si="89"/>
        <v>200.40844959670815</v>
      </c>
      <c r="L173" s="117">
        <f t="shared" si="89"/>
        <v>227.92273185224772</v>
      </c>
      <c r="M173" s="117">
        <f t="shared" si="89"/>
        <v>206.35064767937374</v>
      </c>
      <c r="N173" s="117">
        <f t="shared" si="89"/>
        <v>189.65429731166509</v>
      </c>
      <c r="O173" s="117">
        <f t="shared" si="89"/>
        <v>111.57022928733478</v>
      </c>
      <c r="P173" s="117">
        <f t="shared" si="89"/>
        <v>81.867559919518797</v>
      </c>
      <c r="Q173" s="117">
        <f t="shared" si="89"/>
        <v>74.934399889873532</v>
      </c>
      <c r="R173" s="117">
        <f t="shared" ref="R173:V173" si="90">R174+R177+R179+R189</f>
        <v>123.67481068160069</v>
      </c>
      <c r="S173" s="117">
        <f t="shared" si="90"/>
        <v>142.94300770881173</v>
      </c>
      <c r="T173" s="117">
        <f t="shared" si="90"/>
        <v>123.23133796521832</v>
      </c>
      <c r="U173" s="117">
        <f t="shared" si="90"/>
        <v>115.44569538886094</v>
      </c>
      <c r="V173" s="117">
        <f t="shared" si="90"/>
        <v>216.28118521741129</v>
      </c>
      <c r="W173" s="117">
        <f t="shared" ref="W173" si="91">W174+W177+W179+W189</f>
        <v>225.34522986818962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237.47224467450243</v>
      </c>
      <c r="C174" s="122">
        <f t="shared" si="92"/>
        <v>314.46570894827641</v>
      </c>
      <c r="D174" s="122">
        <f t="shared" si="92"/>
        <v>529.82421790783667</v>
      </c>
      <c r="E174" s="122">
        <f t="shared" si="92"/>
        <v>337.315602709323</v>
      </c>
      <c r="F174" s="122">
        <f t="shared" si="92"/>
        <v>425.45293778986246</v>
      </c>
      <c r="G174" s="122">
        <f t="shared" si="92"/>
        <v>202.36818662647147</v>
      </c>
      <c r="H174" s="122">
        <f t="shared" si="92"/>
        <v>188.83120546173427</v>
      </c>
      <c r="I174" s="122">
        <f t="shared" si="92"/>
        <v>163.3196687933328</v>
      </c>
      <c r="J174" s="122">
        <f t="shared" si="92"/>
        <v>245.69763303001847</v>
      </c>
      <c r="K174" s="122">
        <f t="shared" si="92"/>
        <v>179.87324685200096</v>
      </c>
      <c r="L174" s="122">
        <f t="shared" si="92"/>
        <v>215.59004130748079</v>
      </c>
      <c r="M174" s="122">
        <f t="shared" si="92"/>
        <v>192.60735030647481</v>
      </c>
      <c r="N174" s="122">
        <f t="shared" si="92"/>
        <v>176.42592344739867</v>
      </c>
      <c r="O174" s="122">
        <f t="shared" si="92"/>
        <v>103.07198771207365</v>
      </c>
      <c r="P174" s="122">
        <f t="shared" si="92"/>
        <v>72.953683483060331</v>
      </c>
      <c r="Q174" s="122">
        <f t="shared" si="92"/>
        <v>67.082211600641742</v>
      </c>
      <c r="R174" s="122">
        <f t="shared" ref="R174:V174" si="93">SUM(R175:R176)</f>
        <v>111.08913192631945</v>
      </c>
      <c r="S174" s="122">
        <f t="shared" si="93"/>
        <v>127.13069530463574</v>
      </c>
      <c r="T174" s="122">
        <f t="shared" si="93"/>
        <v>105.56593183705569</v>
      </c>
      <c r="U174" s="122">
        <f t="shared" si="93"/>
        <v>96.991707525559747</v>
      </c>
      <c r="V174" s="122">
        <f t="shared" si="93"/>
        <v>180.96005054230727</v>
      </c>
      <c r="W174" s="122">
        <f t="shared" ref="W174" si="94">SUM(W175:W176)</f>
        <v>194.21441271913855</v>
      </c>
      <c r="DA174" s="130" t="s">
        <v>2076</v>
      </c>
    </row>
    <row r="175" spans="1:105" ht="12" customHeight="1" x14ac:dyDescent="0.25">
      <c r="A175" s="97" t="s">
        <v>51</v>
      </c>
      <c r="B175" s="98">
        <v>237.47224467450243</v>
      </c>
      <c r="C175" s="98">
        <v>314.46570894827641</v>
      </c>
      <c r="D175" s="98">
        <v>529.82421790783667</v>
      </c>
      <c r="E175" s="98">
        <v>337.315602709323</v>
      </c>
      <c r="F175" s="98">
        <v>425.45293778986246</v>
      </c>
      <c r="G175" s="98">
        <v>202.36818662647147</v>
      </c>
      <c r="H175" s="98">
        <v>188.83120546173427</v>
      </c>
      <c r="I175" s="98">
        <v>163.3196687933328</v>
      </c>
      <c r="J175" s="98">
        <v>245.69763303001847</v>
      </c>
      <c r="K175" s="98">
        <v>179.87324685200096</v>
      </c>
      <c r="L175" s="98">
        <v>215.59004130748079</v>
      </c>
      <c r="M175" s="98">
        <v>192.60735030647481</v>
      </c>
      <c r="N175" s="98">
        <v>176.42592344739867</v>
      </c>
      <c r="O175" s="98">
        <v>103.07198771207365</v>
      </c>
      <c r="P175" s="98">
        <v>72.953683483060331</v>
      </c>
      <c r="Q175" s="98">
        <v>67.082211600641742</v>
      </c>
      <c r="R175" s="98">
        <v>111.08913192631945</v>
      </c>
      <c r="S175" s="98">
        <v>127.13069530463574</v>
      </c>
      <c r="T175" s="98">
        <v>105.56593183705569</v>
      </c>
      <c r="U175" s="98">
        <v>96.991707525559747</v>
      </c>
      <c r="V175" s="98">
        <v>180.96005054230727</v>
      </c>
      <c r="W175" s="98">
        <v>194.21441271913855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15.883563012060408</v>
      </c>
      <c r="C179" s="122">
        <v>15.851099319431915</v>
      </c>
      <c r="D179" s="122">
        <v>27.608888561669225</v>
      </c>
      <c r="E179" s="122">
        <v>19.017950490394497</v>
      </c>
      <c r="F179" s="122">
        <v>25.760882486174886</v>
      </c>
      <c r="G179" s="122">
        <v>15.505242561784035</v>
      </c>
      <c r="H179" s="122">
        <v>16.216339128905819</v>
      </c>
      <c r="I179" s="122">
        <v>16.338704544918286</v>
      </c>
      <c r="J179" s="122">
        <v>23.831461430918878</v>
      </c>
      <c r="K179" s="122">
        <v>16.853712066496634</v>
      </c>
      <c r="L179" s="122">
        <v>8.8438656988567086</v>
      </c>
      <c r="M179" s="122">
        <v>9.9089098759008039</v>
      </c>
      <c r="N179" s="122">
        <v>9.6016053351240718</v>
      </c>
      <c r="O179" s="122">
        <v>6.3797802630177216</v>
      </c>
      <c r="P179" s="122">
        <v>7.1264152928291917</v>
      </c>
      <c r="Q179" s="122">
        <v>6.1918490481968318</v>
      </c>
      <c r="R179" s="122">
        <v>9.7483139841168107</v>
      </c>
      <c r="S179" s="122">
        <v>12.579820683497873</v>
      </c>
      <c r="T179" s="122">
        <v>13.357685265809653</v>
      </c>
      <c r="U179" s="122">
        <v>14.328379061705355</v>
      </c>
      <c r="V179" s="122">
        <v>27.508503934166701</v>
      </c>
      <c r="W179" s="122">
        <v>22.267337334855441</v>
      </c>
      <c r="DA179" s="130" t="s">
        <v>2081</v>
      </c>
    </row>
    <row r="180" spans="1:105" ht="12" customHeight="1" x14ac:dyDescent="0.25">
      <c r="A180" s="97" t="s">
        <v>143</v>
      </c>
      <c r="B180" s="98">
        <v>15.153199876759491</v>
      </c>
      <c r="C180" s="98">
        <v>15.287231446159586</v>
      </c>
      <c r="D180" s="98">
        <v>27.175230159994843</v>
      </c>
      <c r="E180" s="98">
        <v>18.66554595026652</v>
      </c>
      <c r="F180" s="98">
        <v>25.431142499574094</v>
      </c>
      <c r="G180" s="98">
        <v>15.125441829986382</v>
      </c>
      <c r="H180" s="98">
        <v>15.897159590134985</v>
      </c>
      <c r="I180" s="98">
        <v>16.008204204170848</v>
      </c>
      <c r="J180" s="98">
        <v>23.57874556499209</v>
      </c>
      <c r="K180" s="98">
        <v>16.694006908602152</v>
      </c>
      <c r="L180" s="98">
        <v>8.7315857911642105</v>
      </c>
      <c r="M180" s="98">
        <v>9.8242356122849142</v>
      </c>
      <c r="N180" s="98">
        <v>9.531338682464634</v>
      </c>
      <c r="O180" s="98">
        <v>6.326185552197904</v>
      </c>
      <c r="P180" s="98">
        <v>7.0990573363065836</v>
      </c>
      <c r="Q180" s="98">
        <v>6.1859012936427096</v>
      </c>
      <c r="R180" s="98">
        <v>9.7402943015786381</v>
      </c>
      <c r="S180" s="98">
        <v>12.565367381281238</v>
      </c>
      <c r="T180" s="98">
        <v>13.297577608106966</v>
      </c>
      <c r="U180" s="98">
        <v>14.262976107560712</v>
      </c>
      <c r="V180" s="98">
        <v>27.395263683519428</v>
      </c>
      <c r="W180" s="98">
        <v>22.067601504761697</v>
      </c>
      <c r="DA180" s="63" t="s">
        <v>2082</v>
      </c>
    </row>
    <row r="181" spans="1:105" ht="12" customHeight="1" x14ac:dyDescent="0.25">
      <c r="A181" s="97" t="s">
        <v>124</v>
      </c>
      <c r="B181" s="98">
        <v>0.7303631353009179</v>
      </c>
      <c r="C181" s="98">
        <v>0.56386787327232901</v>
      </c>
      <c r="D181" s="98">
        <v>0.43365840167438041</v>
      </c>
      <c r="E181" s="98">
        <v>0.3524045401279795</v>
      </c>
      <c r="F181" s="98">
        <v>0.3297399866007919</v>
      </c>
      <c r="G181" s="98">
        <v>0.37980073179765345</v>
      </c>
      <c r="H181" s="98">
        <v>0.31917953877083433</v>
      </c>
      <c r="I181" s="98">
        <v>0.33050034074743773</v>
      </c>
      <c r="J181" s="98">
        <v>0.25271586592678841</v>
      </c>
      <c r="K181" s="98">
        <v>0.15970515789448317</v>
      </c>
      <c r="L181" s="98">
        <v>0.11227990769249795</v>
      </c>
      <c r="M181" s="98">
        <v>8.4674263615890283E-2</v>
      </c>
      <c r="N181" s="98">
        <v>7.0266652659437448E-2</v>
      </c>
      <c r="O181" s="98">
        <v>5.359471081981744E-2</v>
      </c>
      <c r="P181" s="98">
        <v>2.7357956522608445E-2</v>
      </c>
      <c r="Q181" s="98">
        <v>5.9477545541221696E-3</v>
      </c>
      <c r="R181" s="98">
        <v>8.0196825381726976E-3</v>
      </c>
      <c r="S181" s="98">
        <v>1.4453302216635549E-2</v>
      </c>
      <c r="T181" s="98">
        <v>5.9999107184787397E-2</v>
      </c>
      <c r="U181" s="98">
        <v>6.5318479583109559E-2</v>
      </c>
      <c r="V181" s="98">
        <v>0.11312545595882224</v>
      </c>
      <c r="W181" s="98">
        <v>0.19960193112370506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1.0855051790064154E-4</v>
      </c>
      <c r="U182" s="98">
        <v>8.4474561533582075E-5</v>
      </c>
      <c r="V182" s="98">
        <v>1.1479468844918323E-4</v>
      </c>
      <c r="W182" s="98">
        <v>1.3389897003692348E-4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1.0855051790064154E-4</v>
      </c>
      <c r="U183" s="101">
        <v>8.4474561533582075E-5</v>
      </c>
      <c r="V183" s="101">
        <v>1.1479468844918323E-4</v>
      </c>
      <c r="W183" s="101">
        <v>1.3389897003692348E-4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3.762463882301482</v>
      </c>
      <c r="C189" s="122">
        <v>3.8305933860046899</v>
      </c>
      <c r="D189" s="122">
        <v>6.7409379973925541</v>
      </c>
      <c r="E189" s="122">
        <v>4.6719039842197558</v>
      </c>
      <c r="F189" s="122">
        <v>6.2260611053445674</v>
      </c>
      <c r="G189" s="122">
        <v>3.2799909976768218</v>
      </c>
      <c r="H189" s="122">
        <v>3.5190361819707068</v>
      </c>
      <c r="I189" s="122">
        <v>3.4862151021206698</v>
      </c>
      <c r="J189" s="122">
        <v>5.0406897302694809</v>
      </c>
      <c r="K189" s="122">
        <v>3.6814906782105776</v>
      </c>
      <c r="L189" s="122">
        <v>3.4888248459102256</v>
      </c>
      <c r="M189" s="122">
        <v>3.8343874969981089</v>
      </c>
      <c r="N189" s="122">
        <v>3.6267685291423288</v>
      </c>
      <c r="O189" s="122">
        <v>2.1184613122434066</v>
      </c>
      <c r="P189" s="122">
        <v>1.7874611436292738</v>
      </c>
      <c r="Q189" s="122">
        <v>1.6603392410349556</v>
      </c>
      <c r="R189" s="122">
        <v>2.8373647711644376</v>
      </c>
      <c r="S189" s="122">
        <v>3.2324917206781154</v>
      </c>
      <c r="T189" s="122">
        <v>4.3077208623529861</v>
      </c>
      <c r="U189" s="122">
        <v>4.1256088015958365</v>
      </c>
      <c r="V189" s="122">
        <v>7.8126307409373243</v>
      </c>
      <c r="W189" s="122">
        <v>8.8634798141956015</v>
      </c>
      <c r="DA189" s="130" t="s">
        <v>2091</v>
      </c>
    </row>
    <row r="190" spans="1:105" ht="12" customHeight="1" x14ac:dyDescent="0.25">
      <c r="A190" s="97" t="s">
        <v>51</v>
      </c>
      <c r="B190" s="98">
        <v>3.5634847291677558</v>
      </c>
      <c r="C190" s="98">
        <v>3.627273417061915</v>
      </c>
      <c r="D190" s="98">
        <v>6.5677990149957548</v>
      </c>
      <c r="E190" s="98">
        <v>4.5189785761549528</v>
      </c>
      <c r="F190" s="98">
        <v>6.0614944168168385</v>
      </c>
      <c r="G190" s="98">
        <v>3.1234733935748586</v>
      </c>
      <c r="H190" s="98">
        <v>3.3807043402507979</v>
      </c>
      <c r="I190" s="98">
        <v>3.3459405021189221</v>
      </c>
      <c r="J190" s="98">
        <v>4.9179130019292137</v>
      </c>
      <c r="K190" s="98">
        <v>3.5908908760470233</v>
      </c>
      <c r="L190" s="98">
        <v>3.4348814670115617</v>
      </c>
      <c r="M190" s="98">
        <v>3.8053506893418172</v>
      </c>
      <c r="N190" s="98">
        <v>3.6228834718085663</v>
      </c>
      <c r="O190" s="98">
        <v>2.113626341973216</v>
      </c>
      <c r="P190" s="98">
        <v>1.7804295798330652</v>
      </c>
      <c r="Q190" s="98">
        <v>1.6515001357289287</v>
      </c>
      <c r="R190" s="98">
        <v>2.8263072719670084</v>
      </c>
      <c r="S190" s="98">
        <v>3.220595720762307</v>
      </c>
      <c r="T190" s="98">
        <v>4.3054230514153247</v>
      </c>
      <c r="U190" s="98">
        <v>4.1244386576176506</v>
      </c>
      <c r="V190" s="98">
        <v>7.8123065035848445</v>
      </c>
      <c r="W190" s="98">
        <v>8.8613513915678084</v>
      </c>
      <c r="DA190" s="63" t="s">
        <v>2092</v>
      </c>
    </row>
    <row r="191" spans="1:105" ht="12" customHeight="1" x14ac:dyDescent="0.25">
      <c r="A191" s="97" t="s">
        <v>50</v>
      </c>
      <c r="B191" s="98">
        <v>0.19897915313372633</v>
      </c>
      <c r="C191" s="98">
        <v>0.20331996894277474</v>
      </c>
      <c r="D191" s="98">
        <v>0.17313898239679931</v>
      </c>
      <c r="E191" s="98">
        <v>0.15292540806480343</v>
      </c>
      <c r="F191" s="98">
        <v>0.16456668852772902</v>
      </c>
      <c r="G191" s="98">
        <v>0.15651760410196297</v>
      </c>
      <c r="H191" s="98">
        <v>0.1383318417199087</v>
      </c>
      <c r="I191" s="98">
        <v>0.14027460000174774</v>
      </c>
      <c r="J191" s="98">
        <v>0.12277672834026736</v>
      </c>
      <c r="K191" s="98">
        <v>9.0599802163554372E-2</v>
      </c>
      <c r="L191" s="98">
        <v>5.3943378898663637E-2</v>
      </c>
      <c r="M191" s="98">
        <v>2.9036807656291574E-2</v>
      </c>
      <c r="N191" s="98">
        <v>3.8850573337624954E-3</v>
      </c>
      <c r="O191" s="98">
        <v>4.8349702701905558E-3</v>
      </c>
      <c r="P191" s="98">
        <v>7.0315637962085811E-3</v>
      </c>
      <c r="Q191" s="98">
        <v>8.8391053060269172E-3</v>
      </c>
      <c r="R191" s="98">
        <v>1.1057499197429191E-2</v>
      </c>
      <c r="S191" s="98">
        <v>1.1895999915808241E-2</v>
      </c>
      <c r="T191" s="98">
        <v>2.2978109376611123E-3</v>
      </c>
      <c r="U191" s="98">
        <v>1.1701439781861413E-3</v>
      </c>
      <c r="V191" s="98">
        <v>3.2423735247981894E-4</v>
      </c>
      <c r="W191" s="98">
        <v>2.128422627792417E-3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11111.073859401849</v>
      </c>
      <c r="C194" s="117">
        <f t="shared" si="96"/>
        <v>14273.12282675226</v>
      </c>
      <c r="D194" s="117">
        <f t="shared" si="96"/>
        <v>24045.587878528648</v>
      </c>
      <c r="E194" s="117">
        <f t="shared" si="96"/>
        <v>15738.466556387784</v>
      </c>
      <c r="F194" s="117">
        <f t="shared" si="96"/>
        <v>20124.132609822544</v>
      </c>
      <c r="G194" s="117">
        <f t="shared" si="96"/>
        <v>10610.295298446412</v>
      </c>
      <c r="H194" s="117">
        <f t="shared" si="96"/>
        <v>10503.877886896102</v>
      </c>
      <c r="I194" s="117">
        <f t="shared" si="96"/>
        <v>9528.263087637124</v>
      </c>
      <c r="J194" s="117">
        <f t="shared" si="96"/>
        <v>14328.83988117057</v>
      </c>
      <c r="K194" s="117">
        <f t="shared" si="96"/>
        <v>11625.589343371183</v>
      </c>
      <c r="L194" s="117">
        <f t="shared" si="96"/>
        <v>15181.472160376976</v>
      </c>
      <c r="M194" s="117">
        <f t="shared" si="96"/>
        <v>16154.361586028477</v>
      </c>
      <c r="N194" s="117">
        <f t="shared" si="96"/>
        <v>17733.488374816039</v>
      </c>
      <c r="O194" s="117">
        <f t="shared" si="96"/>
        <v>13653.140564418369</v>
      </c>
      <c r="P194" s="117">
        <f t="shared" si="96"/>
        <v>11907.642480500812</v>
      </c>
      <c r="Q194" s="117">
        <f t="shared" si="96"/>
        <v>11392.690736458455</v>
      </c>
      <c r="R194" s="117">
        <f t="shared" ref="R194:V194" si="97">R195+R198+R200+R210</f>
        <v>15923.58888479801</v>
      </c>
      <c r="S194" s="117">
        <f t="shared" si="97"/>
        <v>16657.598972583153</v>
      </c>
      <c r="T194" s="117">
        <f t="shared" si="97"/>
        <v>13093.790870631743</v>
      </c>
      <c r="U194" s="117">
        <f t="shared" si="97"/>
        <v>11124.918365970745</v>
      </c>
      <c r="V194" s="117">
        <f t="shared" si="97"/>
        <v>16502.251154331494</v>
      </c>
      <c r="W194" s="117">
        <f t="shared" ref="W194" si="98">W195+W198+W200+W210</f>
        <v>15521.683303940321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9775.1193466845671</v>
      </c>
      <c r="C195" s="122">
        <f t="shared" si="99"/>
        <v>13047.272330312644</v>
      </c>
      <c r="D195" s="122">
        <f t="shared" si="99"/>
        <v>22267.298966007809</v>
      </c>
      <c r="E195" s="122">
        <f t="shared" si="99"/>
        <v>14404.343003654738</v>
      </c>
      <c r="F195" s="122">
        <f t="shared" si="99"/>
        <v>18425.317519514829</v>
      </c>
      <c r="G195" s="122">
        <f t="shared" si="99"/>
        <v>9394.7096561630533</v>
      </c>
      <c r="H195" s="122">
        <f t="shared" si="99"/>
        <v>9237.427347587105</v>
      </c>
      <c r="I195" s="122">
        <f t="shared" si="99"/>
        <v>8192.8170943967107</v>
      </c>
      <c r="J195" s="122">
        <f t="shared" si="99"/>
        <v>12589.006017619582</v>
      </c>
      <c r="K195" s="122">
        <f t="shared" si="99"/>
        <v>10277.073907334627</v>
      </c>
      <c r="L195" s="122">
        <f t="shared" si="99"/>
        <v>14240.010828145039</v>
      </c>
      <c r="M195" s="122">
        <f t="shared" si="99"/>
        <v>14979.409353704375</v>
      </c>
      <c r="N195" s="122">
        <f t="shared" si="99"/>
        <v>16417.137593977404</v>
      </c>
      <c r="O195" s="122">
        <f t="shared" si="99"/>
        <v>12506.511988772807</v>
      </c>
      <c r="P195" s="122">
        <f t="shared" si="99"/>
        <v>10485.636537313298</v>
      </c>
      <c r="Q195" s="122">
        <f t="shared" si="99"/>
        <v>10087.485518972755</v>
      </c>
      <c r="R195" s="122">
        <f t="shared" ref="R195:V195" si="100">SUM(R196:R197)</f>
        <v>14196.864262201381</v>
      </c>
      <c r="S195" s="122">
        <f t="shared" si="100"/>
        <v>14684.127057553138</v>
      </c>
      <c r="T195" s="122">
        <f t="shared" si="100"/>
        <v>11055.163700615149</v>
      </c>
      <c r="U195" s="122">
        <f t="shared" si="100"/>
        <v>9142.7140620204373</v>
      </c>
      <c r="V195" s="122">
        <f t="shared" si="100"/>
        <v>13641.840193254684</v>
      </c>
      <c r="W195" s="122">
        <f t="shared" ref="W195" si="101">SUM(W196:W197)</f>
        <v>13090.657228085836</v>
      </c>
      <c r="DA195" s="130" t="s">
        <v>2244</v>
      </c>
    </row>
    <row r="196" spans="1:105" ht="12" customHeight="1" x14ac:dyDescent="0.25">
      <c r="A196" s="97" t="s">
        <v>51</v>
      </c>
      <c r="B196" s="98">
        <v>9724.772585076802</v>
      </c>
      <c r="C196" s="98">
        <v>12980.996457718195</v>
      </c>
      <c r="D196" s="98">
        <v>22156.294567673431</v>
      </c>
      <c r="E196" s="98">
        <v>14333.375896620415</v>
      </c>
      <c r="F196" s="98">
        <v>18335.595273911735</v>
      </c>
      <c r="G196" s="98">
        <v>9349.6261121388106</v>
      </c>
      <c r="H196" s="98">
        <v>9193.8219666550503</v>
      </c>
      <c r="I196" s="98">
        <v>8154.4698382955521</v>
      </c>
      <c r="J196" s="98">
        <v>12530.290967411713</v>
      </c>
      <c r="K196" s="98">
        <v>10229.450980636972</v>
      </c>
      <c r="L196" s="98">
        <v>14176.449021715271</v>
      </c>
      <c r="M196" s="98">
        <v>14912.772126601021</v>
      </c>
      <c r="N196" s="98">
        <v>16344.494093401225</v>
      </c>
      <c r="O196" s="98">
        <v>12450.16013961717</v>
      </c>
      <c r="P196" s="98">
        <v>10437.982790867876</v>
      </c>
      <c r="Q196" s="98">
        <v>10043.168565757986</v>
      </c>
      <c r="R196" s="98">
        <v>14133.031516543871</v>
      </c>
      <c r="S196" s="98">
        <v>14615.327229467217</v>
      </c>
      <c r="T196" s="98">
        <v>10999.689405745452</v>
      </c>
      <c r="U196" s="98">
        <v>9095.7999609641065</v>
      </c>
      <c r="V196" s="98">
        <v>13569.298305918794</v>
      </c>
      <c r="W196" s="98">
        <v>13021.697534567902</v>
      </c>
      <c r="DA196" s="63" t="s">
        <v>2245</v>
      </c>
    </row>
    <row r="197" spans="1:105" ht="12" customHeight="1" x14ac:dyDescent="0.25">
      <c r="A197" s="97" t="s">
        <v>53</v>
      </c>
      <c r="B197" s="98">
        <v>50.346761607764265</v>
      </c>
      <c r="C197" s="98">
        <v>66.275872594449652</v>
      </c>
      <c r="D197" s="98">
        <v>111.00439833437873</v>
      </c>
      <c r="E197" s="98">
        <v>70.967107034322041</v>
      </c>
      <c r="F197" s="98">
        <v>89.722245603092631</v>
      </c>
      <c r="G197" s="98">
        <v>45.083544024242201</v>
      </c>
      <c r="H197" s="98">
        <v>43.605380932054452</v>
      </c>
      <c r="I197" s="98">
        <v>38.347256101158109</v>
      </c>
      <c r="J197" s="98">
        <v>58.715050207870128</v>
      </c>
      <c r="K197" s="98">
        <v>47.622926697655188</v>
      </c>
      <c r="L197" s="98">
        <v>63.561806429768794</v>
      </c>
      <c r="M197" s="98">
        <v>66.637227103354576</v>
      </c>
      <c r="N197" s="98">
        <v>72.643500576180827</v>
      </c>
      <c r="O197" s="98">
        <v>56.351849155636941</v>
      </c>
      <c r="P197" s="98">
        <v>47.653746445420886</v>
      </c>
      <c r="Q197" s="98">
        <v>44.316953214769214</v>
      </c>
      <c r="R197" s="98">
        <v>63.832745657510017</v>
      </c>
      <c r="S197" s="98">
        <v>68.799828085921362</v>
      </c>
      <c r="T197" s="98">
        <v>55.474294869696791</v>
      </c>
      <c r="U197" s="98">
        <v>46.914101056330637</v>
      </c>
      <c r="V197" s="98">
        <v>72.541887335889783</v>
      </c>
      <c r="W197" s="98">
        <v>68.959693517934369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0.55482023386797441</v>
      </c>
      <c r="C198" s="122">
        <f t="shared" si="102"/>
        <v>0.98581382002273332</v>
      </c>
      <c r="D198" s="122">
        <f t="shared" si="102"/>
        <v>1.5956343561609774</v>
      </c>
      <c r="E198" s="122">
        <f t="shared" si="102"/>
        <v>2.2842469279954001</v>
      </c>
      <c r="F198" s="122">
        <f t="shared" si="102"/>
        <v>2.5250207610328084</v>
      </c>
      <c r="G198" s="122">
        <f t="shared" si="102"/>
        <v>3.1919452406840816</v>
      </c>
      <c r="H198" s="122">
        <f t="shared" si="102"/>
        <v>4.1255435748406679</v>
      </c>
      <c r="I198" s="122">
        <f t="shared" si="102"/>
        <v>5.5369513356234181</v>
      </c>
      <c r="J198" s="122">
        <f t="shared" si="102"/>
        <v>4.5933965830062276</v>
      </c>
      <c r="K198" s="122">
        <f t="shared" si="102"/>
        <v>5.5994684378632016</v>
      </c>
      <c r="L198" s="122">
        <f t="shared" si="102"/>
        <v>7.221002915378274</v>
      </c>
      <c r="M198" s="122">
        <f t="shared" si="102"/>
        <v>6.6807706057032616</v>
      </c>
      <c r="N198" s="122">
        <f t="shared" si="102"/>
        <v>10.066256417760048</v>
      </c>
      <c r="O198" s="122">
        <f t="shared" si="102"/>
        <v>9.6774203908482512</v>
      </c>
      <c r="P198" s="122">
        <f t="shared" si="102"/>
        <v>6.7228710173712907</v>
      </c>
      <c r="Q198" s="122">
        <f t="shared" si="102"/>
        <v>7.6736181027707131</v>
      </c>
      <c r="R198" s="122">
        <f t="shared" si="102"/>
        <v>6.3501235038119885</v>
      </c>
      <c r="S198" s="122">
        <f t="shared" si="102"/>
        <v>8.5491520114765507</v>
      </c>
      <c r="T198" s="122">
        <f t="shared" si="102"/>
        <v>14.901503054756418</v>
      </c>
      <c r="U198" s="122">
        <f t="shared" si="102"/>
        <v>18.288649513090334</v>
      </c>
      <c r="V198" s="122">
        <f t="shared" si="102"/>
        <v>20.173948660169938</v>
      </c>
      <c r="W198" s="122">
        <f t="shared" si="102"/>
        <v>22.20528549732369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0.55482023386797441</v>
      </c>
      <c r="C199" s="98">
        <f>RES_hhdet_fech!C8</f>
        <v>0.98581382002273332</v>
      </c>
      <c r="D199" s="98">
        <f>RES_hhdet_fech!D8</f>
        <v>1.5956343561609774</v>
      </c>
      <c r="E199" s="98">
        <f>RES_hhdet_fech!E8</f>
        <v>2.2842469279954001</v>
      </c>
      <c r="F199" s="98">
        <f>RES_hhdet_fech!F8</f>
        <v>2.5250207610328084</v>
      </c>
      <c r="G199" s="98">
        <f>RES_hhdet_fech!G8</f>
        <v>3.1919452406840816</v>
      </c>
      <c r="H199" s="98">
        <f>RES_hhdet_fech!H8</f>
        <v>4.1255435748406679</v>
      </c>
      <c r="I199" s="98">
        <f>RES_hhdet_fech!I8</f>
        <v>5.5369513356234181</v>
      </c>
      <c r="J199" s="98">
        <f>RES_hhdet_fech!J8</f>
        <v>4.5933965830062276</v>
      </c>
      <c r="K199" s="98">
        <f>RES_hhdet_fech!K8</f>
        <v>5.5994684378632016</v>
      </c>
      <c r="L199" s="98">
        <f>RES_hhdet_fech!L8</f>
        <v>7.221002915378274</v>
      </c>
      <c r="M199" s="98">
        <f>RES_hhdet_fech!M8</f>
        <v>6.6807706057032616</v>
      </c>
      <c r="N199" s="98">
        <f>RES_hhdet_fech!N8</f>
        <v>10.066256417760048</v>
      </c>
      <c r="O199" s="98">
        <f>RES_hhdet_fech!O8</f>
        <v>9.6774203908482512</v>
      </c>
      <c r="P199" s="98">
        <f>RES_hhdet_fech!P8</f>
        <v>6.7228710173712907</v>
      </c>
      <c r="Q199" s="98">
        <f>RES_hhdet_fech!Q8</f>
        <v>7.6736181027707131</v>
      </c>
      <c r="R199" s="98">
        <f>RES_hhdet_fech!R8</f>
        <v>6.3501235038119885</v>
      </c>
      <c r="S199" s="98">
        <f>RES_hhdet_fech!S8</f>
        <v>8.5491520114765507</v>
      </c>
      <c r="T199" s="98">
        <f>RES_hhdet_fech!T8</f>
        <v>14.901503054756418</v>
      </c>
      <c r="U199" s="98">
        <f>RES_hhdet_fech!U8</f>
        <v>18.288649513090334</v>
      </c>
      <c r="V199" s="98">
        <f>RES_hhdet_fech!V8</f>
        <v>20.173948660169938</v>
      </c>
      <c r="W199" s="98">
        <f>RES_hhdet_fech!W8</f>
        <v>22.20528549732369</v>
      </c>
      <c r="DA199" s="63" t="s">
        <v>2248</v>
      </c>
    </row>
    <row r="200" spans="1:105" ht="12" customHeight="1" x14ac:dyDescent="0.25">
      <c r="A200" s="121" t="s">
        <v>55</v>
      </c>
      <c r="B200" s="122">
        <v>1019.9546415769487</v>
      </c>
      <c r="C200" s="122">
        <v>893.98411482988422</v>
      </c>
      <c r="D200" s="122">
        <v>1347.2269092224676</v>
      </c>
      <c r="E200" s="122">
        <v>976.11725462386835</v>
      </c>
      <c r="F200" s="122">
        <v>1262.1296653067038</v>
      </c>
      <c r="G200" s="122">
        <v>908.34250734985176</v>
      </c>
      <c r="H200" s="122">
        <v>960.9692862501613</v>
      </c>
      <c r="I200" s="122">
        <v>1013.090818989874</v>
      </c>
      <c r="J200" s="122">
        <v>1366.8856919672164</v>
      </c>
      <c r="K200" s="122">
        <v>1044.1680957963504</v>
      </c>
      <c r="L200" s="122">
        <v>648.74713216425084</v>
      </c>
      <c r="M200" s="122">
        <v>831.37598598903617</v>
      </c>
      <c r="N200" s="122">
        <v>959.5408823196999</v>
      </c>
      <c r="O200" s="122">
        <v>863.75787994403777</v>
      </c>
      <c r="P200" s="122">
        <v>1120.0747998885745</v>
      </c>
      <c r="Q200" s="122">
        <v>998.44175637380442</v>
      </c>
      <c r="R200" s="122">
        <v>1309.7203376428899</v>
      </c>
      <c r="S200" s="122">
        <v>1534.0099033406041</v>
      </c>
      <c r="T200" s="122">
        <v>1547.5862489496578</v>
      </c>
      <c r="U200" s="122">
        <v>1562.3471870995902</v>
      </c>
      <c r="V200" s="122">
        <v>2247.8032930218669</v>
      </c>
      <c r="W200" s="122">
        <v>1805.6704563426495</v>
      </c>
      <c r="DA200" s="130" t="s">
        <v>2249</v>
      </c>
    </row>
    <row r="201" spans="1:105" ht="12" customHeight="1" x14ac:dyDescent="0.25">
      <c r="A201" s="97" t="s">
        <v>143</v>
      </c>
      <c r="B201" s="98">
        <v>879.06907338834822</v>
      </c>
      <c r="C201" s="98">
        <v>823.43855975197198</v>
      </c>
      <c r="D201" s="98">
        <v>1391.2870093946985</v>
      </c>
      <c r="E201" s="98">
        <v>937.95060651164169</v>
      </c>
      <c r="F201" s="98">
        <v>1281.9627749543727</v>
      </c>
      <c r="G201" s="98">
        <v>858.38045126632994</v>
      </c>
      <c r="H201" s="98">
        <v>927.02072625914127</v>
      </c>
      <c r="I201" s="98">
        <v>969.57723623967661</v>
      </c>
      <c r="J201" s="98">
        <v>1408.6561624047429</v>
      </c>
      <c r="K201" s="98">
        <v>1058.6054577648645</v>
      </c>
      <c r="L201" s="98">
        <v>628.66102605811625</v>
      </c>
      <c r="M201" s="98">
        <v>824.25347547263084</v>
      </c>
      <c r="N201" s="98">
        <v>955.24841400316848</v>
      </c>
      <c r="O201" s="98">
        <v>832.51747187712908</v>
      </c>
      <c r="P201" s="98">
        <v>1111.9203183278184</v>
      </c>
      <c r="Q201" s="98">
        <v>978.64844163783084</v>
      </c>
      <c r="R201" s="98">
        <v>1305.2898321803893</v>
      </c>
      <c r="S201" s="98">
        <v>1543.57900851508</v>
      </c>
      <c r="T201" s="98">
        <v>1546.1085855309716</v>
      </c>
      <c r="U201" s="98">
        <v>1520.5570400536496</v>
      </c>
      <c r="V201" s="98">
        <v>2318.6833528903753</v>
      </c>
      <c r="W201" s="98">
        <v>1753.7800379158766</v>
      </c>
      <c r="DA201" s="63" t="s">
        <v>2250</v>
      </c>
    </row>
    <row r="202" spans="1:105" ht="12" customHeight="1" x14ac:dyDescent="0.25">
      <c r="A202" s="97" t="s">
        <v>124</v>
      </c>
      <c r="B202" s="98">
        <v>1354.3355226703138</v>
      </c>
      <c r="C202" s="98">
        <v>1325.9881614946862</v>
      </c>
      <c r="D202" s="98">
        <v>1320.2239648121854</v>
      </c>
      <c r="E202" s="98">
        <v>1293.869429431418</v>
      </c>
      <c r="F202" s="98">
        <v>1268.8600722912099</v>
      </c>
      <c r="G202" s="98">
        <v>1253.3377124091592</v>
      </c>
      <c r="H202" s="98">
        <v>1247.8569215727723</v>
      </c>
      <c r="I202" s="98">
        <v>1253.163773614767</v>
      </c>
      <c r="J202" s="98">
        <v>1207.9279162615239</v>
      </c>
      <c r="K202" s="98">
        <v>1205.9200827344939</v>
      </c>
      <c r="L202" s="98">
        <v>1168.50296718092</v>
      </c>
      <c r="M202" s="98">
        <v>1168.5004536855836</v>
      </c>
      <c r="N202" s="98">
        <v>1176.147139709527</v>
      </c>
      <c r="O202" s="98">
        <v>1209.9166705003463</v>
      </c>
      <c r="P202" s="98">
        <v>1309.0733079637625</v>
      </c>
      <c r="Q202" s="98">
        <v>1190.1412208699853</v>
      </c>
      <c r="R202" s="98">
        <v>1217.3832416726925</v>
      </c>
      <c r="S202" s="98">
        <v>1383.1758324562984</v>
      </c>
      <c r="T202" s="98">
        <v>1650.7942415254497</v>
      </c>
      <c r="U202" s="98">
        <v>1331.2219072033897</v>
      </c>
      <c r="V202" s="98">
        <v>1729.1632421167626</v>
      </c>
      <c r="W202" s="98">
        <v>1983.4860595241291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1362.6963272936016</v>
      </c>
      <c r="U203" s="98">
        <v>1119.4824765790222</v>
      </c>
      <c r="V203" s="98">
        <v>1501.9643160956757</v>
      </c>
      <c r="W203" s="98">
        <v>1769.0118387811256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477.85929697412189</v>
      </c>
      <c r="U204" s="101">
        <v>371.87251951744173</v>
      </c>
      <c r="V204" s="101">
        <v>505.34728142799435</v>
      </c>
      <c r="W204" s="101">
        <v>589.4478342882702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884.83703031947982</v>
      </c>
      <c r="U205" s="104">
        <v>747.6099570615803</v>
      </c>
      <c r="V205" s="104">
        <v>996.6170346676812</v>
      </c>
      <c r="W205" s="104">
        <v>1179.5640044928555</v>
      </c>
      <c r="DA205" s="132" t="s">
        <v>2254</v>
      </c>
    </row>
    <row r="206" spans="1:105" ht="12" customHeight="1" x14ac:dyDescent="0.25">
      <c r="A206" s="106" t="s">
        <v>122</v>
      </c>
      <c r="B206" s="101">
        <v>1358.6594783931373</v>
      </c>
      <c r="C206" s="101">
        <v>1096.872581419273</v>
      </c>
      <c r="D206" s="101">
        <v>1126.6803980540824</v>
      </c>
      <c r="E206" s="101">
        <v>1169.7187043489048</v>
      </c>
      <c r="F206" s="101">
        <v>1127.0862310775235</v>
      </c>
      <c r="G206" s="101">
        <v>1109.1038606761672</v>
      </c>
      <c r="H206" s="101">
        <v>1116.1891870006175</v>
      </c>
      <c r="I206" s="101">
        <v>1212.2586958919228</v>
      </c>
      <c r="J206" s="101">
        <v>1111.669179062362</v>
      </c>
      <c r="K206" s="101">
        <v>879.61528632155319</v>
      </c>
      <c r="L206" s="101">
        <v>818.59303681561255</v>
      </c>
      <c r="M206" s="101">
        <v>882.59971966574426</v>
      </c>
      <c r="N206" s="101">
        <v>990.09260418242422</v>
      </c>
      <c r="O206" s="101">
        <v>1213.8675317513087</v>
      </c>
      <c r="P206" s="101">
        <v>1200.8294335066951</v>
      </c>
      <c r="Q206" s="101">
        <v>1351.9952585782353</v>
      </c>
      <c r="R206" s="101">
        <v>1400.3068299148495</v>
      </c>
      <c r="S206" s="101">
        <v>1449.2545289261082</v>
      </c>
      <c r="T206" s="101">
        <v>1722.5150629716791</v>
      </c>
      <c r="U206" s="101">
        <v>2026.5332806235042</v>
      </c>
      <c r="V206" s="101">
        <v>1803.2163671859391</v>
      </c>
      <c r="W206" s="101">
        <v>2169.1913977925274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872.49484151898844</v>
      </c>
      <c r="P207" s="104">
        <v>877.52222940875811</v>
      </c>
      <c r="Q207" s="104">
        <v>1015.1223367861297</v>
      </c>
      <c r="R207" s="104">
        <v>1019.8754646430403</v>
      </c>
      <c r="S207" s="104">
        <v>1047.7817267972073</v>
      </c>
      <c r="T207" s="104">
        <v>1281.3884094485459</v>
      </c>
      <c r="U207" s="104">
        <v>1539.1489588893749</v>
      </c>
      <c r="V207" s="104">
        <v>1390.8706822463962</v>
      </c>
      <c r="W207" s="104">
        <v>1713.7093201767511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420.39899515017026</v>
      </c>
      <c r="P208" s="98">
        <v>384.14616933684169</v>
      </c>
      <c r="Q208" s="98">
        <v>449.76295477804814</v>
      </c>
      <c r="R208" s="98">
        <v>443.24155206615961</v>
      </c>
      <c r="S208" s="98">
        <v>410.48030772462647</v>
      </c>
      <c r="T208" s="98">
        <v>519.65915941047285</v>
      </c>
      <c r="U208" s="98">
        <v>590.65279558239752</v>
      </c>
      <c r="V208" s="98">
        <v>536.00698701808028</v>
      </c>
      <c r="W208" s="98">
        <v>654.23830306672949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452.0958463688184</v>
      </c>
      <c r="P209" s="98">
        <v>493.3760600719163</v>
      </c>
      <c r="Q209" s="98">
        <v>565.35938200808164</v>
      </c>
      <c r="R209" s="98">
        <v>576.63391257688068</v>
      </c>
      <c r="S209" s="98">
        <v>637.30141907258076</v>
      </c>
      <c r="T209" s="98">
        <v>761.72925003807302</v>
      </c>
      <c r="U209" s="98">
        <v>948.49616330697688</v>
      </c>
      <c r="V209" s="98">
        <v>854.86369522831592</v>
      </c>
      <c r="W209" s="98">
        <v>1059.4710171100219</v>
      </c>
      <c r="DA209" s="63" t="s">
        <v>2258</v>
      </c>
    </row>
    <row r="210" spans="1:105" ht="12" customHeight="1" x14ac:dyDescent="0.25">
      <c r="A210" s="121" t="s">
        <v>54</v>
      </c>
      <c r="B210" s="122">
        <v>315.4450509064651</v>
      </c>
      <c r="C210" s="122">
        <v>330.88056778970827</v>
      </c>
      <c r="D210" s="122">
        <v>429.46636894221166</v>
      </c>
      <c r="E210" s="122">
        <v>355.72205118118217</v>
      </c>
      <c r="F210" s="122">
        <v>434.16040423997589</v>
      </c>
      <c r="G210" s="122">
        <v>304.05118969282398</v>
      </c>
      <c r="H210" s="122">
        <v>301.35570948399436</v>
      </c>
      <c r="I210" s="122">
        <v>316.81822291491551</v>
      </c>
      <c r="J210" s="122">
        <v>368.3547750007653</v>
      </c>
      <c r="K210" s="122">
        <v>298.74787180234199</v>
      </c>
      <c r="L210" s="122">
        <v>285.4931971523078</v>
      </c>
      <c r="M210" s="122">
        <v>336.89547572936266</v>
      </c>
      <c r="N210" s="122">
        <v>346.74364210117733</v>
      </c>
      <c r="O210" s="122">
        <v>273.1932753106766</v>
      </c>
      <c r="P210" s="122">
        <v>295.20827228156838</v>
      </c>
      <c r="Q210" s="122">
        <v>299.0898430091263</v>
      </c>
      <c r="R210" s="122">
        <v>410.65416144992668</v>
      </c>
      <c r="S210" s="122">
        <v>430.91285967793533</v>
      </c>
      <c r="T210" s="122">
        <v>476.13941801218118</v>
      </c>
      <c r="U210" s="122">
        <v>401.56846733762723</v>
      </c>
      <c r="V210" s="122">
        <v>592.43371939477572</v>
      </c>
      <c r="W210" s="122">
        <v>603.1503340145091</v>
      </c>
      <c r="DA210" s="130" t="s">
        <v>2259</v>
      </c>
    </row>
    <row r="211" spans="1:105" ht="12" customHeight="1" x14ac:dyDescent="0.25">
      <c r="A211" s="97" t="s">
        <v>51</v>
      </c>
      <c r="B211" s="98">
        <v>396.71149661662145</v>
      </c>
      <c r="C211" s="98">
        <v>380.70318678870262</v>
      </c>
      <c r="D211" s="98">
        <v>648.06910022733734</v>
      </c>
      <c r="E211" s="98">
        <v>431.15446518334363</v>
      </c>
      <c r="F211" s="98">
        <v>588.69021516110297</v>
      </c>
      <c r="G211" s="98">
        <v>303.97572931556937</v>
      </c>
      <c r="H211" s="98">
        <v>330.82230254038745</v>
      </c>
      <c r="I211" s="98">
        <v>328.84524935956472</v>
      </c>
      <c r="J211" s="98">
        <v>459.35003819759356</v>
      </c>
      <c r="K211" s="98">
        <v>336.35813639451663</v>
      </c>
      <c r="L211" s="98">
        <v>312.44810324847987</v>
      </c>
      <c r="M211" s="98">
        <v>357.33650446479533</v>
      </c>
      <c r="N211" s="98">
        <v>351.53857519854699</v>
      </c>
      <c r="O211" s="98">
        <v>275.94053173229383</v>
      </c>
      <c r="P211" s="98">
        <v>298.35644361011185</v>
      </c>
      <c r="Q211" s="98">
        <v>300.38886704242572</v>
      </c>
      <c r="R211" s="98">
        <v>433.06725387650238</v>
      </c>
      <c r="S211" s="98">
        <v>445.40512215890556</v>
      </c>
      <c r="T211" s="98">
        <v>488.01731969523729</v>
      </c>
      <c r="U211" s="98">
        <v>403.72869390622139</v>
      </c>
      <c r="V211" s="98">
        <v>596.36167223168889</v>
      </c>
      <c r="W211" s="98">
        <v>606.66768437919802</v>
      </c>
      <c r="DA211" s="63" t="s">
        <v>2260</v>
      </c>
    </row>
    <row r="212" spans="1:105" ht="12" customHeight="1" x14ac:dyDescent="0.25">
      <c r="A212" s="97" t="s">
        <v>50</v>
      </c>
      <c r="B212" s="98">
        <v>383.68057003422001</v>
      </c>
      <c r="C212" s="98">
        <v>394.81773667644256</v>
      </c>
      <c r="D212" s="98">
        <v>354.01280472453715</v>
      </c>
      <c r="E212" s="98">
        <v>343.99882754985714</v>
      </c>
      <c r="F212" s="98">
        <v>369.43026929628769</v>
      </c>
      <c r="G212" s="98">
        <v>389.05658474171622</v>
      </c>
      <c r="H212" s="98">
        <v>355.28713465192516</v>
      </c>
      <c r="I212" s="98">
        <v>360.69773785817034</v>
      </c>
      <c r="J212" s="98">
        <v>343.60183445469329</v>
      </c>
      <c r="K212" s="98">
        <v>320.60848283613564</v>
      </c>
      <c r="L212" s="98">
        <v>280.69580568004278</v>
      </c>
      <c r="M212" s="98">
        <v>303.62317117290866</v>
      </c>
      <c r="N212" s="98">
        <v>310.95882227684893</v>
      </c>
      <c r="O212" s="98">
        <v>313.00626859213997</v>
      </c>
      <c r="P212" s="98">
        <v>347.80038206048795</v>
      </c>
      <c r="Q212" s="98">
        <v>377.78022701705129</v>
      </c>
      <c r="R212" s="98">
        <v>430.77115336541817</v>
      </c>
      <c r="S212" s="98">
        <v>484.89235502991204</v>
      </c>
      <c r="T212" s="98">
        <v>280.98292657905245</v>
      </c>
      <c r="U212" s="98">
        <v>572.35427705686698</v>
      </c>
      <c r="V212" s="98">
        <v>356.83807941519069</v>
      </c>
      <c r="W212" s="98">
        <v>720.74668745595</v>
      </c>
      <c r="DA212" s="63" t="s">
        <v>2261</v>
      </c>
    </row>
    <row r="213" spans="1:105" ht="12" customHeight="1" x14ac:dyDescent="0.25">
      <c r="A213" s="109" t="s">
        <v>120</v>
      </c>
      <c r="B213" s="33">
        <v>261.34523207913628</v>
      </c>
      <c r="C213" s="33">
        <v>292.65398691660681</v>
      </c>
      <c r="D213" s="33">
        <v>263.3380558360484</v>
      </c>
      <c r="E213" s="33">
        <v>292.22259934716277</v>
      </c>
      <c r="F213" s="33">
        <v>307.32964157914711</v>
      </c>
      <c r="G213" s="33">
        <v>298.81605657349382</v>
      </c>
      <c r="H213" s="33">
        <v>266.62071193091907</v>
      </c>
      <c r="I213" s="33">
        <v>300.47480690430427</v>
      </c>
      <c r="J213" s="33">
        <v>252.90615487675362</v>
      </c>
      <c r="K213" s="33">
        <v>234.87612262486945</v>
      </c>
      <c r="L213" s="33">
        <v>209.88981364146213</v>
      </c>
      <c r="M213" s="33">
        <v>236.20092948553489</v>
      </c>
      <c r="N213" s="33">
        <v>242.76159766361866</v>
      </c>
      <c r="O213" s="33">
        <v>236.14222848882522</v>
      </c>
      <c r="P213" s="33">
        <v>274.53193346720457</v>
      </c>
      <c r="Q213" s="33">
        <v>290.29714204788621</v>
      </c>
      <c r="R213" s="33">
        <v>296.92998255681624</v>
      </c>
      <c r="S213" s="33">
        <v>356.15284959825283</v>
      </c>
      <c r="T213" s="33">
        <v>341.90103229195114</v>
      </c>
      <c r="U213" s="33">
        <v>350.69896976415521</v>
      </c>
      <c r="V213" s="33">
        <v>374.544662364918</v>
      </c>
      <c r="W213" s="33">
        <v>432.15137712535267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5963.7528907247051</v>
      </c>
      <c r="C215" s="117">
        <f t="shared" si="103"/>
        <v>7671.622736411412</v>
      </c>
      <c r="D215" s="117">
        <f t="shared" si="103"/>
        <v>12954.642984914533</v>
      </c>
      <c r="E215" s="117">
        <f t="shared" si="103"/>
        <v>8539.9413654007203</v>
      </c>
      <c r="F215" s="117">
        <f t="shared" si="103"/>
        <v>10982.761271832227</v>
      </c>
      <c r="G215" s="117">
        <f t="shared" si="103"/>
        <v>5835.0200593368681</v>
      </c>
      <c r="H215" s="117">
        <f t="shared" si="103"/>
        <v>5810.2662081741792</v>
      </c>
      <c r="I215" s="117">
        <f t="shared" si="103"/>
        <v>5334.0047082119318</v>
      </c>
      <c r="J215" s="117">
        <f t="shared" si="103"/>
        <v>8075.4145973735385</v>
      </c>
      <c r="K215" s="117">
        <f t="shared" si="103"/>
        <v>6594.1077784809841</v>
      </c>
      <c r="L215" s="117">
        <f t="shared" si="103"/>
        <v>8612.4637709236194</v>
      </c>
      <c r="M215" s="117">
        <f t="shared" si="103"/>
        <v>9250.1050707281811</v>
      </c>
      <c r="N215" s="117">
        <f t="shared" si="103"/>
        <v>10298.173149361975</v>
      </c>
      <c r="O215" s="117">
        <f t="shared" si="103"/>
        <v>8066.4807478760085</v>
      </c>
      <c r="P215" s="117">
        <f t="shared" si="103"/>
        <v>7077.3291449837943</v>
      </c>
      <c r="Q215" s="117">
        <f t="shared" si="103"/>
        <v>6783.7925719490513</v>
      </c>
      <c r="R215" s="117">
        <f t="shared" ref="R215:V215" si="104">R216+R219+R221+R231</f>
        <v>9762.2377695960095</v>
      </c>
      <c r="S215" s="117">
        <f t="shared" si="104"/>
        <v>10584.609795669954</v>
      </c>
      <c r="T215" s="117">
        <f t="shared" si="104"/>
        <v>8631.0485666405039</v>
      </c>
      <c r="U215" s="117">
        <f t="shared" si="104"/>
        <v>7583.5725323500155</v>
      </c>
      <c r="V215" s="117">
        <f t="shared" si="104"/>
        <v>11626.533157754793</v>
      </c>
      <c r="W215" s="117">
        <f t="shared" ref="W215" si="105">W216+W219+W221+W231</f>
        <v>11135.406206866983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5176.0354424374518</v>
      </c>
      <c r="C216" s="122">
        <f t="shared" si="106"/>
        <v>6936.8535906825591</v>
      </c>
      <c r="D216" s="122">
        <f t="shared" si="106"/>
        <v>11889.94314200669</v>
      </c>
      <c r="E216" s="122">
        <f t="shared" si="106"/>
        <v>7730.4668983266656</v>
      </c>
      <c r="F216" s="122">
        <f t="shared" si="106"/>
        <v>9948.847971414747</v>
      </c>
      <c r="G216" s="122">
        <f t="shared" si="106"/>
        <v>5087.401505931879</v>
      </c>
      <c r="H216" s="122">
        <f t="shared" si="106"/>
        <v>5029.5335206225727</v>
      </c>
      <c r="I216" s="122">
        <f t="shared" si="106"/>
        <v>4503.4275613120881</v>
      </c>
      <c r="J216" s="122">
        <f t="shared" si="106"/>
        <v>6995.7783422542116</v>
      </c>
      <c r="K216" s="122">
        <f t="shared" si="106"/>
        <v>5746.1953663414188</v>
      </c>
      <c r="L216" s="122">
        <f t="shared" si="106"/>
        <v>8014.4073766212441</v>
      </c>
      <c r="M216" s="122">
        <f t="shared" si="106"/>
        <v>8504.792375130557</v>
      </c>
      <c r="N216" s="122">
        <f t="shared" si="106"/>
        <v>9452.2468643292232</v>
      </c>
      <c r="O216" s="122">
        <f t="shared" si="106"/>
        <v>7315.9064981776492</v>
      </c>
      <c r="P216" s="122">
        <f t="shared" si="106"/>
        <v>6142.3545380886308</v>
      </c>
      <c r="Q216" s="122">
        <f t="shared" si="106"/>
        <v>5916.5662213291871</v>
      </c>
      <c r="R216" s="122">
        <f t="shared" ref="R216:V216" si="107">SUM(R217:R218)</f>
        <v>8610.40519014643</v>
      </c>
      <c r="S216" s="122">
        <f t="shared" si="107"/>
        <v>9237.315639905104</v>
      </c>
      <c r="T216" s="122">
        <f t="shared" si="107"/>
        <v>7204.5931829129922</v>
      </c>
      <c r="U216" s="122">
        <f t="shared" si="107"/>
        <v>6162.3002214384296</v>
      </c>
      <c r="V216" s="122">
        <f t="shared" si="107"/>
        <v>9558.2953592313879</v>
      </c>
      <c r="W216" s="122">
        <f t="shared" ref="W216" si="108">SUM(W217:W218)</f>
        <v>9363.8997435499823</v>
      </c>
      <c r="DA216" s="130" t="s">
        <v>2412</v>
      </c>
    </row>
    <row r="217" spans="1:105" ht="12" customHeight="1" x14ac:dyDescent="0.25">
      <c r="A217" s="97" t="s">
        <v>51</v>
      </c>
      <c r="B217" s="98">
        <v>5125.6886808296877</v>
      </c>
      <c r="C217" s="98">
        <v>6870.5777180881096</v>
      </c>
      <c r="D217" s="98">
        <v>11778.938743672312</v>
      </c>
      <c r="E217" s="98">
        <v>7659.4997912923436</v>
      </c>
      <c r="F217" s="98">
        <v>9859.1257258116548</v>
      </c>
      <c r="G217" s="98">
        <v>5042.3179619076363</v>
      </c>
      <c r="H217" s="98">
        <v>4985.928139690518</v>
      </c>
      <c r="I217" s="98">
        <v>4465.0803052109295</v>
      </c>
      <c r="J217" s="98">
        <v>6937.0632920463413</v>
      </c>
      <c r="K217" s="98">
        <v>5698.5724396437636</v>
      </c>
      <c r="L217" s="98">
        <v>7950.8455701914754</v>
      </c>
      <c r="M217" s="98">
        <v>8438.1551480272028</v>
      </c>
      <c r="N217" s="98">
        <v>9379.6033637530418</v>
      </c>
      <c r="O217" s="98">
        <v>7259.5546490220122</v>
      </c>
      <c r="P217" s="98">
        <v>6094.7007916432103</v>
      </c>
      <c r="Q217" s="98">
        <v>5872.2492681144176</v>
      </c>
      <c r="R217" s="98">
        <v>8546.5724444889202</v>
      </c>
      <c r="S217" s="98">
        <v>9168.515811819183</v>
      </c>
      <c r="T217" s="98">
        <v>7149.1188880432956</v>
      </c>
      <c r="U217" s="98">
        <v>6115.3861203820989</v>
      </c>
      <c r="V217" s="98">
        <v>9485.7534718954976</v>
      </c>
      <c r="W217" s="98">
        <v>9294.940050032048</v>
      </c>
      <c r="DA217" s="63" t="s">
        <v>2413</v>
      </c>
    </row>
    <row r="218" spans="1:105" ht="12" customHeight="1" x14ac:dyDescent="0.25">
      <c r="A218" s="97" t="s">
        <v>53</v>
      </c>
      <c r="B218" s="98">
        <v>50.346761607764265</v>
      </c>
      <c r="C218" s="98">
        <v>66.275872594449652</v>
      </c>
      <c r="D218" s="98">
        <v>111.00439833437873</v>
      </c>
      <c r="E218" s="98">
        <v>70.967107034322041</v>
      </c>
      <c r="F218" s="98">
        <v>89.722245603092631</v>
      </c>
      <c r="G218" s="98">
        <v>45.083544024242201</v>
      </c>
      <c r="H218" s="98">
        <v>43.605380932054452</v>
      </c>
      <c r="I218" s="98">
        <v>38.347256101158109</v>
      </c>
      <c r="J218" s="98">
        <v>58.715050207870128</v>
      </c>
      <c r="K218" s="98">
        <v>47.622926697655188</v>
      </c>
      <c r="L218" s="98">
        <v>63.561806429768794</v>
      </c>
      <c r="M218" s="98">
        <v>66.637227103354576</v>
      </c>
      <c r="N218" s="98">
        <v>72.643500576180827</v>
      </c>
      <c r="O218" s="98">
        <v>56.351849155636941</v>
      </c>
      <c r="P218" s="98">
        <v>47.653746445420886</v>
      </c>
      <c r="Q218" s="98">
        <v>44.316953214769214</v>
      </c>
      <c r="R218" s="98">
        <v>63.832745657510017</v>
      </c>
      <c r="S218" s="98">
        <v>68.799828085921362</v>
      </c>
      <c r="T218" s="98">
        <v>55.474294869696791</v>
      </c>
      <c r="U218" s="98">
        <v>46.914101056330637</v>
      </c>
      <c r="V218" s="98">
        <v>72.541887335889783</v>
      </c>
      <c r="W218" s="98">
        <v>68.959693517934369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0.93281310731269673</v>
      </c>
      <c r="C219" s="122">
        <f t="shared" si="109"/>
        <v>1.9222107578020826</v>
      </c>
      <c r="D219" s="122">
        <f t="shared" si="109"/>
        <v>3.3121531478035298</v>
      </c>
      <c r="E219" s="122">
        <f t="shared" si="109"/>
        <v>4.9518499248801335</v>
      </c>
      <c r="F219" s="122">
        <f t="shared" si="109"/>
        <v>5.6544573834619811</v>
      </c>
      <c r="G219" s="122">
        <f t="shared" si="109"/>
        <v>7.3332978698735829</v>
      </c>
      <c r="H219" s="122">
        <f t="shared" si="109"/>
        <v>9.7070798857383576</v>
      </c>
      <c r="I219" s="122">
        <f t="shared" si="109"/>
        <v>13.377830072494406</v>
      </c>
      <c r="J219" s="122">
        <f t="shared" si="109"/>
        <v>11.384065436936915</v>
      </c>
      <c r="K219" s="122">
        <f t="shared" si="109"/>
        <v>14.355595358827442</v>
      </c>
      <c r="L219" s="122">
        <f t="shared" si="109"/>
        <v>18.946503589805978</v>
      </c>
      <c r="M219" s="122">
        <f t="shared" si="109"/>
        <v>17.807238882651937</v>
      </c>
      <c r="N219" s="122">
        <f t="shared" si="109"/>
        <v>27.274783749391325</v>
      </c>
      <c r="O219" s="122">
        <f t="shared" si="109"/>
        <v>26.657676979639227</v>
      </c>
      <c r="P219" s="122">
        <f t="shared" si="109"/>
        <v>18.901315332670318</v>
      </c>
      <c r="Q219" s="122">
        <f t="shared" si="109"/>
        <v>22.298985168927604</v>
      </c>
      <c r="R219" s="122">
        <f t="shared" si="109"/>
        <v>20.404860029112427</v>
      </c>
      <c r="S219" s="122">
        <f t="shared" si="109"/>
        <v>29.862859261670955</v>
      </c>
      <c r="T219" s="122">
        <f t="shared" si="109"/>
        <v>53.714927455849931</v>
      </c>
      <c r="U219" s="122">
        <f t="shared" si="109"/>
        <v>66.6455405530142</v>
      </c>
      <c r="V219" s="122">
        <f t="shared" si="109"/>
        <v>74.252823235650254</v>
      </c>
      <c r="W219" s="122">
        <f t="shared" si="109"/>
        <v>82.429638256836128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0.93281310731269673</v>
      </c>
      <c r="C220" s="98">
        <f>RES_hhdet_tesh!C8</f>
        <v>1.9222107578020826</v>
      </c>
      <c r="D220" s="98">
        <f>RES_hhdet_tesh!D8</f>
        <v>3.3121531478035298</v>
      </c>
      <c r="E220" s="98">
        <f>RES_hhdet_tesh!E8</f>
        <v>4.9518499248801335</v>
      </c>
      <c r="F220" s="98">
        <f>RES_hhdet_tesh!F8</f>
        <v>5.6544573834619811</v>
      </c>
      <c r="G220" s="98">
        <f>RES_hhdet_tesh!G8</f>
        <v>7.3332978698735829</v>
      </c>
      <c r="H220" s="98">
        <f>RES_hhdet_tesh!H8</f>
        <v>9.7070798857383576</v>
      </c>
      <c r="I220" s="98">
        <f>RES_hhdet_tesh!I8</f>
        <v>13.377830072494406</v>
      </c>
      <c r="J220" s="98">
        <f>RES_hhdet_tesh!J8</f>
        <v>11.384065436936915</v>
      </c>
      <c r="K220" s="98">
        <f>RES_hhdet_tesh!K8</f>
        <v>14.355595358827442</v>
      </c>
      <c r="L220" s="98">
        <f>RES_hhdet_tesh!L8</f>
        <v>18.946503589805978</v>
      </c>
      <c r="M220" s="98">
        <f>RES_hhdet_tesh!M8</f>
        <v>17.807238882651937</v>
      </c>
      <c r="N220" s="98">
        <f>RES_hhdet_tesh!N8</f>
        <v>27.274783749391325</v>
      </c>
      <c r="O220" s="98">
        <f>RES_hhdet_tesh!O8</f>
        <v>26.657676979639227</v>
      </c>
      <c r="P220" s="98">
        <f>RES_hhdet_tesh!P8</f>
        <v>18.901315332670318</v>
      </c>
      <c r="Q220" s="98">
        <f>RES_hhdet_tesh!Q8</f>
        <v>22.298985168927604</v>
      </c>
      <c r="R220" s="98">
        <f>RES_hhdet_tesh!R8</f>
        <v>20.404860029112427</v>
      </c>
      <c r="S220" s="98">
        <f>RES_hhdet_tesh!S8</f>
        <v>29.862859261670955</v>
      </c>
      <c r="T220" s="98">
        <f>RES_hhdet_tesh!T8</f>
        <v>53.714927455849931</v>
      </c>
      <c r="U220" s="98">
        <f>RES_hhdet_tesh!U8</f>
        <v>66.6455405530142</v>
      </c>
      <c r="V220" s="98">
        <f>RES_hhdet_tesh!V8</f>
        <v>74.252823235650254</v>
      </c>
      <c r="W220" s="98">
        <f>RES_hhdet_tesh!W8</f>
        <v>82.429638256836128</v>
      </c>
      <c r="DA220" s="63" t="s">
        <v>2416</v>
      </c>
    </row>
    <row r="221" spans="1:105" ht="12" customHeight="1" x14ac:dyDescent="0.25">
      <c r="A221" s="121" t="s">
        <v>55</v>
      </c>
      <c r="B221" s="122">
        <v>580.07297408882778</v>
      </c>
      <c r="C221" s="122">
        <v>514.97385817998827</v>
      </c>
      <c r="D221" s="122">
        <v>790.16522194050276</v>
      </c>
      <c r="E221" s="122">
        <v>573.62252434470395</v>
      </c>
      <c r="F221" s="122">
        <v>749.85507237949946</v>
      </c>
      <c r="G221" s="122">
        <v>538.86847567866891</v>
      </c>
      <c r="H221" s="122">
        <v>574.16846915827705</v>
      </c>
      <c r="I221" s="122">
        <v>608.72163583142867</v>
      </c>
      <c r="J221" s="122">
        <v>835.02838852172192</v>
      </c>
      <c r="K221" s="122">
        <v>644.37161108685041</v>
      </c>
      <c r="L221" s="122">
        <v>403.09130284622353</v>
      </c>
      <c r="M221" s="122">
        <v>524.02077083785298</v>
      </c>
      <c r="N221" s="122">
        <v>614.30894656800194</v>
      </c>
      <c r="O221" s="122">
        <v>561.22336505123849</v>
      </c>
      <c r="P221" s="122">
        <v>736.22732859862299</v>
      </c>
      <c r="Q221" s="122">
        <v>660.59813683877735</v>
      </c>
      <c r="R221" s="122">
        <v>881.74348514839414</v>
      </c>
      <c r="S221" s="122">
        <v>1053.3786363090492</v>
      </c>
      <c r="T221" s="122">
        <v>1087.366597712027</v>
      </c>
      <c r="U221" s="122">
        <v>1115.0112413768998</v>
      </c>
      <c r="V221" s="122">
        <v>1642.7743986704106</v>
      </c>
      <c r="W221" s="122">
        <v>1330.302074451288</v>
      </c>
      <c r="DA221" s="130" t="s">
        <v>2417</v>
      </c>
    </row>
    <row r="222" spans="1:105" ht="12" customHeight="1" x14ac:dyDescent="0.25">
      <c r="A222" s="97" t="s">
        <v>143</v>
      </c>
      <c r="B222" s="98">
        <v>515.3596412390134</v>
      </c>
      <c r="C222" s="98">
        <v>486.6479600575924</v>
      </c>
      <c r="D222" s="98">
        <v>827.91191894931387</v>
      </c>
      <c r="E222" s="98">
        <v>561.33391228548464</v>
      </c>
      <c r="F222" s="98">
        <v>771.11276571240182</v>
      </c>
      <c r="G222" s="98">
        <v>518.61022826307772</v>
      </c>
      <c r="H222" s="98">
        <v>561.25830774535541</v>
      </c>
      <c r="I222" s="98">
        <v>590.64174372240507</v>
      </c>
      <c r="J222" s="98">
        <v>868.37684586452372</v>
      </c>
      <c r="K222" s="98">
        <v>658.28506281947864</v>
      </c>
      <c r="L222" s="98">
        <v>394.78259111850582</v>
      </c>
      <c r="M222" s="98">
        <v>524.04645236602164</v>
      </c>
      <c r="N222" s="98">
        <v>617.17920376081622</v>
      </c>
      <c r="O222" s="98">
        <v>548.32886523587365</v>
      </c>
      <c r="P222" s="98">
        <v>736.67156432622585</v>
      </c>
      <c r="Q222" s="98">
        <v>650.17543538177927</v>
      </c>
      <c r="R222" s="98">
        <v>881.86761933471905</v>
      </c>
      <c r="S222" s="98">
        <v>1062.0976185427471</v>
      </c>
      <c r="T222" s="98">
        <v>1082.2795462048302</v>
      </c>
      <c r="U222" s="98">
        <v>1084.3155139204641</v>
      </c>
      <c r="V222" s="98">
        <v>1694.4718708216092</v>
      </c>
      <c r="W222" s="98">
        <v>1294.2409314460356</v>
      </c>
      <c r="DA222" s="63" t="s">
        <v>2418</v>
      </c>
    </row>
    <row r="223" spans="1:105" ht="12" customHeight="1" x14ac:dyDescent="0.25">
      <c r="A223" s="97" t="s">
        <v>124</v>
      </c>
      <c r="B223" s="98">
        <v>663.43094895855927</v>
      </c>
      <c r="C223" s="98">
        <v>649.54479120044562</v>
      </c>
      <c r="D223" s="98">
        <v>646.72115820031922</v>
      </c>
      <c r="E223" s="98">
        <v>633.81120042076475</v>
      </c>
      <c r="F223" s="98">
        <v>629.44796977102453</v>
      </c>
      <c r="G223" s="98">
        <v>638.09893659200725</v>
      </c>
      <c r="H223" s="98">
        <v>647.32681556886041</v>
      </c>
      <c r="I223" s="98">
        <v>658.06813878166599</v>
      </c>
      <c r="J223" s="98">
        <v>635.94112466523632</v>
      </c>
      <c r="K223" s="98">
        <v>637.17884856650653</v>
      </c>
      <c r="L223" s="98">
        <v>619.18108041998903</v>
      </c>
      <c r="M223" s="98">
        <v>620.71811261878702</v>
      </c>
      <c r="N223" s="98">
        <v>624.95161439765582</v>
      </c>
      <c r="O223" s="98">
        <v>655.48729399233616</v>
      </c>
      <c r="P223" s="98">
        <v>738.74589131470293</v>
      </c>
      <c r="Q223" s="98">
        <v>795.68401260719077</v>
      </c>
      <c r="R223" s="98">
        <v>846.31601649038419</v>
      </c>
      <c r="S223" s="98">
        <v>1022.7511445100876</v>
      </c>
      <c r="T223" s="98">
        <v>1356.6155220612839</v>
      </c>
      <c r="U223" s="98">
        <v>1118.5717827091971</v>
      </c>
      <c r="V223" s="98">
        <v>1498.2272759846182</v>
      </c>
      <c r="W223" s="98">
        <v>1764.1148707912766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1296.3771754106222</v>
      </c>
      <c r="U224" s="98">
        <v>1067.8725774745183</v>
      </c>
      <c r="V224" s="98">
        <v>1431.8302759652627</v>
      </c>
      <c r="W224" s="98">
        <v>1687.20600033288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411.54014509114228</v>
      </c>
      <c r="U225" s="101">
        <v>320.26262041293802</v>
      </c>
      <c r="V225" s="101">
        <v>435.21324129758148</v>
      </c>
      <c r="W225" s="101">
        <v>507.64199584002478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884.83703031947982</v>
      </c>
      <c r="U226" s="104">
        <v>747.6099570615803</v>
      </c>
      <c r="V226" s="104">
        <v>996.6170346676812</v>
      </c>
      <c r="W226" s="104">
        <v>1179.5640044928555</v>
      </c>
      <c r="DA226" s="132" t="s">
        <v>2422</v>
      </c>
    </row>
    <row r="227" spans="1:105" ht="12" customHeight="1" x14ac:dyDescent="0.25">
      <c r="A227" s="106" t="s">
        <v>122</v>
      </c>
      <c r="B227" s="101">
        <v>745.63411959155542</v>
      </c>
      <c r="C227" s="101">
        <v>601.96512412216146</v>
      </c>
      <c r="D227" s="101">
        <v>618.32369333460952</v>
      </c>
      <c r="E227" s="101">
        <v>641.94317277974972</v>
      </c>
      <c r="F227" s="101">
        <v>623.85583556948302</v>
      </c>
      <c r="G227" s="101">
        <v>626.08402266550877</v>
      </c>
      <c r="H227" s="101">
        <v>638.34522089405505</v>
      </c>
      <c r="I227" s="101">
        <v>698.59582492676122</v>
      </c>
      <c r="J227" s="101">
        <v>641.1479221159708</v>
      </c>
      <c r="K227" s="101">
        <v>507.95681960103911</v>
      </c>
      <c r="L227" s="101">
        <v>473.2011246136521</v>
      </c>
      <c r="M227" s="101">
        <v>510.640376213455</v>
      </c>
      <c r="N227" s="101">
        <v>573.12267692197258</v>
      </c>
      <c r="O227" s="101">
        <v>711.1180297622351</v>
      </c>
      <c r="P227" s="101">
        <v>731.12509924762446</v>
      </c>
      <c r="Q227" s="101">
        <v>845.46538506153331</v>
      </c>
      <c r="R227" s="101">
        <v>880.45533850188178</v>
      </c>
      <c r="S227" s="101">
        <v>925.11940614388425</v>
      </c>
      <c r="T227" s="101">
        <v>1120.0633908543468</v>
      </c>
      <c r="U227" s="101">
        <v>1354.7014908733445</v>
      </c>
      <c r="V227" s="101">
        <v>1224.1084572048474</v>
      </c>
      <c r="W227" s="101">
        <v>1508.0808579624411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709.95967620103329</v>
      </c>
      <c r="P228" s="104">
        <v>729.00317522519674</v>
      </c>
      <c r="Q228" s="104">
        <v>841.23444206690147</v>
      </c>
      <c r="R228" s="104">
        <v>860.33531008934324</v>
      </c>
      <c r="S228" s="104">
        <v>911.55068525004651</v>
      </c>
      <c r="T228" s="104">
        <v>1114.0038088620915</v>
      </c>
      <c r="U228" s="104">
        <v>1348.9176608160517</v>
      </c>
      <c r="V228" s="104">
        <v>1220.41372720446</v>
      </c>
      <c r="W228" s="104">
        <v>1507.2772958247899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257.86382983221489</v>
      </c>
      <c r="P229" s="98">
        <v>235.62711515328041</v>
      </c>
      <c r="Q229" s="98">
        <v>275.87506005881988</v>
      </c>
      <c r="R229" s="98">
        <v>283.70139751246256</v>
      </c>
      <c r="S229" s="98">
        <v>274.24926617746576</v>
      </c>
      <c r="T229" s="98">
        <v>352.2745588240187</v>
      </c>
      <c r="U229" s="98">
        <v>400.4214975090747</v>
      </c>
      <c r="V229" s="98">
        <v>365.55003197614388</v>
      </c>
      <c r="W229" s="98">
        <v>447.80627871476804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452.0958463688184</v>
      </c>
      <c r="P230" s="98">
        <v>493.3760600719163</v>
      </c>
      <c r="Q230" s="98">
        <v>565.35938200808164</v>
      </c>
      <c r="R230" s="98">
        <v>576.63391257688068</v>
      </c>
      <c r="S230" s="98">
        <v>637.30141907258076</v>
      </c>
      <c r="T230" s="98">
        <v>761.72925003807302</v>
      </c>
      <c r="U230" s="98">
        <v>948.49616330697688</v>
      </c>
      <c r="V230" s="98">
        <v>854.86369522831592</v>
      </c>
      <c r="W230" s="98">
        <v>1059.4710171100219</v>
      </c>
      <c r="DA230" s="63" t="s">
        <v>2426</v>
      </c>
    </row>
    <row r="231" spans="1:105" ht="12" customHeight="1" x14ac:dyDescent="0.25">
      <c r="A231" s="121" t="s">
        <v>54</v>
      </c>
      <c r="B231" s="122">
        <v>206.71166109111283</v>
      </c>
      <c r="C231" s="122">
        <v>217.87307679106181</v>
      </c>
      <c r="D231" s="122">
        <v>271.22246781953788</v>
      </c>
      <c r="E231" s="122">
        <v>230.90009280447211</v>
      </c>
      <c r="F231" s="122">
        <v>278.4037706545181</v>
      </c>
      <c r="G231" s="122">
        <v>201.41677985644705</v>
      </c>
      <c r="H231" s="122">
        <v>196.85713850759095</v>
      </c>
      <c r="I231" s="122">
        <v>208.4776809959202</v>
      </c>
      <c r="J231" s="122">
        <v>233.22380116066776</v>
      </c>
      <c r="K231" s="122">
        <v>189.18520569388772</v>
      </c>
      <c r="L231" s="122">
        <v>176.01858786634781</v>
      </c>
      <c r="M231" s="122">
        <v>203.48468587711957</v>
      </c>
      <c r="N231" s="122">
        <v>204.34255471535815</v>
      </c>
      <c r="O231" s="122">
        <v>162.69320766748206</v>
      </c>
      <c r="P231" s="122">
        <v>179.84596296387031</v>
      </c>
      <c r="Q231" s="122">
        <v>184.32922861215948</v>
      </c>
      <c r="R231" s="122">
        <v>249.6842342720733</v>
      </c>
      <c r="S231" s="122">
        <v>264.05266019412937</v>
      </c>
      <c r="T231" s="122">
        <v>285.37385855963493</v>
      </c>
      <c r="U231" s="122">
        <v>239.61552898167204</v>
      </c>
      <c r="V231" s="122">
        <v>351.21057661734505</v>
      </c>
      <c r="W231" s="122">
        <v>358.77475060887559</v>
      </c>
      <c r="DA231" s="130" t="s">
        <v>2427</v>
      </c>
    </row>
    <row r="232" spans="1:105" ht="12" customHeight="1" x14ac:dyDescent="0.25">
      <c r="A232" s="97" t="s">
        <v>51</v>
      </c>
      <c r="B232" s="98">
        <v>227.90655838276783</v>
      </c>
      <c r="C232" s="98">
        <v>219.18954902334119</v>
      </c>
      <c r="D232" s="98">
        <v>373.91180830539878</v>
      </c>
      <c r="E232" s="98">
        <v>249.22694900756653</v>
      </c>
      <c r="F232" s="98">
        <v>340.84893672182091</v>
      </c>
      <c r="G232" s="98">
        <v>176.32992043506195</v>
      </c>
      <c r="H232" s="98">
        <v>192.29471657797842</v>
      </c>
      <c r="I232" s="98">
        <v>191.34958114402525</v>
      </c>
      <c r="J232" s="98">
        <v>267.46221951264431</v>
      </c>
      <c r="K232" s="98">
        <v>195.98413705448795</v>
      </c>
      <c r="L232" s="98">
        <v>182.184105670496</v>
      </c>
      <c r="M232" s="98">
        <v>208.47059210825896</v>
      </c>
      <c r="N232" s="98">
        <v>205.17834895521747</v>
      </c>
      <c r="O232" s="98">
        <v>161.10094309584815</v>
      </c>
      <c r="P232" s="98">
        <v>174.20160730681076</v>
      </c>
      <c r="Q232" s="98">
        <v>175.41271861380466</v>
      </c>
      <c r="R232" s="98">
        <v>253.13068983761411</v>
      </c>
      <c r="S232" s="98">
        <v>260.6962653770787</v>
      </c>
      <c r="T232" s="98">
        <v>286.33244981744838</v>
      </c>
      <c r="U232" s="98">
        <v>237.47699123110408</v>
      </c>
      <c r="V232" s="98">
        <v>351.93089465053043</v>
      </c>
      <c r="W232" s="98">
        <v>358.66534999579454</v>
      </c>
      <c r="DA232" s="63" t="s">
        <v>2428</v>
      </c>
    </row>
    <row r="233" spans="1:105" ht="12" customHeight="1" x14ac:dyDescent="0.25">
      <c r="A233" s="97" t="s">
        <v>50</v>
      </c>
      <c r="B233" s="98">
        <v>223.73784231464424</v>
      </c>
      <c r="C233" s="98">
        <v>230.60720792213513</v>
      </c>
      <c r="D233" s="98">
        <v>207.06223797133035</v>
      </c>
      <c r="E233" s="98">
        <v>201.47321767269545</v>
      </c>
      <c r="F233" s="98">
        <v>216.89922415291349</v>
      </c>
      <c r="G233" s="98">
        <v>228.90724606386954</v>
      </c>
      <c r="H233" s="98">
        <v>209.67446567029239</v>
      </c>
      <c r="I233" s="98">
        <v>213.20475245669445</v>
      </c>
      <c r="J233" s="98">
        <v>203.17108120770803</v>
      </c>
      <c r="K233" s="98">
        <v>189.69608922639662</v>
      </c>
      <c r="L233" s="98">
        <v>166.21245222994904</v>
      </c>
      <c r="M233" s="98">
        <v>179.96694251673597</v>
      </c>
      <c r="N233" s="98">
        <v>184.65071890993727</v>
      </c>
      <c r="O233" s="98">
        <v>185.86651472264279</v>
      </c>
      <c r="P233" s="98">
        <v>206.52763640660774</v>
      </c>
      <c r="Q233" s="98">
        <v>224.32999327014534</v>
      </c>
      <c r="R233" s="98">
        <v>255.86504231273031</v>
      </c>
      <c r="S233" s="98">
        <v>288.11272817747619</v>
      </c>
      <c r="T233" s="98">
        <v>167.16121362204152</v>
      </c>
      <c r="U233" s="98">
        <v>342.97771160346872</v>
      </c>
      <c r="V233" s="98">
        <v>215.34098026079459</v>
      </c>
      <c r="W233" s="98">
        <v>437.07481604452772</v>
      </c>
      <c r="DA233" s="63" t="s">
        <v>2429</v>
      </c>
    </row>
    <row r="234" spans="1:105" ht="12" customHeight="1" x14ac:dyDescent="0.25">
      <c r="A234" s="109" t="s">
        <v>120</v>
      </c>
      <c r="B234" s="33">
        <v>192.6474318327721</v>
      </c>
      <c r="C234" s="33">
        <v>216.18267427025333</v>
      </c>
      <c r="D234" s="33">
        <v>194.98091159052424</v>
      </c>
      <c r="E234" s="33">
        <v>217.06518532576538</v>
      </c>
      <c r="F234" s="33">
        <v>229.2982000272778</v>
      </c>
      <c r="G234" s="33">
        <v>223.78950893371049</v>
      </c>
      <c r="H234" s="33">
        <v>200.820197192743</v>
      </c>
      <c r="I234" s="33">
        <v>227.06776855967388</v>
      </c>
      <c r="J234" s="33">
        <v>191.25655176831847</v>
      </c>
      <c r="K234" s="33">
        <v>177.88619944941556</v>
      </c>
      <c r="L234" s="33">
        <v>159.42816821690363</v>
      </c>
      <c r="M234" s="33">
        <v>180.06380687606836</v>
      </c>
      <c r="N234" s="33">
        <v>186.79533484624412</v>
      </c>
      <c r="O234" s="33">
        <v>182.25094182471557</v>
      </c>
      <c r="P234" s="33">
        <v>213.01276230162415</v>
      </c>
      <c r="Q234" s="33">
        <v>225.86828112951642</v>
      </c>
      <c r="R234" s="33">
        <v>232.09998520078332</v>
      </c>
      <c r="S234" s="33">
        <v>280.38573314484546</v>
      </c>
      <c r="T234" s="33">
        <v>276.23703269942831</v>
      </c>
      <c r="U234" s="33">
        <v>288.05274199661284</v>
      </c>
      <c r="V234" s="33">
        <v>311.79941805701492</v>
      </c>
      <c r="W234" s="33">
        <v>362.87290719883327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3963.9595394805183</v>
      </c>
      <c r="C236" s="117">
        <f t="shared" si="110"/>
        <v>5188.7853916847262</v>
      </c>
      <c r="D236" s="117">
        <f t="shared" si="110"/>
        <v>8895.6977100155855</v>
      </c>
      <c r="E236" s="117">
        <f t="shared" si="110"/>
        <v>5784.5095608636129</v>
      </c>
      <c r="F236" s="117">
        <f t="shared" si="110"/>
        <v>7428.3839133059746</v>
      </c>
      <c r="G236" s="117">
        <f t="shared" si="110"/>
        <v>3854.7945858697312</v>
      </c>
      <c r="H236" s="117">
        <f t="shared" si="110"/>
        <v>3831.1978686715556</v>
      </c>
      <c r="I236" s="117">
        <f t="shared" si="110"/>
        <v>3429.3528403777132</v>
      </c>
      <c r="J236" s="117">
        <f t="shared" si="110"/>
        <v>5252.3105094346702</v>
      </c>
      <c r="K236" s="117">
        <f t="shared" si="110"/>
        <v>4243.6940094591464</v>
      </c>
      <c r="L236" s="117">
        <f t="shared" si="110"/>
        <v>5574.0457777512274</v>
      </c>
      <c r="M236" s="117">
        <f t="shared" si="110"/>
        <v>5928.2534957301114</v>
      </c>
      <c r="N236" s="117">
        <f t="shared" si="110"/>
        <v>6423.2980190904655</v>
      </c>
      <c r="O236" s="117">
        <f t="shared" si="110"/>
        <v>4881.6551864946305</v>
      </c>
      <c r="P236" s="117">
        <f t="shared" si="110"/>
        <v>4203.9416616780736</v>
      </c>
      <c r="Q236" s="117">
        <f t="shared" si="110"/>
        <v>4042.4232556440379</v>
      </c>
      <c r="R236" s="117">
        <f t="shared" ref="R236:V236" si="111">R237+R240+R242+R252</f>
        <v>5652.9303721364249</v>
      </c>
      <c r="S236" s="117">
        <f t="shared" si="111"/>
        <v>5837.2675477299781</v>
      </c>
      <c r="T236" s="117">
        <f t="shared" si="111"/>
        <v>4502.2592512227657</v>
      </c>
      <c r="U236" s="117">
        <f t="shared" si="111"/>
        <v>3770.1477871023462</v>
      </c>
      <c r="V236" s="117">
        <f t="shared" si="111"/>
        <v>5604.8819637558636</v>
      </c>
      <c r="W236" s="117">
        <f t="shared" ref="W236" si="112">W237+W240+W242+W252</f>
        <v>5253.6598015571217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3661.079253121954</v>
      </c>
      <c r="C237" s="122">
        <f t="shared" si="113"/>
        <v>4883.1595538413676</v>
      </c>
      <c r="D237" s="122">
        <f t="shared" si="113"/>
        <v>8354.0817380337212</v>
      </c>
      <c r="E237" s="122">
        <f t="shared" si="113"/>
        <v>5404.9192057126857</v>
      </c>
      <c r="F237" s="122">
        <f t="shared" si="113"/>
        <v>6908.9467000627228</v>
      </c>
      <c r="G237" s="122">
        <f t="shared" si="113"/>
        <v>3527.3602800451704</v>
      </c>
      <c r="H237" s="122">
        <f t="shared" si="113"/>
        <v>3468.6751310959839</v>
      </c>
      <c r="I237" s="122">
        <f t="shared" si="113"/>
        <v>3058.134421745769</v>
      </c>
      <c r="J237" s="122">
        <f t="shared" si="113"/>
        <v>4700.0082835339063</v>
      </c>
      <c r="K237" s="122">
        <f t="shared" si="113"/>
        <v>3808.8564711911267</v>
      </c>
      <c r="L237" s="122">
        <f t="shared" si="113"/>
        <v>5272.4392591704764</v>
      </c>
      <c r="M237" s="122">
        <f t="shared" si="113"/>
        <v>5533.4219233071362</v>
      </c>
      <c r="N237" s="122">
        <f t="shared" si="113"/>
        <v>5975.2734351892796</v>
      </c>
      <c r="O237" s="122">
        <f t="shared" si="113"/>
        <v>4509.8222582399321</v>
      </c>
      <c r="P237" s="122">
        <f t="shared" si="113"/>
        <v>3746.2094835709322</v>
      </c>
      <c r="Q237" s="122">
        <f t="shared" si="113"/>
        <v>3618.8278362540727</v>
      </c>
      <c r="R237" s="122">
        <f t="shared" ref="R237:V237" si="114">SUM(R238:R239)</f>
        <v>5077.6639512898555</v>
      </c>
      <c r="S237" s="122">
        <f t="shared" si="114"/>
        <v>5191.5507719959051</v>
      </c>
      <c r="T237" s="122">
        <f t="shared" si="114"/>
        <v>3856.853305946282</v>
      </c>
      <c r="U237" s="122">
        <f t="shared" si="114"/>
        <v>3167.489877063445</v>
      </c>
      <c r="V237" s="122">
        <f t="shared" si="114"/>
        <v>4689.5420996762532</v>
      </c>
      <c r="W237" s="122">
        <f t="shared" ref="W237" si="115">SUM(W238:W239)</f>
        <v>4527.8813027565939</v>
      </c>
      <c r="DA237" s="130" t="s">
        <v>2580</v>
      </c>
    </row>
    <row r="238" spans="1:105" ht="12" customHeight="1" x14ac:dyDescent="0.25">
      <c r="A238" s="97" t="s">
        <v>51</v>
      </c>
      <c r="B238" s="98">
        <v>3661.079253121954</v>
      </c>
      <c r="C238" s="98">
        <v>4883.1595538413676</v>
      </c>
      <c r="D238" s="98">
        <v>8354.0817380337212</v>
      </c>
      <c r="E238" s="98">
        <v>5404.9192057126857</v>
      </c>
      <c r="F238" s="98">
        <v>6908.9467000627228</v>
      </c>
      <c r="G238" s="98">
        <v>3527.3602800451704</v>
      </c>
      <c r="H238" s="98">
        <v>3468.6751310959839</v>
      </c>
      <c r="I238" s="98">
        <v>3058.134421745769</v>
      </c>
      <c r="J238" s="98">
        <v>4700.0082835339063</v>
      </c>
      <c r="K238" s="98">
        <v>3808.8564711911267</v>
      </c>
      <c r="L238" s="98">
        <v>5272.4392591704764</v>
      </c>
      <c r="M238" s="98">
        <v>5533.4219233071362</v>
      </c>
      <c r="N238" s="98">
        <v>5975.2734351892796</v>
      </c>
      <c r="O238" s="98">
        <v>4509.8222582399321</v>
      </c>
      <c r="P238" s="98">
        <v>3746.2094835709322</v>
      </c>
      <c r="Q238" s="98">
        <v>3618.8278362540727</v>
      </c>
      <c r="R238" s="98">
        <v>5077.6639512898555</v>
      </c>
      <c r="S238" s="98">
        <v>5191.5507719959051</v>
      </c>
      <c r="T238" s="98">
        <v>3856.853305946282</v>
      </c>
      <c r="U238" s="98">
        <v>3167.489877063445</v>
      </c>
      <c r="V238" s="98">
        <v>4689.5420996762532</v>
      </c>
      <c r="W238" s="98">
        <v>4527.8813027565939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244.87486143408373</v>
      </c>
      <c r="C242" s="122">
        <v>246.14272678393607</v>
      </c>
      <c r="D242" s="122">
        <v>435.32723485390056</v>
      </c>
      <c r="E242" s="122">
        <v>304.73089603093302</v>
      </c>
      <c r="F242" s="122">
        <v>418.3319663230738</v>
      </c>
      <c r="G242" s="122">
        <v>270.26272091795568</v>
      </c>
      <c r="H242" s="122">
        <v>297.88091494894871</v>
      </c>
      <c r="I242" s="122">
        <v>305.93960387451148</v>
      </c>
      <c r="J242" s="122">
        <v>455.87767677172849</v>
      </c>
      <c r="K242" s="122">
        <v>356.88114487023046</v>
      </c>
      <c r="L242" s="122">
        <v>216.28431643083169</v>
      </c>
      <c r="M242" s="122">
        <v>284.67334738855442</v>
      </c>
      <c r="N242" s="122">
        <v>325.19153746271326</v>
      </c>
      <c r="O242" s="122">
        <v>279.14155602790294</v>
      </c>
      <c r="P242" s="122">
        <v>365.94512133250441</v>
      </c>
      <c r="Q242" s="122">
        <v>334.02649016544382</v>
      </c>
      <c r="R242" s="122">
        <v>445.57610312262597</v>
      </c>
      <c r="S242" s="122">
        <v>513.71368357962569</v>
      </c>
      <c r="T242" s="122">
        <v>488.02328251834621</v>
      </c>
      <c r="U242" s="122">
        <v>467.92655568744829</v>
      </c>
      <c r="V242" s="122">
        <v>712.8771621790894</v>
      </c>
      <c r="W242" s="122">
        <v>519.13685997378218</v>
      </c>
      <c r="DA242" s="130" t="s">
        <v>2585</v>
      </c>
    </row>
    <row r="243" spans="1:105" ht="12" customHeight="1" x14ac:dyDescent="0.25">
      <c r="A243" s="97" t="s">
        <v>143</v>
      </c>
      <c r="B243" s="98">
        <v>330.94260235781189</v>
      </c>
      <c r="C243" s="98">
        <v>309.75910694925403</v>
      </c>
      <c r="D243" s="98">
        <v>524.58796131488225</v>
      </c>
      <c r="E243" s="98">
        <v>353.68829253546289</v>
      </c>
      <c r="F243" s="98">
        <v>483.05017379098706</v>
      </c>
      <c r="G243" s="98">
        <v>323.84365670334392</v>
      </c>
      <c r="H243" s="98">
        <v>349.74940246265339</v>
      </c>
      <c r="I243" s="98">
        <v>363.61622269553322</v>
      </c>
      <c r="J243" s="98">
        <v>528.37525075612518</v>
      </c>
      <c r="K243" s="98">
        <v>394.16350455935003</v>
      </c>
      <c r="L243" s="98">
        <v>233.80869704550034</v>
      </c>
      <c r="M243" s="98">
        <v>305.84134276461344</v>
      </c>
      <c r="N243" s="98">
        <v>349.22282938719206</v>
      </c>
      <c r="O243" s="98">
        <v>301.56285404699707</v>
      </c>
      <c r="P243" s="98">
        <v>399.07006219048759</v>
      </c>
      <c r="Q243" s="98">
        <v>352.63375291544349</v>
      </c>
      <c r="R243" s="98">
        <v>468.95976415881739</v>
      </c>
      <c r="S243" s="98">
        <v>548.29896501641747</v>
      </c>
      <c r="T243" s="98">
        <v>542.11658070475619</v>
      </c>
      <c r="U243" s="98">
        <v>529.51351750670892</v>
      </c>
      <c r="V243" s="98">
        <v>801.3357031479635</v>
      </c>
      <c r="W243" s="98">
        <v>609.82124809356105</v>
      </c>
      <c r="DA243" s="63" t="s">
        <v>2586</v>
      </c>
    </row>
    <row r="244" spans="1:105" ht="12" customHeight="1" x14ac:dyDescent="0.25">
      <c r="A244" s="97" t="s">
        <v>124</v>
      </c>
      <c r="B244" s="98">
        <v>307.65085732978849</v>
      </c>
      <c r="C244" s="98">
        <v>301.21147076513301</v>
      </c>
      <c r="D244" s="98">
        <v>299.90207584673612</v>
      </c>
      <c r="E244" s="98">
        <v>293.91537958964096</v>
      </c>
      <c r="F244" s="98">
        <v>288.23425402167123</v>
      </c>
      <c r="G244" s="98">
        <v>284.70819475086466</v>
      </c>
      <c r="H244" s="98">
        <v>283.463178304471</v>
      </c>
      <c r="I244" s="98">
        <v>284.66868281433051</v>
      </c>
      <c r="J244" s="98">
        <v>274.39290545796786</v>
      </c>
      <c r="K244" s="98">
        <v>273.93680599396765</v>
      </c>
      <c r="L244" s="98">
        <v>265.43713402481785</v>
      </c>
      <c r="M244" s="98">
        <v>265.43656305921724</v>
      </c>
      <c r="N244" s="98">
        <v>267.17358425641612</v>
      </c>
      <c r="O244" s="98">
        <v>274.84467087085864</v>
      </c>
      <c r="P244" s="98">
        <v>297.36909263704831</v>
      </c>
      <c r="Q244" s="98">
        <v>270.35247973282588</v>
      </c>
      <c r="R244" s="98">
        <v>276.5407771783689</v>
      </c>
      <c r="S244" s="98">
        <v>314.20222210077281</v>
      </c>
      <c r="T244" s="98">
        <v>374.99441990492124</v>
      </c>
      <c r="U244" s="98">
        <v>302.40036844032204</v>
      </c>
      <c r="V244" s="98">
        <v>392.79672207924392</v>
      </c>
      <c r="W244" s="98">
        <v>450.56869328150128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108.55051790064154</v>
      </c>
      <c r="U245" s="98">
        <v>84.474561533582076</v>
      </c>
      <c r="V245" s="98">
        <v>114.79468844918323</v>
      </c>
      <c r="W245" s="98">
        <v>133.89897003692349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108.55051790064154</v>
      </c>
      <c r="U246" s="101">
        <v>84.474561533582076</v>
      </c>
      <c r="V246" s="101">
        <v>114.79468844918323</v>
      </c>
      <c r="W246" s="101">
        <v>133.89897003692349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58.005424924480174</v>
      </c>
      <c r="C252" s="122">
        <v>59.483111059422498</v>
      </c>
      <c r="D252" s="122">
        <v>106.2887371279632</v>
      </c>
      <c r="E252" s="122">
        <v>74.85945911999481</v>
      </c>
      <c r="F252" s="122">
        <v>101.1052469201781</v>
      </c>
      <c r="G252" s="122">
        <v>57.171584906604764</v>
      </c>
      <c r="H252" s="122">
        <v>64.641822626622584</v>
      </c>
      <c r="I252" s="122">
        <v>65.278814757432258</v>
      </c>
      <c r="J252" s="122">
        <v>96.424549129035896</v>
      </c>
      <c r="K252" s="122">
        <v>77.95639339778883</v>
      </c>
      <c r="L252" s="122">
        <v>85.322202149919917</v>
      </c>
      <c r="M252" s="122">
        <v>110.15822503442051</v>
      </c>
      <c r="N252" s="122">
        <v>122.83304643847217</v>
      </c>
      <c r="O252" s="122">
        <v>92.691372226795309</v>
      </c>
      <c r="P252" s="122">
        <v>91.787056774636639</v>
      </c>
      <c r="Q252" s="122">
        <v>89.568929224521526</v>
      </c>
      <c r="R252" s="122">
        <v>129.69031772394359</v>
      </c>
      <c r="S252" s="122">
        <v>132.0030921544477</v>
      </c>
      <c r="T252" s="122">
        <v>157.38266275813766</v>
      </c>
      <c r="U252" s="122">
        <v>134.73135435145281</v>
      </c>
      <c r="V252" s="122">
        <v>202.46270190052152</v>
      </c>
      <c r="W252" s="122">
        <v>206.64163882674566</v>
      </c>
      <c r="DA252" s="130" t="s">
        <v>2595</v>
      </c>
    </row>
    <row r="253" spans="1:105" ht="12" customHeight="1" x14ac:dyDescent="0.25">
      <c r="A253" s="97" t="s">
        <v>51</v>
      </c>
      <c r="B253" s="98">
        <v>149.34973718221943</v>
      </c>
      <c r="C253" s="98">
        <v>143.211995304087</v>
      </c>
      <c r="D253" s="98">
        <v>244.35594222024537</v>
      </c>
      <c r="E253" s="98">
        <v>162.5824276364437</v>
      </c>
      <c r="F253" s="98">
        <v>221.82150394557704</v>
      </c>
      <c r="G253" s="98">
        <v>114.68179591624536</v>
      </c>
      <c r="H253" s="98">
        <v>124.81371705865753</v>
      </c>
      <c r="I253" s="98">
        <v>123.32536589579898</v>
      </c>
      <c r="J253" s="98">
        <v>172.29839196753016</v>
      </c>
      <c r="K253" s="98">
        <v>125.24033468355968</v>
      </c>
      <c r="L253" s="98">
        <v>116.20425139590519</v>
      </c>
      <c r="M253" s="98">
        <v>132.59061635337341</v>
      </c>
      <c r="N253" s="98">
        <v>128.51661836851954</v>
      </c>
      <c r="O253" s="98">
        <v>99.953955451301226</v>
      </c>
      <c r="P253" s="98">
        <v>107.08062668148584</v>
      </c>
      <c r="Q253" s="98">
        <v>108.23831011462372</v>
      </c>
      <c r="R253" s="98">
        <v>155.5908214680434</v>
      </c>
      <c r="S253" s="98">
        <v>158.21358423866707</v>
      </c>
      <c r="T253" s="98">
        <v>171.11494183121991</v>
      </c>
      <c r="U253" s="98">
        <v>140.59308213858912</v>
      </c>
      <c r="V253" s="98">
        <v>206.10226892454409</v>
      </c>
      <c r="W253" s="98">
        <v>210.9493987089725</v>
      </c>
      <c r="DA253" s="63" t="s">
        <v>2596</v>
      </c>
    </row>
    <row r="254" spans="1:105" ht="12" customHeight="1" x14ac:dyDescent="0.25">
      <c r="A254" s="97" t="s">
        <v>50</v>
      </c>
      <c r="B254" s="98">
        <v>87.156878288973431</v>
      </c>
      <c r="C254" s="98">
        <v>89.686797063420713</v>
      </c>
      <c r="D254" s="98">
        <v>80.417548721225884</v>
      </c>
      <c r="E254" s="98">
        <v>78.142773666225565</v>
      </c>
      <c r="F254" s="98">
        <v>83.919779973344731</v>
      </c>
      <c r="G254" s="98">
        <v>88.378093789928272</v>
      </c>
      <c r="H254" s="98">
        <v>80.707025507531327</v>
      </c>
      <c r="I254" s="98">
        <v>81.936098131861996</v>
      </c>
      <c r="J254" s="98">
        <v>78.052592714728135</v>
      </c>
      <c r="K254" s="98">
        <v>72.829422961056565</v>
      </c>
      <c r="L254" s="98">
        <v>63.762859218278528</v>
      </c>
      <c r="M254" s="98">
        <v>68.971039563637945</v>
      </c>
      <c r="N254" s="98">
        <v>70.637406068409007</v>
      </c>
      <c r="O254" s="98">
        <v>71.102503973390526</v>
      </c>
      <c r="P254" s="98">
        <v>79.006334788860457</v>
      </c>
      <c r="Q254" s="98">
        <v>85.816556369193364</v>
      </c>
      <c r="R254" s="98">
        <v>97.853975198488428</v>
      </c>
      <c r="S254" s="98">
        <v>110.14814736859482</v>
      </c>
      <c r="T254" s="98">
        <v>63.828081601697562</v>
      </c>
      <c r="U254" s="98">
        <v>130.01599757623794</v>
      </c>
      <c r="V254" s="98">
        <v>81.059338119954731</v>
      </c>
      <c r="W254" s="98">
        <v>163.72481752249362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127.53544611056039</v>
      </c>
      <c r="C257" s="118">
        <f t="shared" si="117"/>
        <v>163.80277330353462</v>
      </c>
      <c r="D257" s="118">
        <f t="shared" si="117"/>
        <v>275.89678009976211</v>
      </c>
      <c r="E257" s="118">
        <f t="shared" si="117"/>
        <v>180.5414627497866</v>
      </c>
      <c r="F257" s="118">
        <f t="shared" si="117"/>
        <v>230.79723094315887</v>
      </c>
      <c r="G257" s="118">
        <f t="shared" si="117"/>
        <v>121.65544191914725</v>
      </c>
      <c r="H257" s="118">
        <f t="shared" si="117"/>
        <v>120.40282442213214</v>
      </c>
      <c r="I257" s="118">
        <f t="shared" si="117"/>
        <v>109.18069354069722</v>
      </c>
      <c r="J257" s="118">
        <f t="shared" si="117"/>
        <v>164.14752674573216</v>
      </c>
      <c r="K257" s="118">
        <f t="shared" si="117"/>
        <v>133.13491030366475</v>
      </c>
      <c r="L257" s="118">
        <f t="shared" si="117"/>
        <v>173.81197401407658</v>
      </c>
      <c r="M257" s="118">
        <f t="shared" si="117"/>
        <v>184.8919203997506</v>
      </c>
      <c r="N257" s="118">
        <f t="shared" si="117"/>
        <v>202.90032465464577</v>
      </c>
      <c r="O257" s="118">
        <f t="shared" si="117"/>
        <v>156.16288266294055</v>
      </c>
      <c r="P257" s="118">
        <f t="shared" si="117"/>
        <v>136.15060307646723</v>
      </c>
      <c r="Q257" s="118">
        <f t="shared" si="117"/>
        <v>130.21698360512994</v>
      </c>
      <c r="R257" s="118">
        <f t="shared" ref="R257:V257" si="118">R258+R261+R263+R273</f>
        <v>181.93822677463046</v>
      </c>
      <c r="S257" s="118">
        <f t="shared" si="118"/>
        <v>190.25203874602869</v>
      </c>
      <c r="T257" s="118">
        <f t="shared" si="118"/>
        <v>149.47790088401098</v>
      </c>
      <c r="U257" s="118">
        <f t="shared" si="118"/>
        <v>126.95070298280763</v>
      </c>
      <c r="V257" s="118">
        <f t="shared" si="118"/>
        <v>188.23089819321135</v>
      </c>
      <c r="W257" s="118">
        <f t="shared" ref="W257" si="119">W258+W261+W263+W273</f>
        <v>176.97114868667643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112.20105477100114</v>
      </c>
      <c r="C258" s="123">
        <f t="shared" si="120"/>
        <v>149.73453375920965</v>
      </c>
      <c r="D258" s="123">
        <f t="shared" si="120"/>
        <v>255.49286286013799</v>
      </c>
      <c r="E258" s="123">
        <f t="shared" si="120"/>
        <v>165.23726415862168</v>
      </c>
      <c r="F258" s="123">
        <f t="shared" si="120"/>
        <v>211.31406481971075</v>
      </c>
      <c r="G258" s="123">
        <f t="shared" si="120"/>
        <v>107.71778944643935</v>
      </c>
      <c r="H258" s="123">
        <f t="shared" si="120"/>
        <v>105.88587900771866</v>
      </c>
      <c r="I258" s="123">
        <f t="shared" si="120"/>
        <v>93.878332723507484</v>
      </c>
      <c r="J258" s="123">
        <f t="shared" si="120"/>
        <v>144.21643476489027</v>
      </c>
      <c r="K258" s="123">
        <f t="shared" si="120"/>
        <v>117.69186683144686</v>
      </c>
      <c r="L258" s="123">
        <f t="shared" si="120"/>
        <v>163.03322667755398</v>
      </c>
      <c r="M258" s="123">
        <f t="shared" si="120"/>
        <v>171.44421010457793</v>
      </c>
      <c r="N258" s="123">
        <f t="shared" si="120"/>
        <v>187.83910290591996</v>
      </c>
      <c r="O258" s="123">
        <f t="shared" si="120"/>
        <v>143.04789107022484</v>
      </c>
      <c r="P258" s="123">
        <f t="shared" si="120"/>
        <v>119.89155204597661</v>
      </c>
      <c r="Q258" s="123">
        <f t="shared" si="120"/>
        <v>115.29865655331535</v>
      </c>
      <c r="R258" s="123">
        <f t="shared" ref="R258:V258" si="121">SUM(R259:R260)</f>
        <v>162.20918087699087</v>
      </c>
      <c r="S258" s="123">
        <f t="shared" si="121"/>
        <v>167.7123524526765</v>
      </c>
      <c r="T258" s="123">
        <f t="shared" si="121"/>
        <v>126.20506011009307</v>
      </c>
      <c r="U258" s="123">
        <f t="shared" si="121"/>
        <v>104.33101072405185</v>
      </c>
      <c r="V258" s="123">
        <f t="shared" si="121"/>
        <v>155.60397236534502</v>
      </c>
      <c r="W258" s="123">
        <f t="shared" ref="W258" si="122">SUM(W259:W260)</f>
        <v>149.25369892901932</v>
      </c>
      <c r="DA258" s="130" t="s">
        <v>2748</v>
      </c>
    </row>
    <row r="259" spans="1:105" ht="12" customHeight="1" x14ac:dyDescent="0.25">
      <c r="A259" s="97" t="s">
        <v>51</v>
      </c>
      <c r="B259" s="99">
        <v>111.62316313036237</v>
      </c>
      <c r="C259" s="99">
        <v>148.97393134123462</v>
      </c>
      <c r="D259" s="99">
        <v>254.21920898932896</v>
      </c>
      <c r="E259" s="99">
        <v>164.42317561542134</v>
      </c>
      <c r="F259" s="99">
        <v>210.28506912381235</v>
      </c>
      <c r="G259" s="99">
        <v>107.20087089542093</v>
      </c>
      <c r="H259" s="99">
        <v>105.38604351069978</v>
      </c>
      <c r="I259" s="99">
        <v>93.438926298852863</v>
      </c>
      <c r="J259" s="99">
        <v>143.54381015924872</v>
      </c>
      <c r="K259" s="99">
        <v>117.14649455938175</v>
      </c>
      <c r="L259" s="99">
        <v>162.30551048964085</v>
      </c>
      <c r="M259" s="99">
        <v>170.68152537552561</v>
      </c>
      <c r="N259" s="99">
        <v>187.00794157209637</v>
      </c>
      <c r="O259" s="99">
        <v>142.40334579758147</v>
      </c>
      <c r="P259" s="99">
        <v>119.34668463598999</v>
      </c>
      <c r="Q259" s="99">
        <v>114.79211950217524</v>
      </c>
      <c r="R259" s="99">
        <v>161.47984676524609</v>
      </c>
      <c r="S259" s="99">
        <v>166.92656648314593</v>
      </c>
      <c r="T259" s="99">
        <v>125.57176901570561</v>
      </c>
      <c r="U259" s="99">
        <v>103.79565595442718</v>
      </c>
      <c r="V259" s="99">
        <v>154.77653224931689</v>
      </c>
      <c r="W259" s="99">
        <v>148.46745197783639</v>
      </c>
      <c r="DA259" s="63" t="s">
        <v>2749</v>
      </c>
    </row>
    <row r="260" spans="1:105" ht="12" customHeight="1" x14ac:dyDescent="0.25">
      <c r="A260" s="97" t="s">
        <v>53</v>
      </c>
      <c r="B260" s="99">
        <v>0.57789164063876697</v>
      </c>
      <c r="C260" s="99">
        <v>0.76060241797504524</v>
      </c>
      <c r="D260" s="99">
        <v>1.273653870809021</v>
      </c>
      <c r="E260" s="99">
        <v>0.81408854320035084</v>
      </c>
      <c r="F260" s="99">
        <v>1.0289956958983881</v>
      </c>
      <c r="G260" s="99">
        <v>0.51691855101842388</v>
      </c>
      <c r="H260" s="99">
        <v>0.49983549701888053</v>
      </c>
      <c r="I260" s="99">
        <v>0.43940642465461538</v>
      </c>
      <c r="J260" s="99">
        <v>0.67262460564155702</v>
      </c>
      <c r="K260" s="99">
        <v>0.54537227206511463</v>
      </c>
      <c r="L260" s="99">
        <v>0.72771618791312309</v>
      </c>
      <c r="M260" s="99">
        <v>0.76268472905233264</v>
      </c>
      <c r="N260" s="99">
        <v>0.83116133382357915</v>
      </c>
      <c r="O260" s="99">
        <v>0.64454527264338213</v>
      </c>
      <c r="P260" s="99">
        <v>0.54486740998661853</v>
      </c>
      <c r="Q260" s="99">
        <v>0.50653705114010994</v>
      </c>
      <c r="R260" s="99">
        <v>0.7293341117447899</v>
      </c>
      <c r="S260" s="99">
        <v>0.78578596953057855</v>
      </c>
      <c r="T260" s="99">
        <v>0.63329109438746201</v>
      </c>
      <c r="U260" s="99">
        <v>0.5353547696246812</v>
      </c>
      <c r="V260" s="99">
        <v>0.82744011602812284</v>
      </c>
      <c r="W260" s="99">
        <v>0.78624695118292598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6.3683534942613369E-3</v>
      </c>
      <c r="C261" s="123">
        <f t="shared" si="123"/>
        <v>1.1313504384479443E-2</v>
      </c>
      <c r="D261" s="123">
        <f t="shared" si="123"/>
        <v>1.830815629483825E-2</v>
      </c>
      <c r="E261" s="123">
        <f t="shared" si="123"/>
        <v>2.6203396638703306E-2</v>
      </c>
      <c r="F261" s="123">
        <f t="shared" si="123"/>
        <v>2.8958654319138816E-2</v>
      </c>
      <c r="G261" s="123">
        <f t="shared" si="123"/>
        <v>3.6598181098126389E-2</v>
      </c>
      <c r="H261" s="123">
        <f t="shared" si="123"/>
        <v>4.7289877513435122E-2</v>
      </c>
      <c r="I261" s="123">
        <f t="shared" si="123"/>
        <v>6.3445790839762498E-2</v>
      </c>
      <c r="J261" s="123">
        <f t="shared" si="123"/>
        <v>5.2620777028403308E-2</v>
      </c>
      <c r="K261" s="123">
        <f t="shared" si="123"/>
        <v>6.4124467689733816E-2</v>
      </c>
      <c r="L261" s="123">
        <f t="shared" si="123"/>
        <v>8.2672929069359372E-2</v>
      </c>
      <c r="M261" s="123">
        <f t="shared" si="123"/>
        <v>7.6463591610267903E-2</v>
      </c>
      <c r="N261" s="123">
        <f t="shared" si="123"/>
        <v>0.11517455855560695</v>
      </c>
      <c r="O261" s="123">
        <f t="shared" si="123"/>
        <v>0.11068910173784356</v>
      </c>
      <c r="P261" s="123">
        <f t="shared" si="123"/>
        <v>7.6868527495621231E-2</v>
      </c>
      <c r="Q261" s="123">
        <f t="shared" si="123"/>
        <v>8.7708463768160327E-2</v>
      </c>
      <c r="R261" s="123">
        <f t="shared" si="123"/>
        <v>7.2554636925249397E-2</v>
      </c>
      <c r="S261" s="123">
        <f t="shared" si="123"/>
        <v>9.764273965354682E-2</v>
      </c>
      <c r="T261" s="123">
        <f t="shared" si="123"/>
        <v>0.17011463056414294</v>
      </c>
      <c r="U261" s="123">
        <f t="shared" si="123"/>
        <v>0.20869878195195254</v>
      </c>
      <c r="V261" s="123">
        <f t="shared" si="123"/>
        <v>0.23011166421441795</v>
      </c>
      <c r="W261" s="123">
        <f t="shared" si="123"/>
        <v>0.25317453039254978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6.3683534942613369E-3</v>
      </c>
      <c r="C262" s="99">
        <f>RES_hhdet_fecs!C8</f>
        <v>1.1313504384479443E-2</v>
      </c>
      <c r="D262" s="99">
        <f>RES_hhdet_fecs!D8</f>
        <v>1.830815629483825E-2</v>
      </c>
      <c r="E262" s="99">
        <f>RES_hhdet_fecs!E8</f>
        <v>2.6203396638703306E-2</v>
      </c>
      <c r="F262" s="99">
        <f>RES_hhdet_fecs!F8</f>
        <v>2.8958654319138816E-2</v>
      </c>
      <c r="G262" s="99">
        <f>RES_hhdet_fecs!G8</f>
        <v>3.6598181098126389E-2</v>
      </c>
      <c r="H262" s="99">
        <f>RES_hhdet_fecs!H8</f>
        <v>4.7289877513435122E-2</v>
      </c>
      <c r="I262" s="99">
        <f>RES_hhdet_fecs!I8</f>
        <v>6.3445790839762498E-2</v>
      </c>
      <c r="J262" s="99">
        <f>RES_hhdet_fecs!J8</f>
        <v>5.2620777028403308E-2</v>
      </c>
      <c r="K262" s="99">
        <f>RES_hhdet_fecs!K8</f>
        <v>6.4124467689733816E-2</v>
      </c>
      <c r="L262" s="99">
        <f>RES_hhdet_fecs!L8</f>
        <v>8.2672929069359372E-2</v>
      </c>
      <c r="M262" s="99">
        <f>RES_hhdet_fecs!M8</f>
        <v>7.6463591610267903E-2</v>
      </c>
      <c r="N262" s="99">
        <f>RES_hhdet_fecs!N8</f>
        <v>0.11517455855560695</v>
      </c>
      <c r="O262" s="99">
        <f>RES_hhdet_fecs!O8</f>
        <v>0.11068910173784356</v>
      </c>
      <c r="P262" s="99">
        <f>RES_hhdet_fecs!P8</f>
        <v>7.6868527495621231E-2</v>
      </c>
      <c r="Q262" s="99">
        <f>RES_hhdet_fecs!Q8</f>
        <v>8.7708463768160327E-2</v>
      </c>
      <c r="R262" s="99">
        <f>RES_hhdet_fecs!R8</f>
        <v>7.2554636925249397E-2</v>
      </c>
      <c r="S262" s="99">
        <f>RES_hhdet_fecs!S8</f>
        <v>9.764273965354682E-2</v>
      </c>
      <c r="T262" s="99">
        <f>RES_hhdet_fecs!T8</f>
        <v>0.17011463056414294</v>
      </c>
      <c r="U262" s="99">
        <f>RES_hhdet_fecs!U8</f>
        <v>0.20869878195195254</v>
      </c>
      <c r="V262" s="99">
        <f>RES_hhdet_fecs!V8</f>
        <v>0.23011166421441795</v>
      </c>
      <c r="W262" s="99">
        <f>RES_hhdet_fecs!W8</f>
        <v>0.25317453039254978</v>
      </c>
      <c r="DA262" s="63" t="s">
        <v>2752</v>
      </c>
    </row>
    <row r="263" spans="1:105" ht="12" customHeight="1" x14ac:dyDescent="0.25">
      <c r="A263" s="121" t="s">
        <v>55</v>
      </c>
      <c r="B263" s="123">
        <v>11.707272570777025</v>
      </c>
      <c r="C263" s="123">
        <v>10.259638277894737</v>
      </c>
      <c r="D263" s="123">
        <v>15.457952959849921</v>
      </c>
      <c r="E263" s="123">
        <v>11.197382942849197</v>
      </c>
      <c r="F263" s="123">
        <v>14.474960858776205</v>
      </c>
      <c r="G263" s="123">
        <v>10.414866508170878</v>
      </c>
      <c r="H263" s="123">
        <v>11.015304775370938</v>
      </c>
      <c r="I263" s="123">
        <v>11.608617144560512</v>
      </c>
      <c r="J263" s="123">
        <v>15.658693065262845</v>
      </c>
      <c r="K263" s="123">
        <v>11.957692781833972</v>
      </c>
      <c r="L263" s="123">
        <v>7.4274759711208063</v>
      </c>
      <c r="M263" s="123">
        <v>9.5153684536003738</v>
      </c>
      <c r="N263" s="123">
        <v>10.978728630660182</v>
      </c>
      <c r="O263" s="123">
        <v>9.8795526068501527</v>
      </c>
      <c r="P263" s="123">
        <v>12.806805355913657</v>
      </c>
      <c r="Q263" s="123">
        <v>11.412060313753512</v>
      </c>
      <c r="R263" s="123">
        <v>14.964478015939456</v>
      </c>
      <c r="S263" s="123">
        <v>17.520442895011676</v>
      </c>
      <c r="T263" s="123">
        <v>17.667148209065154</v>
      </c>
      <c r="U263" s="123">
        <v>17.82854194348042</v>
      </c>
      <c r="V263" s="123">
        <v>25.639291806324724</v>
      </c>
      <c r="W263" s="123">
        <v>20.587430406303476</v>
      </c>
      <c r="DA263" s="130" t="s">
        <v>2753</v>
      </c>
    </row>
    <row r="264" spans="1:105" ht="12" customHeight="1" x14ac:dyDescent="0.25">
      <c r="A264" s="97" t="s">
        <v>143</v>
      </c>
      <c r="B264" s="99">
        <v>10.090155808091748</v>
      </c>
      <c r="C264" s="99">
        <v>9.450035662807549</v>
      </c>
      <c r="D264" s="99">
        <v>15.963494343566563</v>
      </c>
      <c r="E264" s="99">
        <v>10.759559953312706</v>
      </c>
      <c r="F264" s="99">
        <v>14.70242044058396</v>
      </c>
      <c r="G264" s="99">
        <v>9.8420119512463362</v>
      </c>
      <c r="H264" s="99">
        <v>10.626162541236411</v>
      </c>
      <c r="I264" s="99">
        <v>11.110011774472518</v>
      </c>
      <c r="J264" s="99">
        <v>16.137204896659313</v>
      </c>
      <c r="K264" s="99">
        <v>12.123027788424038</v>
      </c>
      <c r="L264" s="99">
        <v>7.1975110694510356</v>
      </c>
      <c r="M264" s="99">
        <v>9.4338490050952366</v>
      </c>
      <c r="N264" s="99">
        <v>10.929615720860051</v>
      </c>
      <c r="O264" s="99">
        <v>9.5222287987287295</v>
      </c>
      <c r="P264" s="99">
        <v>12.713567959502829</v>
      </c>
      <c r="Q264" s="99">
        <v>11.1858252828826</v>
      </c>
      <c r="R264" s="99">
        <v>14.913856368181882</v>
      </c>
      <c r="S264" s="99">
        <v>17.629734862684547</v>
      </c>
      <c r="T264" s="99">
        <v>17.650279295530442</v>
      </c>
      <c r="U264" s="99">
        <v>17.351658574927797</v>
      </c>
      <c r="V264" s="99">
        <v>26.447776491732991</v>
      </c>
      <c r="W264" s="99">
        <v>19.995799539019448</v>
      </c>
      <c r="DA264" s="63" t="s">
        <v>2754</v>
      </c>
    </row>
    <row r="265" spans="1:105" ht="12" customHeight="1" x14ac:dyDescent="0.25">
      <c r="A265" s="97" t="s">
        <v>124</v>
      </c>
      <c r="B265" s="99">
        <v>15.545372774295998</v>
      </c>
      <c r="C265" s="99">
        <v>15.217450368561504</v>
      </c>
      <c r="D265" s="99">
        <v>15.148123753192753</v>
      </c>
      <c r="E265" s="99">
        <v>14.84242944252849</v>
      </c>
      <c r="F265" s="99">
        <v>14.55214974066552</v>
      </c>
      <c r="G265" s="99">
        <v>14.37050986690212</v>
      </c>
      <c r="H265" s="99">
        <v>14.303812311023202</v>
      </c>
      <c r="I265" s="99">
        <v>14.359520582598366</v>
      </c>
      <c r="J265" s="99">
        <v>13.837713421727274</v>
      </c>
      <c r="K265" s="99">
        <v>13.810057908142884</v>
      </c>
      <c r="L265" s="99">
        <v>13.378136535210574</v>
      </c>
      <c r="M265" s="99">
        <v>13.37386759107588</v>
      </c>
      <c r="N265" s="99">
        <v>13.457061095074678</v>
      </c>
      <c r="O265" s="99">
        <v>13.838872760139228</v>
      </c>
      <c r="P265" s="99">
        <v>14.967792377242766</v>
      </c>
      <c r="Q265" s="99">
        <v>13.603160432492562</v>
      </c>
      <c r="R265" s="99">
        <v>13.909461610537598</v>
      </c>
      <c r="S265" s="99">
        <v>15.797716255636225</v>
      </c>
      <c r="T265" s="99">
        <v>18.845364222831201</v>
      </c>
      <c r="U265" s="99">
        <v>15.191082881338302</v>
      </c>
      <c r="V265" s="99">
        <v>19.723487852800702</v>
      </c>
      <c r="W265" s="99">
        <v>22.614802755889571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15.556456381403246</v>
      </c>
      <c r="U266" s="99">
        <v>12.774843167690989</v>
      </c>
      <c r="V266" s="99">
        <v>17.13197124615537</v>
      </c>
      <c r="W266" s="99">
        <v>20.169465580447152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5.4552119653759723</v>
      </c>
      <c r="U267" s="102">
        <v>4.2435797027628483</v>
      </c>
      <c r="V267" s="102">
        <v>5.7641816133504546</v>
      </c>
      <c r="W267" s="102">
        <v>6.7206151731228481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10.101244416027276</v>
      </c>
      <c r="U268" s="105">
        <v>8.5312634649281378</v>
      </c>
      <c r="V268" s="105">
        <v>11.367789632804913</v>
      </c>
      <c r="W268" s="105">
        <v>13.448850407324304</v>
      </c>
      <c r="DA268" s="132" t="s">
        <v>2758</v>
      </c>
    </row>
    <row r="269" spans="1:105" ht="12" customHeight="1" x14ac:dyDescent="0.25">
      <c r="A269" s="106" t="s">
        <v>122</v>
      </c>
      <c r="B269" s="102">
        <v>15.595004126679276</v>
      </c>
      <c r="C269" s="102">
        <v>12.588049089042048</v>
      </c>
      <c r="D269" s="102">
        <v>12.927423342483918</v>
      </c>
      <c r="E269" s="102">
        <v>13.418252987501097</v>
      </c>
      <c r="F269" s="102">
        <v>12.926190967350596</v>
      </c>
      <c r="G269" s="102">
        <v>12.71675448321858</v>
      </c>
      <c r="H269" s="102">
        <v>12.794544277021364</v>
      </c>
      <c r="I269" s="102">
        <v>13.890805066030511</v>
      </c>
      <c r="J269" s="102">
        <v>12.734997935341433</v>
      </c>
      <c r="K269" s="102">
        <v>10.073252958390977</v>
      </c>
      <c r="L269" s="102">
        <v>9.3720338936857246</v>
      </c>
      <c r="M269" s="102">
        <v>10.101640739205461</v>
      </c>
      <c r="N269" s="102">
        <v>11.328290665702793</v>
      </c>
      <c r="O269" s="102">
        <v>13.884062207874022</v>
      </c>
      <c r="P269" s="102">
        <v>13.730144470799802</v>
      </c>
      <c r="Q269" s="102">
        <v>15.453131177966428</v>
      </c>
      <c r="R269" s="102">
        <v>15.999492540173271</v>
      </c>
      <c r="S269" s="102">
        <v>16.552423266037483</v>
      </c>
      <c r="T269" s="102">
        <v>19.664124652517373</v>
      </c>
      <c r="U269" s="102">
        <v>23.125547184252103</v>
      </c>
      <c r="V269" s="102">
        <v>20.568165716167638</v>
      </c>
      <c r="W269" s="102">
        <v>24.732130263935254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9.9794848604457389</v>
      </c>
      <c r="P270" s="105">
        <v>10.033487396237611</v>
      </c>
      <c r="Q270" s="105">
        <v>11.602717193354813</v>
      </c>
      <c r="R270" s="105">
        <v>11.652796044317169</v>
      </c>
      <c r="S270" s="105">
        <v>11.967067403417646</v>
      </c>
      <c r="T270" s="105">
        <v>14.628250256468997</v>
      </c>
      <c r="U270" s="105">
        <v>17.563818079236096</v>
      </c>
      <c r="V270" s="105">
        <v>15.864795374970736</v>
      </c>
      <c r="W270" s="105">
        <v>19.538931504275276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4.8084701568478216</v>
      </c>
      <c r="P271" s="99">
        <v>4.3922827470149235</v>
      </c>
      <c r="Q271" s="99">
        <v>5.1407324804407022</v>
      </c>
      <c r="R271" s="99">
        <v>5.0643471518371266</v>
      </c>
      <c r="S271" s="99">
        <v>4.688233612673951</v>
      </c>
      <c r="T271" s="99">
        <v>5.9323965909713179</v>
      </c>
      <c r="U271" s="99">
        <v>6.7401651995315985</v>
      </c>
      <c r="V271" s="99">
        <v>6.1138977743511012</v>
      </c>
      <c r="W271" s="99">
        <v>7.4593265267272235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5.1710147035979199</v>
      </c>
      <c r="P272" s="99">
        <v>5.6412046492226855</v>
      </c>
      <c r="Q272" s="99">
        <v>6.4619847129141119</v>
      </c>
      <c r="R272" s="99">
        <v>6.5884488924800424</v>
      </c>
      <c r="S272" s="99">
        <v>7.2788337907436942</v>
      </c>
      <c r="T272" s="99">
        <v>8.6958536654976797</v>
      </c>
      <c r="U272" s="99">
        <v>10.823652879704492</v>
      </c>
      <c r="V272" s="99">
        <v>9.7508976006196342</v>
      </c>
      <c r="W272" s="99">
        <v>12.079604977548055</v>
      </c>
      <c r="DA272" s="63" t="s">
        <v>2762</v>
      </c>
    </row>
    <row r="273" spans="1:105" ht="12" customHeight="1" x14ac:dyDescent="0.25">
      <c r="A273" s="121" t="s">
        <v>54</v>
      </c>
      <c r="B273" s="123">
        <v>3.6207504152879619</v>
      </c>
      <c r="C273" s="123">
        <v>3.7972877620457655</v>
      </c>
      <c r="D273" s="123">
        <v>4.9276561234793554</v>
      </c>
      <c r="E273" s="123">
        <v>4.0806122516770236</v>
      </c>
      <c r="F273" s="123">
        <v>4.9792466103527895</v>
      </c>
      <c r="G273" s="123">
        <v>3.4861877834388895</v>
      </c>
      <c r="H273" s="123">
        <v>3.4543507615291205</v>
      </c>
      <c r="I273" s="123">
        <v>3.6302978817894531</v>
      </c>
      <c r="J273" s="123">
        <v>4.2197781385506508</v>
      </c>
      <c r="K273" s="123">
        <v>3.421226222694183</v>
      </c>
      <c r="L273" s="123">
        <v>3.2685984363324341</v>
      </c>
      <c r="M273" s="123">
        <v>3.855878249962037</v>
      </c>
      <c r="N273" s="123">
        <v>3.967318559510038</v>
      </c>
      <c r="O273" s="123">
        <v>3.1247498841277075</v>
      </c>
      <c r="P273" s="123">
        <v>3.375377147081347</v>
      </c>
      <c r="Q273" s="123">
        <v>3.4185582742929137</v>
      </c>
      <c r="R273" s="123">
        <v>4.6920132447748895</v>
      </c>
      <c r="S273" s="123">
        <v>4.9216006586869661</v>
      </c>
      <c r="T273" s="123">
        <v>5.435577934288605</v>
      </c>
      <c r="U273" s="123">
        <v>4.5824515333234102</v>
      </c>
      <c r="V273" s="123">
        <v>6.7575223573271934</v>
      </c>
      <c r="W273" s="123">
        <v>6.8768448209610931</v>
      </c>
      <c r="DA273" s="130" t="s">
        <v>2763</v>
      </c>
    </row>
    <row r="274" spans="1:105" ht="12" customHeight="1" x14ac:dyDescent="0.25">
      <c r="A274" s="97" t="s">
        <v>51</v>
      </c>
      <c r="B274" s="99">
        <v>4.5535452592979695</v>
      </c>
      <c r="C274" s="99">
        <v>4.3690675515382402</v>
      </c>
      <c r="D274" s="99">
        <v>7.4358829960040538</v>
      </c>
      <c r="E274" s="99">
        <v>4.9459238952164188</v>
      </c>
      <c r="F274" s="99">
        <v>6.751499514378974</v>
      </c>
      <c r="G274" s="99">
        <v>3.4853225704279343</v>
      </c>
      <c r="H274" s="99">
        <v>3.7921175433110546</v>
      </c>
      <c r="I274" s="99">
        <v>3.7681109413556686</v>
      </c>
      <c r="J274" s="99">
        <v>5.2621966122865782</v>
      </c>
      <c r="K274" s="99">
        <v>3.8519346414317983</v>
      </c>
      <c r="L274" s="99">
        <v>3.577203912036405</v>
      </c>
      <c r="M274" s="99">
        <v>4.0898324695524497</v>
      </c>
      <c r="N274" s="99">
        <v>4.0221804942625514</v>
      </c>
      <c r="O274" s="99">
        <v>3.1561726531375056</v>
      </c>
      <c r="P274" s="99">
        <v>3.4113729729277416</v>
      </c>
      <c r="Q274" s="99">
        <v>3.4334059512078587</v>
      </c>
      <c r="R274" s="99">
        <v>4.9480986236507585</v>
      </c>
      <c r="S274" s="99">
        <v>5.0871216612987604</v>
      </c>
      <c r="T274" s="99">
        <v>5.5711753199526868</v>
      </c>
      <c r="U274" s="99">
        <v>4.6071027058051817</v>
      </c>
      <c r="V274" s="99">
        <v>6.8023260682656659</v>
      </c>
      <c r="W274" s="99">
        <v>6.9169480444442373</v>
      </c>
      <c r="DA274" s="63" t="s">
        <v>2764</v>
      </c>
    </row>
    <row r="275" spans="1:105" ht="12" customHeight="1" x14ac:dyDescent="0.25">
      <c r="A275" s="97" t="s">
        <v>50</v>
      </c>
      <c r="B275" s="99">
        <v>4.4039733046921352</v>
      </c>
      <c r="C275" s="99">
        <v>4.5310504927352078</v>
      </c>
      <c r="D275" s="99">
        <v>4.0619091298990586</v>
      </c>
      <c r="E275" s="99">
        <v>3.9461310469828317</v>
      </c>
      <c r="F275" s="99">
        <v>4.2368774263866547</v>
      </c>
      <c r="G275" s="99">
        <v>4.4608419857304025</v>
      </c>
      <c r="H275" s="99">
        <v>4.0725506287829623</v>
      </c>
      <c r="I275" s="99">
        <v>4.1330963278094819</v>
      </c>
      <c r="J275" s="99">
        <v>3.9362147793382132</v>
      </c>
      <c r="K275" s="99">
        <v>3.6715714226841443</v>
      </c>
      <c r="L275" s="99">
        <v>3.2136733228056324</v>
      </c>
      <c r="M275" s="99">
        <v>3.4750659069420142</v>
      </c>
      <c r="N275" s="99">
        <v>3.5578812617488436</v>
      </c>
      <c r="O275" s="99">
        <v>3.5801258299724772</v>
      </c>
      <c r="P275" s="99">
        <v>3.9767092306729692</v>
      </c>
      <c r="Q275" s="99">
        <v>4.3179791996279491</v>
      </c>
      <c r="R275" s="99">
        <v>4.9218640569016889</v>
      </c>
      <c r="S275" s="99">
        <v>5.5381186249375833</v>
      </c>
      <c r="T275" s="99">
        <v>3.2076835856212589</v>
      </c>
      <c r="U275" s="99">
        <v>6.5313537985000432</v>
      </c>
      <c r="V275" s="99">
        <v>4.0702296656193866</v>
      </c>
      <c r="W275" s="99">
        <v>8.2176247700413008</v>
      </c>
      <c r="DA275" s="63" t="s">
        <v>2765</v>
      </c>
    </row>
    <row r="276" spans="1:105" ht="12" customHeight="1" x14ac:dyDescent="0.25">
      <c r="A276" s="109" t="s">
        <v>120</v>
      </c>
      <c r="B276" s="110">
        <v>2.9997803258122619</v>
      </c>
      <c r="C276" s="110">
        <v>3.3585876936073675</v>
      </c>
      <c r="D276" s="110">
        <v>3.0215157163103981</v>
      </c>
      <c r="E276" s="110">
        <v>3.352187797055016</v>
      </c>
      <c r="F276" s="110">
        <v>3.524665218544599</v>
      </c>
      <c r="G276" s="110">
        <v>3.4261628345356363</v>
      </c>
      <c r="H276" s="110">
        <v>3.0561938278024328</v>
      </c>
      <c r="I276" s="110">
        <v>3.4430249781709645</v>
      </c>
      <c r="J276" s="110">
        <v>2.8972282589566345</v>
      </c>
      <c r="K276" s="110">
        <v>2.6897743068797269</v>
      </c>
      <c r="L276" s="110">
        <v>2.4030187882361012</v>
      </c>
      <c r="M276" s="110">
        <v>2.7033964307544776</v>
      </c>
      <c r="N276" s="110">
        <v>2.7775926506134856</v>
      </c>
      <c r="O276" s="110">
        <v>2.7009647300761292</v>
      </c>
      <c r="P276" s="110">
        <v>3.1389662871148318</v>
      </c>
      <c r="Q276" s="110">
        <v>3.3180588379963982</v>
      </c>
      <c r="R276" s="110">
        <v>3.3926343422608642</v>
      </c>
      <c r="S276" s="110">
        <v>4.0677414465794239</v>
      </c>
      <c r="T276" s="110">
        <v>3.9031208854652752</v>
      </c>
      <c r="U276" s="110">
        <v>4.0019602195994199</v>
      </c>
      <c r="V276" s="110">
        <v>4.2721976263169763</v>
      </c>
      <c r="W276" s="110">
        <v>4.9271927611735293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68.45331918733774</v>
      </c>
      <c r="C278" s="118">
        <f t="shared" si="124"/>
        <v>88.041915929380266</v>
      </c>
      <c r="D278" s="118">
        <f t="shared" si="124"/>
        <v>148.6403370520793</v>
      </c>
      <c r="E278" s="118">
        <f t="shared" si="124"/>
        <v>97.964658779357336</v>
      </c>
      <c r="F278" s="118">
        <f t="shared" si="124"/>
        <v>125.95777113948346</v>
      </c>
      <c r="G278" s="118">
        <f t="shared" si="124"/>
        <v>66.903127948724986</v>
      </c>
      <c r="H278" s="118">
        <f t="shared" si="124"/>
        <v>66.601351390554584</v>
      </c>
      <c r="I278" s="118">
        <f t="shared" si="124"/>
        <v>61.120303672927086</v>
      </c>
      <c r="J278" s="118">
        <f t="shared" si="124"/>
        <v>92.509885280186381</v>
      </c>
      <c r="K278" s="118">
        <f t="shared" si="124"/>
        <v>75.51496287122329</v>
      </c>
      <c r="L278" s="118">
        <f t="shared" si="124"/>
        <v>98.6037001771099</v>
      </c>
      <c r="M278" s="118">
        <f t="shared" si="124"/>
        <v>105.87045989521344</v>
      </c>
      <c r="N278" s="118">
        <f t="shared" si="124"/>
        <v>117.82806807050314</v>
      </c>
      <c r="O278" s="118">
        <f t="shared" si="124"/>
        <v>92.263379300167145</v>
      </c>
      <c r="P278" s="118">
        <f t="shared" si="124"/>
        <v>80.921360616772205</v>
      </c>
      <c r="Q278" s="118">
        <f t="shared" si="124"/>
        <v>77.537872883284777</v>
      </c>
      <c r="R278" s="118">
        <f t="shared" ref="R278:V278" si="125">R279+R282+R284+R294</f>
        <v>111.54044744575505</v>
      </c>
      <c r="S278" s="118">
        <f t="shared" si="125"/>
        <v>120.89038740047879</v>
      </c>
      <c r="T278" s="118">
        <f t="shared" si="125"/>
        <v>98.531512754115624</v>
      </c>
      <c r="U278" s="118">
        <f t="shared" si="125"/>
        <v>86.539049764877788</v>
      </c>
      <c r="V278" s="118">
        <f t="shared" si="125"/>
        <v>132.61662052591598</v>
      </c>
      <c r="W278" s="118">
        <f t="shared" ref="W278" si="126">W279+W282+W284+W294</f>
        <v>126.96081919296282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59.411718218104753</v>
      </c>
      <c r="C279" s="123">
        <f t="shared" si="127"/>
        <v>79.609477893979331</v>
      </c>
      <c r="D279" s="123">
        <f t="shared" si="127"/>
        <v>136.42407268312635</v>
      </c>
      <c r="E279" s="123">
        <f t="shared" si="127"/>
        <v>88.678893624248332</v>
      </c>
      <c r="F279" s="123">
        <f t="shared" si="127"/>
        <v>114.10015066966085</v>
      </c>
      <c r="G279" s="123">
        <f t="shared" si="127"/>
        <v>58.331088910871344</v>
      </c>
      <c r="H279" s="123">
        <f t="shared" si="127"/>
        <v>57.652045076058464</v>
      </c>
      <c r="I279" s="123">
        <f t="shared" si="127"/>
        <v>51.60304033715299</v>
      </c>
      <c r="J279" s="123">
        <f t="shared" si="127"/>
        <v>80.141848332844617</v>
      </c>
      <c r="K279" s="123">
        <f t="shared" si="127"/>
        <v>65.804767576914855</v>
      </c>
      <c r="L279" s="123">
        <f t="shared" si="127"/>
        <v>91.756580123974288</v>
      </c>
      <c r="M279" s="123">
        <f t="shared" si="127"/>
        <v>97.340113780728714</v>
      </c>
      <c r="N279" s="123">
        <f t="shared" si="127"/>
        <v>108.14927762390414</v>
      </c>
      <c r="O279" s="123">
        <f t="shared" si="127"/>
        <v>83.678406638936593</v>
      </c>
      <c r="P279" s="123">
        <f t="shared" si="127"/>
        <v>70.230969399668282</v>
      </c>
      <c r="Q279" s="123">
        <f t="shared" si="127"/>
        <v>67.625587709140902</v>
      </c>
      <c r="R279" s="123">
        <f t="shared" ref="R279:V279" si="128">SUM(R280:R281)</f>
        <v>98.379948354600344</v>
      </c>
      <c r="S279" s="123">
        <f t="shared" si="128"/>
        <v>105.5024878390378</v>
      </c>
      <c r="T279" s="123">
        <f t="shared" si="128"/>
        <v>82.247186956418091</v>
      </c>
      <c r="U279" s="123">
        <f t="shared" si="128"/>
        <v>70.320367248326917</v>
      </c>
      <c r="V279" s="123">
        <f t="shared" si="128"/>
        <v>109.02552044797139</v>
      </c>
      <c r="W279" s="123">
        <f t="shared" ref="W279" si="129">SUM(W280:W281)</f>
        <v>106.76291104214422</v>
      </c>
      <c r="DA279" s="130" t="s">
        <v>2916</v>
      </c>
    </row>
    <row r="280" spans="1:105" ht="12" customHeight="1" x14ac:dyDescent="0.25">
      <c r="A280" s="97" t="s">
        <v>51</v>
      </c>
      <c r="B280" s="99">
        <v>58.833826577465985</v>
      </c>
      <c r="C280" s="99">
        <v>78.848875476004281</v>
      </c>
      <c r="D280" s="99">
        <v>135.15041881231733</v>
      </c>
      <c r="E280" s="99">
        <v>87.864805081047976</v>
      </c>
      <c r="F280" s="99">
        <v>113.07115497376246</v>
      </c>
      <c r="G280" s="99">
        <v>57.814170359852923</v>
      </c>
      <c r="H280" s="99">
        <v>57.152209579039585</v>
      </c>
      <c r="I280" s="99">
        <v>51.163633912498376</v>
      </c>
      <c r="J280" s="99">
        <v>79.469223727203058</v>
      </c>
      <c r="K280" s="99">
        <v>65.259395304849747</v>
      </c>
      <c r="L280" s="99">
        <v>91.028863936061171</v>
      </c>
      <c r="M280" s="99">
        <v>96.577429051676376</v>
      </c>
      <c r="N280" s="99">
        <v>107.31811629008057</v>
      </c>
      <c r="O280" s="99">
        <v>83.033861366293209</v>
      </c>
      <c r="P280" s="99">
        <v>69.68610198968166</v>
      </c>
      <c r="Q280" s="99">
        <v>67.119050658000788</v>
      </c>
      <c r="R280" s="99">
        <v>97.650614242855553</v>
      </c>
      <c r="S280" s="99">
        <v>104.71670186950722</v>
      </c>
      <c r="T280" s="99">
        <v>81.613895862030631</v>
      </c>
      <c r="U280" s="99">
        <v>69.785012478702242</v>
      </c>
      <c r="V280" s="99">
        <v>108.19808033194326</v>
      </c>
      <c r="W280" s="99">
        <v>105.97666409096129</v>
      </c>
      <c r="DA280" s="63" t="s">
        <v>2917</v>
      </c>
    </row>
    <row r="281" spans="1:105" ht="12" customHeight="1" x14ac:dyDescent="0.25">
      <c r="A281" s="97" t="s">
        <v>53</v>
      </c>
      <c r="B281" s="99">
        <v>0.57789164063876697</v>
      </c>
      <c r="C281" s="99">
        <v>0.76060241797504524</v>
      </c>
      <c r="D281" s="99">
        <v>1.273653870809021</v>
      </c>
      <c r="E281" s="99">
        <v>0.81408854320035084</v>
      </c>
      <c r="F281" s="99">
        <v>1.0289956958983881</v>
      </c>
      <c r="G281" s="99">
        <v>0.51691855101842388</v>
      </c>
      <c r="H281" s="99">
        <v>0.49983549701888053</v>
      </c>
      <c r="I281" s="99">
        <v>0.43940642465461538</v>
      </c>
      <c r="J281" s="99">
        <v>0.67262460564155702</v>
      </c>
      <c r="K281" s="99">
        <v>0.54537227206511463</v>
      </c>
      <c r="L281" s="99">
        <v>0.72771618791312309</v>
      </c>
      <c r="M281" s="99">
        <v>0.76268472905233264</v>
      </c>
      <c r="N281" s="99">
        <v>0.83116133382357915</v>
      </c>
      <c r="O281" s="99">
        <v>0.64454527264338213</v>
      </c>
      <c r="P281" s="99">
        <v>0.54486740998661853</v>
      </c>
      <c r="Q281" s="99">
        <v>0.50653705114010994</v>
      </c>
      <c r="R281" s="99">
        <v>0.7293341117447899</v>
      </c>
      <c r="S281" s="99">
        <v>0.78578596953057855</v>
      </c>
      <c r="T281" s="99">
        <v>0.63329109438746201</v>
      </c>
      <c r="U281" s="99">
        <v>0.5353547696246812</v>
      </c>
      <c r="V281" s="99">
        <v>0.82744011602812284</v>
      </c>
      <c r="W281" s="99">
        <v>0.78624695118292598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1.0707042117107055E-2</v>
      </c>
      <c r="C282" s="123">
        <f t="shared" si="130"/>
        <v>2.2059885339998499E-2</v>
      </c>
      <c r="D282" s="123">
        <f t="shared" si="130"/>
        <v>3.8003329063635335E-2</v>
      </c>
      <c r="E282" s="123">
        <f t="shared" si="130"/>
        <v>5.6804405025877573E-2</v>
      </c>
      <c r="F282" s="123">
        <f t="shared" si="130"/>
        <v>6.4849160552248653E-2</v>
      </c>
      <c r="G282" s="123">
        <f t="shared" si="130"/>
        <v>8.4082070101747383E-2</v>
      </c>
      <c r="H282" s="123">
        <f t="shared" si="130"/>
        <v>0.11126936620162241</v>
      </c>
      <c r="I282" s="123">
        <f t="shared" si="130"/>
        <v>0.1532913975979166</v>
      </c>
      <c r="J282" s="123">
        <f t="shared" si="130"/>
        <v>0.13041294349589103</v>
      </c>
      <c r="K282" s="123">
        <f t="shared" si="130"/>
        <v>0.16439862479255438</v>
      </c>
      <c r="L282" s="123">
        <f t="shared" si="130"/>
        <v>0.21691764506237399</v>
      </c>
      <c r="M282" s="123">
        <f t="shared" si="130"/>
        <v>0.20380963843709907</v>
      </c>
      <c r="N282" s="123">
        <f t="shared" si="130"/>
        <v>0.31206846395184579</v>
      </c>
      <c r="O282" s="123">
        <f t="shared" si="130"/>
        <v>0.30490711368540835</v>
      </c>
      <c r="P282" s="123">
        <f t="shared" si="130"/>
        <v>0.21611544734363805</v>
      </c>
      <c r="Q282" s="123">
        <f t="shared" si="130"/>
        <v>0.25487452028000285</v>
      </c>
      <c r="R282" s="123">
        <f t="shared" si="130"/>
        <v>0.23313990822919575</v>
      </c>
      <c r="S282" s="123">
        <f t="shared" si="130"/>
        <v>0.34107375658819683</v>
      </c>
      <c r="T282" s="123">
        <f t="shared" si="130"/>
        <v>0.61320626559311975</v>
      </c>
      <c r="U282" s="123">
        <f t="shared" si="130"/>
        <v>0.76051778049484131</v>
      </c>
      <c r="V282" s="123">
        <f t="shared" si="130"/>
        <v>0.84695569594210274</v>
      </c>
      <c r="W282" s="123">
        <f t="shared" si="130"/>
        <v>0.93982511319737394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1.0707042117107055E-2</v>
      </c>
      <c r="C283" s="99">
        <f>RES_hhdet_tess!C8</f>
        <v>2.2059885339998499E-2</v>
      </c>
      <c r="D283" s="99">
        <f>RES_hhdet_tess!D8</f>
        <v>3.8003329063635335E-2</v>
      </c>
      <c r="E283" s="99">
        <f>RES_hhdet_tess!E8</f>
        <v>5.6804405025877573E-2</v>
      </c>
      <c r="F283" s="99">
        <f>RES_hhdet_tess!F8</f>
        <v>6.4849160552248653E-2</v>
      </c>
      <c r="G283" s="99">
        <f>RES_hhdet_tess!G8</f>
        <v>8.4082070101747383E-2</v>
      </c>
      <c r="H283" s="99">
        <f>RES_hhdet_tess!H8</f>
        <v>0.11126936620162241</v>
      </c>
      <c r="I283" s="99">
        <f>RES_hhdet_tess!I8</f>
        <v>0.1532913975979166</v>
      </c>
      <c r="J283" s="99">
        <f>RES_hhdet_tess!J8</f>
        <v>0.13041294349589103</v>
      </c>
      <c r="K283" s="99">
        <f>RES_hhdet_tess!K8</f>
        <v>0.16439862479255438</v>
      </c>
      <c r="L283" s="99">
        <f>RES_hhdet_tess!L8</f>
        <v>0.21691764506237399</v>
      </c>
      <c r="M283" s="99">
        <f>RES_hhdet_tess!M8</f>
        <v>0.20380963843709907</v>
      </c>
      <c r="N283" s="99">
        <f>RES_hhdet_tess!N8</f>
        <v>0.31206846395184579</v>
      </c>
      <c r="O283" s="99">
        <f>RES_hhdet_tess!O8</f>
        <v>0.30490711368540835</v>
      </c>
      <c r="P283" s="99">
        <f>RES_hhdet_tess!P8</f>
        <v>0.21611544734363805</v>
      </c>
      <c r="Q283" s="99">
        <f>RES_hhdet_tess!Q8</f>
        <v>0.25487452028000285</v>
      </c>
      <c r="R283" s="99">
        <f>RES_hhdet_tess!R8</f>
        <v>0.23313990822919575</v>
      </c>
      <c r="S283" s="99">
        <f>RES_hhdet_tess!S8</f>
        <v>0.34107375658819683</v>
      </c>
      <c r="T283" s="99">
        <f>RES_hhdet_tess!T8</f>
        <v>0.61320626559311975</v>
      </c>
      <c r="U283" s="99">
        <f>RES_hhdet_tess!U8</f>
        <v>0.76051778049484131</v>
      </c>
      <c r="V283" s="99">
        <f>RES_hhdet_tess!V8</f>
        <v>0.84695569594210274</v>
      </c>
      <c r="W283" s="99">
        <f>RES_hhdet_tess!W8</f>
        <v>0.93982511319737394</v>
      </c>
      <c r="DA283" s="63" t="s">
        <v>2920</v>
      </c>
    </row>
    <row r="284" spans="1:105" ht="12" customHeight="1" x14ac:dyDescent="0.25">
      <c r="A284" s="121" t="s">
        <v>55</v>
      </c>
      <c r="B284" s="123">
        <v>6.6582102201128563</v>
      </c>
      <c r="C284" s="123">
        <v>5.9099993163792712</v>
      </c>
      <c r="D284" s="123">
        <v>9.0662803330694981</v>
      </c>
      <c r="E284" s="123">
        <v>6.5802249056713142</v>
      </c>
      <c r="F284" s="123">
        <v>8.5998476391175291</v>
      </c>
      <c r="G284" s="123">
        <v>6.178554008255043</v>
      </c>
      <c r="H284" s="123">
        <v>6.5815221887748745</v>
      </c>
      <c r="I284" s="123">
        <v>6.9751065605582916</v>
      </c>
      <c r="J284" s="123">
        <v>9.5658717575897327</v>
      </c>
      <c r="K284" s="123">
        <v>7.3792694813524973</v>
      </c>
      <c r="L284" s="123">
        <v>4.6149737203001484</v>
      </c>
      <c r="M284" s="123">
        <v>5.9975880899783567</v>
      </c>
      <c r="N284" s="123">
        <v>7.028706482471418</v>
      </c>
      <c r="O284" s="123">
        <v>6.4192013618172847</v>
      </c>
      <c r="P284" s="123">
        <v>8.4179378877239461</v>
      </c>
      <c r="Q284" s="123">
        <v>7.5505513793184083</v>
      </c>
      <c r="R284" s="123">
        <v>10.074540816055269</v>
      </c>
      <c r="S284" s="123">
        <v>12.030991588833416</v>
      </c>
      <c r="T284" s="123">
        <v>12.413309340531768</v>
      </c>
      <c r="U284" s="123">
        <v>12.723820190853047</v>
      </c>
      <c r="V284" s="123">
        <v>18.738104134924647</v>
      </c>
      <c r="W284" s="123">
        <v>15.167497081721043</v>
      </c>
      <c r="DA284" s="130" t="s">
        <v>2921</v>
      </c>
    </row>
    <row r="285" spans="1:105" ht="12" customHeight="1" x14ac:dyDescent="0.25">
      <c r="A285" s="97" t="s">
        <v>143</v>
      </c>
      <c r="B285" s="99">
        <v>5.9154157900930597</v>
      </c>
      <c r="C285" s="99">
        <v>5.5849225462091656</v>
      </c>
      <c r="D285" s="99">
        <v>9.499382331521014</v>
      </c>
      <c r="E285" s="99">
        <v>6.439257932276079</v>
      </c>
      <c r="F285" s="99">
        <v>8.8436453149029681</v>
      </c>
      <c r="G285" s="99">
        <v>5.9462771514354182</v>
      </c>
      <c r="H285" s="99">
        <v>6.4335368528257035</v>
      </c>
      <c r="I285" s="99">
        <v>6.7679360467460308</v>
      </c>
      <c r="J285" s="99">
        <v>9.9479031599225838</v>
      </c>
      <c r="K285" s="99">
        <v>7.5386047282571225</v>
      </c>
      <c r="L285" s="99">
        <v>4.5198476632450424</v>
      </c>
      <c r="M285" s="99">
        <v>5.9978820234177332</v>
      </c>
      <c r="N285" s="99">
        <v>7.0615469537850819</v>
      </c>
      <c r="O285" s="99">
        <v>6.2717157154077032</v>
      </c>
      <c r="P285" s="99">
        <v>8.4230172275110018</v>
      </c>
      <c r="Q285" s="99">
        <v>7.4314212478909152</v>
      </c>
      <c r="R285" s="99">
        <v>10.0759591366302</v>
      </c>
      <c r="S285" s="99">
        <v>12.130574016557945</v>
      </c>
      <c r="T285" s="99">
        <v>12.35523587743025</v>
      </c>
      <c r="U285" s="99">
        <v>12.373539492067609</v>
      </c>
      <c r="V285" s="99">
        <v>19.327784992786544</v>
      </c>
      <c r="W285" s="99">
        <v>14.756344388058368</v>
      </c>
      <c r="DA285" s="63" t="s">
        <v>2922</v>
      </c>
    </row>
    <row r="286" spans="1:105" ht="12" customHeight="1" x14ac:dyDescent="0.25">
      <c r="A286" s="97" t="s">
        <v>124</v>
      </c>
      <c r="B286" s="99">
        <v>7.6150121140079623</v>
      </c>
      <c r="C286" s="99">
        <v>7.4543769765700407</v>
      </c>
      <c r="D286" s="99">
        <v>7.420416837850877</v>
      </c>
      <c r="E286" s="99">
        <v>7.2706702918728494</v>
      </c>
      <c r="F286" s="99">
        <v>7.2189371468878774</v>
      </c>
      <c r="G286" s="99">
        <v>7.3163098609145294</v>
      </c>
      <c r="H286" s="99">
        <v>7.4201145289310579</v>
      </c>
      <c r="I286" s="99">
        <v>7.5405491146063079</v>
      </c>
      <c r="J286" s="99">
        <v>7.2851789562442972</v>
      </c>
      <c r="K286" s="99">
        <v>7.2968987933213079</v>
      </c>
      <c r="L286" s="99">
        <v>7.0889756094177505</v>
      </c>
      <c r="M286" s="99">
        <v>7.1043206045514289</v>
      </c>
      <c r="N286" s="99">
        <v>7.1504761372729497</v>
      </c>
      <c r="O286" s="99">
        <v>7.4973801738731547</v>
      </c>
      <c r="P286" s="99">
        <v>8.4467348417172925</v>
      </c>
      <c r="Q286" s="99">
        <v>9.0945654912724656</v>
      </c>
      <c r="R286" s="99">
        <v>9.669757015532408</v>
      </c>
      <c r="S286" s="99">
        <v>11.681184706940034</v>
      </c>
      <c r="T286" s="99">
        <v>15.487038287682958</v>
      </c>
      <c r="U286" s="99">
        <v>12.764450891255947</v>
      </c>
      <c r="V286" s="99">
        <v>17.089345157744166</v>
      </c>
      <c r="W286" s="99">
        <v>20.113632586481515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14.799361074946944</v>
      </c>
      <c r="U287" s="99">
        <v>12.185902848611457</v>
      </c>
      <c r="V287" s="99">
        <v>16.331995943137315</v>
      </c>
      <c r="W287" s="99">
        <v>19.236752747955105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4.6981166589196679</v>
      </c>
      <c r="U288" s="102">
        <v>3.6546393836833193</v>
      </c>
      <c r="V288" s="102">
        <v>4.9642063103324023</v>
      </c>
      <c r="W288" s="102">
        <v>5.7879023406308026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10.101244416027276</v>
      </c>
      <c r="U289" s="105">
        <v>8.5312634649281378</v>
      </c>
      <c r="V289" s="105">
        <v>11.367789632804913</v>
      </c>
      <c r="W289" s="105">
        <v>13.448850407324304</v>
      </c>
      <c r="DA289" s="132" t="s">
        <v>2926</v>
      </c>
    </row>
    <row r="290" spans="1:105" ht="12" customHeight="1" x14ac:dyDescent="0.25">
      <c r="A290" s="106" t="s">
        <v>122</v>
      </c>
      <c r="B290" s="102">
        <v>8.558558900848066</v>
      </c>
      <c r="C290" s="102">
        <v>6.9083379972323131</v>
      </c>
      <c r="D290" s="102">
        <v>7.0945870365990036</v>
      </c>
      <c r="E290" s="102">
        <v>7.3639549952759324</v>
      </c>
      <c r="F290" s="102">
        <v>7.1548027509463425</v>
      </c>
      <c r="G290" s="102">
        <v>7.1785493535738238</v>
      </c>
      <c r="H290" s="102">
        <v>7.3171611836707866</v>
      </c>
      <c r="I290" s="102">
        <v>8.0049402465705803</v>
      </c>
      <c r="J290" s="102">
        <v>7.3448266968075222</v>
      </c>
      <c r="K290" s="102">
        <v>5.8170629994151151</v>
      </c>
      <c r="L290" s="102">
        <v>5.4176578335692565</v>
      </c>
      <c r="M290" s="102">
        <v>5.8444451233165804</v>
      </c>
      <c r="N290" s="102">
        <v>6.5574676993360708</v>
      </c>
      <c r="O290" s="102">
        <v>8.1336774434646113</v>
      </c>
      <c r="P290" s="102">
        <v>8.3595995890799912</v>
      </c>
      <c r="Q290" s="102">
        <v>9.6635601485208475</v>
      </c>
      <c r="R290" s="102">
        <v>10.059822832666745</v>
      </c>
      <c r="S290" s="102">
        <v>10.566099795779598</v>
      </c>
      <c r="T290" s="102">
        <v>12.786573894154266</v>
      </c>
      <c r="U290" s="102">
        <v>15.459017400459091</v>
      </c>
      <c r="V290" s="102">
        <v>13.962642564986989</v>
      </c>
      <c r="W290" s="102">
        <v>17.194449630231158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8.1204283429806114</v>
      </c>
      <c r="P291" s="105">
        <v>8.335337755907803</v>
      </c>
      <c r="Q291" s="105">
        <v>9.6152010165729287</v>
      </c>
      <c r="R291" s="105">
        <v>9.829937326420902</v>
      </c>
      <c r="S291" s="105">
        <v>10.411126872162136</v>
      </c>
      <c r="T291" s="105">
        <v>12.717398083620401</v>
      </c>
      <c r="U291" s="105">
        <v>15.393015901162485</v>
      </c>
      <c r="V291" s="105">
        <v>13.920499081649458</v>
      </c>
      <c r="W291" s="105">
        <v>17.185287781496289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2.949413639382692</v>
      </c>
      <c r="P292" s="99">
        <v>2.6941331066851166</v>
      </c>
      <c r="Q292" s="99">
        <v>3.1532163036588177</v>
      </c>
      <c r="R292" s="99">
        <v>3.2414884339408609</v>
      </c>
      <c r="S292" s="99">
        <v>3.1322930814184415</v>
      </c>
      <c r="T292" s="99">
        <v>4.0215444181227236</v>
      </c>
      <c r="U292" s="99">
        <v>4.5693630214579919</v>
      </c>
      <c r="V292" s="99">
        <v>4.1696014810298214</v>
      </c>
      <c r="W292" s="99">
        <v>5.105682803948234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5.1710147035979199</v>
      </c>
      <c r="P293" s="99">
        <v>5.6412046492226855</v>
      </c>
      <c r="Q293" s="99">
        <v>6.4619847129141119</v>
      </c>
      <c r="R293" s="99">
        <v>6.5884488924800424</v>
      </c>
      <c r="S293" s="99">
        <v>7.2788337907436942</v>
      </c>
      <c r="T293" s="99">
        <v>8.6958536654976797</v>
      </c>
      <c r="U293" s="99">
        <v>10.823652879704492</v>
      </c>
      <c r="V293" s="99">
        <v>9.7508976006196342</v>
      </c>
      <c r="W293" s="99">
        <v>12.079604977548055</v>
      </c>
      <c r="DA293" s="63" t="s">
        <v>2930</v>
      </c>
    </row>
    <row r="294" spans="1:105" ht="12" customHeight="1" x14ac:dyDescent="0.25">
      <c r="A294" s="121" t="s">
        <v>54</v>
      </c>
      <c r="B294" s="123">
        <v>2.3726837070030302</v>
      </c>
      <c r="C294" s="123">
        <v>2.5003788336816601</v>
      </c>
      <c r="D294" s="123">
        <v>3.1119807068198266</v>
      </c>
      <c r="E294" s="123">
        <v>2.6487358444118132</v>
      </c>
      <c r="F294" s="123">
        <v>3.1929236701528407</v>
      </c>
      <c r="G294" s="123">
        <v>2.3094029594968504</v>
      </c>
      <c r="H294" s="123">
        <v>2.2565147595196211</v>
      </c>
      <c r="I294" s="123">
        <v>2.3888653776178836</v>
      </c>
      <c r="J294" s="123">
        <v>2.6717522462561401</v>
      </c>
      <c r="K294" s="123">
        <v>2.166527188163379</v>
      </c>
      <c r="L294" s="123">
        <v>2.0152286877730838</v>
      </c>
      <c r="M294" s="123">
        <v>2.3289483860692832</v>
      </c>
      <c r="N294" s="123">
        <v>2.3380155001757226</v>
      </c>
      <c r="O294" s="123">
        <v>1.8608641857278612</v>
      </c>
      <c r="P294" s="123">
        <v>2.0563378820363352</v>
      </c>
      <c r="Q294" s="123">
        <v>2.1068592745454753</v>
      </c>
      <c r="R294" s="123">
        <v>2.8528183668702316</v>
      </c>
      <c r="S294" s="123">
        <v>3.0158342160193743</v>
      </c>
      <c r="T294" s="123">
        <v>3.2578101915726392</v>
      </c>
      <c r="U294" s="123">
        <v>2.7343445452029824</v>
      </c>
      <c r="V294" s="123">
        <v>4.0060402470778289</v>
      </c>
      <c r="W294" s="123">
        <v>4.0905859559001811</v>
      </c>
      <c r="DA294" s="130" t="s">
        <v>2931</v>
      </c>
    </row>
    <row r="295" spans="1:105" ht="12" customHeight="1" x14ac:dyDescent="0.25">
      <c r="A295" s="97" t="s">
        <v>51</v>
      </c>
      <c r="B295" s="99">
        <v>2.615963583958528</v>
      </c>
      <c r="C295" s="99">
        <v>2.5154870763025587</v>
      </c>
      <c r="D295" s="99">
        <v>4.2902283975704334</v>
      </c>
      <c r="E295" s="99">
        <v>2.8589696314619713</v>
      </c>
      <c r="F295" s="99">
        <v>3.909087277973863</v>
      </c>
      <c r="G295" s="99">
        <v>2.0217622404191258</v>
      </c>
      <c r="H295" s="99">
        <v>2.2042170755170183</v>
      </c>
      <c r="I295" s="99">
        <v>2.1926010843606374</v>
      </c>
      <c r="J295" s="99">
        <v>3.0639788144061577</v>
      </c>
      <c r="K295" s="99">
        <v>2.2443877671086008</v>
      </c>
      <c r="L295" s="99">
        <v>2.0858174165233079</v>
      </c>
      <c r="M295" s="99">
        <v>2.3860137038844877</v>
      </c>
      <c r="N295" s="99">
        <v>2.3475783633320075</v>
      </c>
      <c r="O295" s="99">
        <v>1.8426520663773551</v>
      </c>
      <c r="P295" s="99">
        <v>1.9918009740845604</v>
      </c>
      <c r="Q295" s="99">
        <v>2.0049447169462682</v>
      </c>
      <c r="R295" s="99">
        <v>2.8921965509459762</v>
      </c>
      <c r="S295" s="99">
        <v>2.9774997022739353</v>
      </c>
      <c r="T295" s="99">
        <v>3.2687534096551198</v>
      </c>
      <c r="U295" s="99">
        <v>2.7099408721279232</v>
      </c>
      <c r="V295" s="99">
        <v>4.0142564661320188</v>
      </c>
      <c r="W295" s="99">
        <v>4.0893386200420228</v>
      </c>
      <c r="DA295" s="63" t="s">
        <v>2932</v>
      </c>
    </row>
    <row r="296" spans="1:105" ht="12" customHeight="1" x14ac:dyDescent="0.25">
      <c r="A296" s="97" t="s">
        <v>50</v>
      </c>
      <c r="B296" s="99">
        <v>2.568114107824722</v>
      </c>
      <c r="C296" s="99">
        <v>2.6465196621604208</v>
      </c>
      <c r="D296" s="99">
        <v>2.3758123538145073</v>
      </c>
      <c r="E296" s="99">
        <v>2.3111698521080726</v>
      </c>
      <c r="F296" s="99">
        <v>2.4875477268410524</v>
      </c>
      <c r="G296" s="99">
        <v>2.6246029347055568</v>
      </c>
      <c r="H296" s="99">
        <v>2.4034359641022647</v>
      </c>
      <c r="I296" s="99">
        <v>2.4430310671834259</v>
      </c>
      <c r="J296" s="99">
        <v>2.3274759689600986</v>
      </c>
      <c r="K296" s="99">
        <v>2.1723777675419611</v>
      </c>
      <c r="L296" s="99">
        <v>1.9029586935059448</v>
      </c>
      <c r="M296" s="99">
        <v>2.0597801673059681</v>
      </c>
      <c r="N296" s="99">
        <v>2.1127084543471084</v>
      </c>
      <c r="O296" s="99">
        <v>2.1259175200499576</v>
      </c>
      <c r="P296" s="99">
        <v>2.3614130416463741</v>
      </c>
      <c r="Q296" s="99">
        <v>2.5640628479728367</v>
      </c>
      <c r="R296" s="99">
        <v>2.9234384552866741</v>
      </c>
      <c r="S296" s="99">
        <v>3.2906323423119979</v>
      </c>
      <c r="T296" s="99">
        <v>1.9083020011790481</v>
      </c>
      <c r="U296" s="99">
        <v>3.9138499864125218</v>
      </c>
      <c r="V296" s="99">
        <v>2.4562604067298226</v>
      </c>
      <c r="W296" s="99">
        <v>4.9833275645935888</v>
      </c>
      <c r="DA296" s="63" t="s">
        <v>2933</v>
      </c>
    </row>
    <row r="297" spans="1:105" ht="12" customHeight="1" x14ac:dyDescent="0.25">
      <c r="A297" s="109" t="s">
        <v>120</v>
      </c>
      <c r="B297" s="110">
        <v>2.2112512680362135</v>
      </c>
      <c r="C297" s="110">
        <v>2.4809792513850142</v>
      </c>
      <c r="D297" s="110">
        <v>2.2371923681174608</v>
      </c>
      <c r="E297" s="110">
        <v>2.4900307746221579</v>
      </c>
      <c r="F297" s="110">
        <v>2.629747609629419</v>
      </c>
      <c r="G297" s="110">
        <v>2.5659240238286194</v>
      </c>
      <c r="H297" s="110">
        <v>2.3019421211265421</v>
      </c>
      <c r="I297" s="110">
        <v>2.6018820244636673</v>
      </c>
      <c r="J297" s="110">
        <v>2.1909861654565339</v>
      </c>
      <c r="K297" s="110">
        <v>2.0371322698974859</v>
      </c>
      <c r="L297" s="110">
        <v>1.8252857389912174</v>
      </c>
      <c r="M297" s="110">
        <v>2.060888811390718</v>
      </c>
      <c r="N297" s="110">
        <v>2.1372463941217861</v>
      </c>
      <c r="O297" s="110">
        <v>2.0845630577887415</v>
      </c>
      <c r="P297" s="110">
        <v>2.435563218986613</v>
      </c>
      <c r="Q297" s="110">
        <v>2.5816452795157794</v>
      </c>
      <c r="R297" s="110">
        <v>2.6519059269460756</v>
      </c>
      <c r="S297" s="110">
        <v>3.2023797339524114</v>
      </c>
      <c r="T297" s="110">
        <v>3.1535047567432422</v>
      </c>
      <c r="U297" s="110">
        <v>3.2870801285564673</v>
      </c>
      <c r="V297" s="110">
        <v>3.5565017141062931</v>
      </c>
      <c r="W297" s="110">
        <v>4.1373112668745753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45.499233884048252</v>
      </c>
      <c r="C299" s="118">
        <f t="shared" si="131"/>
        <v>59.548106434128002</v>
      </c>
      <c r="D299" s="118">
        <f t="shared" si="131"/>
        <v>102.068386405544</v>
      </c>
      <c r="E299" s="118">
        <f t="shared" si="131"/>
        <v>66.356135374864323</v>
      </c>
      <c r="F299" s="118">
        <f t="shared" si="131"/>
        <v>85.193755716800737</v>
      </c>
      <c r="G299" s="118">
        <f t="shared" si="131"/>
        <v>44.198274002815374</v>
      </c>
      <c r="H299" s="118">
        <f t="shared" si="131"/>
        <v>43.915880332498666</v>
      </c>
      <c r="I299" s="118">
        <f t="shared" si="131"/>
        <v>39.295632169729409</v>
      </c>
      <c r="J299" s="118">
        <f t="shared" si="131"/>
        <v>60.169126529026833</v>
      </c>
      <c r="K299" s="118">
        <f t="shared" si="131"/>
        <v>48.598295072902438</v>
      </c>
      <c r="L299" s="118">
        <f t="shared" si="131"/>
        <v>63.816992821314905</v>
      </c>
      <c r="M299" s="118">
        <f t="shared" si="131"/>
        <v>67.850788630982095</v>
      </c>
      <c r="N299" s="118">
        <f t="shared" si="131"/>
        <v>73.493112346572815</v>
      </c>
      <c r="O299" s="118">
        <f t="shared" si="131"/>
        <v>55.835750206529269</v>
      </c>
      <c r="P299" s="118">
        <f t="shared" si="131"/>
        <v>48.067381387460223</v>
      </c>
      <c r="Q299" s="118">
        <f t="shared" si="131"/>
        <v>46.204375681036922</v>
      </c>
      <c r="R299" s="118">
        <f t="shared" ref="R299:V299" si="132">R300+R303+R305+R315</f>
        <v>64.588713978218195</v>
      </c>
      <c r="S299" s="118">
        <f t="shared" si="132"/>
        <v>66.669395360611361</v>
      </c>
      <c r="T299" s="118">
        <f t="shared" si="132"/>
        <v>51.397511137729673</v>
      </c>
      <c r="U299" s="118">
        <f t="shared" si="132"/>
        <v>43.02259991279994</v>
      </c>
      <c r="V299" s="118">
        <f t="shared" si="132"/>
        <v>63.931396779631363</v>
      </c>
      <c r="W299" s="118">
        <f t="shared" ref="W299" si="133">W300+W303+W305+W315</f>
        <v>59.899831202879653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42.02270470895435</v>
      </c>
      <c r="C300" s="123">
        <f t="shared" si="134"/>
        <v>56.040649766122165</v>
      </c>
      <c r="D300" s="123">
        <f t="shared" si="134"/>
        <v>95.853936441780306</v>
      </c>
      <c r="E300" s="123">
        <f t="shared" si="134"/>
        <v>62.001721447743556</v>
      </c>
      <c r="F300" s="123">
        <f t="shared" si="134"/>
        <v>79.236496698995509</v>
      </c>
      <c r="G300" s="123">
        <f t="shared" si="134"/>
        <v>40.443980266955947</v>
      </c>
      <c r="H300" s="123">
        <f t="shared" si="134"/>
        <v>39.760390141985759</v>
      </c>
      <c r="I300" s="123">
        <f t="shared" si="134"/>
        <v>35.041983416694464</v>
      </c>
      <c r="J300" s="123">
        <f t="shared" si="134"/>
        <v>53.842093416115326</v>
      </c>
      <c r="K300" s="123">
        <f t="shared" si="134"/>
        <v>43.618585662558552</v>
      </c>
      <c r="L300" s="123">
        <f t="shared" si="134"/>
        <v>60.363913711710829</v>
      </c>
      <c r="M300" s="123">
        <f t="shared" si="134"/>
        <v>63.331812918387307</v>
      </c>
      <c r="N300" s="123">
        <f t="shared" si="134"/>
        <v>68.366972942669094</v>
      </c>
      <c r="O300" s="123">
        <f t="shared" si="134"/>
        <v>51.582772536572229</v>
      </c>
      <c r="P300" s="123">
        <f t="shared" si="134"/>
        <v>42.833724750653722</v>
      </c>
      <c r="Q300" s="123">
        <f t="shared" si="134"/>
        <v>41.362734750208126</v>
      </c>
      <c r="R300" s="123">
        <f t="shared" ref="R300:V300" si="135">SUM(R301:R302)</f>
        <v>58.015889642635578</v>
      </c>
      <c r="S300" s="123">
        <f t="shared" si="135"/>
        <v>59.294446951893057</v>
      </c>
      <c r="T300" s="123">
        <f t="shared" si="135"/>
        <v>44.029597072875276</v>
      </c>
      <c r="U300" s="123">
        <f t="shared" si="135"/>
        <v>36.145439755686986</v>
      </c>
      <c r="V300" s="123">
        <f t="shared" si="135"/>
        <v>53.490685196925071</v>
      </c>
      <c r="W300" s="123">
        <f t="shared" ref="W300" si="136">SUM(W301:W302)</f>
        <v>51.624836016486768</v>
      </c>
      <c r="DA300" s="130" t="s">
        <v>3084</v>
      </c>
    </row>
    <row r="301" spans="1:105" ht="12" customHeight="1" x14ac:dyDescent="0.25">
      <c r="A301" s="97" t="s">
        <v>51</v>
      </c>
      <c r="B301" s="99">
        <v>42.02270470895435</v>
      </c>
      <c r="C301" s="99">
        <v>56.040649766122165</v>
      </c>
      <c r="D301" s="99">
        <v>95.853936441780306</v>
      </c>
      <c r="E301" s="99">
        <v>62.001721447743556</v>
      </c>
      <c r="F301" s="99">
        <v>79.236496698995509</v>
      </c>
      <c r="G301" s="99">
        <v>40.443980266955947</v>
      </c>
      <c r="H301" s="99">
        <v>39.760390141985759</v>
      </c>
      <c r="I301" s="99">
        <v>35.041983416694464</v>
      </c>
      <c r="J301" s="99">
        <v>53.842093416115326</v>
      </c>
      <c r="K301" s="99">
        <v>43.618585662558552</v>
      </c>
      <c r="L301" s="99">
        <v>60.363913711710829</v>
      </c>
      <c r="M301" s="99">
        <v>63.331812918387307</v>
      </c>
      <c r="N301" s="99">
        <v>68.366972942669094</v>
      </c>
      <c r="O301" s="99">
        <v>51.582772536572229</v>
      </c>
      <c r="P301" s="99">
        <v>42.833724750653722</v>
      </c>
      <c r="Q301" s="99">
        <v>41.362734750208126</v>
      </c>
      <c r="R301" s="99">
        <v>58.015889642635578</v>
      </c>
      <c r="S301" s="99">
        <v>59.294446951893057</v>
      </c>
      <c r="T301" s="99">
        <v>44.029597072875276</v>
      </c>
      <c r="U301" s="99">
        <v>36.145439755686986</v>
      </c>
      <c r="V301" s="99">
        <v>53.490685196925071</v>
      </c>
      <c r="W301" s="99">
        <v>51.624836016486768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2.8107296458866999</v>
      </c>
      <c r="C305" s="123">
        <v>2.8248100829156249</v>
      </c>
      <c r="D305" s="123">
        <v>4.9949031395140651</v>
      </c>
      <c r="E305" s="123">
        <v>3.4956748497297649</v>
      </c>
      <c r="F305" s="123">
        <v>4.7977153258891994</v>
      </c>
      <c r="G305" s="123">
        <v>3.0987762190143076</v>
      </c>
      <c r="H305" s="123">
        <v>3.414520226481867</v>
      </c>
      <c r="I305" s="123">
        <v>3.5056439799531964</v>
      </c>
      <c r="J305" s="123">
        <v>5.2224181274441284</v>
      </c>
      <c r="K305" s="123">
        <v>4.0869617709711248</v>
      </c>
      <c r="L305" s="123">
        <v>2.4762291555125806</v>
      </c>
      <c r="M305" s="123">
        <v>3.2581790128318584</v>
      </c>
      <c r="N305" s="123">
        <v>3.7207269732575887</v>
      </c>
      <c r="O305" s="123">
        <v>3.1927855612898743</v>
      </c>
      <c r="P305" s="123">
        <v>4.184174075086605</v>
      </c>
      <c r="Q305" s="123">
        <v>3.8178796387721379</v>
      </c>
      <c r="R305" s="123">
        <v>5.0910210431691132</v>
      </c>
      <c r="S305" s="123">
        <v>5.8672967090646644</v>
      </c>
      <c r="T305" s="123">
        <v>5.571243391169836</v>
      </c>
      <c r="U305" s="123">
        <v>5.3396890866679154</v>
      </c>
      <c r="V305" s="123">
        <v>8.1313456742037715</v>
      </c>
      <c r="W305" s="123">
        <v>5.9189615350438149</v>
      </c>
      <c r="DA305" s="130" t="s">
        <v>3089</v>
      </c>
    </row>
    <row r="306" spans="1:105" ht="12" customHeight="1" x14ac:dyDescent="0.25">
      <c r="A306" s="97" t="s">
        <v>143</v>
      </c>
      <c r="B306" s="99">
        <v>3.7986348540901065</v>
      </c>
      <c r="C306" s="99">
        <v>3.5548913429941646</v>
      </c>
      <c r="D306" s="99">
        <v>6.0190721947418959</v>
      </c>
      <c r="E306" s="99">
        <v>4.0572822938655273</v>
      </c>
      <c r="F306" s="99">
        <v>5.53994771745616</v>
      </c>
      <c r="G306" s="99">
        <v>3.7131240988859737</v>
      </c>
      <c r="H306" s="99">
        <v>4.0090732536971876</v>
      </c>
      <c r="I306" s="99">
        <v>4.1665381204741623</v>
      </c>
      <c r="J306" s="99">
        <v>6.0529318021933696</v>
      </c>
      <c r="K306" s="99">
        <v>4.513915060521998</v>
      </c>
      <c r="L306" s="99">
        <v>2.6768649802753051</v>
      </c>
      <c r="M306" s="99">
        <v>3.5004536019730068</v>
      </c>
      <c r="N306" s="99">
        <v>3.995684546764211</v>
      </c>
      <c r="O306" s="99">
        <v>3.4492375120470209</v>
      </c>
      <c r="P306" s="99">
        <v>4.5629208070339216</v>
      </c>
      <c r="Q306" s="99">
        <v>4.0305582486372442</v>
      </c>
      <c r="R306" s="99">
        <v>5.3581958525166007</v>
      </c>
      <c r="S306" s="99">
        <v>6.2623068371620416</v>
      </c>
      <c r="T306" s="99">
        <v>6.1887691134519214</v>
      </c>
      <c r="U306" s="99">
        <v>6.0424814884032827</v>
      </c>
      <c r="V306" s="99">
        <v>9.1403371423200284</v>
      </c>
      <c r="W306" s="99">
        <v>6.9529035385784184</v>
      </c>
      <c r="DA306" s="63" t="s">
        <v>3090</v>
      </c>
    </row>
    <row r="307" spans="1:105" ht="12" customHeight="1" x14ac:dyDescent="0.25">
      <c r="A307" s="97" t="s">
        <v>124</v>
      </c>
      <c r="B307" s="99">
        <v>3.531286879409079</v>
      </c>
      <c r="C307" s="99">
        <v>3.4567960257224324</v>
      </c>
      <c r="D307" s="99">
        <v>3.4410477917752669</v>
      </c>
      <c r="E307" s="99">
        <v>3.3716062721647724</v>
      </c>
      <c r="F307" s="99">
        <v>3.3056663350895796</v>
      </c>
      <c r="G307" s="99">
        <v>3.2644050213654863</v>
      </c>
      <c r="H307" s="99">
        <v>3.2492540045720313</v>
      </c>
      <c r="I307" s="99">
        <v>3.261908695543045</v>
      </c>
      <c r="J307" s="99">
        <v>3.1433749808795683</v>
      </c>
      <c r="K307" s="99">
        <v>3.1370927544137377</v>
      </c>
      <c r="L307" s="99">
        <v>3.0389774953384348</v>
      </c>
      <c r="M307" s="99">
        <v>3.0380077619887977</v>
      </c>
      <c r="N307" s="99">
        <v>3.0569059983571636</v>
      </c>
      <c r="O307" s="99">
        <v>3.1436383361932267</v>
      </c>
      <c r="P307" s="99">
        <v>3.4000837164144668</v>
      </c>
      <c r="Q307" s="99">
        <v>3.0900939238450102</v>
      </c>
      <c r="R307" s="99">
        <v>3.1596732994497212</v>
      </c>
      <c r="S307" s="99">
        <v>3.5886092246303258</v>
      </c>
      <c r="T307" s="99">
        <v>4.2809129368583365</v>
      </c>
      <c r="U307" s="99">
        <v>3.4508063873248087</v>
      </c>
      <c r="V307" s="99">
        <v>4.4803875006422089</v>
      </c>
      <c r="W307" s="99">
        <v>5.1371785940278754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1.239205950054806</v>
      </c>
      <c r="U308" s="99">
        <v>0.9639715652796087</v>
      </c>
      <c r="V308" s="99">
        <v>1.3093914952886896</v>
      </c>
      <c r="W308" s="99">
        <v>1.5266549427265865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1.239205950054806</v>
      </c>
      <c r="U309" s="102">
        <v>0.9639715652796087</v>
      </c>
      <c r="V309" s="102">
        <v>1.3093914952886896</v>
      </c>
      <c r="W309" s="102">
        <v>1.5266549427265865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0.66579952920720187</v>
      </c>
      <c r="C315" s="123">
        <v>0.68264658509021026</v>
      </c>
      <c r="D315" s="123">
        <v>1.219546824249633</v>
      </c>
      <c r="E315" s="123">
        <v>0.85873907739101041</v>
      </c>
      <c r="F315" s="123">
        <v>1.1595436919160322</v>
      </c>
      <c r="G315" s="123">
        <v>0.65551751684512072</v>
      </c>
      <c r="H315" s="123">
        <v>0.74096996403104076</v>
      </c>
      <c r="I315" s="123">
        <v>0.74800477308174296</v>
      </c>
      <c r="J315" s="123">
        <v>1.1046149854673759</v>
      </c>
      <c r="K315" s="123">
        <v>0.89274763937276702</v>
      </c>
      <c r="L315" s="123">
        <v>0.97684995409150222</v>
      </c>
      <c r="M315" s="123">
        <v>1.2607966997629385</v>
      </c>
      <c r="N315" s="123">
        <v>1.4054124306461346</v>
      </c>
      <c r="O315" s="123">
        <v>1.0601921086671697</v>
      </c>
      <c r="P315" s="123">
        <v>1.0494825617199017</v>
      </c>
      <c r="Q315" s="123">
        <v>1.0237612920566523</v>
      </c>
      <c r="R315" s="123">
        <v>1.4818032924135014</v>
      </c>
      <c r="S315" s="123">
        <v>1.5076516996536315</v>
      </c>
      <c r="T315" s="123">
        <v>1.7966706736845561</v>
      </c>
      <c r="U315" s="123">
        <v>1.5374710704450372</v>
      </c>
      <c r="V315" s="123">
        <v>2.3093659085025231</v>
      </c>
      <c r="W315" s="123">
        <v>2.3560336513490761</v>
      </c>
      <c r="DA315" s="130" t="s">
        <v>3099</v>
      </c>
    </row>
    <row r="316" spans="1:105" ht="12" customHeight="1" x14ac:dyDescent="0.25">
      <c r="A316" s="97" t="s">
        <v>51</v>
      </c>
      <c r="B316" s="99">
        <v>1.7142704295779649</v>
      </c>
      <c r="C316" s="99">
        <v>1.6435451642841388</v>
      </c>
      <c r="D316" s="99">
        <v>2.8037167565783991</v>
      </c>
      <c r="E316" s="99">
        <v>1.8650399769081318</v>
      </c>
      <c r="F316" s="99">
        <v>2.5439997771281644</v>
      </c>
      <c r="G316" s="99">
        <v>1.3149176502481628</v>
      </c>
      <c r="H316" s="99">
        <v>1.4307024722017192</v>
      </c>
      <c r="I316" s="99">
        <v>1.4131378254168934</v>
      </c>
      <c r="J316" s="99">
        <v>1.9738063331213891</v>
      </c>
      <c r="K316" s="99">
        <v>1.4342378895401096</v>
      </c>
      <c r="L316" s="99">
        <v>1.3304171104476574</v>
      </c>
      <c r="M316" s="99">
        <v>1.5175427115463462</v>
      </c>
      <c r="N316" s="99">
        <v>1.4704418577633813</v>
      </c>
      <c r="O316" s="99">
        <v>1.1432606104940732</v>
      </c>
      <c r="P316" s="99">
        <v>1.2243474662901686</v>
      </c>
      <c r="Q316" s="99">
        <v>1.2371499042397729</v>
      </c>
      <c r="R316" s="99">
        <v>1.7777348036992484</v>
      </c>
      <c r="S316" s="99">
        <v>1.8070105426517646</v>
      </c>
      <c r="T316" s="99">
        <v>1.9534375161122701</v>
      </c>
      <c r="U316" s="99">
        <v>1.6043614905623698</v>
      </c>
      <c r="V316" s="99">
        <v>2.350880182134599</v>
      </c>
      <c r="W316" s="99">
        <v>2.4051487633956241</v>
      </c>
      <c r="DA316" s="63" t="s">
        <v>3100</v>
      </c>
    </row>
    <row r="317" spans="1:105" ht="12" customHeight="1" x14ac:dyDescent="0.25">
      <c r="A317" s="97" t="s">
        <v>50</v>
      </c>
      <c r="B317" s="99">
        <v>1.0004065758938656</v>
      </c>
      <c r="C317" s="99">
        <v>1.0292734299297299</v>
      </c>
      <c r="D317" s="99">
        <v>0.92270327794787033</v>
      </c>
      <c r="E317" s="99">
        <v>0.89640312863262017</v>
      </c>
      <c r="F317" s="99">
        <v>0.9624490761779928</v>
      </c>
      <c r="G317" s="99">
        <v>1.0133248654785183</v>
      </c>
      <c r="H317" s="99">
        <v>0.92512060083433778</v>
      </c>
      <c r="I317" s="99">
        <v>0.93887416182520222</v>
      </c>
      <c r="J317" s="99">
        <v>0.89415054927446858</v>
      </c>
      <c r="K317" s="99">
        <v>0.83403416437693012</v>
      </c>
      <c r="L317" s="99">
        <v>0.73001803200852755</v>
      </c>
      <c r="M317" s="99">
        <v>0.78939597142094808</v>
      </c>
      <c r="N317" s="99">
        <v>0.80820830741886729</v>
      </c>
      <c r="O317" s="99">
        <v>0.81326138353654809</v>
      </c>
      <c r="P317" s="99">
        <v>0.90334926883967193</v>
      </c>
      <c r="Q317" s="99">
        <v>0.98087215498748481</v>
      </c>
      <c r="R317" s="99">
        <v>1.1180506391657881</v>
      </c>
      <c r="S317" s="99">
        <v>1.2580390268408215</v>
      </c>
      <c r="T317" s="99">
        <v>0.72865740330972528</v>
      </c>
      <c r="U317" s="99">
        <v>1.4836623288672701</v>
      </c>
      <c r="V317" s="99">
        <v>0.92459337084210003</v>
      </c>
      <c r="W317" s="99">
        <v>1.866715642762582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1.6898844725692581</v>
      </c>
      <c r="D322" s="117">
        <f t="shared" si="138"/>
        <v>2.9183975978413872</v>
      </c>
      <c r="E322" s="117">
        <f t="shared" si="138"/>
        <v>1.8572623773168599</v>
      </c>
      <c r="F322" s="117">
        <f t="shared" si="138"/>
        <v>2.5219174779814546</v>
      </c>
      <c r="G322" s="117">
        <f t="shared" si="138"/>
        <v>0.28814578575260297</v>
      </c>
      <c r="H322" s="117">
        <f t="shared" si="138"/>
        <v>0.68775155365899299</v>
      </c>
      <c r="I322" s="117">
        <f t="shared" si="138"/>
        <v>1.3336509573110562</v>
      </c>
      <c r="J322" s="117">
        <f t="shared" si="138"/>
        <v>1.5438442575976823</v>
      </c>
      <c r="K322" s="117">
        <f t="shared" si="138"/>
        <v>0.16367565156550368</v>
      </c>
      <c r="L322" s="117">
        <f t="shared" si="138"/>
        <v>0</v>
      </c>
      <c r="M322" s="117">
        <f t="shared" si="138"/>
        <v>0</v>
      </c>
      <c r="N322" s="117">
        <f t="shared" si="138"/>
        <v>0.14595574714808848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1.9643740420844069</v>
      </c>
      <c r="S322" s="117">
        <f t="shared" si="139"/>
        <v>1.6436694907733467</v>
      </c>
      <c r="T322" s="117">
        <f t="shared" si="139"/>
        <v>1.4835593895480552</v>
      </c>
      <c r="U322" s="117">
        <f t="shared" si="139"/>
        <v>1.1640432992003171</v>
      </c>
      <c r="V322" s="117">
        <f t="shared" si="139"/>
        <v>2.9166494443007966</v>
      </c>
      <c r="W322" s="117">
        <f t="shared" ref="W322" si="140">W323+W326+W328+W338</f>
        <v>1.3636431568999829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1.5520097005898772</v>
      </c>
      <c r="D323" s="122">
        <f t="shared" si="141"/>
        <v>2.7014483108392322</v>
      </c>
      <c r="E323" s="122">
        <f t="shared" si="141"/>
        <v>1.6998671294481325</v>
      </c>
      <c r="F323" s="122">
        <f t="shared" si="141"/>
        <v>2.3098188937738335</v>
      </c>
      <c r="G323" s="122">
        <f t="shared" si="141"/>
        <v>0.24634395289238548</v>
      </c>
      <c r="H323" s="122">
        <f t="shared" si="141"/>
        <v>0.59020515224047188</v>
      </c>
      <c r="I323" s="122">
        <f t="shared" si="141"/>
        <v>1.1161998730514047</v>
      </c>
      <c r="J323" s="122">
        <f t="shared" si="141"/>
        <v>1.3234811825943924</v>
      </c>
      <c r="K323" s="122">
        <f t="shared" si="141"/>
        <v>0.14125298302357697</v>
      </c>
      <c r="L323" s="122">
        <f t="shared" si="141"/>
        <v>0</v>
      </c>
      <c r="M323" s="122">
        <f t="shared" si="141"/>
        <v>0</v>
      </c>
      <c r="N323" s="122">
        <f t="shared" si="141"/>
        <v>0.13257313477446331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1.6713162716424583</v>
      </c>
      <c r="S323" s="122">
        <f t="shared" si="142"/>
        <v>1.376416515134969</v>
      </c>
      <c r="T323" s="122">
        <f t="shared" si="142"/>
        <v>1.1652450519884088</v>
      </c>
      <c r="U323" s="122">
        <f t="shared" si="142"/>
        <v>0.8684288758015144</v>
      </c>
      <c r="V323" s="122">
        <f t="shared" si="142"/>
        <v>2.1880598332405463</v>
      </c>
      <c r="W323" s="122">
        <f t="shared" ref="W323" si="143">SUM(W324:W325)</f>
        <v>1.0099973388910102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1.5436745278003552</v>
      </c>
      <c r="D324" s="98">
        <v>2.6871335993147278</v>
      </c>
      <c r="E324" s="98">
        <v>1.6909203642670809</v>
      </c>
      <c r="F324" s="98">
        <v>2.2977523615231465</v>
      </c>
      <c r="G324" s="98">
        <v>0.24506589543488944</v>
      </c>
      <c r="H324" s="98">
        <v>0.58717674345378246</v>
      </c>
      <c r="I324" s="98">
        <v>1.1105119731835968</v>
      </c>
      <c r="J324" s="98">
        <v>1.3167579418227688</v>
      </c>
      <c r="K324" s="98">
        <v>0.14053617599996232</v>
      </c>
      <c r="L324" s="98">
        <v>0</v>
      </c>
      <c r="M324" s="98">
        <v>0</v>
      </c>
      <c r="N324" s="98">
        <v>0.13192719951555382</v>
      </c>
      <c r="O324" s="98">
        <v>0</v>
      </c>
      <c r="P324" s="98">
        <v>0</v>
      </c>
      <c r="Q324" s="98">
        <v>0</v>
      </c>
      <c r="R324" s="98">
        <v>1.6629328624084032</v>
      </c>
      <c r="S324" s="98">
        <v>1.3692445146807157</v>
      </c>
      <c r="T324" s="98">
        <v>1.1587515568389359</v>
      </c>
      <c r="U324" s="98">
        <v>0.86349867049057305</v>
      </c>
      <c r="V324" s="98">
        <v>2.1753846483054695</v>
      </c>
      <c r="W324" s="98">
        <v>1.0042263609381181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8.335172789521934E-3</v>
      </c>
      <c r="D325" s="98">
        <v>1.431471152450456E-2</v>
      </c>
      <c r="E325" s="98">
        <v>8.9467651810515997E-3</v>
      </c>
      <c r="F325" s="98">
        <v>1.2066532250687132E-2</v>
      </c>
      <c r="G325" s="98">
        <v>1.2780574574960406E-3</v>
      </c>
      <c r="H325" s="98">
        <v>3.0284087866894525E-3</v>
      </c>
      <c r="I325" s="98">
        <v>5.6878998678077438E-3</v>
      </c>
      <c r="J325" s="98">
        <v>6.7232407716235707E-3</v>
      </c>
      <c r="K325" s="98">
        <v>7.1680702361463929E-4</v>
      </c>
      <c r="L325" s="98">
        <v>0</v>
      </c>
      <c r="M325" s="98">
        <v>0</v>
      </c>
      <c r="N325" s="98">
        <v>6.4593525890949523E-4</v>
      </c>
      <c r="O325" s="98">
        <v>0</v>
      </c>
      <c r="P325" s="98">
        <v>0</v>
      </c>
      <c r="Q325" s="98">
        <v>0</v>
      </c>
      <c r="R325" s="98">
        <v>8.3834092340551673E-3</v>
      </c>
      <c r="S325" s="98">
        <v>7.1720004542533506E-3</v>
      </c>
      <c r="T325" s="98">
        <v>6.4934951494729455E-3</v>
      </c>
      <c r="U325" s="98">
        <v>4.9302053109413621E-3</v>
      </c>
      <c r="V325" s="98">
        <v>1.2675184935076585E-2</v>
      </c>
      <c r="W325" s="98">
        <v>5.7709779528919928E-3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7.5583339087458088E-4</v>
      </c>
      <c r="D326" s="122">
        <f t="shared" si="144"/>
        <v>1.2744147347451041E-3</v>
      </c>
      <c r="E326" s="122">
        <f t="shared" si="144"/>
        <v>1.7700017448425886E-3</v>
      </c>
      <c r="F326" s="122">
        <f t="shared" si="144"/>
        <v>1.7222495946767008E-3</v>
      </c>
      <c r="G326" s="122">
        <f t="shared" si="144"/>
        <v>4.2909384030349434E-4</v>
      </c>
      <c r="H326" s="122">
        <f t="shared" si="144"/>
        <v>8.4523386817919762E-4</v>
      </c>
      <c r="I326" s="122">
        <f t="shared" si="144"/>
        <v>2.8488066002076142E-3</v>
      </c>
      <c r="J326" s="122">
        <f t="shared" si="144"/>
        <v>1.7093629881482475E-3</v>
      </c>
      <c r="K326" s="122">
        <f t="shared" si="144"/>
        <v>3.3207927183779749E-4</v>
      </c>
      <c r="L326" s="122">
        <f t="shared" si="144"/>
        <v>0</v>
      </c>
      <c r="M326" s="122">
        <f t="shared" si="144"/>
        <v>0</v>
      </c>
      <c r="N326" s="122">
        <f t="shared" si="144"/>
        <v>2.7835324859436375E-4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4.0635169220853331E-3</v>
      </c>
      <c r="S326" s="122">
        <f t="shared" si="144"/>
        <v>2.4344011291830658E-3</v>
      </c>
      <c r="T326" s="122">
        <f t="shared" si="144"/>
        <v>4.368843443184077E-3</v>
      </c>
      <c r="U326" s="122">
        <f t="shared" si="144"/>
        <v>2.5315238586263119E-3</v>
      </c>
      <c r="V326" s="122">
        <f t="shared" si="144"/>
        <v>4.188230863706191E-3</v>
      </c>
      <c r="W326" s="122">
        <f t="shared" si="144"/>
        <v>1.123494520816533E-3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7.5583339087458088E-4</v>
      </c>
      <c r="D327" s="98">
        <v>1.2744147347451041E-3</v>
      </c>
      <c r="E327" s="98">
        <v>1.7700017448425886E-3</v>
      </c>
      <c r="F327" s="98">
        <v>1.7222495946767008E-3</v>
      </c>
      <c r="G327" s="98">
        <v>4.2909384030349434E-4</v>
      </c>
      <c r="H327" s="98">
        <v>8.4523386817919762E-4</v>
      </c>
      <c r="I327" s="98">
        <v>2.8488066002076142E-3</v>
      </c>
      <c r="J327" s="98">
        <v>1.7093629881482475E-3</v>
      </c>
      <c r="K327" s="98">
        <v>3.3207927183779749E-4</v>
      </c>
      <c r="L327" s="98">
        <v>0</v>
      </c>
      <c r="M327" s="98">
        <v>0</v>
      </c>
      <c r="N327" s="98">
        <v>2.7835324859436375E-4</v>
      </c>
      <c r="O327" s="98">
        <v>0</v>
      </c>
      <c r="P327" s="98">
        <v>0</v>
      </c>
      <c r="Q327" s="98">
        <v>0</v>
      </c>
      <c r="R327" s="98">
        <v>4.0635169220853331E-3</v>
      </c>
      <c r="S327" s="98">
        <v>2.4344011291830658E-3</v>
      </c>
      <c r="T327" s="98">
        <v>4.368843443184077E-3</v>
      </c>
      <c r="U327" s="98">
        <v>2.5315238586263119E-3</v>
      </c>
      <c r="V327" s="98">
        <v>4.188230863706191E-3</v>
      </c>
      <c r="W327" s="98">
        <v>1.123494520816533E-3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9.8913103777983485E-2</v>
      </c>
      <c r="D328" s="122">
        <v>0.17282752753762082</v>
      </c>
      <c r="E328" s="122">
        <v>0.11481227114684826</v>
      </c>
      <c r="F328" s="122">
        <v>0.16230229649249014</v>
      </c>
      <c r="G328" s="122">
        <v>3.232449851021723E-2</v>
      </c>
      <c r="H328" s="122">
        <v>7.5540425823333798E-2</v>
      </c>
      <c r="I328" s="122">
        <v>0.16432918692786086</v>
      </c>
      <c r="J328" s="122">
        <v>0.16513667754816744</v>
      </c>
      <c r="K328" s="122">
        <v>1.6606360259168191E-2</v>
      </c>
      <c r="L328" s="122">
        <v>0</v>
      </c>
      <c r="M328" s="122">
        <v>0</v>
      </c>
      <c r="N328" s="122">
        <v>9.555551527477257E-3</v>
      </c>
      <c r="O328" s="122">
        <v>0</v>
      </c>
      <c r="P328" s="122">
        <v>0</v>
      </c>
      <c r="Q328" s="122">
        <v>0</v>
      </c>
      <c r="R328" s="122">
        <v>0.21349984099168207</v>
      </c>
      <c r="S328" s="122">
        <v>0.20115938033926242</v>
      </c>
      <c r="T328" s="122">
        <v>0.23324064421330515</v>
      </c>
      <c r="U328" s="122">
        <v>0.22900328255283442</v>
      </c>
      <c r="V328" s="122">
        <v>0.55926702116209548</v>
      </c>
      <c r="W328" s="122">
        <v>0.26161318586809107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9.8913103777983485E-2</v>
      </c>
      <c r="D329" s="98">
        <v>0.17282752753762082</v>
      </c>
      <c r="E329" s="98">
        <v>0.11481227114684826</v>
      </c>
      <c r="F329" s="98">
        <v>9.843387131414881E-2</v>
      </c>
      <c r="G329" s="98">
        <v>8.9763218879777113E-4</v>
      </c>
      <c r="H329" s="98">
        <v>2.3733886935902726E-2</v>
      </c>
      <c r="I329" s="98">
        <v>8.460023086279396E-2</v>
      </c>
      <c r="J329" s="98">
        <v>0.16513667754816744</v>
      </c>
      <c r="K329" s="98">
        <v>1.6606360259168191E-2</v>
      </c>
      <c r="L329" s="98">
        <v>0</v>
      </c>
      <c r="M329" s="98">
        <v>0</v>
      </c>
      <c r="N329" s="98">
        <v>9.3176453396077111E-3</v>
      </c>
      <c r="O329" s="98">
        <v>0</v>
      </c>
      <c r="P329" s="98">
        <v>0</v>
      </c>
      <c r="Q329" s="98">
        <v>0</v>
      </c>
      <c r="R329" s="98">
        <v>0.20798676001838357</v>
      </c>
      <c r="S329" s="98">
        <v>0.18390721017386519</v>
      </c>
      <c r="T329" s="98">
        <v>0.17695025446885881</v>
      </c>
      <c r="U329" s="98">
        <v>0.17217329639689649</v>
      </c>
      <c r="V329" s="98">
        <v>0.51797279205620472</v>
      </c>
      <c r="W329" s="98">
        <v>0.1272819250754729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1.0023982599178943E-2</v>
      </c>
      <c r="G330" s="98">
        <v>4.1449666431526318E-3</v>
      </c>
      <c r="H330" s="98">
        <v>7.0689790187087719E-3</v>
      </c>
      <c r="I330" s="98">
        <v>9.3963801075576062E-3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2.5933140834152814E-4</v>
      </c>
      <c r="S330" s="98">
        <v>5.0002919886270346E-4</v>
      </c>
      <c r="T330" s="98">
        <v>5.0156585300649772E-3</v>
      </c>
      <c r="U330" s="98">
        <v>1.9437603562340094E-3</v>
      </c>
      <c r="V330" s="98">
        <v>3.4690910476362596E-3</v>
      </c>
      <c r="W330" s="98">
        <v>7.529413805910508E-3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1.1717079340443695E-4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4.1088503609124838E-5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7.6082289795312104E-5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5.3844442579162391E-2</v>
      </c>
      <c r="G334" s="101">
        <v>2.7281899678266826E-2</v>
      </c>
      <c r="H334" s="101">
        <v>4.4737559868722299E-2</v>
      </c>
      <c r="I334" s="101">
        <v>7.0332575957509275E-2</v>
      </c>
      <c r="J334" s="101">
        <v>0</v>
      </c>
      <c r="K334" s="101">
        <v>0</v>
      </c>
      <c r="L334" s="101">
        <v>0</v>
      </c>
      <c r="M334" s="101">
        <v>0</v>
      </c>
      <c r="N334" s="101">
        <v>2.3790618786954573E-4</v>
      </c>
      <c r="O334" s="101">
        <v>0</v>
      </c>
      <c r="P334" s="101">
        <v>0</v>
      </c>
      <c r="Q334" s="101">
        <v>0</v>
      </c>
      <c r="R334" s="101">
        <v>5.0036695312145919E-3</v>
      </c>
      <c r="S334" s="101">
        <v>1.1424410137830594E-2</v>
      </c>
      <c r="T334" s="101">
        <v>2.157595479410334E-2</v>
      </c>
      <c r="U334" s="101">
        <v>5.4637772650249092E-2</v>
      </c>
      <c r="V334" s="101">
        <v>3.1051343998904701E-2</v>
      </c>
      <c r="W334" s="101">
        <v>0.1226351870826542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2.5008003374239166E-4</v>
      </c>
      <c r="S335" s="104">
        <v>5.3277308287039016E-3</v>
      </c>
      <c r="T335" s="104">
        <v>2.9581605626873585E-2</v>
      </c>
      <c r="U335" s="104">
        <v>2.4845314945480822E-4</v>
      </c>
      <c r="V335" s="104">
        <v>6.7737940593497244E-3</v>
      </c>
      <c r="W335" s="104">
        <v>4.1666599040534559E-3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1.0701083918808752E-4</v>
      </c>
      <c r="S336" s="98">
        <v>2.0849607029873995E-3</v>
      </c>
      <c r="T336" s="98">
        <v>1.196972569688191E-2</v>
      </c>
      <c r="U336" s="98">
        <v>9.4229835603557697E-5</v>
      </c>
      <c r="V336" s="98">
        <v>2.5681557751492507E-3</v>
      </c>
      <c r="W336" s="98">
        <v>1.5581473473801927E-3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1.4306919455430413E-4</v>
      </c>
      <c r="S337" s="98">
        <v>3.2427701257165026E-3</v>
      </c>
      <c r="T337" s="98">
        <v>1.7611879929991674E-2</v>
      </c>
      <c r="U337" s="98">
        <v>1.5422331385125051E-4</v>
      </c>
      <c r="V337" s="98">
        <v>4.2056382842004733E-3</v>
      </c>
      <c r="W337" s="98">
        <v>2.6085125566732634E-3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3.820583481052281E-2</v>
      </c>
      <c r="D338" s="122">
        <v>4.2847344729788933E-2</v>
      </c>
      <c r="E338" s="122">
        <v>4.0812974977036807E-2</v>
      </c>
      <c r="F338" s="122">
        <v>4.8074038120454722E-2</v>
      </c>
      <c r="G338" s="122">
        <v>9.0482405096967474E-3</v>
      </c>
      <c r="H338" s="122">
        <v>2.1160741727008082E-2</v>
      </c>
      <c r="I338" s="122">
        <v>5.027309073158287E-2</v>
      </c>
      <c r="J338" s="122">
        <v>5.3517034466974256E-2</v>
      </c>
      <c r="K338" s="122">
        <v>5.484229010920722E-3</v>
      </c>
      <c r="L338" s="122">
        <v>0</v>
      </c>
      <c r="M338" s="122">
        <v>0</v>
      </c>
      <c r="N338" s="122">
        <v>3.5487075975535387E-3</v>
      </c>
      <c r="O338" s="122">
        <v>0</v>
      </c>
      <c r="P338" s="122">
        <v>0</v>
      </c>
      <c r="Q338" s="122">
        <v>0</v>
      </c>
      <c r="R338" s="122">
        <v>7.5494412528181398E-2</v>
      </c>
      <c r="S338" s="122">
        <v>6.3659194169932293E-2</v>
      </c>
      <c r="T338" s="122">
        <v>8.0704849903157155E-2</v>
      </c>
      <c r="U338" s="122">
        <v>6.4079616987341978E-2</v>
      </c>
      <c r="V338" s="122">
        <v>0.16513435903444906</v>
      </c>
      <c r="W338" s="122">
        <v>9.0909137620065208E-2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3.8623190559250145E-3</v>
      </c>
      <c r="D339" s="98">
        <v>1.3887764381087828E-2</v>
      </c>
      <c r="E339" s="98">
        <v>1.0135134964821475E-2</v>
      </c>
      <c r="F339" s="98">
        <v>1.0678562670313882E-2</v>
      </c>
      <c r="G339" s="98">
        <v>2.4999387450442088E-3</v>
      </c>
      <c r="H339" s="98">
        <v>5.193633042036498E-3</v>
      </c>
      <c r="I339" s="98">
        <v>1.6736324268617528E-2</v>
      </c>
      <c r="J339" s="98">
        <v>4.7467837990859386E-2</v>
      </c>
      <c r="K339" s="98">
        <v>4.9082124209516558E-3</v>
      </c>
      <c r="L339" s="98">
        <v>0</v>
      </c>
      <c r="M339" s="98">
        <v>0</v>
      </c>
      <c r="N339" s="98">
        <v>2.9595989398370345E-3</v>
      </c>
      <c r="O339" s="98">
        <v>0</v>
      </c>
      <c r="P339" s="98">
        <v>0</v>
      </c>
      <c r="Q339" s="98">
        <v>0</v>
      </c>
      <c r="R339" s="98">
        <v>7.0096531094360981E-2</v>
      </c>
      <c r="S339" s="98">
        <v>5.7457919584717389E-2</v>
      </c>
      <c r="T339" s="98">
        <v>7.5997356953745446E-2</v>
      </c>
      <c r="U339" s="98">
        <v>6.2862674083788844E-2</v>
      </c>
      <c r="V339" s="98">
        <v>0.16441173503258447</v>
      </c>
      <c r="W339" s="98">
        <v>8.8403599455625204E-2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3.4645081132243451E-3</v>
      </c>
      <c r="D340" s="98">
        <v>2.3839953481419661E-3</v>
      </c>
      <c r="E340" s="98">
        <v>1.3202569097657691E-3</v>
      </c>
      <c r="F340" s="98">
        <v>2.6826109978786519E-3</v>
      </c>
      <c r="G340" s="98">
        <v>5.9905934852308418E-4</v>
      </c>
      <c r="H340" s="98">
        <v>1.6448962555030905E-3</v>
      </c>
      <c r="I340" s="98">
        <v>3.0640652686504248E-3</v>
      </c>
      <c r="J340" s="98">
        <v>7.3679015596597849E-4</v>
      </c>
      <c r="K340" s="98">
        <v>5.4994446669992425E-5</v>
      </c>
      <c r="L340" s="98">
        <v>0</v>
      </c>
      <c r="M340" s="98">
        <v>0</v>
      </c>
      <c r="N340" s="98">
        <v>2.6737645939539888E-5</v>
      </c>
      <c r="O340" s="98">
        <v>0</v>
      </c>
      <c r="P340" s="98">
        <v>0</v>
      </c>
      <c r="Q340" s="98">
        <v>0</v>
      </c>
      <c r="R340" s="98">
        <v>1.8481697280374414E-4</v>
      </c>
      <c r="S340" s="98">
        <v>1.243930145314982E-4</v>
      </c>
      <c r="T340" s="98">
        <v>0</v>
      </c>
      <c r="U340" s="98">
        <v>9.7840274049841846E-5</v>
      </c>
      <c r="V340" s="98">
        <v>3.0585646543687159E-5</v>
      </c>
      <c r="W340" s="98">
        <v>1.8551528543438598E-4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3.0879007641373451E-2</v>
      </c>
      <c r="D341" s="33">
        <v>2.6575585000559138E-2</v>
      </c>
      <c r="E341" s="33">
        <v>2.9357583102449566E-2</v>
      </c>
      <c r="F341" s="33">
        <v>3.4712864452262189E-2</v>
      </c>
      <c r="G341" s="33">
        <v>5.9492424161294542E-3</v>
      </c>
      <c r="H341" s="33">
        <v>1.4322212429468493E-2</v>
      </c>
      <c r="I341" s="33">
        <v>3.0472701194314913E-2</v>
      </c>
      <c r="J341" s="33">
        <v>5.3124063201488913E-3</v>
      </c>
      <c r="K341" s="33">
        <v>5.2102214329907378E-4</v>
      </c>
      <c r="L341" s="33">
        <v>0</v>
      </c>
      <c r="M341" s="33">
        <v>0</v>
      </c>
      <c r="N341" s="33">
        <v>5.6237101177696416E-4</v>
      </c>
      <c r="O341" s="33">
        <v>0</v>
      </c>
      <c r="P341" s="33">
        <v>0</v>
      </c>
      <c r="Q341" s="33">
        <v>0</v>
      </c>
      <c r="R341" s="33">
        <v>5.21306446101667E-3</v>
      </c>
      <c r="S341" s="33">
        <v>6.0768815706834086E-3</v>
      </c>
      <c r="T341" s="33">
        <v>4.7074929494117087E-3</v>
      </c>
      <c r="U341" s="33">
        <v>1.1191026295032998E-3</v>
      </c>
      <c r="V341" s="33">
        <v>6.9203835532090786E-4</v>
      </c>
      <c r="W341" s="33">
        <v>2.3200228790056223E-3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0.96294752963529706</v>
      </c>
      <c r="D343" s="117">
        <f t="shared" si="145"/>
        <v>1.6736295148224674</v>
      </c>
      <c r="E343" s="117">
        <f t="shared" si="145"/>
        <v>1.0797504072426478</v>
      </c>
      <c r="F343" s="117">
        <f t="shared" si="145"/>
        <v>1.4746342211446626</v>
      </c>
      <c r="G343" s="117">
        <f t="shared" si="145"/>
        <v>0.17004382278250194</v>
      </c>
      <c r="H343" s="117">
        <f t="shared" si="145"/>
        <v>0.41115226206729799</v>
      </c>
      <c r="I343" s="117">
        <f t="shared" si="145"/>
        <v>0.81077666301666984</v>
      </c>
      <c r="J343" s="117">
        <f t="shared" si="145"/>
        <v>0.94570923806533258</v>
      </c>
      <c r="K343" s="117">
        <f t="shared" si="145"/>
        <v>0.10164172419601344</v>
      </c>
      <c r="L343" s="117">
        <f t="shared" si="145"/>
        <v>0</v>
      </c>
      <c r="M343" s="117">
        <f t="shared" si="145"/>
        <v>0</v>
      </c>
      <c r="N343" s="117">
        <f t="shared" si="145"/>
        <v>9.3508711194407554E-2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1.3412673264140091</v>
      </c>
      <c r="S343" s="117">
        <f t="shared" si="146"/>
        <v>1.156323179457023</v>
      </c>
      <c r="T343" s="117">
        <f t="shared" si="146"/>
        <v>1.0841756594078746</v>
      </c>
      <c r="U343" s="117">
        <f t="shared" si="146"/>
        <v>0.86546345776532008</v>
      </c>
      <c r="V343" s="117">
        <f t="shared" si="146"/>
        <v>2.2146694000242571</v>
      </c>
      <c r="W343" s="117">
        <f t="shared" ref="W343" si="147">W344+W347+W349+W359</f>
        <v>1.0394560563338149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0.87241210157672033</v>
      </c>
      <c r="D344" s="122">
        <f t="shared" si="148"/>
        <v>1.5332825426240324</v>
      </c>
      <c r="E344" s="122">
        <f t="shared" si="148"/>
        <v>0.97457364361452159</v>
      </c>
      <c r="F344" s="122">
        <f t="shared" si="148"/>
        <v>1.337996993915201</v>
      </c>
      <c r="G344" s="122">
        <f t="shared" si="148"/>
        <v>0.1442209474578261</v>
      </c>
      <c r="H344" s="122">
        <f t="shared" si="148"/>
        <v>0.34930284247570531</v>
      </c>
      <c r="I344" s="122">
        <f t="shared" si="148"/>
        <v>0.66797595538772248</v>
      </c>
      <c r="J344" s="122">
        <f t="shared" si="148"/>
        <v>0.80106040978195747</v>
      </c>
      <c r="K344" s="122">
        <f t="shared" si="148"/>
        <v>8.6490131608358833E-2</v>
      </c>
      <c r="L344" s="122">
        <f t="shared" si="148"/>
        <v>0</v>
      </c>
      <c r="M344" s="122">
        <f t="shared" si="148"/>
        <v>0</v>
      </c>
      <c r="N344" s="122">
        <f t="shared" si="148"/>
        <v>8.4047980578580664E-2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1.1308388764495747</v>
      </c>
      <c r="S344" s="122">
        <f t="shared" si="149"/>
        <v>0.96293891727089742</v>
      </c>
      <c r="T344" s="122">
        <f t="shared" si="149"/>
        <v>0.84332736444978029</v>
      </c>
      <c r="U344" s="122">
        <f t="shared" si="149"/>
        <v>0.64759644958072138</v>
      </c>
      <c r="V344" s="122">
        <f t="shared" si="149"/>
        <v>1.6701131689801254</v>
      </c>
      <c r="W344" s="122">
        <f t="shared" ref="W344" si="150">SUM(W345:W346)</f>
        <v>0.78362962792263591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0.86407692878719844</v>
      </c>
      <c r="D345" s="98">
        <v>1.5189678310995278</v>
      </c>
      <c r="E345" s="98">
        <v>0.96562687843346995</v>
      </c>
      <c r="F345" s="98">
        <v>1.3259304616645138</v>
      </c>
      <c r="G345" s="98">
        <v>0.14294289000033006</v>
      </c>
      <c r="H345" s="98">
        <v>0.34627443368901584</v>
      </c>
      <c r="I345" s="98">
        <v>0.66228805551991476</v>
      </c>
      <c r="J345" s="98">
        <v>0.79433716901033391</v>
      </c>
      <c r="K345" s="98">
        <v>8.5773324584744196E-2</v>
      </c>
      <c r="L345" s="98">
        <v>0</v>
      </c>
      <c r="M345" s="98">
        <v>0</v>
      </c>
      <c r="N345" s="98">
        <v>8.3402045319671173E-2</v>
      </c>
      <c r="O345" s="98">
        <v>0</v>
      </c>
      <c r="P345" s="98">
        <v>0</v>
      </c>
      <c r="Q345" s="98">
        <v>0</v>
      </c>
      <c r="R345" s="98">
        <v>1.1224554672155196</v>
      </c>
      <c r="S345" s="98">
        <v>0.95576691681664405</v>
      </c>
      <c r="T345" s="98">
        <v>0.83683386930030734</v>
      </c>
      <c r="U345" s="98">
        <v>0.64266624426978003</v>
      </c>
      <c r="V345" s="98">
        <v>1.6574379840450488</v>
      </c>
      <c r="W345" s="98">
        <v>0.77785864996974396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8.335172789521934E-3</v>
      </c>
      <c r="D346" s="98">
        <v>1.431471152450456E-2</v>
      </c>
      <c r="E346" s="98">
        <v>8.9467651810515997E-3</v>
      </c>
      <c r="F346" s="98">
        <v>1.2066532250687132E-2</v>
      </c>
      <c r="G346" s="98">
        <v>1.2780574574960406E-3</v>
      </c>
      <c r="H346" s="98">
        <v>3.0284087866894525E-3</v>
      </c>
      <c r="I346" s="98">
        <v>5.6878998678077438E-3</v>
      </c>
      <c r="J346" s="98">
        <v>6.7232407716235707E-3</v>
      </c>
      <c r="K346" s="98">
        <v>7.1680702361463929E-4</v>
      </c>
      <c r="L346" s="98">
        <v>0</v>
      </c>
      <c r="M346" s="98">
        <v>0</v>
      </c>
      <c r="N346" s="98">
        <v>6.4593525890949523E-4</v>
      </c>
      <c r="O346" s="98">
        <v>0</v>
      </c>
      <c r="P346" s="98">
        <v>0</v>
      </c>
      <c r="Q346" s="98">
        <v>0</v>
      </c>
      <c r="R346" s="98">
        <v>8.3834092340551673E-3</v>
      </c>
      <c r="S346" s="98">
        <v>7.1720004542533506E-3</v>
      </c>
      <c r="T346" s="98">
        <v>6.4934951494729455E-3</v>
      </c>
      <c r="U346" s="98">
        <v>4.9302053109413621E-3</v>
      </c>
      <c r="V346" s="98">
        <v>1.2675184935076585E-2</v>
      </c>
      <c r="W346" s="98">
        <v>5.7709779528919928E-3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1.660418081649748E-3</v>
      </c>
      <c r="D347" s="122">
        <f t="shared" si="151"/>
        <v>2.8890658863755512E-3</v>
      </c>
      <c r="E347" s="122">
        <f t="shared" si="151"/>
        <v>4.1380620047874548E-3</v>
      </c>
      <c r="F347" s="122">
        <f t="shared" si="151"/>
        <v>4.1486808620185564E-3</v>
      </c>
      <c r="G347" s="122">
        <f t="shared" si="151"/>
        <v>1.0643823263373293E-3</v>
      </c>
      <c r="H347" s="122">
        <f t="shared" si="151"/>
        <v>2.1577083032282415E-3</v>
      </c>
      <c r="I347" s="122">
        <f t="shared" si="151"/>
        <v>7.4803809565384873E-3</v>
      </c>
      <c r="J347" s="122">
        <f t="shared" si="151"/>
        <v>4.6155058478526984E-3</v>
      </c>
      <c r="K347" s="122">
        <f t="shared" si="151"/>
        <v>9.2195448859975593E-4</v>
      </c>
      <c r="L347" s="122">
        <f t="shared" si="151"/>
        <v>0</v>
      </c>
      <c r="M347" s="122">
        <f t="shared" si="151"/>
        <v>0</v>
      </c>
      <c r="N347" s="122">
        <f t="shared" si="151"/>
        <v>8.5193554540017647E-4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1.440893520667838E-2</v>
      </c>
      <c r="S347" s="122">
        <f t="shared" si="151"/>
        <v>8.7848853363156343E-3</v>
      </c>
      <c r="T347" s="122">
        <f t="shared" si="151"/>
        <v>1.5994532412275695E-2</v>
      </c>
      <c r="U347" s="122">
        <f t="shared" si="151"/>
        <v>9.3887891285426243E-3</v>
      </c>
      <c r="V347" s="122">
        <f t="shared" si="151"/>
        <v>1.5736818807155193E-2</v>
      </c>
      <c r="W347" s="122">
        <f t="shared" si="151"/>
        <v>4.2749081085275619E-3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1.660418081649748E-3</v>
      </c>
      <c r="D348" s="98">
        <v>2.8890658863755512E-3</v>
      </c>
      <c r="E348" s="98">
        <v>4.1380620047874548E-3</v>
      </c>
      <c r="F348" s="98">
        <v>4.1486808620185564E-3</v>
      </c>
      <c r="G348" s="98">
        <v>1.0643823263373293E-3</v>
      </c>
      <c r="H348" s="98">
        <v>2.1577083032282415E-3</v>
      </c>
      <c r="I348" s="98">
        <v>7.4803809565384873E-3</v>
      </c>
      <c r="J348" s="98">
        <v>4.6155058478526984E-3</v>
      </c>
      <c r="K348" s="98">
        <v>9.2195448859975593E-4</v>
      </c>
      <c r="L348" s="98">
        <v>0</v>
      </c>
      <c r="M348" s="98">
        <v>0</v>
      </c>
      <c r="N348" s="98">
        <v>8.5193554540017647E-4</v>
      </c>
      <c r="O348" s="98">
        <v>0</v>
      </c>
      <c r="P348" s="98">
        <v>0</v>
      </c>
      <c r="Q348" s="98">
        <v>0</v>
      </c>
      <c r="R348" s="98">
        <v>1.440893520667838E-2</v>
      </c>
      <c r="S348" s="98">
        <v>8.7848853363156343E-3</v>
      </c>
      <c r="T348" s="98">
        <v>1.5994532412275695E-2</v>
      </c>
      <c r="U348" s="98">
        <v>9.3887891285426243E-3</v>
      </c>
      <c r="V348" s="98">
        <v>1.5736818807155193E-2</v>
      </c>
      <c r="W348" s="98">
        <v>4.2749081085275619E-3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6.1391598434447796E-2</v>
      </c>
      <c r="D349" s="122">
        <v>0.10798051953545704</v>
      </c>
      <c r="E349" s="122">
        <v>7.2230187816914898E-2</v>
      </c>
      <c r="F349" s="122">
        <v>9.8467650866643205E-2</v>
      </c>
      <c r="G349" s="122">
        <v>1.8445960936308958E-2</v>
      </c>
      <c r="H349" s="122">
        <v>4.4831155973299855E-2</v>
      </c>
      <c r="I349" s="122">
        <v>0.10059290228518677</v>
      </c>
      <c r="J349" s="122">
        <v>0.10786196378905433</v>
      </c>
      <c r="K349" s="122">
        <v>1.0934561859725481E-2</v>
      </c>
      <c r="L349" s="122">
        <v>0</v>
      </c>
      <c r="M349" s="122">
        <v>0</v>
      </c>
      <c r="N349" s="122">
        <v>6.4303253406442669E-3</v>
      </c>
      <c r="O349" s="122">
        <v>0</v>
      </c>
      <c r="P349" s="122">
        <v>0</v>
      </c>
      <c r="Q349" s="122">
        <v>0</v>
      </c>
      <c r="R349" s="122">
        <v>0.15071086708256881</v>
      </c>
      <c r="S349" s="122">
        <v>0.14584690110847459</v>
      </c>
      <c r="T349" s="122">
        <v>0.17617434727663175</v>
      </c>
      <c r="U349" s="122">
        <v>0.17029442192356092</v>
      </c>
      <c r="V349" s="122">
        <v>0.43062061056668588</v>
      </c>
      <c r="W349" s="122">
        <v>0.19679856734034024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6.1391598434447796E-2</v>
      </c>
      <c r="D350" s="98">
        <v>0.10798051953545704</v>
      </c>
      <c r="E350" s="98">
        <v>7.2230187816914898E-2</v>
      </c>
      <c r="F350" s="98">
        <v>6.2366860433632515E-2</v>
      </c>
      <c r="G350" s="98">
        <v>5.7290976876934541E-4</v>
      </c>
      <c r="H350" s="98">
        <v>1.5262343217940833E-2</v>
      </c>
      <c r="I350" s="98">
        <v>5.4823737931816774E-2</v>
      </c>
      <c r="J350" s="98">
        <v>0.10786196378905433</v>
      </c>
      <c r="K350" s="98">
        <v>1.0934561859725481E-2</v>
      </c>
      <c r="L350" s="98">
        <v>0</v>
      </c>
      <c r="M350" s="98">
        <v>0</v>
      </c>
      <c r="N350" s="98">
        <v>6.2874232998505839E-3</v>
      </c>
      <c r="O350" s="98">
        <v>0</v>
      </c>
      <c r="P350" s="98">
        <v>0</v>
      </c>
      <c r="Q350" s="98">
        <v>0</v>
      </c>
      <c r="R350" s="98">
        <v>0.14699934904626874</v>
      </c>
      <c r="S350" s="98">
        <v>0.13314691592660927</v>
      </c>
      <c r="T350" s="98">
        <v>0.13130496199402814</v>
      </c>
      <c r="U350" s="98">
        <v>0.13060016623393603</v>
      </c>
      <c r="V350" s="98">
        <v>0.39973329392361173</v>
      </c>
      <c r="W350" s="98">
        <v>9.9432817385350078E-2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5.2049044677185199E-3</v>
      </c>
      <c r="G351" s="98">
        <v>2.1702099811704281E-3</v>
      </c>
      <c r="H351" s="98">
        <v>3.7348986385379161E-3</v>
      </c>
      <c r="I351" s="98">
        <v>5.0145523588081336E-3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2.0675330429793698E-4</v>
      </c>
      <c r="S351" s="98">
        <v>4.1543368426221079E-4</v>
      </c>
      <c r="T351" s="98">
        <v>4.3195661406214073E-3</v>
      </c>
      <c r="U351" s="98">
        <v>1.72323537339427E-3</v>
      </c>
      <c r="V351" s="98">
        <v>3.1392230670890526E-3</v>
      </c>
      <c r="W351" s="98">
        <v>6.8785032754540313E-3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1.1146837277821342E-4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3.5386082982901315E-5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7.6082289795312104E-5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3.0895885965292174E-2</v>
      </c>
      <c r="G355" s="101">
        <v>1.5702841186369186E-2</v>
      </c>
      <c r="H355" s="101">
        <v>2.5833914116821101E-2</v>
      </c>
      <c r="I355" s="101">
        <v>4.075461199456186E-2</v>
      </c>
      <c r="J355" s="101">
        <v>0</v>
      </c>
      <c r="K355" s="101">
        <v>0</v>
      </c>
      <c r="L355" s="101">
        <v>0</v>
      </c>
      <c r="M355" s="101">
        <v>0</v>
      </c>
      <c r="N355" s="101">
        <v>1.4290204079368276E-4</v>
      </c>
      <c r="O355" s="101">
        <v>0</v>
      </c>
      <c r="P355" s="101">
        <v>0</v>
      </c>
      <c r="Q355" s="101">
        <v>0</v>
      </c>
      <c r="R355" s="101">
        <v>3.2913061108970332E-3</v>
      </c>
      <c r="S355" s="101">
        <v>7.6463234288395854E-3</v>
      </c>
      <c r="T355" s="101">
        <v>1.468155946540165E-2</v>
      </c>
      <c r="U355" s="101">
        <v>3.7751689379731959E-2</v>
      </c>
      <c r="V355" s="101">
        <v>2.1744073610762395E-2</v>
      </c>
      <c r="W355" s="101">
        <v>8.6776194948010379E-2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2.1345862110511745E-4</v>
      </c>
      <c r="S356" s="104">
        <v>4.6382280687635056E-3</v>
      </c>
      <c r="T356" s="104">
        <v>2.5756791303802384E-2</v>
      </c>
      <c r="U356" s="104">
        <v>2.193309364986847E-4</v>
      </c>
      <c r="V356" s="104">
        <v>6.0040199652227066E-3</v>
      </c>
      <c r="W356" s="104">
        <v>3.7110517315257418E-3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7.038942655081334E-5</v>
      </c>
      <c r="S357" s="98">
        <v>1.3954579430470028E-3</v>
      </c>
      <c r="T357" s="98">
        <v>8.1449113738107093E-3</v>
      </c>
      <c r="U357" s="98">
        <v>6.510762264743418E-5</v>
      </c>
      <c r="V357" s="98">
        <v>1.7983816810222331E-3</v>
      </c>
      <c r="W357" s="98">
        <v>1.1025391748524782E-3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1.4306919455430413E-4</v>
      </c>
      <c r="S358" s="98">
        <v>3.2427701257165026E-3</v>
      </c>
      <c r="T358" s="98">
        <v>1.7611879929991674E-2</v>
      </c>
      <c r="U358" s="98">
        <v>1.5422331385125051E-4</v>
      </c>
      <c r="V358" s="98">
        <v>4.2056382842004733E-3</v>
      </c>
      <c r="W358" s="98">
        <v>2.6085125566732634E-3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2.7483411542479252E-2</v>
      </c>
      <c r="D359" s="122">
        <v>2.947738677660237E-2</v>
      </c>
      <c r="E359" s="122">
        <v>2.880851380642389E-2</v>
      </c>
      <c r="F359" s="122">
        <v>3.4020895500799932E-2</v>
      </c>
      <c r="G359" s="122">
        <v>6.3125320620295664E-3</v>
      </c>
      <c r="H359" s="122">
        <v>1.486055531506459E-2</v>
      </c>
      <c r="I359" s="122">
        <v>3.4727424387222101E-2</v>
      </c>
      <c r="J359" s="122">
        <v>3.2171358646467987E-2</v>
      </c>
      <c r="K359" s="122">
        <v>3.2950762393293667E-3</v>
      </c>
      <c r="L359" s="122">
        <v>0</v>
      </c>
      <c r="M359" s="122">
        <v>0</v>
      </c>
      <c r="N359" s="122">
        <v>2.1784697297824464E-3</v>
      </c>
      <c r="O359" s="122">
        <v>0</v>
      </c>
      <c r="P359" s="122">
        <v>0</v>
      </c>
      <c r="Q359" s="122">
        <v>0</v>
      </c>
      <c r="R359" s="122">
        <v>4.5308647675187455E-2</v>
      </c>
      <c r="S359" s="122">
        <v>3.87524757413353E-2</v>
      </c>
      <c r="T359" s="122">
        <v>4.8679415269186982E-2</v>
      </c>
      <c r="U359" s="122">
        <v>3.8183797132495194E-2</v>
      </c>
      <c r="V359" s="122">
        <v>9.819880167029045E-2</v>
      </c>
      <c r="W359" s="122">
        <v>5.4752952962311231E-2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2.2427821439189683E-3</v>
      </c>
      <c r="D360" s="98">
        <v>8.069807728689175E-3</v>
      </c>
      <c r="E360" s="98">
        <v>5.8931565758452977E-3</v>
      </c>
      <c r="F360" s="98">
        <v>6.2132394312146202E-3</v>
      </c>
      <c r="G360" s="98">
        <v>1.4555178299024893E-3</v>
      </c>
      <c r="H360" s="98">
        <v>3.025789607374897E-3</v>
      </c>
      <c r="I360" s="98">
        <v>9.7566897350306932E-3</v>
      </c>
      <c r="J360" s="98">
        <v>2.7689124014894553E-2</v>
      </c>
      <c r="K360" s="98">
        <v>2.8647724247001668E-3</v>
      </c>
      <c r="L360" s="98">
        <v>0</v>
      </c>
      <c r="M360" s="98">
        <v>0</v>
      </c>
      <c r="N360" s="98">
        <v>1.7289319172494693E-3</v>
      </c>
      <c r="O360" s="98">
        <v>0</v>
      </c>
      <c r="P360" s="98">
        <v>0</v>
      </c>
      <c r="Q360" s="98">
        <v>0</v>
      </c>
      <c r="R360" s="98">
        <v>4.1027631155967567E-2</v>
      </c>
      <c r="S360" s="98">
        <v>3.3735845175623724E-2</v>
      </c>
      <c r="T360" s="98">
        <v>4.478406932226469E-2</v>
      </c>
      <c r="U360" s="98">
        <v>3.7183628635583908E-2</v>
      </c>
      <c r="V360" s="98">
        <v>9.7590467347202309E-2</v>
      </c>
      <c r="W360" s="98">
        <v>5.2643314913398166E-2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2.0423510245898471E-3</v>
      </c>
      <c r="D361" s="98">
        <v>1.4065276697966549E-3</v>
      </c>
      <c r="E361" s="98">
        <v>7.7956103140767801E-4</v>
      </c>
      <c r="F361" s="98">
        <v>1.585247983920692E-3</v>
      </c>
      <c r="G361" s="98">
        <v>3.5428464567064928E-4</v>
      </c>
      <c r="H361" s="98">
        <v>9.7355297903661136E-4</v>
      </c>
      <c r="I361" s="98">
        <v>1.8148985806717758E-3</v>
      </c>
      <c r="J361" s="98">
        <v>4.3673921153849522E-4</v>
      </c>
      <c r="K361" s="98">
        <v>3.2621855412965876E-5</v>
      </c>
      <c r="L361" s="98">
        <v>0</v>
      </c>
      <c r="M361" s="98">
        <v>0</v>
      </c>
      <c r="N361" s="98">
        <v>1.5877103947544051E-5</v>
      </c>
      <c r="O361" s="98">
        <v>0</v>
      </c>
      <c r="P361" s="98">
        <v>0</v>
      </c>
      <c r="Q361" s="98">
        <v>0</v>
      </c>
      <c r="R361" s="98">
        <v>1.1000216780426932E-4</v>
      </c>
      <c r="S361" s="98">
        <v>7.431970632265079E-5</v>
      </c>
      <c r="T361" s="98">
        <v>0</v>
      </c>
      <c r="U361" s="98">
        <v>5.8981549716847587E-5</v>
      </c>
      <c r="V361" s="98">
        <v>1.851599142397202E-5</v>
      </c>
      <c r="W361" s="98">
        <v>1.1274500843796934E-4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2.3198278373970437E-2</v>
      </c>
      <c r="D362" s="33">
        <v>2.000105137811654E-2</v>
      </c>
      <c r="E362" s="33">
        <v>2.2135796199170915E-2</v>
      </c>
      <c r="F362" s="33">
        <v>2.6222408085664617E-2</v>
      </c>
      <c r="G362" s="33">
        <v>4.5027295864564273E-3</v>
      </c>
      <c r="H362" s="33">
        <v>1.0861212728653081E-2</v>
      </c>
      <c r="I362" s="33">
        <v>2.3155836071519633E-2</v>
      </c>
      <c r="J362" s="33">
        <v>4.0454954200349388E-3</v>
      </c>
      <c r="K362" s="33">
        <v>3.976819592162341E-4</v>
      </c>
      <c r="L362" s="33">
        <v>0</v>
      </c>
      <c r="M362" s="33">
        <v>0</v>
      </c>
      <c r="N362" s="33">
        <v>4.3366070858543321E-4</v>
      </c>
      <c r="O362" s="33">
        <v>0</v>
      </c>
      <c r="P362" s="33">
        <v>0</v>
      </c>
      <c r="Q362" s="33">
        <v>0</v>
      </c>
      <c r="R362" s="33">
        <v>4.1710143514156212E-3</v>
      </c>
      <c r="S362" s="33">
        <v>4.942310859388929E-3</v>
      </c>
      <c r="T362" s="33">
        <v>3.895345946922292E-3</v>
      </c>
      <c r="U362" s="33">
        <v>9.411869471944354E-4</v>
      </c>
      <c r="V362" s="33">
        <v>5.8981833166417289E-4</v>
      </c>
      <c r="W362" s="33">
        <v>1.9968930404750938E-3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0.5698303909327338</v>
      </c>
      <c r="D364" s="119">
        <f t="shared" si="152"/>
        <v>0.57347549767049522</v>
      </c>
      <c r="E364" s="119">
        <f t="shared" si="152"/>
        <v>0.58136665041507807</v>
      </c>
      <c r="F364" s="119">
        <f t="shared" si="152"/>
        <v>0.58472738859201745</v>
      </c>
      <c r="G364" s="119">
        <f t="shared" si="152"/>
        <v>0.59013121548304948</v>
      </c>
      <c r="H364" s="119">
        <f t="shared" si="152"/>
        <v>0.5978209134968514</v>
      </c>
      <c r="I364" s="119">
        <f t="shared" si="152"/>
        <v>0.60793767557545952</v>
      </c>
      <c r="J364" s="119">
        <f t="shared" si="152"/>
        <v>0.61256777256594197</v>
      </c>
      <c r="K364" s="119">
        <f t="shared" si="152"/>
        <v>0.62099477365047184</v>
      </c>
      <c r="L364" s="119" t="str">
        <f t="shared" si="152"/>
        <v/>
      </c>
      <c r="M364" s="119" t="str">
        <f t="shared" si="152"/>
        <v/>
      </c>
      <c r="N364" s="119">
        <f t="shared" si="152"/>
        <v>0.64066481122893004</v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>
        <f t="shared" ref="R364:V364" si="153">IF(R343=0,"",R343/R322)</f>
        <v>0.68279629931923957</v>
      </c>
      <c r="S364" s="119">
        <f t="shared" si="153"/>
        <v>0.70350102982867491</v>
      </c>
      <c r="T364" s="119">
        <f t="shared" si="153"/>
        <v>0.73079356785180871</v>
      </c>
      <c r="U364" s="119">
        <f t="shared" si="153"/>
        <v>0.74349765026771975</v>
      </c>
      <c r="V364" s="119">
        <f t="shared" si="153"/>
        <v>0.75931970650493308</v>
      </c>
      <c r="W364" s="119">
        <f t="shared" ref="W364" si="154">IF(W343=0,"",W343/W322)</f>
        <v>0.76226397725402462</v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0.5621176860203515</v>
      </c>
      <c r="D365" s="124">
        <f t="shared" si="155"/>
        <v>0.56757796788926995</v>
      </c>
      <c r="E365" s="124">
        <f t="shared" si="155"/>
        <v>0.57332342436136186</v>
      </c>
      <c r="F365" s="124">
        <f t="shared" si="155"/>
        <v>0.5792648928112073</v>
      </c>
      <c r="G365" s="124">
        <f t="shared" si="155"/>
        <v>0.58544545447327678</v>
      </c>
      <c r="H365" s="124">
        <f t="shared" si="155"/>
        <v>0.59183292648280061</v>
      </c>
      <c r="I365" s="124">
        <f t="shared" si="155"/>
        <v>0.59843758408755887</v>
      </c>
      <c r="J365" s="124">
        <f t="shared" si="155"/>
        <v>0.60526769879089293</v>
      </c>
      <c r="K365" s="124">
        <f t="shared" si="155"/>
        <v>0.61230658466110055</v>
      </c>
      <c r="L365" s="124" t="str">
        <f t="shared" si="155"/>
        <v/>
      </c>
      <c r="M365" s="124" t="str">
        <f t="shared" si="155"/>
        <v/>
      </c>
      <c r="N365" s="124">
        <f t="shared" si="155"/>
        <v>0.63397445282986753</v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>
        <f t="shared" ref="R365:V365" si="156">IF(R344=0,"",R344/R323)</f>
        <v>0.67661572835538875</v>
      </c>
      <c r="S365" s="124">
        <f t="shared" si="156"/>
        <v>0.69959849121432061</v>
      </c>
      <c r="T365" s="124">
        <f t="shared" si="156"/>
        <v>0.72373391589237079</v>
      </c>
      <c r="U365" s="124">
        <f t="shared" si="156"/>
        <v>0.74571040602838512</v>
      </c>
      <c r="V365" s="124">
        <f t="shared" si="156"/>
        <v>0.76328496305636451</v>
      </c>
      <c r="W365" s="124">
        <f t="shared" ref="W365" si="157">IF(W344=0,"",W344/W323)</f>
        <v>0.77587296297539865</v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0.55975331148234786</v>
      </c>
      <c r="D366" s="111">
        <f t="shared" si="158"/>
        <v>0.56527439926578071</v>
      </c>
      <c r="E366" s="111">
        <f t="shared" si="158"/>
        <v>0.5710658519699211</v>
      </c>
      <c r="F366" s="111">
        <f t="shared" si="158"/>
        <v>0.57705542332054172</v>
      </c>
      <c r="G366" s="111">
        <f t="shared" si="158"/>
        <v>0.58328348686244669</v>
      </c>
      <c r="H366" s="111">
        <f t="shared" si="158"/>
        <v>0.58972777370613216</v>
      </c>
      <c r="I366" s="111">
        <f t="shared" si="158"/>
        <v>0.59638083290653643</v>
      </c>
      <c r="J366" s="111">
        <f t="shared" si="158"/>
        <v>0.60325223321664156</v>
      </c>
      <c r="K366" s="111">
        <f t="shared" si="158"/>
        <v>0.61032914816728179</v>
      </c>
      <c r="L366" s="111" t="str">
        <f t="shared" si="158"/>
        <v/>
      </c>
      <c r="M366" s="111" t="str">
        <f t="shared" si="158"/>
        <v/>
      </c>
      <c r="N366" s="111">
        <f t="shared" si="158"/>
        <v>0.6321823371217572</v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>
        <f t="shared" ref="R366:V366" si="159">IF(R345=0,"",R345/R324)</f>
        <v>0.67498543843188141</v>
      </c>
      <c r="S366" s="111">
        <f t="shared" si="159"/>
        <v>0.69802501055811239</v>
      </c>
      <c r="T366" s="111">
        <f t="shared" si="159"/>
        <v>0.7221857561798517</v>
      </c>
      <c r="U366" s="111">
        <f t="shared" si="159"/>
        <v>0.74425852202489995</v>
      </c>
      <c r="V366" s="111">
        <f t="shared" si="159"/>
        <v>0.7619057095654882</v>
      </c>
      <c r="W366" s="111">
        <f t="shared" ref="W366" si="160">IF(W345=0,"",W345/W324)</f>
        <v>0.77458497429114659</v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 t="str">
        <f t="shared" si="161"/>
        <v/>
      </c>
      <c r="M367" s="111" t="str">
        <f t="shared" si="161"/>
        <v/>
      </c>
      <c r="N367" s="111">
        <f t="shared" si="161"/>
        <v>1</v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>
        <f t="shared" si="162"/>
        <v>1</v>
      </c>
      <c r="V367" s="111">
        <f t="shared" si="162"/>
        <v>1</v>
      </c>
      <c r="W367" s="111">
        <f t="shared" ref="W367" si="163">IF(W346=0,"",W346/W325)</f>
        <v>1</v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2.1968043509277422</v>
      </c>
      <c r="D368" s="124">
        <f t="shared" si="164"/>
        <v>2.2669746414642589</v>
      </c>
      <c r="E368" s="124">
        <f t="shared" si="164"/>
        <v>2.3378858336410651</v>
      </c>
      <c r="F368" s="124">
        <f t="shared" si="164"/>
        <v>2.4088731824014991</v>
      </c>
      <c r="G368" s="124">
        <f t="shared" si="164"/>
        <v>2.4805350866479485</v>
      </c>
      <c r="H368" s="124">
        <f t="shared" si="164"/>
        <v>2.5527944211184717</v>
      </c>
      <c r="I368" s="124">
        <f t="shared" si="164"/>
        <v>2.6257945892126671</v>
      </c>
      <c r="J368" s="124">
        <f t="shared" si="164"/>
        <v>2.700132084205634</v>
      </c>
      <c r="K368" s="124">
        <f t="shared" si="164"/>
        <v>2.7763084503813298</v>
      </c>
      <c r="L368" s="124" t="str">
        <f t="shared" si="164"/>
        <v/>
      </c>
      <c r="M368" s="124" t="str">
        <f t="shared" si="164"/>
        <v/>
      </c>
      <c r="N368" s="124">
        <f t="shared" si="164"/>
        <v>3.0606272773977135</v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>
        <f t="shared" ref="R368:V368" si="165">IF(R347=0,"",R347/R326)</f>
        <v>3.5459272061512523</v>
      </c>
      <c r="S368" s="124">
        <f t="shared" si="165"/>
        <v>3.6086433049197848</v>
      </c>
      <c r="T368" s="124">
        <f t="shared" si="165"/>
        <v>3.6610449928639799</v>
      </c>
      <c r="U368" s="124">
        <f t="shared" si="165"/>
        <v>3.7087500070559436</v>
      </c>
      <c r="V368" s="124">
        <f t="shared" si="165"/>
        <v>3.7573904875982853</v>
      </c>
      <c r="W368" s="124">
        <f t="shared" ref="W368" si="166">IF(W347=0,"",W347/W326)</f>
        <v>3.8050101974868964</v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2.1968043509277422</v>
      </c>
      <c r="D369" s="111">
        <f t="shared" si="167"/>
        <v>2.2669746414642589</v>
      </c>
      <c r="E369" s="111">
        <f t="shared" si="167"/>
        <v>2.3378858336410651</v>
      </c>
      <c r="F369" s="111">
        <f t="shared" si="167"/>
        <v>2.4088731824014991</v>
      </c>
      <c r="G369" s="111">
        <f t="shared" si="167"/>
        <v>2.4805350866479485</v>
      </c>
      <c r="H369" s="111">
        <f t="shared" si="167"/>
        <v>2.5527944211184717</v>
      </c>
      <c r="I369" s="111">
        <f t="shared" si="167"/>
        <v>2.6257945892126671</v>
      </c>
      <c r="J369" s="111">
        <f t="shared" si="167"/>
        <v>2.700132084205634</v>
      </c>
      <c r="K369" s="111">
        <f t="shared" si="167"/>
        <v>2.7763084503813298</v>
      </c>
      <c r="L369" s="111" t="str">
        <f t="shared" si="167"/>
        <v/>
      </c>
      <c r="M369" s="111" t="str">
        <f t="shared" si="167"/>
        <v/>
      </c>
      <c r="N369" s="111">
        <f t="shared" si="167"/>
        <v>3.0606272773977135</v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>
        <f t="shared" ref="R369:V369" si="168">IF(R348=0,"",R348/R327)</f>
        <v>3.5459272061512523</v>
      </c>
      <c r="S369" s="111">
        <f t="shared" si="168"/>
        <v>3.6086433049197848</v>
      </c>
      <c r="T369" s="111">
        <f t="shared" si="168"/>
        <v>3.6610449928639799</v>
      </c>
      <c r="U369" s="111">
        <f t="shared" si="168"/>
        <v>3.7087500070559436</v>
      </c>
      <c r="V369" s="111">
        <f t="shared" si="168"/>
        <v>3.7573904875982853</v>
      </c>
      <c r="W369" s="111">
        <f t="shared" ref="W369" si="169">IF(W348=0,"",W348/W327)</f>
        <v>3.8050101974868964</v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0.62066193547262449</v>
      </c>
      <c r="D370" s="124">
        <f t="shared" si="170"/>
        <v>0.62478773534471821</v>
      </c>
      <c r="E370" s="124">
        <f t="shared" si="170"/>
        <v>0.6291155735829872</v>
      </c>
      <c r="F370" s="124">
        <f t="shared" si="170"/>
        <v>0.60669289957458727</v>
      </c>
      <c r="G370" s="124">
        <f t="shared" si="170"/>
        <v>0.57064956260585142</v>
      </c>
      <c r="H370" s="124">
        <f t="shared" si="170"/>
        <v>0.59347237568062383</v>
      </c>
      <c r="I370" s="124">
        <f t="shared" si="170"/>
        <v>0.61214263981812445</v>
      </c>
      <c r="J370" s="124">
        <f t="shared" si="170"/>
        <v>0.65316782068352386</v>
      </c>
      <c r="K370" s="124">
        <f t="shared" si="170"/>
        <v>0.65845625947375364</v>
      </c>
      <c r="L370" s="124" t="str">
        <f t="shared" si="170"/>
        <v/>
      </c>
      <c r="M370" s="124" t="str">
        <f t="shared" si="170"/>
        <v/>
      </c>
      <c r="N370" s="124">
        <f t="shared" si="170"/>
        <v>0.67294130769466165</v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>
        <f t="shared" ref="R370:V370" si="171">IF(R349=0,"",R349/R328)</f>
        <v>0.70590622635845657</v>
      </c>
      <c r="S370" s="124">
        <f t="shared" si="171"/>
        <v>0.72503156881125119</v>
      </c>
      <c r="T370" s="124">
        <f t="shared" si="171"/>
        <v>0.75533296467623945</v>
      </c>
      <c r="U370" s="124">
        <f t="shared" si="171"/>
        <v>0.74363310440439434</v>
      </c>
      <c r="V370" s="124">
        <f t="shared" si="171"/>
        <v>0.76997318681853177</v>
      </c>
      <c r="W370" s="124">
        <f t="shared" ref="W370" si="172">IF(W349=0,"",W349/W328)</f>
        <v>0.75225018451313364</v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0.62066193547262449</v>
      </c>
      <c r="D371" s="111">
        <f t="shared" si="173"/>
        <v>0.62478773534471821</v>
      </c>
      <c r="E371" s="111">
        <f t="shared" si="173"/>
        <v>0.6291155735829872</v>
      </c>
      <c r="F371" s="111">
        <f t="shared" si="173"/>
        <v>0.63359146197339444</v>
      </c>
      <c r="G371" s="111">
        <f t="shared" si="173"/>
        <v>0.63824557086869027</v>
      </c>
      <c r="H371" s="111">
        <f t="shared" si="173"/>
        <v>0.64306125916750623</v>
      </c>
      <c r="I371" s="111">
        <f t="shared" si="173"/>
        <v>0.64803295892573642</v>
      </c>
      <c r="J371" s="111">
        <f t="shared" si="173"/>
        <v>0.65316782068352386</v>
      </c>
      <c r="K371" s="111">
        <f t="shared" si="173"/>
        <v>0.65845625947375364</v>
      </c>
      <c r="L371" s="111" t="str">
        <f t="shared" si="173"/>
        <v/>
      </c>
      <c r="M371" s="111" t="str">
        <f t="shared" si="173"/>
        <v/>
      </c>
      <c r="N371" s="111">
        <f t="shared" si="173"/>
        <v>0.67478671603047891</v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>
        <f t="shared" ref="R371:V371" si="174">IF(R350=0,"",R350/R329)</f>
        <v>0.70677262837920907</v>
      </c>
      <c r="S371" s="111">
        <f t="shared" si="174"/>
        <v>0.72398964565191692</v>
      </c>
      <c r="T371" s="111">
        <f t="shared" si="174"/>
        <v>0.7420444937372852</v>
      </c>
      <c r="U371" s="111">
        <f t="shared" si="174"/>
        <v>0.75853903576820969</v>
      </c>
      <c r="V371" s="111">
        <f t="shared" si="174"/>
        <v>0.77172643052694756</v>
      </c>
      <c r="W371" s="111">
        <f t="shared" ref="W371" si="175">IF(W350=0,"",W350/W329)</f>
        <v>0.78120139467085015</v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>
        <f t="shared" si="176"/>
        <v>0.51924516191247672</v>
      </c>
      <c r="G372" s="111">
        <f t="shared" si="176"/>
        <v>0.52357718843300072</v>
      </c>
      <c r="H372" s="111">
        <f t="shared" si="176"/>
        <v>0.52835050558972196</v>
      </c>
      <c r="I372" s="111">
        <f t="shared" si="176"/>
        <v>0.53366852994536451</v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>
        <f t="shared" ref="R372:V372" si="177">IF(R351=0,"",R351/R330)</f>
        <v>0.79725516326835311</v>
      </c>
      <c r="S372" s="111">
        <f t="shared" si="177"/>
        <v>0.83081885059332172</v>
      </c>
      <c r="T372" s="111">
        <f t="shared" si="177"/>
        <v>0.86121615232156723</v>
      </c>
      <c r="U372" s="111">
        <f t="shared" si="177"/>
        <v>0.88654723709511107</v>
      </c>
      <c r="V372" s="111">
        <f t="shared" si="177"/>
        <v>0.90491227355593051</v>
      </c>
      <c r="W372" s="111">
        <f t="shared" ref="W372" si="178">IF(W351=0,"",W351/W330)</f>
        <v>0.91355096860986451</v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>
        <f t="shared" si="180"/>
        <v>0.95133240579381795</v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>
        <f t="shared" si="183"/>
        <v>0.86121615232156712</v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>
        <f t="shared" si="186"/>
        <v>1</v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>
        <f t="shared" si="188"/>
        <v>0.57379897507284761</v>
      </c>
      <c r="G376" s="112">
        <f t="shared" si="188"/>
        <v>0.57557726447027102</v>
      </c>
      <c r="H376" s="112">
        <f t="shared" si="188"/>
        <v>0.57745469785629855</v>
      </c>
      <c r="I376" s="112">
        <f t="shared" si="188"/>
        <v>0.57945569943554109</v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 t="str">
        <f t="shared" si="188"/>
        <v/>
      </c>
      <c r="N376" s="112">
        <f t="shared" si="188"/>
        <v>0.6006655063215175</v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>
        <f t="shared" ref="R376:V376" si="189">IF(R355=0,"",R355/R334)</f>
        <v>0.65777847445055004</v>
      </c>
      <c r="S376" s="112">
        <f t="shared" si="189"/>
        <v>0.66929699972164713</v>
      </c>
      <c r="T376" s="112">
        <f t="shared" si="189"/>
        <v>0.68045931711972663</v>
      </c>
      <c r="U376" s="112">
        <f t="shared" si="189"/>
        <v>0.69094488205788618</v>
      </c>
      <c r="V376" s="112">
        <f t="shared" si="189"/>
        <v>0.70026191496024748</v>
      </c>
      <c r="W376" s="112">
        <f t="shared" ref="W376" si="190">IF(W355=0,"",W355/W334)</f>
        <v>0.70759622105460307</v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>
        <f t="shared" ref="R377:V377" si="192">IF(R356=0,"",R356/R335)</f>
        <v>0.85356122962220149</v>
      </c>
      <c r="S377" s="113">
        <f t="shared" si="192"/>
        <v>0.87058228313157215</v>
      </c>
      <c r="T377" s="113">
        <f t="shared" si="192"/>
        <v>0.87070295063373682</v>
      </c>
      <c r="U377" s="113">
        <f t="shared" si="192"/>
        <v>0.88278589738134661</v>
      </c>
      <c r="V377" s="113">
        <f t="shared" si="192"/>
        <v>0.88635997974214831</v>
      </c>
      <c r="W377" s="113">
        <f t="shared" ref="W377" si="193">IF(W356=0,"",W356/W335)</f>
        <v>0.89065386112159428</v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>
        <f t="shared" ref="R378:V378" si="195">IF(R357=0,"",R357/R336)</f>
        <v>0.65777847445055004</v>
      </c>
      <c r="S378" s="111">
        <f t="shared" si="195"/>
        <v>0.66929699972164713</v>
      </c>
      <c r="T378" s="111">
        <f t="shared" si="195"/>
        <v>0.68045931711972674</v>
      </c>
      <c r="U378" s="111">
        <f t="shared" si="195"/>
        <v>0.69094488205788618</v>
      </c>
      <c r="V378" s="111">
        <f t="shared" si="195"/>
        <v>0.70026191496024748</v>
      </c>
      <c r="W378" s="111">
        <f t="shared" ref="W378" si="196">IF(W357=0,"",W357/W336)</f>
        <v>0.70759622105460307</v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>
        <f t="shared" ref="R379:V379" si="198">IF(R358=0,"",R358/R337)</f>
        <v>1</v>
      </c>
      <c r="S379" s="111">
        <f t="shared" si="198"/>
        <v>1</v>
      </c>
      <c r="T379" s="111">
        <f t="shared" si="198"/>
        <v>1</v>
      </c>
      <c r="U379" s="111">
        <f t="shared" si="198"/>
        <v>1</v>
      </c>
      <c r="V379" s="111">
        <f t="shared" si="198"/>
        <v>1</v>
      </c>
      <c r="W379" s="111">
        <f t="shared" ref="W379" si="199">IF(W358=0,"",W358/W337)</f>
        <v>1</v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0.71935115876357336</v>
      </c>
      <c r="D380" s="124">
        <f t="shared" si="200"/>
        <v>0.68796297559388053</v>
      </c>
      <c r="E380" s="124">
        <f t="shared" si="200"/>
        <v>0.70586654912151936</v>
      </c>
      <c r="F380" s="124">
        <f t="shared" si="200"/>
        <v>0.70767709206280704</v>
      </c>
      <c r="G380" s="124">
        <f t="shared" si="200"/>
        <v>0.69765299179045936</v>
      </c>
      <c r="H380" s="124">
        <f t="shared" si="200"/>
        <v>0.7022700577691765</v>
      </c>
      <c r="I380" s="124">
        <f t="shared" si="200"/>
        <v>0.69077559946807543</v>
      </c>
      <c r="J380" s="124">
        <f t="shared" si="200"/>
        <v>0.60114240198270263</v>
      </c>
      <c r="K380" s="124">
        <f t="shared" si="200"/>
        <v>0.60082761547118024</v>
      </c>
      <c r="L380" s="124" t="str">
        <f t="shared" si="200"/>
        <v/>
      </c>
      <c r="M380" s="124" t="str">
        <f t="shared" si="200"/>
        <v/>
      </c>
      <c r="N380" s="124">
        <f t="shared" si="200"/>
        <v>0.61387693121976927</v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>
        <f t="shared" ref="R380:V380" si="201">IF(R359=0,"",R359/R338)</f>
        <v>0.60015895425736487</v>
      </c>
      <c r="S380" s="124">
        <f t="shared" si="201"/>
        <v>0.60874907775126985</v>
      </c>
      <c r="T380" s="124">
        <f t="shared" si="201"/>
        <v>0.60317831366516983</v>
      </c>
      <c r="U380" s="124">
        <f t="shared" si="201"/>
        <v>0.59588054560372705</v>
      </c>
      <c r="V380" s="124">
        <f t="shared" si="201"/>
        <v>0.59466002256868278</v>
      </c>
      <c r="W380" s="124">
        <f t="shared" ref="W380" si="202">IF(W359=0,"",W359/W338)</f>
        <v>0.60228217312036536</v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>
        <f t="shared" ref="C381:Q381" si="203">IF(C360=0,"",C360/C339)</f>
        <v>0.58068277411686497</v>
      </c>
      <c r="D381" s="111">
        <f t="shared" si="203"/>
        <v>0.5810732028027874</v>
      </c>
      <c r="E381" s="111">
        <f t="shared" si="203"/>
        <v>0.58145812525438856</v>
      </c>
      <c r="F381" s="111">
        <f t="shared" si="203"/>
        <v>0.58184229685585487</v>
      </c>
      <c r="G381" s="111">
        <f t="shared" si="203"/>
        <v>0.58222139753938251</v>
      </c>
      <c r="H381" s="111">
        <f t="shared" si="203"/>
        <v>0.58259595602627356</v>
      </c>
      <c r="I381" s="111">
        <f t="shared" si="203"/>
        <v>0.58296490785169441</v>
      </c>
      <c r="J381" s="111">
        <f t="shared" si="203"/>
        <v>0.58332389227894665</v>
      </c>
      <c r="K381" s="111">
        <f t="shared" si="203"/>
        <v>0.58366920153482571</v>
      </c>
      <c r="L381" s="111" t="str">
        <f t="shared" si="203"/>
        <v/>
      </c>
      <c r="M381" s="111" t="str">
        <f t="shared" si="203"/>
        <v/>
      </c>
      <c r="N381" s="111">
        <f t="shared" si="203"/>
        <v>0.58417777286562689</v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>
        <f t="shared" ref="R381:V381" si="204">IF(R360=0,"",R360/R339)</f>
        <v>0.58530187607626272</v>
      </c>
      <c r="S381" s="111">
        <f t="shared" si="204"/>
        <v>0.58714003951853411</v>
      </c>
      <c r="T381" s="111">
        <f t="shared" si="204"/>
        <v>0.58928456353451586</v>
      </c>
      <c r="U381" s="111">
        <f t="shared" si="204"/>
        <v>0.59150567769392581</v>
      </c>
      <c r="V381" s="111">
        <f t="shared" si="204"/>
        <v>0.59357361156647992</v>
      </c>
      <c r="W381" s="111">
        <f t="shared" ref="W381" si="205">IF(W360=0,"",W360/W339)</f>
        <v>0.59548836515217729</v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0.58950678071556706</v>
      </c>
      <c r="D382" s="111">
        <f t="shared" si="206"/>
        <v>0.58998758990569</v>
      </c>
      <c r="E382" s="111">
        <f t="shared" si="206"/>
        <v>0.59046161822094334</v>
      </c>
      <c r="F382" s="111">
        <f t="shared" si="206"/>
        <v>0.5909347218714418</v>
      </c>
      <c r="G382" s="111">
        <f t="shared" si="206"/>
        <v>0.59140158073503002</v>
      </c>
      <c r="H382" s="111">
        <f t="shared" si="206"/>
        <v>0.59186284592693095</v>
      </c>
      <c r="I382" s="111">
        <f t="shared" si="206"/>
        <v>0.5923172065688902</v>
      </c>
      <c r="J382" s="111">
        <f t="shared" si="206"/>
        <v>0.59275929245539727</v>
      </c>
      <c r="K382" s="111">
        <f t="shared" si="206"/>
        <v>0.59318453749923639</v>
      </c>
      <c r="L382" s="111" t="str">
        <f t="shared" si="206"/>
        <v/>
      </c>
      <c r="M382" s="111" t="str">
        <f t="shared" si="206"/>
        <v/>
      </c>
      <c r="N382" s="111">
        <f t="shared" si="206"/>
        <v>0.59381083822584535</v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>
        <f t="shared" ref="R382:V382" si="207">IF(R361=0,"",R361/R340)</f>
        <v>0.59519516057153399</v>
      </c>
      <c r="S382" s="111">
        <f t="shared" si="207"/>
        <v>0.5974588412585814</v>
      </c>
      <c r="T382" s="111" t="str">
        <f t="shared" si="207"/>
        <v/>
      </c>
      <c r="U382" s="111">
        <f t="shared" si="207"/>
        <v>0.6028350828903154</v>
      </c>
      <c r="V382" s="111">
        <f t="shared" si="207"/>
        <v>0.60538172366324228</v>
      </c>
      <c r="W382" s="111">
        <f t="shared" ref="W382" si="208">IF(W361=0,"",W361/W340)</f>
        <v>0.60773972437891421</v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0.75126372723481127</v>
      </c>
      <c r="D383" s="45">
        <f t="shared" si="209"/>
        <v>0.75261001320180632</v>
      </c>
      <c r="E383" s="45">
        <f t="shared" si="209"/>
        <v>0.75400608156071025</v>
      </c>
      <c r="F383" s="45">
        <f t="shared" si="209"/>
        <v>0.75540893842760182</v>
      </c>
      <c r="G383" s="45">
        <f t="shared" si="209"/>
        <v>0.75685764194928862</v>
      </c>
      <c r="H383" s="45">
        <f t="shared" si="209"/>
        <v>0.75834741190583976</v>
      </c>
      <c r="I383" s="45">
        <f t="shared" si="209"/>
        <v>0.75988787222576981</v>
      </c>
      <c r="J383" s="45">
        <f t="shared" si="209"/>
        <v>0.76151844874726282</v>
      </c>
      <c r="K383" s="45">
        <f t="shared" si="209"/>
        <v>0.76327266380300318</v>
      </c>
      <c r="L383" s="45" t="str">
        <f t="shared" si="209"/>
        <v/>
      </c>
      <c r="M383" s="45" t="str">
        <f t="shared" si="209"/>
        <v/>
      </c>
      <c r="N383" s="45">
        <f t="shared" si="209"/>
        <v>0.77112920030348697</v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>
        <f t="shared" ref="R383:V383" si="210">IF(R362=0,"",R362/R341)</f>
        <v>0.80010795619476671</v>
      </c>
      <c r="S383" s="45">
        <f t="shared" si="210"/>
        <v>0.81329721534018884</v>
      </c>
      <c r="T383" s="45">
        <f t="shared" si="210"/>
        <v>0.82747780799312509</v>
      </c>
      <c r="U383" s="45">
        <f t="shared" si="210"/>
        <v>0.84101933315282251</v>
      </c>
      <c r="V383" s="45">
        <f t="shared" si="210"/>
        <v>0.85229138981851071</v>
      </c>
      <c r="W383" s="45">
        <f t="shared" ref="W383" si="211">IF(W362=0,"",W362/W341)</f>
        <v>0.86072127070185434</v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7.2122807701476868</v>
      </c>
      <c r="D385" s="117">
        <f t="shared" si="212"/>
        <v>12.608465292486235</v>
      </c>
      <c r="E385" s="117">
        <f t="shared" si="212"/>
        <v>7.9670001725053705</v>
      </c>
      <c r="F385" s="117">
        <f t="shared" si="212"/>
        <v>10.581037691665838</v>
      </c>
      <c r="G385" s="117">
        <f t="shared" si="212"/>
        <v>1.1027121510567071</v>
      </c>
      <c r="H385" s="117">
        <f t="shared" si="212"/>
        <v>2.7263658834454274</v>
      </c>
      <c r="I385" s="117">
        <f t="shared" si="212"/>
        <v>5.3184531798726722</v>
      </c>
      <c r="J385" s="117">
        <f t="shared" si="212"/>
        <v>6.6735097453660144</v>
      </c>
      <c r="K385" s="117">
        <f t="shared" si="212"/>
        <v>0.70188012726943438</v>
      </c>
      <c r="L385" s="117">
        <f t="shared" si="212"/>
        <v>0</v>
      </c>
      <c r="M385" s="117">
        <f t="shared" si="212"/>
        <v>0</v>
      </c>
      <c r="N385" s="117">
        <f t="shared" si="212"/>
        <v>0.6131894752383984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8.1114840839911988</v>
      </c>
      <c r="S385" s="117">
        <f t="shared" si="213"/>
        <v>6.6552785040746594</v>
      </c>
      <c r="T385" s="117">
        <f t="shared" si="213"/>
        <v>5.7700721912194517</v>
      </c>
      <c r="U385" s="117">
        <f t="shared" si="213"/>
        <v>4.4544489685283795</v>
      </c>
      <c r="V385" s="117">
        <f t="shared" si="213"/>
        <v>11.495539245350145</v>
      </c>
      <c r="W385" s="117">
        <f t="shared" ref="W385" si="214">W386+W389+W391+W401</f>
        <v>4.9536600483531421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6.7534911645744407</v>
      </c>
      <c r="D386" s="122">
        <f t="shared" si="215"/>
        <v>11.783398459471412</v>
      </c>
      <c r="E386" s="122">
        <f t="shared" si="215"/>
        <v>7.4155537153433002</v>
      </c>
      <c r="F386" s="122">
        <f t="shared" si="215"/>
        <v>10.069311217332521</v>
      </c>
      <c r="G386" s="122">
        <f t="shared" si="215"/>
        <v>1.0752715814488556</v>
      </c>
      <c r="H386" s="122">
        <f t="shared" si="215"/>
        <v>2.5764166535767261</v>
      </c>
      <c r="I386" s="122">
        <f t="shared" si="215"/>
        <v>4.8435501467310127</v>
      </c>
      <c r="J386" s="122">
        <f t="shared" si="215"/>
        <v>5.7441150327899466</v>
      </c>
      <c r="K386" s="122">
        <f t="shared" si="215"/>
        <v>0.60856942438601436</v>
      </c>
      <c r="L386" s="122">
        <f t="shared" si="215"/>
        <v>0</v>
      </c>
      <c r="M386" s="122">
        <f t="shared" si="215"/>
        <v>0</v>
      </c>
      <c r="N386" s="122">
        <f t="shared" si="215"/>
        <v>0.560919269314887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6.9483719469077299</v>
      </c>
      <c r="S386" s="122">
        <f t="shared" si="216"/>
        <v>5.6565194753792838</v>
      </c>
      <c r="T386" s="122">
        <f t="shared" si="216"/>
        <v>4.7252277305306745</v>
      </c>
      <c r="U386" s="122">
        <f t="shared" si="216"/>
        <v>3.4971617766473404</v>
      </c>
      <c r="V386" s="122">
        <f t="shared" si="216"/>
        <v>8.743570640134946</v>
      </c>
      <c r="W386" s="122">
        <f t="shared" ref="W386" si="217">SUM(W387:W388)</f>
        <v>4.0610539791969424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6.7534911645744407</v>
      </c>
      <c r="D387" s="98">
        <v>11.783398459471412</v>
      </c>
      <c r="E387" s="98">
        <v>7.4155537153433002</v>
      </c>
      <c r="F387" s="98">
        <v>10.069311217332521</v>
      </c>
      <c r="G387" s="98">
        <v>1.0752715814488556</v>
      </c>
      <c r="H387" s="98">
        <v>2.5764166535767261</v>
      </c>
      <c r="I387" s="98">
        <v>4.8435501467310127</v>
      </c>
      <c r="J387" s="98">
        <v>5.7441150327899466</v>
      </c>
      <c r="K387" s="98">
        <v>0.60856942438601436</v>
      </c>
      <c r="L387" s="98">
        <v>0</v>
      </c>
      <c r="M387" s="98">
        <v>0</v>
      </c>
      <c r="N387" s="98">
        <v>0.560919269314887</v>
      </c>
      <c r="O387" s="98">
        <v>0</v>
      </c>
      <c r="P387" s="98">
        <v>0</v>
      </c>
      <c r="Q387" s="98">
        <v>0</v>
      </c>
      <c r="R387" s="98">
        <v>6.9483719469077299</v>
      </c>
      <c r="S387" s="98">
        <v>5.6565194753792838</v>
      </c>
      <c r="T387" s="98">
        <v>4.7252277305306745</v>
      </c>
      <c r="U387" s="98">
        <v>3.4971617766473404</v>
      </c>
      <c r="V387" s="98">
        <v>8.743570640134946</v>
      </c>
      <c r="W387" s="98">
        <v>4.0610539791969424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0.43273938929154915</v>
      </c>
      <c r="D391" s="122">
        <v>0.75786913693476232</v>
      </c>
      <c r="E391" s="122">
        <v>0.50351073998629481</v>
      </c>
      <c r="F391" s="122">
        <v>0.45784329679225688</v>
      </c>
      <c r="G391" s="122">
        <v>1.4888992269392986E-2</v>
      </c>
      <c r="H391" s="122">
        <v>0.12281498096581274</v>
      </c>
      <c r="I391" s="122">
        <v>0.39381190395118226</v>
      </c>
      <c r="J391" s="122">
        <v>0.72037847036360481</v>
      </c>
      <c r="K391" s="122">
        <v>7.1911186085435244E-2</v>
      </c>
      <c r="L391" s="122">
        <v>0</v>
      </c>
      <c r="M391" s="122">
        <v>0</v>
      </c>
      <c r="N391" s="122">
        <v>3.9616143106348874E-2</v>
      </c>
      <c r="O391" s="122">
        <v>0</v>
      </c>
      <c r="P391" s="122">
        <v>0</v>
      </c>
      <c r="Q391" s="122">
        <v>0</v>
      </c>
      <c r="R391" s="122">
        <v>0.86973365553259741</v>
      </c>
      <c r="S391" s="122">
        <v>0.76106458270372435</v>
      </c>
      <c r="T391" s="122">
        <v>0.73493780606083337</v>
      </c>
      <c r="U391" s="122">
        <v>0.70243545114586758</v>
      </c>
      <c r="V391" s="122">
        <v>2.0910641537838264</v>
      </c>
      <c r="W391" s="122">
        <v>0.5346151000731526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0.43273938929154915</v>
      </c>
      <c r="D392" s="98">
        <v>0.75786913693476232</v>
      </c>
      <c r="E392" s="98">
        <v>0.50351073998629481</v>
      </c>
      <c r="F392" s="98">
        <v>0.4313612298637779</v>
      </c>
      <c r="G392" s="98">
        <v>3.9385259278740259E-3</v>
      </c>
      <c r="H392" s="98">
        <v>0.10413965171047337</v>
      </c>
      <c r="I392" s="98">
        <v>0.36898788171932495</v>
      </c>
      <c r="J392" s="98">
        <v>0.72037847036360481</v>
      </c>
      <c r="K392" s="98">
        <v>7.1911186085435244E-2</v>
      </c>
      <c r="L392" s="98">
        <v>0</v>
      </c>
      <c r="M392" s="98">
        <v>0</v>
      </c>
      <c r="N392" s="98">
        <v>3.9616143106348874E-2</v>
      </c>
      <c r="O392" s="98">
        <v>0</v>
      </c>
      <c r="P392" s="98">
        <v>0</v>
      </c>
      <c r="Q392" s="98">
        <v>0</v>
      </c>
      <c r="R392" s="98">
        <v>0.86904853545737704</v>
      </c>
      <c r="S392" s="98">
        <v>0.75974357016410154</v>
      </c>
      <c r="T392" s="98">
        <v>0.72157853372958314</v>
      </c>
      <c r="U392" s="98">
        <v>0.69730028741853534</v>
      </c>
      <c r="V392" s="98">
        <v>2.0818992634425348</v>
      </c>
      <c r="W392" s="98">
        <v>0.51472336159820076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2.6482066928478959E-2</v>
      </c>
      <c r="G393" s="98">
        <v>1.095046634151896E-2</v>
      </c>
      <c r="H393" s="98">
        <v>1.8675329255339362E-2</v>
      </c>
      <c r="I393" s="98">
        <v>2.4824022231857302E-2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6.8512007522035978E-4</v>
      </c>
      <c r="S393" s="98">
        <v>1.3210125396227697E-3</v>
      </c>
      <c r="T393" s="98">
        <v>1.3250721813349587E-2</v>
      </c>
      <c r="U393" s="98">
        <v>5.1351637273322282E-3</v>
      </c>
      <c r="V393" s="98">
        <v>9.1648903412916444E-3</v>
      </c>
      <c r="W393" s="98">
        <v>1.9891738474951841E-2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1.0855051790064154E-4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1.0855051790064154E-4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2.6050216281696962E-2</v>
      </c>
      <c r="D401" s="122">
        <v>6.719769608006218E-2</v>
      </c>
      <c r="E401" s="122">
        <v>4.793571717577589E-2</v>
      </c>
      <c r="F401" s="122">
        <v>5.3883177541059979E-2</v>
      </c>
      <c r="G401" s="122">
        <v>1.2551577338458545E-2</v>
      </c>
      <c r="H401" s="122">
        <v>2.7134248902888587E-2</v>
      </c>
      <c r="I401" s="122">
        <v>8.1091129190476841E-2</v>
      </c>
      <c r="J401" s="122">
        <v>0.20901624221246271</v>
      </c>
      <c r="K401" s="122">
        <v>2.1399516797984741E-2</v>
      </c>
      <c r="L401" s="122">
        <v>0</v>
      </c>
      <c r="M401" s="122">
        <v>0</v>
      </c>
      <c r="N401" s="122">
        <v>1.2654062817162528E-2</v>
      </c>
      <c r="O401" s="122">
        <v>0</v>
      </c>
      <c r="P401" s="122">
        <v>0</v>
      </c>
      <c r="Q401" s="122">
        <v>0</v>
      </c>
      <c r="R401" s="122">
        <v>0.29337848155087115</v>
      </c>
      <c r="S401" s="122">
        <v>0.23769444599165138</v>
      </c>
      <c r="T401" s="122">
        <v>0.3099066546279437</v>
      </c>
      <c r="U401" s="122">
        <v>0.25485174073517136</v>
      </c>
      <c r="V401" s="122">
        <v>0.66090445143137355</v>
      </c>
      <c r="W401" s="122">
        <v>0.35799096908304706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1.6897433461006469E-2</v>
      </c>
      <c r="D402" s="98">
        <v>6.0899488382470078E-2</v>
      </c>
      <c r="E402" s="98">
        <v>4.4447768997367472E-2</v>
      </c>
      <c r="F402" s="98">
        <v>4.6796065878005506E-2</v>
      </c>
      <c r="G402" s="98">
        <v>1.0968939938128386E-2</v>
      </c>
      <c r="H402" s="98">
        <v>2.2788645516445633E-2</v>
      </c>
      <c r="I402" s="98">
        <v>7.2996264627935126E-2</v>
      </c>
      <c r="J402" s="98">
        <v>0.20706973781368873</v>
      </c>
      <c r="K402" s="98">
        <v>2.1254228575165131E-2</v>
      </c>
      <c r="L402" s="98">
        <v>0</v>
      </c>
      <c r="M402" s="98">
        <v>0</v>
      </c>
      <c r="N402" s="98">
        <v>1.2583425411094119E-2</v>
      </c>
      <c r="O402" s="98">
        <v>0</v>
      </c>
      <c r="P402" s="98">
        <v>0</v>
      </c>
      <c r="Q402" s="98">
        <v>0</v>
      </c>
      <c r="R402" s="98">
        <v>0.29289021898707657</v>
      </c>
      <c r="S402" s="98">
        <v>0.23736581571883664</v>
      </c>
      <c r="T402" s="98">
        <v>0.3099066546279437</v>
      </c>
      <c r="U402" s="98">
        <v>0.25459325937209509</v>
      </c>
      <c r="V402" s="98">
        <v>0.66082364810487071</v>
      </c>
      <c r="W402" s="98">
        <v>0.35750086166750428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9.1527828206904929E-3</v>
      </c>
      <c r="D403" s="98">
        <v>6.2982076975920953E-3</v>
      </c>
      <c r="E403" s="98">
        <v>3.4879481784084207E-3</v>
      </c>
      <c r="F403" s="98">
        <v>7.0871116630544734E-3</v>
      </c>
      <c r="G403" s="98">
        <v>1.5826374003301594E-3</v>
      </c>
      <c r="H403" s="98">
        <v>4.3456033864429549E-3</v>
      </c>
      <c r="I403" s="98">
        <v>8.0948645625417131E-3</v>
      </c>
      <c r="J403" s="98">
        <v>1.9465043987739647E-3</v>
      </c>
      <c r="K403" s="98">
        <v>1.4528822281961024E-4</v>
      </c>
      <c r="L403" s="98">
        <v>0</v>
      </c>
      <c r="M403" s="98">
        <v>0</v>
      </c>
      <c r="N403" s="98">
        <v>7.0637406068409009E-5</v>
      </c>
      <c r="O403" s="98">
        <v>0</v>
      </c>
      <c r="P403" s="98">
        <v>0</v>
      </c>
      <c r="Q403" s="98">
        <v>0</v>
      </c>
      <c r="R403" s="98">
        <v>4.8826256379460583E-4</v>
      </c>
      <c r="S403" s="98">
        <v>3.286302728147408E-4</v>
      </c>
      <c r="T403" s="98">
        <v>0</v>
      </c>
      <c r="U403" s="98">
        <v>2.5848136307627496E-4</v>
      </c>
      <c r="V403" s="98">
        <v>8.0803326502888045E-5</v>
      </c>
      <c r="W403" s="98">
        <v>4.9010741554276972E-4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13369.6302149527</v>
      </c>
      <c r="D406" s="117">
        <f t="shared" si="219"/>
        <v>22285.596889622673</v>
      </c>
      <c r="E406" s="117">
        <f t="shared" si="219"/>
        <v>14342.603883263666</v>
      </c>
      <c r="F406" s="117">
        <f t="shared" si="219"/>
        <v>18026.982341072107</v>
      </c>
      <c r="G406" s="117">
        <f t="shared" si="219"/>
        <v>9629.6996790309549</v>
      </c>
      <c r="H406" s="117">
        <f t="shared" si="219"/>
        <v>9236.2015808938668</v>
      </c>
      <c r="I406" s="117">
        <f t="shared" si="219"/>
        <v>8258.977973124378</v>
      </c>
      <c r="J406" s="117">
        <f t="shared" si="219"/>
        <v>12172.81946838037</v>
      </c>
      <c r="K406" s="117">
        <f t="shared" si="219"/>
        <v>9613.8779177111501</v>
      </c>
      <c r="L406" s="117">
        <f t="shared" si="219"/>
        <v>0</v>
      </c>
      <c r="M406" s="117">
        <f t="shared" si="219"/>
        <v>0</v>
      </c>
      <c r="N406" s="117">
        <f t="shared" si="219"/>
        <v>13471.94713755769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10884.073420410508</v>
      </c>
      <c r="S406" s="117">
        <f t="shared" si="220"/>
        <v>11159.297243253955</v>
      </c>
      <c r="T406" s="117">
        <f t="shared" si="220"/>
        <v>8700.8551187311568</v>
      </c>
      <c r="U406" s="117">
        <f t="shared" si="220"/>
        <v>7274.4887531970389</v>
      </c>
      <c r="V406" s="117">
        <f t="shared" si="220"/>
        <v>10443.544654315969</v>
      </c>
      <c r="W406" s="117">
        <f t="shared" ref="W406" si="221">W407+W410+W412+W422</f>
        <v>8939.7801097783558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12278.825046163449</v>
      </c>
      <c r="D407" s="122">
        <f t="shared" si="222"/>
        <v>20628.919143178118</v>
      </c>
      <c r="E407" s="122">
        <f t="shared" si="222"/>
        <v>13127.127965127343</v>
      </c>
      <c r="F407" s="122">
        <f t="shared" si="222"/>
        <v>16510.875067356905</v>
      </c>
      <c r="G407" s="122">
        <f t="shared" si="222"/>
        <v>8232.7016440759853</v>
      </c>
      <c r="H407" s="122">
        <f t="shared" si="222"/>
        <v>7926.1962131139589</v>
      </c>
      <c r="I407" s="122">
        <f t="shared" si="222"/>
        <v>6912.3559763513504</v>
      </c>
      <c r="J407" s="122">
        <f t="shared" si="222"/>
        <v>10435.312646490023</v>
      </c>
      <c r="K407" s="122">
        <f t="shared" si="222"/>
        <v>8296.8292553747488</v>
      </c>
      <c r="L407" s="122">
        <f t="shared" si="222"/>
        <v>0</v>
      </c>
      <c r="M407" s="122">
        <f t="shared" si="222"/>
        <v>0</v>
      </c>
      <c r="N407" s="122">
        <f t="shared" si="222"/>
        <v>12236.710773230225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9260.3183607440642</v>
      </c>
      <c r="S407" s="122">
        <f t="shared" si="223"/>
        <v>9344.8476771860423</v>
      </c>
      <c r="T407" s="122">
        <f t="shared" si="223"/>
        <v>6833.9888828165385</v>
      </c>
      <c r="U407" s="122">
        <f t="shared" si="223"/>
        <v>5427.0971658095723</v>
      </c>
      <c r="V407" s="122">
        <f t="shared" si="223"/>
        <v>7834.7093166833592</v>
      </c>
      <c r="W407" s="122">
        <f t="shared" ref="W407" si="224">SUM(W408:W409)</f>
        <v>6621.346703101718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12212.880787971517</v>
      </c>
      <c r="D408" s="98">
        <v>20519.608509540569</v>
      </c>
      <c r="E408" s="98">
        <v>13058.037075980179</v>
      </c>
      <c r="F408" s="98">
        <v>16424.621981877193</v>
      </c>
      <c r="G408" s="98">
        <v>8189.9895514590926</v>
      </c>
      <c r="H408" s="98">
        <v>7885.5260119716977</v>
      </c>
      <c r="I408" s="98">
        <v>6877.1321875001231</v>
      </c>
      <c r="J408" s="98">
        <v>10382.301602304273</v>
      </c>
      <c r="K408" s="98">
        <v>8254.7258933311205</v>
      </c>
      <c r="L408" s="98">
        <v>0</v>
      </c>
      <c r="M408" s="98">
        <v>0</v>
      </c>
      <c r="N408" s="98">
        <v>12177.089923538817</v>
      </c>
      <c r="O408" s="98">
        <v>0</v>
      </c>
      <c r="P408" s="98">
        <v>0</v>
      </c>
      <c r="Q408" s="98">
        <v>0</v>
      </c>
      <c r="R408" s="98">
        <v>9213.8681228250261</v>
      </c>
      <c r="S408" s="98">
        <v>9296.1551113465994</v>
      </c>
      <c r="T408" s="98">
        <v>6795.9054997664271</v>
      </c>
      <c r="U408" s="98">
        <v>5396.2866941458169</v>
      </c>
      <c r="V408" s="98">
        <v>7789.3237253056068</v>
      </c>
      <c r="W408" s="98">
        <v>6583.5132907047991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65.944258191932036</v>
      </c>
      <c r="D409" s="98">
        <v>109.3106336375496</v>
      </c>
      <c r="E409" s="98">
        <v>69.090889147164745</v>
      </c>
      <c r="F409" s="98">
        <v>86.253085479711942</v>
      </c>
      <c r="G409" s="98">
        <v>42.712092616893543</v>
      </c>
      <c r="H409" s="98">
        <v>40.670201142261355</v>
      </c>
      <c r="I409" s="98">
        <v>35.223788851226864</v>
      </c>
      <c r="J409" s="98">
        <v>53.011044185750592</v>
      </c>
      <c r="K409" s="98">
        <v>42.103362043627548</v>
      </c>
      <c r="L409" s="98">
        <v>0</v>
      </c>
      <c r="M409" s="98">
        <v>0</v>
      </c>
      <c r="N409" s="98">
        <v>59.620849691408175</v>
      </c>
      <c r="O409" s="98">
        <v>0</v>
      </c>
      <c r="P409" s="98">
        <v>0</v>
      </c>
      <c r="Q409" s="98">
        <v>0</v>
      </c>
      <c r="R409" s="98">
        <v>46.4502379190384</v>
      </c>
      <c r="S409" s="98">
        <v>48.692565839443354</v>
      </c>
      <c r="T409" s="98">
        <v>38.083383050111124</v>
      </c>
      <c r="U409" s="98">
        <v>30.810471663754992</v>
      </c>
      <c r="V409" s="98">
        <v>45.385591377752675</v>
      </c>
      <c r="W409" s="98">
        <v>37.833412396918753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5.979824718279847</v>
      </c>
      <c r="D410" s="122">
        <f t="shared" si="225"/>
        <v>9.7317421963792263</v>
      </c>
      <c r="E410" s="122">
        <f t="shared" si="225"/>
        <v>13.668738574050005</v>
      </c>
      <c r="F410" s="122">
        <f t="shared" si="225"/>
        <v>12.31085604553782</v>
      </c>
      <c r="G410" s="122">
        <f t="shared" si="225"/>
        <v>14.340118858418503</v>
      </c>
      <c r="H410" s="122">
        <f t="shared" si="225"/>
        <v>11.351119961806084</v>
      </c>
      <c r="I410" s="122">
        <f t="shared" si="225"/>
        <v>17.64197058595024</v>
      </c>
      <c r="J410" s="122">
        <f t="shared" si="225"/>
        <v>13.477892577738384</v>
      </c>
      <c r="K410" s="122">
        <f t="shared" si="225"/>
        <v>19.505464300371642</v>
      </c>
      <c r="L410" s="122">
        <f t="shared" si="225"/>
        <v>0</v>
      </c>
      <c r="M410" s="122">
        <f t="shared" si="225"/>
        <v>0</v>
      </c>
      <c r="N410" s="122">
        <f t="shared" si="225"/>
        <v>25.692446675813095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22.514865080444224</v>
      </c>
      <c r="S410" s="122">
        <f t="shared" si="225"/>
        <v>16.527778828020466</v>
      </c>
      <c r="T410" s="122">
        <f t="shared" si="225"/>
        <v>25.622616865471919</v>
      </c>
      <c r="U410" s="122">
        <f t="shared" si="225"/>
        <v>15.82032373768082</v>
      </c>
      <c r="V410" s="122">
        <f t="shared" si="225"/>
        <v>14.996651768750924</v>
      </c>
      <c r="W410" s="122">
        <f t="shared" si="225"/>
        <v>7.3654122193327387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5.979824718279847</v>
      </c>
      <c r="D411" s="98">
        <f>RES_hhdet_in_fech!D8</f>
        <v>9.7317421963792263</v>
      </c>
      <c r="E411" s="98">
        <f>RES_hhdet_in_fech!E8</f>
        <v>13.668738574050005</v>
      </c>
      <c r="F411" s="98">
        <f>RES_hhdet_in_fech!F8</f>
        <v>12.31085604553782</v>
      </c>
      <c r="G411" s="98">
        <f>RES_hhdet_in_fech!G8</f>
        <v>14.340118858418503</v>
      </c>
      <c r="H411" s="98">
        <f>RES_hhdet_in_fech!H8</f>
        <v>11.351119961806084</v>
      </c>
      <c r="I411" s="98">
        <f>RES_hhdet_in_fech!I8</f>
        <v>17.64197058595024</v>
      </c>
      <c r="J411" s="98">
        <f>RES_hhdet_in_fech!J8</f>
        <v>13.477892577738384</v>
      </c>
      <c r="K411" s="98">
        <f>RES_hhdet_in_fech!K8</f>
        <v>19.505464300371642</v>
      </c>
      <c r="L411" s="98">
        <f>RES_hhdet_in_fech!L8</f>
        <v>0</v>
      </c>
      <c r="M411" s="98">
        <f>RES_hhdet_in_fech!M8</f>
        <v>0</v>
      </c>
      <c r="N411" s="98">
        <f>RES_hhdet_in_fech!N8</f>
        <v>25.692446675813095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22.514865080444224</v>
      </c>
      <c r="S411" s="98">
        <f>RES_hhdet_in_fech!S8</f>
        <v>16.527778828020466</v>
      </c>
      <c r="T411" s="98">
        <f>RES_hhdet_in_fech!T8</f>
        <v>25.622616865471919</v>
      </c>
      <c r="U411" s="98">
        <f>RES_hhdet_in_fech!U8</f>
        <v>15.82032373768082</v>
      </c>
      <c r="V411" s="98">
        <f>RES_hhdet_in_fech!V8</f>
        <v>14.996651768750924</v>
      </c>
      <c r="W411" s="98">
        <f>RES_hhdet_in_fech!W8</f>
        <v>7.3654122193327387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782.55741288295781</v>
      </c>
      <c r="D412" s="122">
        <v>1319.7532142235916</v>
      </c>
      <c r="E412" s="122">
        <v>886.63128382327045</v>
      </c>
      <c r="F412" s="122">
        <v>1160.1571654626061</v>
      </c>
      <c r="G412" s="122">
        <v>1080.2698783730643</v>
      </c>
      <c r="H412" s="122">
        <v>1014.474771738305</v>
      </c>
      <c r="I412" s="122">
        <v>1017.650928632067</v>
      </c>
      <c r="J412" s="122">
        <v>1302.0607185662286</v>
      </c>
      <c r="K412" s="122">
        <v>975.41398896023259</v>
      </c>
      <c r="L412" s="122">
        <v>0</v>
      </c>
      <c r="M412" s="122">
        <v>0</v>
      </c>
      <c r="N412" s="122">
        <v>881.99257352825794</v>
      </c>
      <c r="O412" s="122">
        <v>0</v>
      </c>
      <c r="P412" s="122">
        <v>0</v>
      </c>
      <c r="Q412" s="122">
        <v>0</v>
      </c>
      <c r="R412" s="122">
        <v>1182.9457602349987</v>
      </c>
      <c r="S412" s="122">
        <v>1365.7230550762533</v>
      </c>
      <c r="T412" s="122">
        <v>1367.9216803836302</v>
      </c>
      <c r="U412" s="122">
        <v>1431.1166985972402</v>
      </c>
      <c r="V412" s="122">
        <v>2002.5478621044244</v>
      </c>
      <c r="W412" s="122">
        <v>1715.0853165985905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782.55741288295781</v>
      </c>
      <c r="D413" s="98">
        <v>1319.7532142235916</v>
      </c>
      <c r="E413" s="98">
        <v>886.63128382327045</v>
      </c>
      <c r="F413" s="98">
        <v>1206.3076115738154</v>
      </c>
      <c r="G413" s="98">
        <v>803.03556582446754</v>
      </c>
      <c r="H413" s="98">
        <v>859.89129303597736</v>
      </c>
      <c r="I413" s="98">
        <v>895.26904907579046</v>
      </c>
      <c r="J413" s="98">
        <v>1302.0607185662286</v>
      </c>
      <c r="K413" s="98">
        <v>975.41398896023259</v>
      </c>
      <c r="L413" s="98">
        <v>0</v>
      </c>
      <c r="M413" s="98">
        <v>0</v>
      </c>
      <c r="N413" s="98">
        <v>881.0098804848592</v>
      </c>
      <c r="O413" s="98">
        <v>0</v>
      </c>
      <c r="P413" s="98">
        <v>0</v>
      </c>
      <c r="Q413" s="98">
        <v>0</v>
      </c>
      <c r="R413" s="98">
        <v>1181.6736780722035</v>
      </c>
      <c r="S413" s="98">
        <v>1385.2596206749042</v>
      </c>
      <c r="T413" s="98">
        <v>1372.8695526836746</v>
      </c>
      <c r="U413" s="98">
        <v>1339.3815632748535</v>
      </c>
      <c r="V413" s="98">
        <v>2048.9876093924017</v>
      </c>
      <c r="W413" s="98">
        <v>1524.4992673818226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1201.8445116335165</v>
      </c>
      <c r="G414" s="98">
        <v>1205.1490514966276</v>
      </c>
      <c r="H414" s="98">
        <v>1209.0033233468089</v>
      </c>
      <c r="I414" s="98">
        <v>1214.2211183432773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1005.3414263373242</v>
      </c>
      <c r="S414" s="98">
        <v>1163.0679165546483</v>
      </c>
      <c r="T414" s="98">
        <v>1495.6950949911713</v>
      </c>
      <c r="U414" s="98">
        <v>1189.7859443685018</v>
      </c>
      <c r="V414" s="98">
        <v>1551.7511109234501</v>
      </c>
      <c r="W414" s="98">
        <v>1787.0833176069225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1362.6963272936016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477.85929697412189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884.83703031947982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1077.8156061887412</v>
      </c>
      <c r="G418" s="101">
        <v>1075.5542144347228</v>
      </c>
      <c r="H418" s="101">
        <v>1090.7711137803778</v>
      </c>
      <c r="I418" s="101">
        <v>1187.1812168154322</v>
      </c>
      <c r="J418" s="101">
        <v>0</v>
      </c>
      <c r="K418" s="101">
        <v>0</v>
      </c>
      <c r="L418" s="101">
        <v>0</v>
      </c>
      <c r="M418" s="101">
        <v>0</v>
      </c>
      <c r="N418" s="101">
        <v>922.28298830760559</v>
      </c>
      <c r="O418" s="101">
        <v>0</v>
      </c>
      <c r="P418" s="101">
        <v>0</v>
      </c>
      <c r="Q418" s="101">
        <v>0</v>
      </c>
      <c r="R418" s="101">
        <v>1265.0581880005589</v>
      </c>
      <c r="S418" s="101">
        <v>1302.6067637546057</v>
      </c>
      <c r="T418" s="101">
        <v>1548.9404583668015</v>
      </c>
      <c r="U418" s="101">
        <v>1841.8472345576722</v>
      </c>
      <c r="V418" s="101">
        <v>1634.0594149649846</v>
      </c>
      <c r="W418" s="101">
        <v>1972.6794270695275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969.47693080800491</v>
      </c>
      <c r="S419" s="104">
        <v>999.37918609397377</v>
      </c>
      <c r="T419" s="104">
        <v>1219.9789838317013</v>
      </c>
      <c r="U419" s="104">
        <v>1444.7550640797099</v>
      </c>
      <c r="V419" s="104">
        <v>1291.4627034465129</v>
      </c>
      <c r="W419" s="104">
        <v>1563.1695059400545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414.84535325248589</v>
      </c>
      <c r="S420" s="98">
        <v>391.09827380231383</v>
      </c>
      <c r="T420" s="98">
        <v>493.64507040686743</v>
      </c>
      <c r="U420" s="98">
        <v>547.94649403468793</v>
      </c>
      <c r="V420" s="98">
        <v>489.63363385222601</v>
      </c>
      <c r="W420" s="98">
        <v>584.55656935585944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554.63157755551902</v>
      </c>
      <c r="S421" s="98">
        <v>608.28091229166012</v>
      </c>
      <c r="T421" s="98">
        <v>726.33391342483401</v>
      </c>
      <c r="U421" s="98">
        <v>896.80857004502172</v>
      </c>
      <c r="V421" s="98">
        <v>801.82906959428692</v>
      </c>
      <c r="W421" s="98">
        <v>978.61293658419527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302.26793118801379</v>
      </c>
      <c r="D422" s="122">
        <v>327.19279002458654</v>
      </c>
      <c r="E422" s="122">
        <v>315.17589573900267</v>
      </c>
      <c r="F422" s="122">
        <v>343.63925220706113</v>
      </c>
      <c r="G422" s="122">
        <v>302.38803772348615</v>
      </c>
      <c r="H422" s="122">
        <v>284.17947607979676</v>
      </c>
      <c r="I422" s="122">
        <v>311.32909755500998</v>
      </c>
      <c r="J422" s="122">
        <v>421.96821074638001</v>
      </c>
      <c r="K422" s="122">
        <v>322.12920907579797</v>
      </c>
      <c r="L422" s="122">
        <v>0</v>
      </c>
      <c r="M422" s="122">
        <v>0</v>
      </c>
      <c r="N422" s="122">
        <v>327.55134412339402</v>
      </c>
      <c r="O422" s="122">
        <v>0</v>
      </c>
      <c r="P422" s="122">
        <v>0</v>
      </c>
      <c r="Q422" s="122">
        <v>0</v>
      </c>
      <c r="R422" s="122">
        <v>418.29443435100035</v>
      </c>
      <c r="S422" s="122">
        <v>432.19873216363834</v>
      </c>
      <c r="T422" s="122">
        <v>473.32193866551575</v>
      </c>
      <c r="U422" s="122">
        <v>400.45456505254555</v>
      </c>
      <c r="V422" s="122">
        <v>591.29082375943426</v>
      </c>
      <c r="W422" s="122">
        <v>595.98267785871383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377.46866067569681</v>
      </c>
      <c r="D423" s="98">
        <v>643.48485956992602</v>
      </c>
      <c r="E423" s="98">
        <v>428.62407142135913</v>
      </c>
      <c r="F423" s="98">
        <v>585.80982950825683</v>
      </c>
      <c r="G423" s="98">
        <v>302.85716255066819</v>
      </c>
      <c r="H423" s="98">
        <v>330.0653129993687</v>
      </c>
      <c r="I423" s="98">
        <v>328.2351623002055</v>
      </c>
      <c r="J423" s="98">
        <v>458.51408291835105</v>
      </c>
      <c r="K423" s="98">
        <v>335.77947326863386</v>
      </c>
      <c r="L423" s="98">
        <v>0</v>
      </c>
      <c r="M423" s="98">
        <v>0</v>
      </c>
      <c r="N423" s="98">
        <v>351.22587418678279</v>
      </c>
      <c r="O423" s="98">
        <v>0</v>
      </c>
      <c r="P423" s="98">
        <v>0</v>
      </c>
      <c r="Q423" s="98">
        <v>0</v>
      </c>
      <c r="R423" s="98">
        <v>432.47886293231738</v>
      </c>
      <c r="S423" s="98">
        <v>444.01036861811508</v>
      </c>
      <c r="T423" s="98">
        <v>485.89843945687716</v>
      </c>
      <c r="U423" s="98">
        <v>401.47880263287436</v>
      </c>
      <c r="V423" s="98">
        <v>592.90185377642081</v>
      </c>
      <c r="W423" s="98">
        <v>602.30454696480433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391.18669278445765</v>
      </c>
      <c r="D424" s="98">
        <v>350.96032783406412</v>
      </c>
      <c r="E424" s="98">
        <v>341.21306356835322</v>
      </c>
      <c r="F424" s="98">
        <v>367.04430476857317</v>
      </c>
      <c r="G424" s="98">
        <v>387.05890129574829</v>
      </c>
      <c r="H424" s="98">
        <v>354.26191576853597</v>
      </c>
      <c r="I424" s="98">
        <v>359.95029368085289</v>
      </c>
      <c r="J424" s="98">
        <v>342.7547805553732</v>
      </c>
      <c r="K424" s="98">
        <v>319.79270738600599</v>
      </c>
      <c r="L424" s="98">
        <v>0</v>
      </c>
      <c r="M424" s="98">
        <v>0</v>
      </c>
      <c r="N424" s="98">
        <v>310.95882227684888</v>
      </c>
      <c r="O424" s="98">
        <v>0</v>
      </c>
      <c r="P424" s="98">
        <v>0</v>
      </c>
      <c r="Q424" s="98">
        <v>0</v>
      </c>
      <c r="R424" s="98">
        <v>429.88427874150887</v>
      </c>
      <c r="S424" s="98">
        <v>482.23025300044134</v>
      </c>
      <c r="T424" s="98">
        <v>0</v>
      </c>
      <c r="U424" s="98">
        <v>568.94119359983029</v>
      </c>
      <c r="V424" s="98">
        <v>355.71106930308167</v>
      </c>
      <c r="W424" s="98">
        <v>719.18092320063636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287.75870101696574</v>
      </c>
      <c r="D425" s="33">
        <v>259.07297029044662</v>
      </c>
      <c r="E425" s="33">
        <v>287.88253919181153</v>
      </c>
      <c r="F425" s="33">
        <v>303.54181472166107</v>
      </c>
      <c r="G425" s="33">
        <v>295.68243290421179</v>
      </c>
      <c r="H425" s="33">
        <v>264.81292616012496</v>
      </c>
      <c r="I425" s="33">
        <v>298.8174661803393</v>
      </c>
      <c r="J425" s="33">
        <v>251.15156708671387</v>
      </c>
      <c r="K425" s="33">
        <v>233.05721256031646</v>
      </c>
      <c r="L425" s="33">
        <v>0</v>
      </c>
      <c r="M425" s="33">
        <v>0</v>
      </c>
      <c r="N425" s="33">
        <v>242.23610618392939</v>
      </c>
      <c r="O425" s="33">
        <v>0</v>
      </c>
      <c r="P425" s="33">
        <v>0</v>
      </c>
      <c r="Q425" s="33">
        <v>0</v>
      </c>
      <c r="R425" s="33">
        <v>290.08583579724342</v>
      </c>
      <c r="S425" s="33">
        <v>344.75186666852704</v>
      </c>
      <c r="T425" s="33">
        <v>333.83014025401326</v>
      </c>
      <c r="U425" s="33">
        <v>342.50430476640463</v>
      </c>
      <c r="V425" s="33">
        <v>365.83663965373449</v>
      </c>
      <c r="W425" s="33">
        <v>421.59165754430296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7618.4216120125893</v>
      </c>
      <c r="D427" s="117">
        <f t="shared" si="226"/>
        <v>12780.243767160402</v>
      </c>
      <c r="E427" s="117">
        <f t="shared" si="226"/>
        <v>8338.3115778432893</v>
      </c>
      <c r="F427" s="117">
        <f t="shared" si="226"/>
        <v>10540.870308489506</v>
      </c>
      <c r="G427" s="117">
        <f t="shared" si="226"/>
        <v>5682.7863763232699</v>
      </c>
      <c r="H427" s="117">
        <f t="shared" si="226"/>
        <v>5521.5944663310347</v>
      </c>
      <c r="I427" s="117">
        <f t="shared" si="226"/>
        <v>5020.9438716101549</v>
      </c>
      <c r="J427" s="117">
        <f t="shared" si="226"/>
        <v>7456.676907593097</v>
      </c>
      <c r="K427" s="117">
        <f t="shared" si="226"/>
        <v>5970.1679414123037</v>
      </c>
      <c r="L427" s="117">
        <f t="shared" si="226"/>
        <v>0</v>
      </c>
      <c r="M427" s="117">
        <f t="shared" si="226"/>
        <v>0</v>
      </c>
      <c r="N427" s="117">
        <f t="shared" si="226"/>
        <v>8631.0024697695226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7431.6050529751938</v>
      </c>
      <c r="S427" s="117">
        <f t="shared" si="227"/>
        <v>7850.5771027934479</v>
      </c>
      <c r="T427" s="117">
        <f t="shared" si="227"/>
        <v>6358.5289555792151</v>
      </c>
      <c r="U427" s="117">
        <f t="shared" si="227"/>
        <v>5408.5652949009527</v>
      </c>
      <c r="V427" s="117">
        <f t="shared" si="227"/>
        <v>7929.9892617863625</v>
      </c>
      <c r="W427" s="117">
        <f t="shared" ref="W427" si="228">W428+W431+W433+W443</f>
        <v>6814.472342256071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6902.1447219981346</v>
      </c>
      <c r="D428" s="122">
        <f t="shared" si="229"/>
        <v>11708.520007037096</v>
      </c>
      <c r="E428" s="122">
        <f t="shared" si="229"/>
        <v>7526.0899569966032</v>
      </c>
      <c r="F428" s="122">
        <f t="shared" si="229"/>
        <v>9564.1702761117303</v>
      </c>
      <c r="G428" s="122">
        <f t="shared" si="229"/>
        <v>4819.7977555589587</v>
      </c>
      <c r="H428" s="122">
        <f t="shared" si="229"/>
        <v>4690.9839006841257</v>
      </c>
      <c r="I428" s="122">
        <f t="shared" si="229"/>
        <v>4136.6136108409019</v>
      </c>
      <c r="J428" s="122">
        <f t="shared" si="229"/>
        <v>6316.1576717045191</v>
      </c>
      <c r="K428" s="122">
        <f t="shared" si="229"/>
        <v>5080.2031848748138</v>
      </c>
      <c r="L428" s="122">
        <f t="shared" si="229"/>
        <v>0</v>
      </c>
      <c r="M428" s="122">
        <f t="shared" si="229"/>
        <v>0</v>
      </c>
      <c r="N428" s="122">
        <f t="shared" si="229"/>
        <v>7757.7620168959775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6265.677052457625</v>
      </c>
      <c r="S428" s="122">
        <f t="shared" si="230"/>
        <v>6537.6413355870027</v>
      </c>
      <c r="T428" s="122">
        <f t="shared" si="230"/>
        <v>4945.9895353257416</v>
      </c>
      <c r="U428" s="122">
        <f t="shared" si="230"/>
        <v>4047.0428310713542</v>
      </c>
      <c r="V428" s="122">
        <f t="shared" si="230"/>
        <v>5980.1158113420124</v>
      </c>
      <c r="W428" s="122">
        <f t="shared" ref="W428" si="231">SUM(W429:W430)</f>
        <v>5137.3238854229185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6836.2004638062026</v>
      </c>
      <c r="D429" s="98">
        <v>11599.209373399546</v>
      </c>
      <c r="E429" s="98">
        <v>7456.9990678494387</v>
      </c>
      <c r="F429" s="98">
        <v>9477.9171906320189</v>
      </c>
      <c r="G429" s="98">
        <v>4777.085662942065</v>
      </c>
      <c r="H429" s="98">
        <v>4650.3136995418645</v>
      </c>
      <c r="I429" s="98">
        <v>4101.3898219896746</v>
      </c>
      <c r="J429" s="98">
        <v>6263.1466275187686</v>
      </c>
      <c r="K429" s="98">
        <v>5038.0998228311864</v>
      </c>
      <c r="L429" s="98">
        <v>0</v>
      </c>
      <c r="M429" s="98">
        <v>0</v>
      </c>
      <c r="N429" s="98">
        <v>7698.1411672045697</v>
      </c>
      <c r="O429" s="98">
        <v>0</v>
      </c>
      <c r="P429" s="98">
        <v>0</v>
      </c>
      <c r="Q429" s="98">
        <v>0</v>
      </c>
      <c r="R429" s="98">
        <v>6219.226814538587</v>
      </c>
      <c r="S429" s="98">
        <v>6488.9487697475597</v>
      </c>
      <c r="T429" s="98">
        <v>4907.9061522756301</v>
      </c>
      <c r="U429" s="98">
        <v>4016.2323594075992</v>
      </c>
      <c r="V429" s="98">
        <v>5934.73021996426</v>
      </c>
      <c r="W429" s="98">
        <v>5099.4904730259996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65.944258191932036</v>
      </c>
      <c r="D430" s="98">
        <v>109.3106336375496</v>
      </c>
      <c r="E430" s="98">
        <v>69.090889147164745</v>
      </c>
      <c r="F430" s="98">
        <v>86.253085479711942</v>
      </c>
      <c r="G430" s="98">
        <v>42.712092616893543</v>
      </c>
      <c r="H430" s="98">
        <v>40.670201142261355</v>
      </c>
      <c r="I430" s="98">
        <v>35.223788851226864</v>
      </c>
      <c r="J430" s="98">
        <v>53.011044185750592</v>
      </c>
      <c r="K430" s="98">
        <v>42.103362043627548</v>
      </c>
      <c r="L430" s="98">
        <v>0</v>
      </c>
      <c r="M430" s="98">
        <v>0</v>
      </c>
      <c r="N430" s="98">
        <v>59.620849691408175</v>
      </c>
      <c r="O430" s="98">
        <v>0</v>
      </c>
      <c r="P430" s="98">
        <v>0</v>
      </c>
      <c r="Q430" s="98">
        <v>0</v>
      </c>
      <c r="R430" s="98">
        <v>46.4502379190384</v>
      </c>
      <c r="S430" s="98">
        <v>48.692565839443354</v>
      </c>
      <c r="T430" s="98">
        <v>38.083383050111124</v>
      </c>
      <c r="U430" s="98">
        <v>30.810471663754992</v>
      </c>
      <c r="V430" s="98">
        <v>45.385591377752675</v>
      </c>
      <c r="W430" s="98">
        <v>37.833412396918753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13.136504958902428</v>
      </c>
      <c r="D431" s="122">
        <f t="shared" si="232"/>
        <v>22.061612776459395</v>
      </c>
      <c r="E431" s="122">
        <f t="shared" si="232"/>
        <v>31.955950276014676</v>
      </c>
      <c r="F431" s="122">
        <f t="shared" si="232"/>
        <v>29.65529098050142</v>
      </c>
      <c r="G431" s="122">
        <f t="shared" si="232"/>
        <v>35.571167975009025</v>
      </c>
      <c r="H431" s="122">
        <f t="shared" si="232"/>
        <v>28.977075711945091</v>
      </c>
      <c r="I431" s="122">
        <f t="shared" si="232"/>
        <v>46.324190907637167</v>
      </c>
      <c r="J431" s="122">
        <f t="shared" si="232"/>
        <v>36.392090176628393</v>
      </c>
      <c r="K431" s="122">
        <f t="shared" si="232"/>
        <v>54.153185365733144</v>
      </c>
      <c r="L431" s="122">
        <f t="shared" si="232"/>
        <v>0</v>
      </c>
      <c r="M431" s="122">
        <f t="shared" si="232"/>
        <v>0</v>
      </c>
      <c r="N431" s="122">
        <f t="shared" si="232"/>
        <v>78.635003119079769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79.83607263157198</v>
      </c>
      <c r="S431" s="122">
        <f t="shared" si="232"/>
        <v>59.642858412931012</v>
      </c>
      <c r="T431" s="122">
        <f t="shared" si="232"/>
        <v>93.805553179408136</v>
      </c>
      <c r="U431" s="122">
        <f t="shared" si="232"/>
        <v>58.673625773751056</v>
      </c>
      <c r="V431" s="122">
        <f t="shared" si="232"/>
        <v>56.348276701728722</v>
      </c>
      <c r="W431" s="122">
        <f t="shared" si="232"/>
        <v>28.025468603255661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13.136504958902428</v>
      </c>
      <c r="D432" s="98">
        <f>RES_hhdet_in_tesh!D8</f>
        <v>22.061612776459395</v>
      </c>
      <c r="E432" s="98">
        <f>RES_hhdet_in_tesh!E8</f>
        <v>31.955950276014676</v>
      </c>
      <c r="F432" s="98">
        <f>RES_hhdet_in_tesh!F8</f>
        <v>29.65529098050142</v>
      </c>
      <c r="G432" s="98">
        <f>RES_hhdet_in_tesh!G8</f>
        <v>35.571167975009025</v>
      </c>
      <c r="H432" s="98">
        <f>RES_hhdet_in_tesh!H8</f>
        <v>28.977075711945091</v>
      </c>
      <c r="I432" s="98">
        <f>RES_hhdet_in_tesh!I8</f>
        <v>46.324190907637167</v>
      </c>
      <c r="J432" s="98">
        <f>RES_hhdet_in_tesh!J8</f>
        <v>36.392090176628393</v>
      </c>
      <c r="K432" s="98">
        <f>RES_hhdet_in_tesh!K8</f>
        <v>54.153185365733144</v>
      </c>
      <c r="L432" s="98">
        <f>RES_hhdet_in_tesh!L8</f>
        <v>0</v>
      </c>
      <c r="M432" s="98">
        <f>RES_hhdet_in_tesh!M8</f>
        <v>0</v>
      </c>
      <c r="N432" s="98">
        <f>RES_hhdet_in_tesh!N8</f>
        <v>78.635003119079769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79.83607263157198</v>
      </c>
      <c r="S432" s="98">
        <f>RES_hhdet_in_tesh!S8</f>
        <v>59.642858412931012</v>
      </c>
      <c r="T432" s="98">
        <f>RES_hhdet_in_tesh!T8</f>
        <v>93.805553179408136</v>
      </c>
      <c r="U432" s="98">
        <f>RES_hhdet_in_tesh!U8</f>
        <v>58.673625773751056</v>
      </c>
      <c r="V432" s="98">
        <f>RES_hhdet_in_tesh!V8</f>
        <v>56.348276701728722</v>
      </c>
      <c r="W432" s="98">
        <f>RES_hhdet_in_tesh!W8</f>
        <v>28.025468603255661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485.70359849838633</v>
      </c>
      <c r="D433" s="122">
        <v>824.56562192867057</v>
      </c>
      <c r="E433" s="122">
        <v>557.79354867909717</v>
      </c>
      <c r="F433" s="122">
        <v>703.85911467674282</v>
      </c>
      <c r="G433" s="122">
        <v>616.45553358986547</v>
      </c>
      <c r="H433" s="122">
        <v>602.06275285159052</v>
      </c>
      <c r="I433" s="122">
        <v>622.94752586619927</v>
      </c>
      <c r="J433" s="122">
        <v>850.46416194352673</v>
      </c>
      <c r="K433" s="122">
        <v>642.267446609128</v>
      </c>
      <c r="L433" s="122">
        <v>0</v>
      </c>
      <c r="M433" s="122">
        <v>0</v>
      </c>
      <c r="N433" s="122">
        <v>593.52923580708591</v>
      </c>
      <c r="O433" s="122">
        <v>0</v>
      </c>
      <c r="P433" s="122">
        <v>0</v>
      </c>
      <c r="Q433" s="122">
        <v>0</v>
      </c>
      <c r="R433" s="122">
        <v>835.04877759422368</v>
      </c>
      <c r="S433" s="122">
        <v>990.1923291836307</v>
      </c>
      <c r="T433" s="122">
        <v>1033.2363382890708</v>
      </c>
      <c r="U433" s="122">
        <v>1064.2257533428337</v>
      </c>
      <c r="V433" s="122">
        <v>1541.9081591411814</v>
      </c>
      <c r="W433" s="122">
        <v>1290.173245867056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485.70359849838633</v>
      </c>
      <c r="D434" s="98">
        <v>824.56562192867057</v>
      </c>
      <c r="E434" s="98">
        <v>557.79354867909717</v>
      </c>
      <c r="F434" s="98">
        <v>764.3062032066872</v>
      </c>
      <c r="G434" s="98">
        <v>512.53389313749904</v>
      </c>
      <c r="H434" s="98">
        <v>552.96277764689057</v>
      </c>
      <c r="I434" s="98">
        <v>580.16385090721485</v>
      </c>
      <c r="J434" s="98">
        <v>850.46416194352673</v>
      </c>
      <c r="K434" s="98">
        <v>642.267446609128</v>
      </c>
      <c r="L434" s="98">
        <v>0</v>
      </c>
      <c r="M434" s="98">
        <v>0</v>
      </c>
      <c r="N434" s="98">
        <v>594.4937640427828</v>
      </c>
      <c r="O434" s="98">
        <v>0</v>
      </c>
      <c r="P434" s="98">
        <v>0</v>
      </c>
      <c r="Q434" s="98">
        <v>0</v>
      </c>
      <c r="R434" s="98">
        <v>835.17461133761879</v>
      </c>
      <c r="S434" s="98">
        <v>1002.9136219083327</v>
      </c>
      <c r="T434" s="98">
        <v>1018.7302921884905</v>
      </c>
      <c r="U434" s="98">
        <v>1015.9731995322246</v>
      </c>
      <c r="V434" s="98">
        <v>1581.2578939903417</v>
      </c>
      <c r="W434" s="98">
        <v>1190.9409538533691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624.05194803676693</v>
      </c>
      <c r="G435" s="98">
        <v>630.98855202530194</v>
      </c>
      <c r="H435" s="98">
        <v>638.77751714994065</v>
      </c>
      <c r="I435" s="98">
        <v>647.99159925487322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801.51364299500244</v>
      </c>
      <c r="S435" s="98">
        <v>966.29874959390213</v>
      </c>
      <c r="T435" s="98">
        <v>1288.1167747545376</v>
      </c>
      <c r="U435" s="98">
        <v>1054.8014417144925</v>
      </c>
      <c r="V435" s="98">
        <v>1404.19862577868</v>
      </c>
      <c r="W435" s="98">
        <v>1632.5916957863342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1296.3771754106222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411.54014509114228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884.83703031947982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618.44949014861959</v>
      </c>
      <c r="G439" s="101">
        <v>619.06455253380886</v>
      </c>
      <c r="H439" s="101">
        <v>629.87090393842641</v>
      </c>
      <c r="I439" s="101">
        <v>687.91892234652312</v>
      </c>
      <c r="J439" s="101">
        <v>0</v>
      </c>
      <c r="K439" s="101">
        <v>0</v>
      </c>
      <c r="L439" s="101">
        <v>0</v>
      </c>
      <c r="M439" s="101">
        <v>0</v>
      </c>
      <c r="N439" s="101">
        <v>553.98357814351016</v>
      </c>
      <c r="O439" s="101">
        <v>0</v>
      </c>
      <c r="P439" s="101">
        <v>0</v>
      </c>
      <c r="Q439" s="101">
        <v>0</v>
      </c>
      <c r="R439" s="101">
        <v>832.12804499418485</v>
      </c>
      <c r="S439" s="101">
        <v>871.83079879808213</v>
      </c>
      <c r="T439" s="101">
        <v>1053.99096655939</v>
      </c>
      <c r="U439" s="101">
        <v>1272.6149202500947</v>
      </c>
      <c r="V439" s="101">
        <v>1144.269575082202</v>
      </c>
      <c r="W439" s="101">
        <v>1395.8605079465572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827.50792115083868</v>
      </c>
      <c r="S440" s="104">
        <v>870.04181354386401</v>
      </c>
      <c r="T440" s="104">
        <v>1062.2393009334103</v>
      </c>
      <c r="U440" s="104">
        <v>1275.4093957398516</v>
      </c>
      <c r="V440" s="104">
        <v>1144.7008556645917</v>
      </c>
      <c r="W440" s="104">
        <v>1392.2429560530445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272.87634359531972</v>
      </c>
      <c r="S441" s="98">
        <v>261.76090125220389</v>
      </c>
      <c r="T441" s="98">
        <v>335.90538750857638</v>
      </c>
      <c r="U441" s="98">
        <v>378.60082569482978</v>
      </c>
      <c r="V441" s="98">
        <v>342.87178607030444</v>
      </c>
      <c r="W441" s="98">
        <v>413.63001946884907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554.63157755551902</v>
      </c>
      <c r="S442" s="98">
        <v>608.28091229166012</v>
      </c>
      <c r="T442" s="98">
        <v>726.33391342483401</v>
      </c>
      <c r="U442" s="98">
        <v>896.80857004502172</v>
      </c>
      <c r="V442" s="98">
        <v>801.82906959428692</v>
      </c>
      <c r="W442" s="98">
        <v>978.61293658419527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217.43678655716579</v>
      </c>
      <c r="D443" s="122">
        <v>225.09652541817832</v>
      </c>
      <c r="E443" s="122">
        <v>222.47212189157361</v>
      </c>
      <c r="F443" s="122">
        <v>243.18562672053056</v>
      </c>
      <c r="G443" s="122">
        <v>210.96191919943638</v>
      </c>
      <c r="H443" s="122">
        <v>199.57073708337319</v>
      </c>
      <c r="I443" s="122">
        <v>215.05854399541695</v>
      </c>
      <c r="J443" s="122">
        <v>253.66298376842215</v>
      </c>
      <c r="K443" s="122">
        <v>193.54412456262898</v>
      </c>
      <c r="L443" s="122">
        <v>0</v>
      </c>
      <c r="M443" s="122">
        <v>0</v>
      </c>
      <c r="N443" s="122">
        <v>201.07621394737976</v>
      </c>
      <c r="O443" s="122">
        <v>0</v>
      </c>
      <c r="P443" s="122">
        <v>0</v>
      </c>
      <c r="Q443" s="122">
        <v>0</v>
      </c>
      <c r="R443" s="122">
        <v>251.04315029177232</v>
      </c>
      <c r="S443" s="122">
        <v>263.10057960988303</v>
      </c>
      <c r="T443" s="122">
        <v>285.49752878499476</v>
      </c>
      <c r="U443" s="122">
        <v>238.62308471301404</v>
      </c>
      <c r="V443" s="122">
        <v>351.61701460144019</v>
      </c>
      <c r="W443" s="122">
        <v>358.94974236284088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219.18954902334119</v>
      </c>
      <c r="D444" s="98">
        <v>373.91180830539884</v>
      </c>
      <c r="E444" s="98">
        <v>249.22694900756659</v>
      </c>
      <c r="F444" s="98">
        <v>340.84893672182085</v>
      </c>
      <c r="G444" s="98">
        <v>176.32992043506195</v>
      </c>
      <c r="H444" s="98">
        <v>192.29471657797845</v>
      </c>
      <c r="I444" s="98">
        <v>191.34958114402525</v>
      </c>
      <c r="J444" s="98">
        <v>267.4622195126442</v>
      </c>
      <c r="K444" s="98">
        <v>195.98413705448786</v>
      </c>
      <c r="L444" s="98">
        <v>0</v>
      </c>
      <c r="M444" s="98">
        <v>0</v>
      </c>
      <c r="N444" s="98">
        <v>205.17834895521764</v>
      </c>
      <c r="O444" s="98">
        <v>0</v>
      </c>
      <c r="P444" s="98">
        <v>0</v>
      </c>
      <c r="Q444" s="98">
        <v>0</v>
      </c>
      <c r="R444" s="98">
        <v>253.13068983761423</v>
      </c>
      <c r="S444" s="98">
        <v>260.69626537707899</v>
      </c>
      <c r="T444" s="98">
        <v>286.33244981744821</v>
      </c>
      <c r="U444" s="98">
        <v>237.47699123110425</v>
      </c>
      <c r="V444" s="98">
        <v>351.93089465053117</v>
      </c>
      <c r="W444" s="98">
        <v>358.6653499957942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230.60720792213516</v>
      </c>
      <c r="D445" s="98">
        <v>207.06223797133035</v>
      </c>
      <c r="E445" s="98">
        <v>201.47321767269543</v>
      </c>
      <c r="F445" s="98">
        <v>216.89922415291349</v>
      </c>
      <c r="G445" s="98">
        <v>228.90724606386948</v>
      </c>
      <c r="H445" s="98">
        <v>209.67446567029239</v>
      </c>
      <c r="I445" s="98">
        <v>213.20475245669448</v>
      </c>
      <c r="J445" s="98">
        <v>203.17108120770797</v>
      </c>
      <c r="K445" s="98">
        <v>189.69608922639657</v>
      </c>
      <c r="L445" s="98">
        <v>0</v>
      </c>
      <c r="M445" s="98">
        <v>0</v>
      </c>
      <c r="N445" s="98">
        <v>184.65071890993732</v>
      </c>
      <c r="O445" s="98">
        <v>0</v>
      </c>
      <c r="P445" s="98">
        <v>0</v>
      </c>
      <c r="Q445" s="98">
        <v>0</v>
      </c>
      <c r="R445" s="98">
        <v>255.86504231273042</v>
      </c>
      <c r="S445" s="98">
        <v>288.11272817747624</v>
      </c>
      <c r="T445" s="98">
        <v>0</v>
      </c>
      <c r="U445" s="98">
        <v>342.97771160346872</v>
      </c>
      <c r="V445" s="98">
        <v>215.34098026079459</v>
      </c>
      <c r="W445" s="98">
        <v>437.07481604452778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216.18267427025336</v>
      </c>
      <c r="D446" s="33">
        <v>194.98091159052422</v>
      </c>
      <c r="E446" s="33">
        <v>217.06518532576538</v>
      </c>
      <c r="F446" s="33">
        <v>229.2982000272778</v>
      </c>
      <c r="G446" s="33">
        <v>223.78950893371047</v>
      </c>
      <c r="H446" s="33">
        <v>200.82019719274297</v>
      </c>
      <c r="I446" s="33">
        <v>227.06776855967399</v>
      </c>
      <c r="J446" s="33">
        <v>191.25655176831845</v>
      </c>
      <c r="K446" s="33">
        <v>177.88619944941547</v>
      </c>
      <c r="L446" s="33">
        <v>0</v>
      </c>
      <c r="M446" s="33">
        <v>0</v>
      </c>
      <c r="N446" s="33">
        <v>186.79533484624403</v>
      </c>
      <c r="O446" s="33">
        <v>0</v>
      </c>
      <c r="P446" s="33">
        <v>0</v>
      </c>
      <c r="Q446" s="33">
        <v>0</v>
      </c>
      <c r="R446" s="33">
        <v>232.09998520078315</v>
      </c>
      <c r="S446" s="33">
        <v>280.38573314484512</v>
      </c>
      <c r="T446" s="33">
        <v>276.23703269942843</v>
      </c>
      <c r="U446" s="33">
        <v>288.05274199661272</v>
      </c>
      <c r="V446" s="33">
        <v>311.79941805701503</v>
      </c>
      <c r="W446" s="33">
        <v>362.87290719883345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4906.3134490800594</v>
      </c>
      <c r="D448" s="117">
        <f t="shared" si="233"/>
        <v>8278.703409380325</v>
      </c>
      <c r="E448" s="117">
        <f t="shared" si="233"/>
        <v>5290.1727573076832</v>
      </c>
      <c r="F448" s="117">
        <f t="shared" si="233"/>
        <v>6503.4036211836737</v>
      </c>
      <c r="G448" s="117">
        <f t="shared" si="233"/>
        <v>3168.7130777491584</v>
      </c>
      <c r="H448" s="117">
        <f t="shared" si="233"/>
        <v>3148.2285028238193</v>
      </c>
      <c r="I448" s="117">
        <f t="shared" si="233"/>
        <v>2831.9771990802301</v>
      </c>
      <c r="J448" s="117">
        <f t="shared" si="233"/>
        <v>4524.4133866888224</v>
      </c>
      <c r="K448" s="117">
        <f t="shared" si="233"/>
        <v>3544.8491276234058</v>
      </c>
      <c r="L448" s="117">
        <f t="shared" si="233"/>
        <v>0</v>
      </c>
      <c r="M448" s="117">
        <f t="shared" si="233"/>
        <v>0</v>
      </c>
      <c r="N448" s="117">
        <f t="shared" si="233"/>
        <v>4866.5831368126856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3864.4516836546918</v>
      </c>
      <c r="S448" s="117">
        <f t="shared" si="234"/>
        <v>3885.1596637913949</v>
      </c>
      <c r="T448" s="117">
        <f t="shared" si="234"/>
        <v>2909.7691332422851</v>
      </c>
      <c r="U448" s="117">
        <f t="shared" si="234"/>
        <v>2393.5781668610316</v>
      </c>
      <c r="V448" s="117">
        <f t="shared" si="234"/>
        <v>3539.2670090363749</v>
      </c>
      <c r="W448" s="117">
        <f t="shared" ref="W448" si="235">W449+W452+W454+W464</f>
        <v>2792.3675582599449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4594.2116765812525</v>
      </c>
      <c r="D449" s="122">
        <f t="shared" si="236"/>
        <v>7736.9655019510255</v>
      </c>
      <c r="E449" s="122">
        <f t="shared" si="236"/>
        <v>4924.0064510911689</v>
      </c>
      <c r="F449" s="122">
        <f t="shared" si="236"/>
        <v>6188.8821249738912</v>
      </c>
      <c r="G449" s="122">
        <f t="shared" si="236"/>
        <v>3089.8608662323436</v>
      </c>
      <c r="H449" s="122">
        <f t="shared" si="236"/>
        <v>2975.0769671786675</v>
      </c>
      <c r="I449" s="122">
        <f t="shared" si="236"/>
        <v>2579.1001846278023</v>
      </c>
      <c r="J449" s="122">
        <f t="shared" si="236"/>
        <v>3894.3152764677602</v>
      </c>
      <c r="K449" s="122">
        <f t="shared" si="236"/>
        <v>3073.5829514445168</v>
      </c>
      <c r="L449" s="122">
        <f t="shared" si="236"/>
        <v>0</v>
      </c>
      <c r="M449" s="122">
        <f t="shared" si="236"/>
        <v>0</v>
      </c>
      <c r="N449" s="122">
        <f t="shared" si="236"/>
        <v>4451.7402326578331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3310.3248913328871</v>
      </c>
      <c r="S449" s="122">
        <f t="shared" si="237"/>
        <v>3302.1129453469257</v>
      </c>
      <c r="T449" s="122">
        <f t="shared" si="237"/>
        <v>2382.8682453508191</v>
      </c>
      <c r="U449" s="122">
        <f t="shared" si="237"/>
        <v>1879.1841894934662</v>
      </c>
      <c r="V449" s="122">
        <f t="shared" si="237"/>
        <v>2691.986034524306</v>
      </c>
      <c r="W449" s="122">
        <f t="shared" ref="W449" si="238">SUM(W450:W451)</f>
        <v>2289.207429085086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4594.2116765812525</v>
      </c>
      <c r="D450" s="98">
        <v>7736.9655019510255</v>
      </c>
      <c r="E450" s="98">
        <v>4924.0064510911689</v>
      </c>
      <c r="F450" s="98">
        <v>6188.8821249738912</v>
      </c>
      <c r="G450" s="98">
        <v>3089.8608662323436</v>
      </c>
      <c r="H450" s="98">
        <v>2975.0769671786675</v>
      </c>
      <c r="I450" s="98">
        <v>2579.1001846278023</v>
      </c>
      <c r="J450" s="98">
        <v>3894.3152764677602</v>
      </c>
      <c r="K450" s="98">
        <v>3073.5829514445168</v>
      </c>
      <c r="L450" s="98">
        <v>0</v>
      </c>
      <c r="M450" s="98">
        <v>0</v>
      </c>
      <c r="N450" s="98">
        <v>4451.7402326578331</v>
      </c>
      <c r="O450" s="98">
        <v>0</v>
      </c>
      <c r="P450" s="98">
        <v>0</v>
      </c>
      <c r="Q450" s="98">
        <v>0</v>
      </c>
      <c r="R450" s="98">
        <v>3310.3248913328871</v>
      </c>
      <c r="S450" s="98">
        <v>3302.1129453469257</v>
      </c>
      <c r="T450" s="98">
        <v>2382.8682453508191</v>
      </c>
      <c r="U450" s="98">
        <v>1879.1841894934662</v>
      </c>
      <c r="V450" s="98">
        <v>2691.986034524306</v>
      </c>
      <c r="W450" s="98">
        <v>2289.207429085086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294.38053693302663</v>
      </c>
      <c r="D454" s="122">
        <v>497.61597960260167</v>
      </c>
      <c r="E454" s="122">
        <v>334.33648073459153</v>
      </c>
      <c r="F454" s="122">
        <v>281.40337848325561</v>
      </c>
      <c r="G454" s="122">
        <v>42.784460544232715</v>
      </c>
      <c r="H454" s="122">
        <v>141.81868471802855</v>
      </c>
      <c r="I454" s="122">
        <v>209.69749944152412</v>
      </c>
      <c r="J454" s="122">
        <v>488.39218329735922</v>
      </c>
      <c r="K454" s="122">
        <v>363.18780851229923</v>
      </c>
      <c r="L454" s="122">
        <v>0</v>
      </c>
      <c r="M454" s="122">
        <v>0</v>
      </c>
      <c r="N454" s="122">
        <v>314.413834177372</v>
      </c>
      <c r="O454" s="122">
        <v>0</v>
      </c>
      <c r="P454" s="122">
        <v>0</v>
      </c>
      <c r="Q454" s="122">
        <v>0</v>
      </c>
      <c r="R454" s="122">
        <v>414.35619606126608</v>
      </c>
      <c r="S454" s="122">
        <v>444.28755557718881</v>
      </c>
      <c r="T454" s="122">
        <v>370.61916594091446</v>
      </c>
      <c r="U454" s="122">
        <v>377.45053796123995</v>
      </c>
      <c r="V454" s="122">
        <v>643.80053995807464</v>
      </c>
      <c r="W454" s="122">
        <v>301.36138673796648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294.38053693302663</v>
      </c>
      <c r="D455" s="98">
        <v>497.61597960260167</v>
      </c>
      <c r="E455" s="98">
        <v>334.33648073459153</v>
      </c>
      <c r="F455" s="98">
        <v>454.54291871841713</v>
      </c>
      <c r="G455" s="98">
        <v>302.96353291338659</v>
      </c>
      <c r="H455" s="98">
        <v>324.42259099835945</v>
      </c>
      <c r="I455" s="98">
        <v>335.74875497663783</v>
      </c>
      <c r="J455" s="98">
        <v>488.39218329735922</v>
      </c>
      <c r="K455" s="98">
        <v>363.18780851229923</v>
      </c>
      <c r="L455" s="98">
        <v>0</v>
      </c>
      <c r="M455" s="98">
        <v>0</v>
      </c>
      <c r="N455" s="98">
        <v>322.08246427925911</v>
      </c>
      <c r="O455" s="98">
        <v>0</v>
      </c>
      <c r="P455" s="98">
        <v>0</v>
      </c>
      <c r="Q455" s="98">
        <v>0</v>
      </c>
      <c r="R455" s="98">
        <v>424.54740374078023</v>
      </c>
      <c r="S455" s="98">
        <v>492.06189777467716</v>
      </c>
      <c r="T455" s="98">
        <v>481.37327133394473</v>
      </c>
      <c r="U455" s="98">
        <v>466.42159693547512</v>
      </c>
      <c r="V455" s="98">
        <v>708.12900117093022</v>
      </c>
      <c r="W455" s="98">
        <v>530.09614994665367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273.01099926266966</v>
      </c>
      <c r="G456" s="98">
        <v>273.76165853797397</v>
      </c>
      <c r="H456" s="98">
        <v>274.63719493146118</v>
      </c>
      <c r="I456" s="98">
        <v>275.82246924285892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228.37335840678659</v>
      </c>
      <c r="S456" s="98">
        <v>264.20250792455397</v>
      </c>
      <c r="T456" s="98">
        <v>339.76209777819457</v>
      </c>
      <c r="U456" s="98">
        <v>270.27177512274886</v>
      </c>
      <c r="V456" s="98">
        <v>352.49578235737096</v>
      </c>
      <c r="W456" s="98">
        <v>405.95384642758864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108.55051790064154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108.55051790064154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17.721235565780244</v>
      </c>
      <c r="D464" s="122">
        <v>44.121927826698737</v>
      </c>
      <c r="E464" s="122">
        <v>31.829825481922903</v>
      </c>
      <c r="F464" s="122">
        <v>33.118117726527338</v>
      </c>
      <c r="G464" s="122">
        <v>36.067750972582026</v>
      </c>
      <c r="H464" s="122">
        <v>31.332850927123079</v>
      </c>
      <c r="I464" s="122">
        <v>43.179515010903536</v>
      </c>
      <c r="J464" s="122">
        <v>141.70592692370352</v>
      </c>
      <c r="K464" s="122">
        <v>108.07836766658961</v>
      </c>
      <c r="L464" s="122">
        <v>0</v>
      </c>
      <c r="M464" s="122">
        <v>0</v>
      </c>
      <c r="N464" s="122">
        <v>100.42906997748037</v>
      </c>
      <c r="O464" s="122">
        <v>0</v>
      </c>
      <c r="P464" s="122">
        <v>0</v>
      </c>
      <c r="Q464" s="122">
        <v>0</v>
      </c>
      <c r="R464" s="122">
        <v>139.77059626053889</v>
      </c>
      <c r="S464" s="122">
        <v>138.75916286728042</v>
      </c>
      <c r="T464" s="122">
        <v>156.28172195055154</v>
      </c>
      <c r="U464" s="122">
        <v>136.9434394063253</v>
      </c>
      <c r="V464" s="122">
        <v>203.48043455399434</v>
      </c>
      <c r="W464" s="122">
        <v>201.79874243689238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141.9952391681216</v>
      </c>
      <c r="D465" s="98">
        <v>242.62744375486088</v>
      </c>
      <c r="E465" s="98">
        <v>161.62825089951806</v>
      </c>
      <c r="F465" s="98">
        <v>220.73615980191278</v>
      </c>
      <c r="G465" s="98">
        <v>114.25979102217069</v>
      </c>
      <c r="H465" s="98">
        <v>124.52811757620563</v>
      </c>
      <c r="I465" s="98">
        <v>123.09656766936784</v>
      </c>
      <c r="J465" s="98">
        <v>171.98483207117005</v>
      </c>
      <c r="K465" s="98">
        <v>125.0248739715596</v>
      </c>
      <c r="L465" s="98">
        <v>0</v>
      </c>
      <c r="M465" s="98">
        <v>0</v>
      </c>
      <c r="N465" s="98">
        <v>128.40230011320531</v>
      </c>
      <c r="O465" s="98">
        <v>0</v>
      </c>
      <c r="P465" s="98">
        <v>0</v>
      </c>
      <c r="Q465" s="98">
        <v>0</v>
      </c>
      <c r="R465" s="98">
        <v>155.379426518343</v>
      </c>
      <c r="S465" s="98">
        <v>157.71814997929346</v>
      </c>
      <c r="T465" s="98">
        <v>170.37199264867712</v>
      </c>
      <c r="U465" s="98">
        <v>139.80958779357226</v>
      </c>
      <c r="V465" s="98">
        <v>204.90655755189789</v>
      </c>
      <c r="W465" s="98">
        <v>209.432256395726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88.861969132917395</v>
      </c>
      <c r="D466" s="98">
        <v>79.724148070786015</v>
      </c>
      <c r="E466" s="98">
        <v>77.509959520187124</v>
      </c>
      <c r="F466" s="98">
        <v>83.377784271229089</v>
      </c>
      <c r="G466" s="98">
        <v>87.924300018342194</v>
      </c>
      <c r="H466" s="98">
        <v>80.474136785980647</v>
      </c>
      <c r="I466" s="98">
        <v>81.766308712542553</v>
      </c>
      <c r="J466" s="98">
        <v>77.860175950958592</v>
      </c>
      <c r="K466" s="98">
        <v>72.64411140980512</v>
      </c>
      <c r="L466" s="98">
        <v>0</v>
      </c>
      <c r="M466" s="98">
        <v>0</v>
      </c>
      <c r="N466" s="98">
        <v>70.637406068409007</v>
      </c>
      <c r="O466" s="98">
        <v>0</v>
      </c>
      <c r="P466" s="98">
        <v>0</v>
      </c>
      <c r="Q466" s="98">
        <v>0</v>
      </c>
      <c r="R466" s="98">
        <v>97.652512758921176</v>
      </c>
      <c r="S466" s="98">
        <v>109.54342427158026</v>
      </c>
      <c r="T466" s="98">
        <v>0</v>
      </c>
      <c r="U466" s="98">
        <v>129.24068153813747</v>
      </c>
      <c r="V466" s="98">
        <v>80.803326502888041</v>
      </c>
      <c r="W466" s="98">
        <v>163.36913851425658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152.52628075476031</v>
      </c>
      <c r="D469" s="118">
        <f t="shared" si="240"/>
        <v>254.07134063089487</v>
      </c>
      <c r="E469" s="118">
        <f t="shared" si="240"/>
        <v>163.41327610612672</v>
      </c>
      <c r="F469" s="118">
        <f t="shared" si="240"/>
        <v>205.32544320798544</v>
      </c>
      <c r="G469" s="118">
        <f t="shared" si="240"/>
        <v>109.62776085934826</v>
      </c>
      <c r="H469" s="118">
        <f t="shared" si="240"/>
        <v>105.12417163388992</v>
      </c>
      <c r="I469" s="118">
        <f t="shared" si="240"/>
        <v>93.955668465645473</v>
      </c>
      <c r="J469" s="118">
        <f t="shared" si="240"/>
        <v>138.42351049439887</v>
      </c>
      <c r="K469" s="118">
        <f t="shared" si="240"/>
        <v>109.28642058822957</v>
      </c>
      <c r="L469" s="118">
        <f t="shared" si="240"/>
        <v>0</v>
      </c>
      <c r="M469" s="118">
        <f t="shared" si="240"/>
        <v>0</v>
      </c>
      <c r="N469" s="118">
        <f t="shared" si="240"/>
        <v>152.76154042306879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123.1782291656688</v>
      </c>
      <c r="S469" s="118">
        <f t="shared" si="241"/>
        <v>126.18040182678527</v>
      </c>
      <c r="T469" s="118">
        <f t="shared" si="241"/>
        <v>98.368982464495033</v>
      </c>
      <c r="U469" s="118">
        <f t="shared" si="241"/>
        <v>82.186802204700783</v>
      </c>
      <c r="V469" s="118">
        <f t="shared" si="241"/>
        <v>117.97687660895156</v>
      </c>
      <c r="W469" s="118">
        <f t="shared" ref="W469" si="242">W470+W473+W475+W485</f>
        <v>100.91893269654491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140.08192345029155</v>
      </c>
      <c r="D470" s="123">
        <f t="shared" si="243"/>
        <v>235.18405939192846</v>
      </c>
      <c r="E470" s="123">
        <f t="shared" si="243"/>
        <v>149.56468184615878</v>
      </c>
      <c r="F470" s="123">
        <f t="shared" si="243"/>
        <v>188.05713994808931</v>
      </c>
      <c r="G470" s="123">
        <f t="shared" si="243"/>
        <v>93.723862336893561</v>
      </c>
      <c r="H470" s="123">
        <f t="shared" si="243"/>
        <v>90.214013175602531</v>
      </c>
      <c r="I470" s="123">
        <f t="shared" si="243"/>
        <v>78.636246342342673</v>
      </c>
      <c r="J470" s="123">
        <f t="shared" si="243"/>
        <v>118.66540971760085</v>
      </c>
      <c r="K470" s="123">
        <f t="shared" si="243"/>
        <v>94.314779042615996</v>
      </c>
      <c r="L470" s="123">
        <f t="shared" si="243"/>
        <v>0</v>
      </c>
      <c r="M470" s="123">
        <f t="shared" si="243"/>
        <v>0</v>
      </c>
      <c r="N470" s="123">
        <f t="shared" si="243"/>
        <v>138.75490813194304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104.80172019491586</v>
      </c>
      <c r="S470" s="123">
        <f t="shared" si="244"/>
        <v>105.66405833756694</v>
      </c>
      <c r="T470" s="123">
        <f t="shared" si="244"/>
        <v>77.262811919383907</v>
      </c>
      <c r="U470" s="123">
        <f t="shared" si="244"/>
        <v>61.315066452753385</v>
      </c>
      <c r="V470" s="123">
        <f t="shared" si="244"/>
        <v>88.505824881915686</v>
      </c>
      <c r="W470" s="123">
        <f t="shared" ref="W470" si="245">SUM(W471:W472)</f>
        <v>74.746720174908091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139.32960403102311</v>
      </c>
      <c r="D471" s="99">
        <v>233.93784196409564</v>
      </c>
      <c r="E471" s="99">
        <v>148.77749085653673</v>
      </c>
      <c r="F471" s="99">
        <v>187.07472632671309</v>
      </c>
      <c r="G471" s="99">
        <v>93.237613416233728</v>
      </c>
      <c r="H471" s="99">
        <v>89.751114962758393</v>
      </c>
      <c r="I471" s="99">
        <v>78.235533973550901</v>
      </c>
      <c r="J471" s="99">
        <v>118.06259334870406</v>
      </c>
      <c r="K471" s="99">
        <v>93.83616616944839</v>
      </c>
      <c r="L471" s="99">
        <v>0</v>
      </c>
      <c r="M471" s="99">
        <v>0</v>
      </c>
      <c r="N471" s="99">
        <v>138.07885345720337</v>
      </c>
      <c r="O471" s="99">
        <v>0</v>
      </c>
      <c r="P471" s="99">
        <v>0</v>
      </c>
      <c r="Q471" s="99">
        <v>0</v>
      </c>
      <c r="R471" s="99">
        <v>104.27602932255721</v>
      </c>
      <c r="S471" s="99">
        <v>105.11348177439561</v>
      </c>
      <c r="T471" s="99">
        <v>76.832253820401178</v>
      </c>
      <c r="U471" s="99">
        <v>60.966971318322159</v>
      </c>
      <c r="V471" s="99">
        <v>87.993120575951465</v>
      </c>
      <c r="W471" s="99">
        <v>74.319628283107647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0.75231941926844181</v>
      </c>
      <c r="D472" s="99">
        <v>1.2462174278328269</v>
      </c>
      <c r="E472" s="99">
        <v>0.78719098962205303</v>
      </c>
      <c r="F472" s="99">
        <v>0.98241362137623589</v>
      </c>
      <c r="G472" s="99">
        <v>0.48624892065983266</v>
      </c>
      <c r="H472" s="99">
        <v>0.46289821284413102</v>
      </c>
      <c r="I472" s="99">
        <v>0.40071236879177607</v>
      </c>
      <c r="J472" s="99">
        <v>0.60281636889679657</v>
      </c>
      <c r="K472" s="99">
        <v>0.47861287316761086</v>
      </c>
      <c r="L472" s="99">
        <v>0</v>
      </c>
      <c r="M472" s="99">
        <v>0</v>
      </c>
      <c r="N472" s="99">
        <v>0.67605467473968239</v>
      </c>
      <c r="O472" s="99">
        <v>0</v>
      </c>
      <c r="P472" s="99">
        <v>0</v>
      </c>
      <c r="Q472" s="99">
        <v>0</v>
      </c>
      <c r="R472" s="99">
        <v>0.52569087235864587</v>
      </c>
      <c r="S472" s="99">
        <v>0.55057656317133907</v>
      </c>
      <c r="T472" s="99">
        <v>0.43055809898272845</v>
      </c>
      <c r="U472" s="99">
        <v>0.34809513443122675</v>
      </c>
      <c r="V472" s="99">
        <v>0.51270430596422134</v>
      </c>
      <c r="W472" s="99">
        <v>0.42709189180044993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6.8220317928055288E-2</v>
      </c>
      <c r="D473" s="123">
        <f t="shared" si="246"/>
        <v>0.11094864538538204</v>
      </c>
      <c r="E473" s="123">
        <f t="shared" si="246"/>
        <v>0.15573555323731281</v>
      </c>
      <c r="F473" s="123">
        <f t="shared" si="246"/>
        <v>0.14021936261959134</v>
      </c>
      <c r="G473" s="123">
        <f t="shared" si="246"/>
        <v>0.16325276730369775</v>
      </c>
      <c r="H473" s="123">
        <f t="shared" si="246"/>
        <v>0.12919565176773601</v>
      </c>
      <c r="I473" s="123">
        <f t="shared" si="246"/>
        <v>0.200698336385943</v>
      </c>
      <c r="J473" s="123">
        <f t="shared" si="246"/>
        <v>0.15326418086813054</v>
      </c>
      <c r="K473" s="123">
        <f t="shared" si="246"/>
        <v>0.22172971131368585</v>
      </c>
      <c r="L473" s="123">
        <f t="shared" si="246"/>
        <v>0</v>
      </c>
      <c r="M473" s="123">
        <f t="shared" si="246"/>
        <v>0</v>
      </c>
      <c r="N473" s="123">
        <f t="shared" si="246"/>
        <v>0.29133262559299844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0.2548072861500848</v>
      </c>
      <c r="S473" s="123">
        <f t="shared" si="246"/>
        <v>0.18688289489596463</v>
      </c>
      <c r="T473" s="123">
        <f t="shared" si="246"/>
        <v>0.28968080892509351</v>
      </c>
      <c r="U473" s="123">
        <f t="shared" si="246"/>
        <v>0.17873720916424216</v>
      </c>
      <c r="V473" s="123">
        <f t="shared" si="246"/>
        <v>0.16941165033829461</v>
      </c>
      <c r="W473" s="123">
        <f t="shared" si="246"/>
        <v>8.3146288937478025E-2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6.8220317928055288E-2</v>
      </c>
      <c r="D474" s="99">
        <f>RES_hhdet_in_fecs!D8</f>
        <v>0.11094864538538204</v>
      </c>
      <c r="E474" s="99">
        <f>RES_hhdet_in_fecs!E8</f>
        <v>0.15573555323731281</v>
      </c>
      <c r="F474" s="99">
        <f>RES_hhdet_in_fecs!F8</f>
        <v>0.14021936261959134</v>
      </c>
      <c r="G474" s="99">
        <f>RES_hhdet_in_fecs!G8</f>
        <v>0.16325276730369775</v>
      </c>
      <c r="H474" s="99">
        <f>RES_hhdet_in_fecs!H8</f>
        <v>0.12919565176773601</v>
      </c>
      <c r="I474" s="99">
        <f>RES_hhdet_in_fecs!I8</f>
        <v>0.200698336385943</v>
      </c>
      <c r="J474" s="99">
        <f>RES_hhdet_in_fecs!J8</f>
        <v>0.15326418086813054</v>
      </c>
      <c r="K474" s="99">
        <f>RES_hhdet_in_fecs!K8</f>
        <v>0.22172971131368585</v>
      </c>
      <c r="L474" s="99">
        <f>RES_hhdet_in_fecs!L8</f>
        <v>0</v>
      </c>
      <c r="M474" s="99">
        <f>RES_hhdet_in_fecs!M8</f>
        <v>0</v>
      </c>
      <c r="N474" s="99">
        <f>RES_hhdet_in_fecs!N8</f>
        <v>0.29133262559299844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0.2548072861500848</v>
      </c>
      <c r="S474" s="99">
        <f>RES_hhdet_in_fecs!S8</f>
        <v>0.18688289489596463</v>
      </c>
      <c r="T474" s="99">
        <f>RES_hhdet_in_fecs!T8</f>
        <v>0.28968080892509351</v>
      </c>
      <c r="U474" s="99">
        <f>RES_hhdet_in_fecs!U8</f>
        <v>0.17873720916424216</v>
      </c>
      <c r="V474" s="99">
        <f>RES_hhdet_in_fecs!V8</f>
        <v>0.16941165033829461</v>
      </c>
      <c r="W474" s="99">
        <f>RES_hhdet_in_fecs!W8</f>
        <v>8.3146288937478025E-2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8.927739192861976</v>
      </c>
      <c r="D475" s="123">
        <v>15.04610668946717</v>
      </c>
      <c r="E475" s="123">
        <v>10.101884146491015</v>
      </c>
      <c r="F475" s="123">
        <v>13.214068759961005</v>
      </c>
      <c r="G475" s="123">
        <v>12.298157973474515</v>
      </c>
      <c r="H475" s="123">
        <v>11.546501999596661</v>
      </c>
      <c r="I475" s="123">
        <v>11.576986108384045</v>
      </c>
      <c r="J475" s="123">
        <v>14.806414899109464</v>
      </c>
      <c r="K475" s="123">
        <v>11.088085823179421</v>
      </c>
      <c r="L475" s="123">
        <v>0</v>
      </c>
      <c r="M475" s="123">
        <v>0</v>
      </c>
      <c r="N475" s="123">
        <v>10.001118828492471</v>
      </c>
      <c r="O475" s="123">
        <v>0</v>
      </c>
      <c r="P475" s="123">
        <v>0</v>
      </c>
      <c r="Q475" s="123">
        <v>0</v>
      </c>
      <c r="R475" s="123">
        <v>13.387741732018489</v>
      </c>
      <c r="S475" s="123">
        <v>15.442503243454894</v>
      </c>
      <c r="T475" s="123">
        <v>15.465268867743532</v>
      </c>
      <c r="U475" s="123">
        <v>16.168683330187825</v>
      </c>
      <c r="V475" s="123">
        <v>22.622045469339508</v>
      </c>
      <c r="W475" s="123">
        <v>19.361167445866506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8.927739192861976</v>
      </c>
      <c r="D476" s="99">
        <v>15.04610668946717</v>
      </c>
      <c r="E476" s="99">
        <v>10.101884146491015</v>
      </c>
      <c r="F476" s="99">
        <v>13.739717513742763</v>
      </c>
      <c r="G476" s="99">
        <v>9.1420287138814658</v>
      </c>
      <c r="H476" s="99">
        <v>9.787070916965984</v>
      </c>
      <c r="I476" s="99">
        <v>10.184747100215073</v>
      </c>
      <c r="J476" s="99">
        <v>14.806414899109464</v>
      </c>
      <c r="K476" s="99">
        <v>11.088085823179421</v>
      </c>
      <c r="L476" s="99">
        <v>0</v>
      </c>
      <c r="M476" s="99">
        <v>0</v>
      </c>
      <c r="N476" s="99">
        <v>9.9899758436262278</v>
      </c>
      <c r="O476" s="99">
        <v>0</v>
      </c>
      <c r="P476" s="99">
        <v>0</v>
      </c>
      <c r="Q476" s="99">
        <v>0</v>
      </c>
      <c r="R476" s="99">
        <v>13.373345207655422</v>
      </c>
      <c r="S476" s="99">
        <v>15.663407091055454</v>
      </c>
      <c r="T476" s="99">
        <v>15.521207871080321</v>
      </c>
      <c r="U476" s="99">
        <v>15.132264459012999</v>
      </c>
      <c r="V476" s="99">
        <v>23.146658186275648</v>
      </c>
      <c r="W476" s="99">
        <v>17.209689396337136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13.688883272271546</v>
      </c>
      <c r="G477" s="99">
        <v>13.719824752690291</v>
      </c>
      <c r="H477" s="99">
        <v>13.760578064078278</v>
      </c>
      <c r="I477" s="99">
        <v>13.813205121781985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11.377741753459119</v>
      </c>
      <c r="S477" s="99">
        <v>13.151041133116605</v>
      </c>
      <c r="T477" s="99">
        <v>16.909832719163091</v>
      </c>
      <c r="U477" s="99">
        <v>13.44214080099748</v>
      </c>
      <c r="V477" s="99">
        <v>17.529560642569987</v>
      </c>
      <c r="W477" s="99">
        <v>20.173934799069983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15.406192758617516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5.4025187367328869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10.003674021884629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12.276207012916245</v>
      </c>
      <c r="G481" s="102">
        <v>12.244473258918848</v>
      </c>
      <c r="H481" s="102">
        <v>12.414888173893717</v>
      </c>
      <c r="I481" s="102">
        <v>13.505594176267763</v>
      </c>
      <c r="J481" s="102">
        <v>0</v>
      </c>
      <c r="K481" s="102">
        <v>0</v>
      </c>
      <c r="L481" s="102">
        <v>0</v>
      </c>
      <c r="M481" s="102">
        <v>0</v>
      </c>
      <c r="N481" s="102">
        <v>10.457981208008407</v>
      </c>
      <c r="O481" s="102">
        <v>0</v>
      </c>
      <c r="P481" s="102">
        <v>0</v>
      </c>
      <c r="Q481" s="102">
        <v>0</v>
      </c>
      <c r="R481" s="102">
        <v>14.317031994402084</v>
      </c>
      <c r="S481" s="102">
        <v>14.728834736632354</v>
      </c>
      <c r="T481" s="102">
        <v>17.511807139463155</v>
      </c>
      <c r="U481" s="102">
        <v>20.809095936994758</v>
      </c>
      <c r="V481" s="102">
        <v>18.459367231349894</v>
      </c>
      <c r="W481" s="102">
        <v>22.269082671791161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10.971852811095207</v>
      </c>
      <c r="S482" s="105">
        <v>11.300179978169751</v>
      </c>
      <c r="T482" s="105">
        <v>13.792677803500061</v>
      </c>
      <c r="U482" s="105">
        <v>16.322768886483523</v>
      </c>
      <c r="V482" s="105">
        <v>14.589178392281379</v>
      </c>
      <c r="W482" s="105">
        <v>17.646228008528379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4.6949256971587232</v>
      </c>
      <c r="S483" s="99">
        <v>4.422226262677122</v>
      </c>
      <c r="T483" s="99">
        <v>5.5809874560489128</v>
      </c>
      <c r="U483" s="99">
        <v>6.1906714893464292</v>
      </c>
      <c r="V483" s="99">
        <v>5.5312107829887145</v>
      </c>
      <c r="W483" s="99">
        <v>6.5989123172750812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6.2769271139364848</v>
      </c>
      <c r="S484" s="99">
        <v>6.8779537154926302</v>
      </c>
      <c r="T484" s="99">
        <v>8.2116903474511478</v>
      </c>
      <c r="U484" s="99">
        <v>10.132097397137091</v>
      </c>
      <c r="V484" s="99">
        <v>9.0579676092926658</v>
      </c>
      <c r="W484" s="99">
        <v>11.047315691253301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3.448397793678744</v>
      </c>
      <c r="D485" s="123">
        <v>3.7302259041138517</v>
      </c>
      <c r="E485" s="123">
        <v>3.5909745602395948</v>
      </c>
      <c r="F485" s="123">
        <v>3.9140151373155034</v>
      </c>
      <c r="G485" s="123">
        <v>3.4424877816764727</v>
      </c>
      <c r="H485" s="123">
        <v>3.2344608069230003</v>
      </c>
      <c r="I485" s="123">
        <v>3.5417376785328063</v>
      </c>
      <c r="J485" s="123">
        <v>4.7984216968204088</v>
      </c>
      <c r="K485" s="123">
        <v>3.6618260111204708</v>
      </c>
      <c r="L485" s="123">
        <v>0</v>
      </c>
      <c r="M485" s="123">
        <v>0</v>
      </c>
      <c r="N485" s="123">
        <v>3.714180837040276</v>
      </c>
      <c r="O485" s="123">
        <v>0</v>
      </c>
      <c r="P485" s="123">
        <v>0</v>
      </c>
      <c r="Q485" s="123">
        <v>0</v>
      </c>
      <c r="R485" s="123">
        <v>4.7339599525843692</v>
      </c>
      <c r="S485" s="123">
        <v>4.8869573508674726</v>
      </c>
      <c r="T485" s="123">
        <v>5.3512208684425007</v>
      </c>
      <c r="U485" s="123">
        <v>4.5243152125953374</v>
      </c>
      <c r="V485" s="123">
        <v>6.679594607358065</v>
      </c>
      <c r="W485" s="123">
        <v>6.7278987868328404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4.3063188726007988</v>
      </c>
      <c r="D486" s="99">
        <v>7.3361759954809243</v>
      </c>
      <c r="E486" s="99">
        <v>4.88355282618127</v>
      </c>
      <c r="F486" s="99">
        <v>6.6723126812706335</v>
      </c>
      <c r="G486" s="99">
        <v>3.4478284575107865</v>
      </c>
      <c r="H486" s="99">
        <v>3.7567221016392351</v>
      </c>
      <c r="I486" s="99">
        <v>3.7340642132962145</v>
      </c>
      <c r="J486" s="99">
        <v>5.21400396461501</v>
      </c>
      <c r="K486" s="99">
        <v>3.8169963312022839</v>
      </c>
      <c r="L486" s="99">
        <v>0</v>
      </c>
      <c r="M486" s="99">
        <v>0</v>
      </c>
      <c r="N486" s="99">
        <v>3.9826318370589093</v>
      </c>
      <c r="O486" s="99">
        <v>0</v>
      </c>
      <c r="P486" s="99">
        <v>0</v>
      </c>
      <c r="Q486" s="99">
        <v>0</v>
      </c>
      <c r="R486" s="99">
        <v>4.8944892624195138</v>
      </c>
      <c r="S486" s="99">
        <v>5.0205138823917812</v>
      </c>
      <c r="T486" s="99">
        <v>5.4934066155820931</v>
      </c>
      <c r="U486" s="99">
        <v>4.5358869964389932</v>
      </c>
      <c r="V486" s="99">
        <v>6.6977938199643701</v>
      </c>
      <c r="W486" s="99">
        <v>6.799264779620076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4.4628198665088847</v>
      </c>
      <c r="D487" s="99">
        <v>4.0011924043452796</v>
      </c>
      <c r="E487" s="99">
        <v>3.8876305182615654</v>
      </c>
      <c r="F487" s="99">
        <v>4.1805962377778698</v>
      </c>
      <c r="G487" s="99">
        <v>4.4064095541972685</v>
      </c>
      <c r="H487" s="99">
        <v>4.0321218750401124</v>
      </c>
      <c r="I487" s="99">
        <v>4.0948614425709682</v>
      </c>
      <c r="J487" s="99">
        <v>3.8976442628147199</v>
      </c>
      <c r="K487" s="99">
        <v>3.6352656669428831</v>
      </c>
      <c r="L487" s="99">
        <v>0</v>
      </c>
      <c r="M487" s="99">
        <v>0</v>
      </c>
      <c r="N487" s="99">
        <v>3.5260343745504326</v>
      </c>
      <c r="O487" s="99">
        <v>0</v>
      </c>
      <c r="P487" s="99">
        <v>0</v>
      </c>
      <c r="Q487" s="99">
        <v>0</v>
      </c>
      <c r="R487" s="99">
        <v>4.8651255973926215</v>
      </c>
      <c r="S487" s="99">
        <v>5.4526737455095571</v>
      </c>
      <c r="T487" s="99">
        <v>0</v>
      </c>
      <c r="U487" s="99">
        <v>6.4278685321969178</v>
      </c>
      <c r="V487" s="99">
        <v>4.0183369076958808</v>
      </c>
      <c r="W487" s="99">
        <v>8.1186528408832999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3.2828704844694263</v>
      </c>
      <c r="D488" s="110">
        <v>2.9536124703741886</v>
      </c>
      <c r="E488" s="110">
        <v>3.2800061443500939</v>
      </c>
      <c r="F488" s="110">
        <v>3.4573095186254363</v>
      </c>
      <c r="G488" s="110">
        <v>3.3661489065248982</v>
      </c>
      <c r="H488" s="110">
        <v>3.0140355054740424</v>
      </c>
      <c r="I488" s="110">
        <v>3.3994030345576975</v>
      </c>
      <c r="J488" s="110">
        <v>2.8559761091189566</v>
      </c>
      <c r="K488" s="110">
        <v>2.6492939447530452</v>
      </c>
      <c r="L488" s="110">
        <v>0</v>
      </c>
      <c r="M488" s="110">
        <v>0</v>
      </c>
      <c r="N488" s="110">
        <v>2.7467715207685699</v>
      </c>
      <c r="O488" s="110">
        <v>0</v>
      </c>
      <c r="P488" s="110">
        <v>0</v>
      </c>
      <c r="Q488" s="110">
        <v>0</v>
      </c>
      <c r="R488" s="110">
        <v>3.28298589869304</v>
      </c>
      <c r="S488" s="110">
        <v>3.8981781843893737</v>
      </c>
      <c r="T488" s="110">
        <v>3.7741728559612868</v>
      </c>
      <c r="U488" s="110">
        <v>3.869596133161084</v>
      </c>
      <c r="V488" s="110">
        <v>4.1327217457365313</v>
      </c>
      <c r="W488" s="110">
        <v>4.7592423516771696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86.914110190001011</v>
      </c>
      <c r="D490" s="118">
        <f t="shared" si="247"/>
        <v>145.70368851211231</v>
      </c>
      <c r="E490" s="118">
        <f t="shared" si="247"/>
        <v>95.003028963173179</v>
      </c>
      <c r="F490" s="118">
        <f t="shared" si="247"/>
        <v>120.05941021850387</v>
      </c>
      <c r="G490" s="118">
        <f t="shared" si="247"/>
        <v>64.694763766612255</v>
      </c>
      <c r="H490" s="118">
        <f t="shared" si="247"/>
        <v>62.845428316771873</v>
      </c>
      <c r="I490" s="118">
        <f t="shared" si="247"/>
        <v>57.119190694143022</v>
      </c>
      <c r="J490" s="118">
        <f t="shared" si="247"/>
        <v>84.793781494312185</v>
      </c>
      <c r="K490" s="118">
        <f t="shared" si="247"/>
        <v>67.866296016257891</v>
      </c>
      <c r="L490" s="118">
        <f t="shared" si="247"/>
        <v>0</v>
      </c>
      <c r="M490" s="118">
        <f t="shared" si="247"/>
        <v>0</v>
      </c>
      <c r="N490" s="118">
        <f t="shared" si="247"/>
        <v>97.868943458185953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84.105639031015897</v>
      </c>
      <c r="S490" s="118">
        <f t="shared" si="248"/>
        <v>88.768042629339419</v>
      </c>
      <c r="T490" s="118">
        <f t="shared" si="248"/>
        <v>71.887419661180346</v>
      </c>
      <c r="U490" s="118">
        <f t="shared" si="248"/>
        <v>61.105694322212891</v>
      </c>
      <c r="V490" s="118">
        <f t="shared" si="248"/>
        <v>89.582167321077776</v>
      </c>
      <c r="W490" s="118">
        <f t="shared" ref="W490" si="249">W491+W494+W496+W506</f>
        <v>76.926867017499575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78.742526663157903</v>
      </c>
      <c r="D491" s="123">
        <f t="shared" si="250"/>
        <v>133.48529050962011</v>
      </c>
      <c r="E491" s="123">
        <f t="shared" si="250"/>
        <v>85.748935559557353</v>
      </c>
      <c r="F491" s="123">
        <f t="shared" si="250"/>
        <v>108.93489901441215</v>
      </c>
      <c r="G491" s="123">
        <f t="shared" si="250"/>
        <v>54.870209180813475</v>
      </c>
      <c r="H491" s="123">
        <f t="shared" si="250"/>
        <v>53.391623427474769</v>
      </c>
      <c r="I491" s="123">
        <f t="shared" si="250"/>
        <v>47.058885282825692</v>
      </c>
      <c r="J491" s="123">
        <f t="shared" si="250"/>
        <v>71.824339465850727</v>
      </c>
      <c r="K491" s="123">
        <f t="shared" si="250"/>
        <v>57.749560238650552</v>
      </c>
      <c r="L491" s="123">
        <f t="shared" si="250"/>
        <v>0</v>
      </c>
      <c r="M491" s="123">
        <f t="shared" si="250"/>
        <v>0</v>
      </c>
      <c r="N491" s="123">
        <f t="shared" si="250"/>
        <v>87.967066960407152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70.910492242580659</v>
      </c>
      <c r="S491" s="123">
        <f t="shared" si="251"/>
        <v>73.922415788543773</v>
      </c>
      <c r="T491" s="123">
        <f t="shared" si="251"/>
        <v>55.917717423271455</v>
      </c>
      <c r="U491" s="123">
        <f t="shared" si="251"/>
        <v>45.723283100140144</v>
      </c>
      <c r="V491" s="123">
        <f t="shared" si="251"/>
        <v>67.555165275266077</v>
      </c>
      <c r="W491" s="123">
        <f t="shared" ref="W491" si="252">SUM(W492:W493)</f>
        <v>57.993959254798966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77.990207243889458</v>
      </c>
      <c r="D492" s="99">
        <v>132.2390730817873</v>
      </c>
      <c r="E492" s="99">
        <v>84.961744569935306</v>
      </c>
      <c r="F492" s="99">
        <v>107.95248539303591</v>
      </c>
      <c r="G492" s="99">
        <v>54.383960260153643</v>
      </c>
      <c r="H492" s="99">
        <v>52.928725214630639</v>
      </c>
      <c r="I492" s="99">
        <v>46.658172914033919</v>
      </c>
      <c r="J492" s="99">
        <v>71.221523096953931</v>
      </c>
      <c r="K492" s="99">
        <v>57.27094736548294</v>
      </c>
      <c r="L492" s="99">
        <v>0</v>
      </c>
      <c r="M492" s="99">
        <v>0</v>
      </c>
      <c r="N492" s="99">
        <v>87.291012285667463</v>
      </c>
      <c r="O492" s="99">
        <v>0</v>
      </c>
      <c r="P492" s="99">
        <v>0</v>
      </c>
      <c r="Q492" s="99">
        <v>0</v>
      </c>
      <c r="R492" s="99">
        <v>70.384801370222007</v>
      </c>
      <c r="S492" s="99">
        <v>73.37183922537244</v>
      </c>
      <c r="T492" s="99">
        <v>55.487159324288726</v>
      </c>
      <c r="U492" s="99">
        <v>45.375187965708918</v>
      </c>
      <c r="V492" s="99">
        <v>67.042460969301857</v>
      </c>
      <c r="W492" s="99">
        <v>57.566867362998515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0.75231941926844181</v>
      </c>
      <c r="D493" s="99">
        <v>1.2462174278328269</v>
      </c>
      <c r="E493" s="99">
        <v>0.78719098962205303</v>
      </c>
      <c r="F493" s="99">
        <v>0.98241362137623589</v>
      </c>
      <c r="G493" s="99">
        <v>0.48624892065983266</v>
      </c>
      <c r="H493" s="99">
        <v>0.46289821284413102</v>
      </c>
      <c r="I493" s="99">
        <v>0.40071236879177607</v>
      </c>
      <c r="J493" s="99">
        <v>0.60281636889679657</v>
      </c>
      <c r="K493" s="99">
        <v>0.47861287316761086</v>
      </c>
      <c r="L493" s="99">
        <v>0</v>
      </c>
      <c r="M493" s="99">
        <v>0</v>
      </c>
      <c r="N493" s="99">
        <v>0.67605467473968239</v>
      </c>
      <c r="O493" s="99">
        <v>0</v>
      </c>
      <c r="P493" s="99">
        <v>0</v>
      </c>
      <c r="Q493" s="99">
        <v>0</v>
      </c>
      <c r="R493" s="99">
        <v>0.52569087235864587</v>
      </c>
      <c r="S493" s="99">
        <v>0.55057656317133907</v>
      </c>
      <c r="T493" s="99">
        <v>0.43055809898272845</v>
      </c>
      <c r="U493" s="99">
        <v>0.34809513443122675</v>
      </c>
      <c r="V493" s="99">
        <v>0.51270430596422134</v>
      </c>
      <c r="W493" s="99">
        <v>0.42709189180044993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0.14986669124602572</v>
      </c>
      <c r="D494" s="123">
        <f t="shared" si="253"/>
        <v>0.25151776559347166</v>
      </c>
      <c r="E494" s="123">
        <f t="shared" si="253"/>
        <v>0.36409194370776748</v>
      </c>
      <c r="F494" s="123">
        <f t="shared" si="253"/>
        <v>0.33777066226776475</v>
      </c>
      <c r="G494" s="123">
        <f t="shared" si="253"/>
        <v>0.40495421728919534</v>
      </c>
      <c r="H494" s="123">
        <f t="shared" si="253"/>
        <v>0.32980993906544126</v>
      </c>
      <c r="I494" s="123">
        <f t="shared" si="253"/>
        <v>0.52699260574619289</v>
      </c>
      <c r="J494" s="123">
        <f t="shared" si="253"/>
        <v>0.41383353212153462</v>
      </c>
      <c r="K494" s="123">
        <f t="shared" si="253"/>
        <v>0.61559007122079878</v>
      </c>
      <c r="L494" s="123">
        <f t="shared" si="253"/>
        <v>0</v>
      </c>
      <c r="M494" s="123">
        <f t="shared" si="253"/>
        <v>0</v>
      </c>
      <c r="N494" s="123">
        <f t="shared" si="253"/>
        <v>0.89166058068582632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0.90352808828515296</v>
      </c>
      <c r="S494" s="123">
        <f t="shared" si="253"/>
        <v>0.67439370747035043</v>
      </c>
      <c r="T494" s="123">
        <f t="shared" si="253"/>
        <v>1.0605344750440009</v>
      </c>
      <c r="U494" s="123">
        <f t="shared" si="253"/>
        <v>0.66289162574904281</v>
      </c>
      <c r="V494" s="123">
        <f t="shared" si="253"/>
        <v>0.63654572346943505</v>
      </c>
      <c r="W494" s="123">
        <f t="shared" si="253"/>
        <v>0.31637247729029577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0.14986669124602572</v>
      </c>
      <c r="D495" s="99">
        <f>RES_hhdet_in_tess!D8</f>
        <v>0.25151776559347166</v>
      </c>
      <c r="E495" s="99">
        <f>RES_hhdet_in_tess!E8</f>
        <v>0.36409194370776748</v>
      </c>
      <c r="F495" s="99">
        <f>RES_hhdet_in_tess!F8</f>
        <v>0.33777066226776475</v>
      </c>
      <c r="G495" s="99">
        <f>RES_hhdet_in_tess!G8</f>
        <v>0.40495421728919534</v>
      </c>
      <c r="H495" s="99">
        <f>RES_hhdet_in_tess!H8</f>
        <v>0.32980993906544126</v>
      </c>
      <c r="I495" s="99">
        <f>RES_hhdet_in_tess!I8</f>
        <v>0.52699260574619289</v>
      </c>
      <c r="J495" s="99">
        <f>RES_hhdet_in_tess!J8</f>
        <v>0.41383353212153462</v>
      </c>
      <c r="K495" s="99">
        <f>RES_hhdet_in_tess!K8</f>
        <v>0.61559007122079878</v>
      </c>
      <c r="L495" s="99">
        <f>RES_hhdet_in_tess!L8</f>
        <v>0</v>
      </c>
      <c r="M495" s="99">
        <f>RES_hhdet_in_tess!M8</f>
        <v>0</v>
      </c>
      <c r="N495" s="99">
        <f>RES_hhdet_in_tess!N8</f>
        <v>0.89166058068582632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0.90352808828515296</v>
      </c>
      <c r="S495" s="99">
        <f>RES_hhdet_in_tess!S8</f>
        <v>0.67439370747035043</v>
      </c>
      <c r="T495" s="99">
        <f>RES_hhdet_in_tess!T8</f>
        <v>1.0605344750440009</v>
      </c>
      <c r="U495" s="99">
        <f>RES_hhdet_in_tess!U8</f>
        <v>0.66289162574904281</v>
      </c>
      <c r="V495" s="99">
        <f>RES_hhdet_in_tess!V8</f>
        <v>0.63654572346943505</v>
      </c>
      <c r="W495" s="99">
        <f>RES_hhdet_in_tess!W8</f>
        <v>0.31637247729029577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5.5411078868365209</v>
      </c>
      <c r="D496" s="123">
        <v>9.4006229242672088</v>
      </c>
      <c r="E496" s="123">
        <v>6.3552526390885804</v>
      </c>
      <c r="F496" s="123">
        <v>8.016881691158714</v>
      </c>
      <c r="G496" s="123">
        <v>7.0179384684208959</v>
      </c>
      <c r="H496" s="123">
        <v>6.8525299725017046</v>
      </c>
      <c r="I496" s="123">
        <v>7.0867668375239647</v>
      </c>
      <c r="J496" s="123">
        <v>9.6710737517873877</v>
      </c>
      <c r="K496" s="123">
        <v>7.3010195158546791</v>
      </c>
      <c r="L496" s="123">
        <v>0</v>
      </c>
      <c r="M496" s="123">
        <v>0</v>
      </c>
      <c r="N496" s="123">
        <v>6.7301659828554259</v>
      </c>
      <c r="O496" s="123">
        <v>0</v>
      </c>
      <c r="P496" s="123">
        <v>0</v>
      </c>
      <c r="Q496" s="123">
        <v>0</v>
      </c>
      <c r="R496" s="123">
        <v>9.4504902455108013</v>
      </c>
      <c r="S496" s="123">
        <v>11.196302352974936</v>
      </c>
      <c r="T496" s="123">
        <v>11.681427383387872</v>
      </c>
      <c r="U496" s="123">
        <v>12.023568178959154</v>
      </c>
      <c r="V496" s="123">
        <v>17.41836844238107</v>
      </c>
      <c r="W496" s="123">
        <v>14.564441783542756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5.5411078868365209</v>
      </c>
      <c r="D497" s="99">
        <v>9.4006229242672088</v>
      </c>
      <c r="E497" s="99">
        <v>6.3552526390885804</v>
      </c>
      <c r="F497" s="99">
        <v>8.7053677066337283</v>
      </c>
      <c r="G497" s="99">
        <v>5.8348593353892353</v>
      </c>
      <c r="H497" s="99">
        <v>6.2936861474258246</v>
      </c>
      <c r="I497" s="99">
        <v>6.6000517992626877</v>
      </c>
      <c r="J497" s="99">
        <v>9.6710737517873877</v>
      </c>
      <c r="K497" s="99">
        <v>7.3010195158546791</v>
      </c>
      <c r="L497" s="99">
        <v>0</v>
      </c>
      <c r="M497" s="99">
        <v>0</v>
      </c>
      <c r="N497" s="99">
        <v>6.7411029927443549</v>
      </c>
      <c r="O497" s="99">
        <v>0</v>
      </c>
      <c r="P497" s="99">
        <v>0</v>
      </c>
      <c r="Q497" s="99">
        <v>0</v>
      </c>
      <c r="R497" s="99">
        <v>9.4519143426371244</v>
      </c>
      <c r="S497" s="99">
        <v>11.34014454955496</v>
      </c>
      <c r="T497" s="99">
        <v>11.517426836886964</v>
      </c>
      <c r="U497" s="99">
        <v>11.478413291729268</v>
      </c>
      <c r="V497" s="99">
        <v>17.862887900721855</v>
      </c>
      <c r="W497" s="99">
        <v>13.444233358270711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7.1078864111116351</v>
      </c>
      <c r="G498" s="99">
        <v>7.1833872698070733</v>
      </c>
      <c r="H498" s="99">
        <v>7.270408377362596</v>
      </c>
      <c r="I498" s="99">
        <v>7.3716728711751713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9.0709633592792098</v>
      </c>
      <c r="S498" s="99">
        <v>10.926132878321431</v>
      </c>
      <c r="T498" s="99">
        <v>14.563021070798982</v>
      </c>
      <c r="U498" s="99">
        <v>11.917092787767777</v>
      </c>
      <c r="V498" s="99">
        <v>15.862714575504562</v>
      </c>
      <c r="W498" s="99">
        <v>18.429917676362635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14.656410421178901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4.6527363992942696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10.003674021884629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7.0440750017934457</v>
      </c>
      <c r="G502" s="102">
        <v>7.047640423247894</v>
      </c>
      <c r="H502" s="102">
        <v>7.1690354993755303</v>
      </c>
      <c r="I502" s="102">
        <v>7.8258935197018085</v>
      </c>
      <c r="J502" s="102">
        <v>0</v>
      </c>
      <c r="K502" s="102">
        <v>0</v>
      </c>
      <c r="L502" s="102">
        <v>0</v>
      </c>
      <c r="M502" s="102">
        <v>0</v>
      </c>
      <c r="N502" s="102">
        <v>6.281748577409286</v>
      </c>
      <c r="O502" s="102">
        <v>0</v>
      </c>
      <c r="P502" s="102">
        <v>0</v>
      </c>
      <c r="Q502" s="102">
        <v>0</v>
      </c>
      <c r="R502" s="102">
        <v>9.4174354639375206</v>
      </c>
      <c r="S502" s="102">
        <v>9.8579648986240116</v>
      </c>
      <c r="T502" s="102">
        <v>11.916072327651451</v>
      </c>
      <c r="U502" s="102">
        <v>14.377938337918081</v>
      </c>
      <c r="V502" s="102">
        <v>12.92639184637952</v>
      </c>
      <c r="W502" s="102">
        <v>15.757518744911968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9.3651481766722338</v>
      </c>
      <c r="S503" s="105">
        <v>9.8377364851926998</v>
      </c>
      <c r="T503" s="105">
        <v>12.009325260647952</v>
      </c>
      <c r="U503" s="105">
        <v>14.40951017920268</v>
      </c>
      <c r="V503" s="105">
        <v>12.931263864237117</v>
      </c>
      <c r="W503" s="105">
        <v>15.716681110027825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3.0882210627357503</v>
      </c>
      <c r="S504" s="99">
        <v>2.9597827697000705</v>
      </c>
      <c r="T504" s="99">
        <v>3.7976349131968039</v>
      </c>
      <c r="U504" s="99">
        <v>4.2774127820655883</v>
      </c>
      <c r="V504" s="99">
        <v>3.8732962549444467</v>
      </c>
      <c r="W504" s="99">
        <v>4.6693654187745208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6.2769271139364848</v>
      </c>
      <c r="S505" s="99">
        <v>6.8779537154926302</v>
      </c>
      <c r="T505" s="99">
        <v>8.2116903474511478</v>
      </c>
      <c r="U505" s="99">
        <v>10.132097397137091</v>
      </c>
      <c r="V505" s="99">
        <v>9.0579676092926658</v>
      </c>
      <c r="W505" s="99">
        <v>11.047315691253301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2.4806089487605543</v>
      </c>
      <c r="D506" s="123">
        <v>2.5662573126315387</v>
      </c>
      <c r="E506" s="123">
        <v>2.5347488208194884</v>
      </c>
      <c r="F506" s="123">
        <v>2.7698588506652437</v>
      </c>
      <c r="G506" s="123">
        <v>2.4016619000886927</v>
      </c>
      <c r="H506" s="123">
        <v>2.2714649777299529</v>
      </c>
      <c r="I506" s="123">
        <v>2.4465459680471691</v>
      </c>
      <c r="J506" s="123">
        <v>2.884534744552536</v>
      </c>
      <c r="K506" s="123">
        <v>2.2001261905318561</v>
      </c>
      <c r="L506" s="123">
        <v>0</v>
      </c>
      <c r="M506" s="123">
        <v>0</v>
      </c>
      <c r="N506" s="123">
        <v>2.2800499342375589</v>
      </c>
      <c r="O506" s="123">
        <v>0</v>
      </c>
      <c r="P506" s="123">
        <v>0</v>
      </c>
      <c r="Q506" s="123">
        <v>0</v>
      </c>
      <c r="R506" s="123">
        <v>2.8411284546392799</v>
      </c>
      <c r="S506" s="123">
        <v>2.9749307803503635</v>
      </c>
      <c r="T506" s="123">
        <v>3.2277403794770132</v>
      </c>
      <c r="U506" s="123">
        <v>2.6959514173645518</v>
      </c>
      <c r="V506" s="123">
        <v>3.9720878799611987</v>
      </c>
      <c r="W506" s="123">
        <v>4.052093501867553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2.5006051891736418</v>
      </c>
      <c r="D507" s="99">
        <v>4.2628552820190286</v>
      </c>
      <c r="E507" s="99">
        <v>2.8395814708921319</v>
      </c>
      <c r="F507" s="99">
        <v>3.8822337358109524</v>
      </c>
      <c r="G507" s="99">
        <v>2.0073995030079832</v>
      </c>
      <c r="H507" s="99">
        <v>2.188651104329542</v>
      </c>
      <c r="I507" s="99">
        <v>2.1768284000165377</v>
      </c>
      <c r="J507" s="99">
        <v>3.0414530869970866</v>
      </c>
      <c r="K507" s="99">
        <v>2.2278632008941961</v>
      </c>
      <c r="L507" s="99">
        <v>0</v>
      </c>
      <c r="M507" s="99">
        <v>0</v>
      </c>
      <c r="N507" s="99">
        <v>2.3265649967168138</v>
      </c>
      <c r="O507" s="99">
        <v>0</v>
      </c>
      <c r="P507" s="99">
        <v>0</v>
      </c>
      <c r="Q507" s="99">
        <v>0</v>
      </c>
      <c r="R507" s="99">
        <v>2.8647537477292646</v>
      </c>
      <c r="S507" s="99">
        <v>2.9477447193108595</v>
      </c>
      <c r="T507" s="99">
        <v>3.2371797197809156</v>
      </c>
      <c r="U507" s="99">
        <v>2.6830029117717125</v>
      </c>
      <c r="V507" s="99">
        <v>3.9756336672439021</v>
      </c>
      <c r="W507" s="99">
        <v>4.0488830678527385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2.630862572419129</v>
      </c>
      <c r="D508" s="99">
        <v>2.3606538633886247</v>
      </c>
      <c r="E508" s="99">
        <v>2.2954966068578484</v>
      </c>
      <c r="F508" s="99">
        <v>2.4704594750280613</v>
      </c>
      <c r="G508" s="99">
        <v>2.6059575757182034</v>
      </c>
      <c r="H508" s="99">
        <v>2.3864631280854738</v>
      </c>
      <c r="I508" s="99">
        <v>2.4254568909502923</v>
      </c>
      <c r="J508" s="99">
        <v>2.3103648554688916</v>
      </c>
      <c r="K508" s="99">
        <v>2.1563833833323671</v>
      </c>
      <c r="L508" s="99">
        <v>0</v>
      </c>
      <c r="M508" s="99">
        <v>0</v>
      </c>
      <c r="N508" s="99">
        <v>2.0937974275649367</v>
      </c>
      <c r="O508" s="99">
        <v>0</v>
      </c>
      <c r="P508" s="99">
        <v>0</v>
      </c>
      <c r="Q508" s="99">
        <v>0</v>
      </c>
      <c r="R508" s="99">
        <v>2.8956992111407813</v>
      </c>
      <c r="S508" s="99">
        <v>3.2577481377532291</v>
      </c>
      <c r="T508" s="99">
        <v>0</v>
      </c>
      <c r="U508" s="99">
        <v>3.8749446594149792</v>
      </c>
      <c r="V508" s="99">
        <v>2.4326277234405551</v>
      </c>
      <c r="W508" s="99">
        <v>4.9340278398465047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2.4663015161916517</v>
      </c>
      <c r="D509" s="110">
        <v>2.2229183203213383</v>
      </c>
      <c r="E509" s="110">
        <v>2.4731445803964673</v>
      </c>
      <c r="F509" s="110">
        <v>2.611682513280484</v>
      </c>
      <c r="G509" s="110">
        <v>2.5476955238426107</v>
      </c>
      <c r="H509" s="110">
        <v>2.2856860249685491</v>
      </c>
      <c r="I509" s="110">
        <v>2.5831651387678742</v>
      </c>
      <c r="J509" s="110">
        <v>2.174878496275511</v>
      </c>
      <c r="K509" s="110">
        <v>2.0221336464088231</v>
      </c>
      <c r="L509" s="110">
        <v>0</v>
      </c>
      <c r="M509" s="110">
        <v>0</v>
      </c>
      <c r="N509" s="110">
        <v>2.1181157262266601</v>
      </c>
      <c r="O509" s="110">
        <v>0</v>
      </c>
      <c r="P509" s="110">
        <v>0</v>
      </c>
      <c r="Q509" s="110">
        <v>0</v>
      </c>
      <c r="R509" s="110">
        <v>2.626743137619528</v>
      </c>
      <c r="S509" s="110">
        <v>3.1703774622637511</v>
      </c>
      <c r="T509" s="110">
        <v>3.1230442818379984</v>
      </c>
      <c r="U509" s="110">
        <v>3.2544051594818759</v>
      </c>
      <c r="V509" s="110">
        <v>3.5222831604069698</v>
      </c>
      <c r="W509" s="110">
        <v>4.0963811245136545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55.97325659525648</v>
      </c>
      <c r="D511" s="118">
        <f t="shared" si="254"/>
        <v>94.382990248121288</v>
      </c>
      <c r="E511" s="118">
        <f t="shared" si="254"/>
        <v>60.273885305289227</v>
      </c>
      <c r="F511" s="118">
        <f t="shared" si="254"/>
        <v>74.073086976826801</v>
      </c>
      <c r="G511" s="118">
        <f t="shared" si="254"/>
        <v>36.073702306189794</v>
      </c>
      <c r="H511" s="118">
        <f t="shared" si="254"/>
        <v>35.832361450206257</v>
      </c>
      <c r="I511" s="118">
        <f t="shared" si="254"/>
        <v>32.217098978215461</v>
      </c>
      <c r="J511" s="118">
        <f t="shared" si="254"/>
        <v>51.449476067572704</v>
      </c>
      <c r="K511" s="118">
        <f t="shared" si="254"/>
        <v>40.296317053244053</v>
      </c>
      <c r="L511" s="118">
        <f t="shared" si="254"/>
        <v>0</v>
      </c>
      <c r="M511" s="118">
        <f t="shared" si="254"/>
        <v>0</v>
      </c>
      <c r="N511" s="118">
        <f t="shared" si="254"/>
        <v>55.183317525339604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43.735125325065908</v>
      </c>
      <c r="S511" s="118">
        <f t="shared" si="255"/>
        <v>43.930275970986592</v>
      </c>
      <c r="T511" s="118">
        <f t="shared" si="255"/>
        <v>32.896884839220291</v>
      </c>
      <c r="U511" s="118">
        <f t="shared" si="255"/>
        <v>27.042523816514514</v>
      </c>
      <c r="V511" s="118">
        <f t="shared" si="255"/>
        <v>39.981795552399653</v>
      </c>
      <c r="W511" s="118">
        <f t="shared" ref="W511" si="256">W512+W515+W517+W527</f>
        <v>31.522336144242995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52.41267026557842</v>
      </c>
      <c r="D512" s="123">
        <f t="shared" si="257"/>
        <v>88.206800438494511</v>
      </c>
      <c r="E512" s="123">
        <f t="shared" si="257"/>
        <v>56.101948592434546</v>
      </c>
      <c r="F512" s="123">
        <f t="shared" si="257"/>
        <v>70.490720034547337</v>
      </c>
      <c r="G512" s="123">
        <f t="shared" si="257"/>
        <v>35.176022038318138</v>
      </c>
      <c r="H512" s="123">
        <f t="shared" si="257"/>
        <v>33.86159331653036</v>
      </c>
      <c r="I512" s="123">
        <f t="shared" si="257"/>
        <v>29.340323061172253</v>
      </c>
      <c r="J512" s="123">
        <f t="shared" si="257"/>
        <v>44.284300193631061</v>
      </c>
      <c r="K512" s="123">
        <f t="shared" si="257"/>
        <v>34.939166278111841</v>
      </c>
      <c r="L512" s="123">
        <f t="shared" si="257"/>
        <v>0</v>
      </c>
      <c r="M512" s="123">
        <f t="shared" si="257"/>
        <v>0</v>
      </c>
      <c r="N512" s="123">
        <f t="shared" si="257"/>
        <v>50.479317396389916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37.463911012651074</v>
      </c>
      <c r="S512" s="123">
        <f t="shared" si="258"/>
        <v>37.337650323203462</v>
      </c>
      <c r="T512" s="123">
        <f t="shared" si="258"/>
        <v>26.939918139482746</v>
      </c>
      <c r="U512" s="123">
        <f t="shared" si="258"/>
        <v>21.230926945927902</v>
      </c>
      <c r="V512" s="123">
        <f t="shared" si="258"/>
        <v>30.410374517510643</v>
      </c>
      <c r="W512" s="123">
        <f t="shared" ref="W512" si="259">SUM(W513:W514)</f>
        <v>25.842287799850173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52.41267026557842</v>
      </c>
      <c r="D513" s="99">
        <v>88.206800438494511</v>
      </c>
      <c r="E513" s="99">
        <v>56.101948592434546</v>
      </c>
      <c r="F513" s="99">
        <v>70.490720034547337</v>
      </c>
      <c r="G513" s="99">
        <v>35.176022038318138</v>
      </c>
      <c r="H513" s="99">
        <v>33.86159331653036</v>
      </c>
      <c r="I513" s="99">
        <v>29.340323061172253</v>
      </c>
      <c r="J513" s="99">
        <v>44.284300193631061</v>
      </c>
      <c r="K513" s="99">
        <v>34.939166278111841</v>
      </c>
      <c r="L513" s="99">
        <v>0</v>
      </c>
      <c r="M513" s="99">
        <v>0</v>
      </c>
      <c r="N513" s="99">
        <v>50.479317396389916</v>
      </c>
      <c r="O513" s="99">
        <v>0</v>
      </c>
      <c r="P513" s="99">
        <v>0</v>
      </c>
      <c r="Q513" s="99">
        <v>0</v>
      </c>
      <c r="R513" s="99">
        <v>37.463911012651074</v>
      </c>
      <c r="S513" s="99">
        <v>37.337650323203462</v>
      </c>
      <c r="T513" s="99">
        <v>26.939918139482746</v>
      </c>
      <c r="U513" s="99">
        <v>21.230926945927902</v>
      </c>
      <c r="V513" s="99">
        <v>30.410374517510643</v>
      </c>
      <c r="W513" s="99">
        <v>25.842287799850173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3.3584151321378006</v>
      </c>
      <c r="D517" s="123">
        <v>5.673169073423443</v>
      </c>
      <c r="E517" s="123">
        <v>3.8092817791883613</v>
      </c>
      <c r="F517" s="123">
        <v>3.2051550455927638</v>
      </c>
      <c r="G517" s="123">
        <v>0.48707278164165552</v>
      </c>
      <c r="H517" s="123">
        <v>1.614145341308989</v>
      </c>
      <c r="I517" s="123">
        <v>2.385557728779041</v>
      </c>
      <c r="J517" s="123">
        <v>5.5537635044742357</v>
      </c>
      <c r="K517" s="123">
        <v>4.1285624732628374</v>
      </c>
      <c r="L517" s="123">
        <v>0</v>
      </c>
      <c r="M517" s="123">
        <v>0</v>
      </c>
      <c r="N517" s="123">
        <v>3.5652115576788117</v>
      </c>
      <c r="O517" s="123">
        <v>0</v>
      </c>
      <c r="P517" s="123">
        <v>0</v>
      </c>
      <c r="Q517" s="123">
        <v>0</v>
      </c>
      <c r="R517" s="123">
        <v>4.6893897627460506</v>
      </c>
      <c r="S517" s="123">
        <v>5.0236480906770034</v>
      </c>
      <c r="T517" s="123">
        <v>4.1900973798497372</v>
      </c>
      <c r="U517" s="123">
        <v>4.2644168900315957</v>
      </c>
      <c r="V517" s="123">
        <v>7.2727775269310575</v>
      </c>
      <c r="W517" s="123">
        <v>3.4019930168394619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3.3584151321378006</v>
      </c>
      <c r="D518" s="99">
        <v>5.673169073423443</v>
      </c>
      <c r="E518" s="99">
        <v>3.8092817791883613</v>
      </c>
      <c r="F518" s="99">
        <v>5.1771962981442501</v>
      </c>
      <c r="G518" s="99">
        <v>3.449039413727002</v>
      </c>
      <c r="H518" s="99">
        <v>3.6924980295549386</v>
      </c>
      <c r="I518" s="99">
        <v>3.8195402400866962</v>
      </c>
      <c r="J518" s="99">
        <v>5.5537635044742357</v>
      </c>
      <c r="K518" s="99">
        <v>4.1285624732628374</v>
      </c>
      <c r="L518" s="99">
        <v>0</v>
      </c>
      <c r="M518" s="99">
        <v>0</v>
      </c>
      <c r="N518" s="99">
        <v>3.6521679371343927</v>
      </c>
      <c r="O518" s="99">
        <v>0</v>
      </c>
      <c r="P518" s="99">
        <v>0</v>
      </c>
      <c r="Q518" s="99">
        <v>0</v>
      </c>
      <c r="R518" s="99">
        <v>4.8047266285069918</v>
      </c>
      <c r="S518" s="99">
        <v>5.5638421158100471</v>
      </c>
      <c r="T518" s="99">
        <v>5.442246565488241</v>
      </c>
      <c r="U518" s="99">
        <v>5.2696073678702762</v>
      </c>
      <c r="V518" s="99">
        <v>7.9994724549616851</v>
      </c>
      <c r="W518" s="99">
        <v>5.9841223186965244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3.1095667241292051</v>
      </c>
      <c r="G519" s="99">
        <v>3.1165953908211272</v>
      </c>
      <c r="H519" s="99">
        <v>3.1258529130360224</v>
      </c>
      <c r="I519" s="99">
        <v>3.1378076754639963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2.584567816715774</v>
      </c>
      <c r="S519" s="99">
        <v>2.9873905037987685</v>
      </c>
      <c r="T519" s="99">
        <v>3.8412376004850888</v>
      </c>
      <c r="U519" s="99">
        <v>3.0535167043545877</v>
      </c>
      <c r="V519" s="99">
        <v>3.9820149955661983</v>
      </c>
      <c r="W519" s="99">
        <v>4.5827110289567381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1.2272361562362428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1.2272361562362428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0.20217119754026075</v>
      </c>
      <c r="D527" s="123">
        <v>0.5030207362033432</v>
      </c>
      <c r="E527" s="123">
        <v>0.36265493366632046</v>
      </c>
      <c r="F527" s="123">
        <v>0.37721189668670035</v>
      </c>
      <c r="G527" s="123">
        <v>0.41060748623000093</v>
      </c>
      <c r="H527" s="123">
        <v>0.35662279236690286</v>
      </c>
      <c r="I527" s="123">
        <v>0.49121818826416652</v>
      </c>
      <c r="J527" s="123">
        <v>1.6114123694674067</v>
      </c>
      <c r="K527" s="123">
        <v>1.2285883018693751</v>
      </c>
      <c r="L527" s="123">
        <v>0</v>
      </c>
      <c r="M527" s="123">
        <v>0</v>
      </c>
      <c r="N527" s="123">
        <v>1.1387885712708747</v>
      </c>
      <c r="O527" s="123">
        <v>0</v>
      </c>
      <c r="P527" s="123">
        <v>0</v>
      </c>
      <c r="Q527" s="123">
        <v>0</v>
      </c>
      <c r="R527" s="123">
        <v>1.5818245496687837</v>
      </c>
      <c r="S527" s="123">
        <v>1.5689775571061324</v>
      </c>
      <c r="T527" s="123">
        <v>1.7668693198878107</v>
      </c>
      <c r="U527" s="123">
        <v>1.5471799805550173</v>
      </c>
      <c r="V527" s="123">
        <v>2.2986435079579572</v>
      </c>
      <c r="W527" s="123">
        <v>2.2780553275533602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1.6199405194448659</v>
      </c>
      <c r="D528" s="99">
        <v>2.7661220031018998</v>
      </c>
      <c r="E528" s="99">
        <v>1.8415207033371097</v>
      </c>
      <c r="F528" s="99">
        <v>2.5141617707193569</v>
      </c>
      <c r="G528" s="99">
        <v>1.3007721386466062</v>
      </c>
      <c r="H528" s="99">
        <v>1.4173483645491574</v>
      </c>
      <c r="I528" s="99">
        <v>1.4003694329780052</v>
      </c>
      <c r="J528" s="99">
        <v>1.9557296704284886</v>
      </c>
      <c r="K528" s="99">
        <v>1.4212288816019456</v>
      </c>
      <c r="L528" s="99">
        <v>0</v>
      </c>
      <c r="M528" s="99">
        <v>0</v>
      </c>
      <c r="N528" s="99">
        <v>1.4559835307306876</v>
      </c>
      <c r="O528" s="99">
        <v>0</v>
      </c>
      <c r="P528" s="99">
        <v>0</v>
      </c>
      <c r="Q528" s="99">
        <v>0</v>
      </c>
      <c r="R528" s="99">
        <v>1.7584742281704291</v>
      </c>
      <c r="S528" s="99">
        <v>1.7833506094476512</v>
      </c>
      <c r="T528" s="99">
        <v>1.926169247574232</v>
      </c>
      <c r="U528" s="99">
        <v>1.5795615785729484</v>
      </c>
      <c r="V528" s="99">
        <v>2.3147538940885251</v>
      </c>
      <c r="W528" s="99">
        <v>2.3642281497022002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1.0137741608761581</v>
      </c>
      <c r="D529" s="99">
        <v>0.90891086657107378</v>
      </c>
      <c r="E529" s="99">
        <v>0.88311414852829728</v>
      </c>
      <c r="F529" s="99">
        <v>0.94966424137362104</v>
      </c>
      <c r="G529" s="99">
        <v>1.0009599943314516</v>
      </c>
      <c r="H529" s="99">
        <v>0.91593680513411213</v>
      </c>
      <c r="I529" s="99">
        <v>0.9301887252944212</v>
      </c>
      <c r="J529" s="99">
        <v>0.88538887074099193</v>
      </c>
      <c r="K529" s="99">
        <v>0.8257869489027454</v>
      </c>
      <c r="L529" s="99">
        <v>0</v>
      </c>
      <c r="M529" s="99">
        <v>0</v>
      </c>
      <c r="N529" s="99">
        <v>0.80097396852287639</v>
      </c>
      <c r="O529" s="99">
        <v>0</v>
      </c>
      <c r="P529" s="99">
        <v>0</v>
      </c>
      <c r="Q529" s="99">
        <v>0</v>
      </c>
      <c r="R529" s="99">
        <v>1.1051619307037082</v>
      </c>
      <c r="S529" s="99">
        <v>1.2386293680299512</v>
      </c>
      <c r="T529" s="99">
        <v>0</v>
      </c>
      <c r="U529" s="99">
        <v>1.4601546157738521</v>
      </c>
      <c r="V529" s="99">
        <v>0.91280541195219644</v>
      </c>
      <c r="W529" s="99">
        <v>1.8442331793350506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7001</v>
      </c>
      <c r="C5" s="120">
        <v>7665</v>
      </c>
      <c r="D5" s="120">
        <v>7479</v>
      </c>
      <c r="E5" s="120">
        <v>7120</v>
      </c>
      <c r="F5" s="120">
        <v>7286</v>
      </c>
      <c r="G5" s="120">
        <v>7248</v>
      </c>
      <c r="H5" s="120">
        <v>9049</v>
      </c>
      <c r="I5" s="120">
        <v>9067</v>
      </c>
      <c r="J5" s="120">
        <v>8913</v>
      </c>
      <c r="K5" s="120">
        <v>8616</v>
      </c>
      <c r="L5" s="120">
        <v>8166</v>
      </c>
      <c r="M5" s="120">
        <v>5112</v>
      </c>
      <c r="N5" s="120">
        <v>4052</v>
      </c>
      <c r="O5" s="120">
        <v>3963</v>
      </c>
      <c r="P5" s="120">
        <v>4003</v>
      </c>
      <c r="Q5" s="120">
        <v>3866</v>
      </c>
      <c r="R5" s="120">
        <v>3783</v>
      </c>
      <c r="S5" s="120">
        <v>3589</v>
      </c>
      <c r="T5" s="120">
        <v>3589</v>
      </c>
      <c r="U5" s="120">
        <v>3504</v>
      </c>
      <c r="V5" s="120">
        <v>3300</v>
      </c>
      <c r="W5" s="120">
        <v>3494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7001</v>
      </c>
      <c r="C7" s="52">
        <v>7665</v>
      </c>
      <c r="D7" s="52">
        <v>7479</v>
      </c>
      <c r="E7" s="52">
        <v>7120</v>
      </c>
      <c r="F7" s="52">
        <v>7286</v>
      </c>
      <c r="G7" s="52">
        <v>7248</v>
      </c>
      <c r="H7" s="52">
        <v>9049</v>
      </c>
      <c r="I7" s="52">
        <v>9067</v>
      </c>
      <c r="J7" s="52">
        <v>8913</v>
      </c>
      <c r="K7" s="52">
        <v>8616</v>
      </c>
      <c r="L7" s="52">
        <v>8166</v>
      </c>
      <c r="M7" s="52">
        <v>5112</v>
      </c>
      <c r="N7" s="52">
        <v>4052</v>
      </c>
      <c r="O7" s="52">
        <v>3963</v>
      </c>
      <c r="P7" s="52">
        <v>4003</v>
      </c>
      <c r="Q7" s="52">
        <v>3866</v>
      </c>
      <c r="R7" s="52">
        <v>3783</v>
      </c>
      <c r="S7" s="52">
        <v>3589</v>
      </c>
      <c r="T7" s="52">
        <v>3589</v>
      </c>
      <c r="U7" s="52">
        <v>3504</v>
      </c>
      <c r="V7" s="52">
        <v>3300</v>
      </c>
      <c r="W7" s="52">
        <v>3494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21</v>
      </c>
      <c r="C9" s="52">
        <v>53</v>
      </c>
      <c r="D9" s="52">
        <v>72</v>
      </c>
      <c r="E9" s="52">
        <v>94</v>
      </c>
      <c r="F9" s="52">
        <v>118</v>
      </c>
      <c r="G9" s="52">
        <v>146</v>
      </c>
      <c r="H9" s="52">
        <v>218</v>
      </c>
      <c r="I9" s="52">
        <v>294</v>
      </c>
      <c r="J9" s="52">
        <v>342</v>
      </c>
      <c r="K9" s="52">
        <v>358</v>
      </c>
      <c r="L9" s="52">
        <v>353</v>
      </c>
      <c r="M9" s="52">
        <v>322</v>
      </c>
      <c r="N9" s="52">
        <v>275</v>
      </c>
      <c r="O9" s="52">
        <v>218</v>
      </c>
      <c r="P9" s="52">
        <v>166</v>
      </c>
      <c r="Q9" s="52">
        <v>127</v>
      </c>
      <c r="R9" s="52">
        <v>98</v>
      </c>
      <c r="S9" s="52">
        <v>88</v>
      </c>
      <c r="T9" s="52">
        <v>112</v>
      </c>
      <c r="U9" s="52">
        <v>145</v>
      </c>
      <c r="V9" s="52">
        <v>195</v>
      </c>
      <c r="W9" s="52">
        <v>245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871</v>
      </c>
      <c r="C11" s="52">
        <v>1438</v>
      </c>
      <c r="D11" s="52">
        <v>1489</v>
      </c>
      <c r="E11" s="52">
        <v>1484</v>
      </c>
      <c r="F11" s="52">
        <v>1510</v>
      </c>
      <c r="G11" s="52">
        <v>1461</v>
      </c>
      <c r="H11" s="52">
        <v>1623</v>
      </c>
      <c r="I11" s="52">
        <v>1516</v>
      </c>
      <c r="J11" s="52">
        <v>1310</v>
      </c>
      <c r="K11" s="52">
        <v>1003</v>
      </c>
      <c r="L11" s="52">
        <v>837</v>
      </c>
      <c r="M11" s="52">
        <v>497</v>
      </c>
      <c r="N11" s="52">
        <v>371</v>
      </c>
      <c r="O11" s="52">
        <v>294</v>
      </c>
      <c r="P11" s="52">
        <v>177</v>
      </c>
      <c r="Q11" s="52">
        <v>140</v>
      </c>
      <c r="R11" s="52">
        <v>133</v>
      </c>
      <c r="S11" s="52">
        <v>117</v>
      </c>
      <c r="T11" s="52">
        <v>144</v>
      </c>
      <c r="U11" s="52">
        <v>153</v>
      </c>
      <c r="V11" s="52">
        <v>166</v>
      </c>
      <c r="W11" s="52">
        <v>191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6130</v>
      </c>
      <c r="C13" s="52">
        <v>6227</v>
      </c>
      <c r="D13" s="52">
        <v>5990</v>
      </c>
      <c r="E13" s="52">
        <v>5636</v>
      </c>
      <c r="F13" s="52">
        <v>5776</v>
      </c>
      <c r="G13" s="52">
        <v>5787</v>
      </c>
      <c r="H13" s="52">
        <v>7426</v>
      </c>
      <c r="I13" s="52">
        <v>7551</v>
      </c>
      <c r="J13" s="52">
        <v>7603</v>
      </c>
      <c r="K13" s="52">
        <v>7613</v>
      </c>
      <c r="L13" s="52">
        <v>6843</v>
      </c>
      <c r="M13" s="52">
        <v>4244</v>
      </c>
      <c r="N13" s="52">
        <v>3360</v>
      </c>
      <c r="O13" s="52">
        <v>3353</v>
      </c>
      <c r="P13" s="52">
        <v>3569</v>
      </c>
      <c r="Q13" s="52">
        <v>3492</v>
      </c>
      <c r="R13" s="52">
        <v>3392</v>
      </c>
      <c r="S13" s="52">
        <v>3099</v>
      </c>
      <c r="T13" s="52">
        <v>2911</v>
      </c>
      <c r="U13" s="52">
        <v>2885</v>
      </c>
      <c r="V13" s="52">
        <v>2595</v>
      </c>
      <c r="W13" s="52">
        <v>2822</v>
      </c>
      <c r="DA13" s="63" t="s">
        <v>1072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486</v>
      </c>
      <c r="M14" s="52">
        <v>371</v>
      </c>
      <c r="N14" s="52">
        <v>321</v>
      </c>
      <c r="O14" s="52">
        <v>316</v>
      </c>
      <c r="P14" s="52">
        <v>257</v>
      </c>
      <c r="Q14" s="52">
        <v>234</v>
      </c>
      <c r="R14" s="52">
        <v>258</v>
      </c>
      <c r="S14" s="52">
        <v>373</v>
      </c>
      <c r="T14" s="52">
        <v>534</v>
      </c>
      <c r="U14" s="52">
        <v>466</v>
      </c>
      <c r="V14" s="52">
        <v>539</v>
      </c>
      <c r="W14" s="52">
        <v>481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390</v>
      </c>
      <c r="C16" s="52">
        <v>463</v>
      </c>
      <c r="D16" s="52">
        <v>458</v>
      </c>
      <c r="E16" s="52">
        <v>422</v>
      </c>
      <c r="F16" s="52">
        <v>436</v>
      </c>
      <c r="G16" s="52">
        <v>451</v>
      </c>
      <c r="H16" s="52">
        <v>620</v>
      </c>
      <c r="I16" s="52">
        <v>637</v>
      </c>
      <c r="J16" s="52">
        <v>648</v>
      </c>
      <c r="K16" s="52">
        <v>619</v>
      </c>
      <c r="L16" s="52">
        <v>579</v>
      </c>
      <c r="M16" s="52">
        <v>371</v>
      </c>
      <c r="N16" s="52">
        <v>296</v>
      </c>
      <c r="O16" s="52">
        <v>248</v>
      </c>
      <c r="P16" s="52">
        <v>185</v>
      </c>
      <c r="Q16" s="52">
        <v>153</v>
      </c>
      <c r="R16" s="52">
        <v>117</v>
      </c>
      <c r="S16" s="52">
        <v>86</v>
      </c>
      <c r="T16" s="52">
        <v>71</v>
      </c>
      <c r="U16" s="52">
        <v>79</v>
      </c>
      <c r="V16" s="52">
        <v>73</v>
      </c>
      <c r="W16" s="52">
        <v>95</v>
      </c>
      <c r="DA16" s="63" t="s">
        <v>1074</v>
      </c>
    </row>
    <row r="17" spans="1:105" ht="12" customHeight="1" x14ac:dyDescent="0.25">
      <c r="A17" s="109" t="s">
        <v>120</v>
      </c>
      <c r="B17" s="36">
        <v>6611</v>
      </c>
      <c r="C17" s="36">
        <v>7202</v>
      </c>
      <c r="D17" s="36">
        <v>7021</v>
      </c>
      <c r="E17" s="36">
        <v>6698</v>
      </c>
      <c r="F17" s="36">
        <v>6850</v>
      </c>
      <c r="G17" s="36">
        <v>6797</v>
      </c>
      <c r="H17" s="36">
        <v>8429</v>
      </c>
      <c r="I17" s="36">
        <v>8430</v>
      </c>
      <c r="J17" s="36">
        <v>8265</v>
      </c>
      <c r="K17" s="36">
        <v>7997</v>
      </c>
      <c r="L17" s="36">
        <v>7587</v>
      </c>
      <c r="M17" s="36">
        <v>4741</v>
      </c>
      <c r="N17" s="36">
        <v>3756</v>
      </c>
      <c r="O17" s="36">
        <v>3715</v>
      </c>
      <c r="P17" s="36">
        <v>3818</v>
      </c>
      <c r="Q17" s="36">
        <v>3713</v>
      </c>
      <c r="R17" s="36">
        <v>3666</v>
      </c>
      <c r="S17" s="36">
        <v>3503</v>
      </c>
      <c r="T17" s="36">
        <v>3518</v>
      </c>
      <c r="U17" s="36">
        <v>3425</v>
      </c>
      <c r="V17" s="36">
        <v>3227</v>
      </c>
      <c r="W17" s="36">
        <v>3399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547</v>
      </c>
      <c r="D21" s="52">
        <v>547</v>
      </c>
      <c r="E21" s="52">
        <v>550</v>
      </c>
      <c r="F21" s="52">
        <v>552</v>
      </c>
      <c r="G21" s="52">
        <v>560</v>
      </c>
      <c r="H21" s="52">
        <v>572</v>
      </c>
      <c r="I21" s="52">
        <v>584</v>
      </c>
      <c r="J21" s="52">
        <v>609</v>
      </c>
      <c r="K21" s="52">
        <v>641</v>
      </c>
      <c r="L21" s="52">
        <v>680</v>
      </c>
      <c r="M21" s="52">
        <v>3054</v>
      </c>
      <c r="N21" s="52">
        <v>1060</v>
      </c>
      <c r="O21" s="52">
        <v>364</v>
      </c>
      <c r="P21" s="52">
        <v>0</v>
      </c>
      <c r="Q21" s="52">
        <v>137</v>
      </c>
      <c r="R21" s="52">
        <v>244</v>
      </c>
      <c r="S21" s="52">
        <v>338</v>
      </c>
      <c r="T21" s="52">
        <v>234</v>
      </c>
      <c r="U21" s="52">
        <v>426</v>
      </c>
      <c r="V21" s="52">
        <v>594</v>
      </c>
      <c r="W21" s="52">
        <v>601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</v>
      </c>
      <c r="D23" s="52">
        <v>4</v>
      </c>
      <c r="E23" s="52">
        <v>3</v>
      </c>
      <c r="F23" s="52">
        <v>5</v>
      </c>
      <c r="G23" s="52">
        <v>6</v>
      </c>
      <c r="H23" s="52">
        <v>10</v>
      </c>
      <c r="I23" s="52">
        <v>15</v>
      </c>
      <c r="J23" s="52">
        <v>18</v>
      </c>
      <c r="K23" s="52">
        <v>34</v>
      </c>
      <c r="L23" s="52">
        <v>33</v>
      </c>
      <c r="M23" s="52">
        <v>41</v>
      </c>
      <c r="N23" s="52">
        <v>51</v>
      </c>
      <c r="O23" s="52">
        <v>63</v>
      </c>
      <c r="P23" s="52">
        <v>68</v>
      </c>
      <c r="Q23" s="52">
        <v>59</v>
      </c>
      <c r="R23" s="52">
        <v>42</v>
      </c>
      <c r="S23" s="52">
        <v>28</v>
      </c>
      <c r="T23" s="52">
        <v>13</v>
      </c>
      <c r="U23" s="52">
        <v>8</v>
      </c>
      <c r="V23" s="52">
        <v>12</v>
      </c>
      <c r="W23" s="52">
        <v>16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136</v>
      </c>
      <c r="D25" s="52">
        <v>137</v>
      </c>
      <c r="E25" s="52">
        <v>145</v>
      </c>
      <c r="F25" s="52">
        <v>166</v>
      </c>
      <c r="G25" s="52">
        <v>194</v>
      </c>
      <c r="H25" s="52">
        <v>243</v>
      </c>
      <c r="I25" s="52">
        <v>221</v>
      </c>
      <c r="J25" s="52">
        <v>276</v>
      </c>
      <c r="K25" s="52">
        <v>349</v>
      </c>
      <c r="L25" s="52">
        <v>183</v>
      </c>
      <c r="M25" s="52">
        <v>340</v>
      </c>
      <c r="N25" s="52">
        <v>131</v>
      </c>
      <c r="O25" s="52">
        <v>121</v>
      </c>
      <c r="P25" s="52">
        <v>127</v>
      </c>
      <c r="Q25" s="52">
        <v>55</v>
      </c>
      <c r="R25" s="52">
        <v>38</v>
      </c>
      <c r="S25" s="52">
        <v>28</v>
      </c>
      <c r="T25" s="52">
        <v>13</v>
      </c>
      <c r="U25" s="52">
        <v>12</v>
      </c>
      <c r="V25" s="52">
        <v>25</v>
      </c>
      <c r="W25" s="52">
        <v>28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958</v>
      </c>
      <c r="D27" s="52">
        <v>960</v>
      </c>
      <c r="E27" s="52">
        <v>973</v>
      </c>
      <c r="F27" s="52">
        <v>1008</v>
      </c>
      <c r="G27" s="52">
        <v>1072</v>
      </c>
      <c r="H27" s="52">
        <v>1175</v>
      </c>
      <c r="I27" s="52">
        <v>762</v>
      </c>
      <c r="J27" s="52">
        <v>773</v>
      </c>
      <c r="K27" s="52">
        <v>969</v>
      </c>
      <c r="L27" s="52">
        <v>990</v>
      </c>
      <c r="M27" s="52">
        <v>2612</v>
      </c>
      <c r="N27" s="52">
        <v>1040</v>
      </c>
      <c r="O27" s="52">
        <v>840</v>
      </c>
      <c r="P27" s="52">
        <v>913</v>
      </c>
      <c r="Q27" s="52">
        <v>491</v>
      </c>
      <c r="R27" s="52">
        <v>595</v>
      </c>
      <c r="S27" s="52">
        <v>609</v>
      </c>
      <c r="T27" s="52">
        <v>360</v>
      </c>
      <c r="U27" s="52">
        <v>480</v>
      </c>
      <c r="V27" s="52">
        <v>661</v>
      </c>
      <c r="W27" s="52">
        <v>663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115</v>
      </c>
      <c r="N28" s="52">
        <v>51</v>
      </c>
      <c r="O28" s="52">
        <v>15</v>
      </c>
      <c r="P28" s="52">
        <v>59</v>
      </c>
      <c r="Q28" s="52">
        <v>26</v>
      </c>
      <c r="R28" s="52">
        <v>4</v>
      </c>
      <c r="S28" s="52">
        <v>66</v>
      </c>
      <c r="T28" s="52">
        <v>152</v>
      </c>
      <c r="U28" s="52">
        <v>70</v>
      </c>
      <c r="V28" s="52">
        <v>27</v>
      </c>
      <c r="W28" s="52">
        <v>89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61</v>
      </c>
      <c r="D30" s="52">
        <v>61</v>
      </c>
      <c r="E30" s="52">
        <v>63</v>
      </c>
      <c r="F30" s="52">
        <v>67</v>
      </c>
      <c r="G30" s="52">
        <v>73</v>
      </c>
      <c r="H30" s="52">
        <v>82</v>
      </c>
      <c r="I30" s="52">
        <v>60</v>
      </c>
      <c r="J30" s="52">
        <v>71</v>
      </c>
      <c r="K30" s="52">
        <v>90</v>
      </c>
      <c r="L30" s="52">
        <v>72</v>
      </c>
      <c r="M30" s="52">
        <v>208</v>
      </c>
      <c r="N30" s="52">
        <v>80</v>
      </c>
      <c r="O30" s="52">
        <v>77</v>
      </c>
      <c r="P30" s="52">
        <v>82</v>
      </c>
      <c r="Q30" s="52">
        <v>44</v>
      </c>
      <c r="R30" s="52">
        <v>48</v>
      </c>
      <c r="S30" s="52">
        <v>37</v>
      </c>
      <c r="T30" s="52">
        <v>15</v>
      </c>
      <c r="U30" s="52">
        <v>8</v>
      </c>
      <c r="V30" s="52">
        <v>19</v>
      </c>
      <c r="W30" s="52">
        <v>18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1033</v>
      </c>
      <c r="D31" s="36">
        <v>1036</v>
      </c>
      <c r="E31" s="36">
        <v>1057</v>
      </c>
      <c r="F31" s="36">
        <v>1106</v>
      </c>
      <c r="G31" s="36">
        <v>1195</v>
      </c>
      <c r="H31" s="36">
        <v>1334</v>
      </c>
      <c r="I31" s="36">
        <v>925</v>
      </c>
      <c r="J31" s="36">
        <v>977</v>
      </c>
      <c r="K31" s="36">
        <v>1226</v>
      </c>
      <c r="L31" s="36">
        <v>1106</v>
      </c>
      <c r="M31" s="36">
        <v>2858</v>
      </c>
      <c r="N31" s="36">
        <v>1140</v>
      </c>
      <c r="O31" s="36">
        <v>879</v>
      </c>
      <c r="P31" s="36">
        <v>964</v>
      </c>
      <c r="Q31" s="36">
        <v>523</v>
      </c>
      <c r="R31" s="36">
        <v>613</v>
      </c>
      <c r="S31" s="36">
        <v>702</v>
      </c>
      <c r="T31" s="36">
        <v>516</v>
      </c>
      <c r="U31" s="36">
        <v>522</v>
      </c>
      <c r="V31" s="36">
        <v>695</v>
      </c>
      <c r="W31" s="36">
        <v>736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1211</v>
      </c>
      <c r="D35" s="52">
        <v>361</v>
      </c>
      <c r="E35" s="52">
        <v>191</v>
      </c>
      <c r="F35" s="52">
        <v>718</v>
      </c>
      <c r="G35" s="52">
        <v>522</v>
      </c>
      <c r="H35" s="52">
        <v>2373</v>
      </c>
      <c r="I35" s="52">
        <v>602</v>
      </c>
      <c r="J35" s="52">
        <v>455</v>
      </c>
      <c r="K35" s="52">
        <v>344</v>
      </c>
      <c r="L35" s="52">
        <v>230</v>
      </c>
      <c r="M35" s="52">
        <v>0</v>
      </c>
      <c r="N35" s="52">
        <v>0</v>
      </c>
      <c r="O35" s="52">
        <v>275</v>
      </c>
      <c r="P35" s="52">
        <v>40</v>
      </c>
      <c r="Q35" s="52">
        <v>0</v>
      </c>
      <c r="R35" s="52">
        <v>161</v>
      </c>
      <c r="S35" s="52">
        <v>144</v>
      </c>
      <c r="T35" s="52">
        <v>234</v>
      </c>
      <c r="U35" s="52">
        <v>341</v>
      </c>
      <c r="V35" s="52">
        <v>390</v>
      </c>
      <c r="W35" s="52">
        <v>795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35</v>
      </c>
      <c r="D37" s="52">
        <v>23</v>
      </c>
      <c r="E37" s="52">
        <v>25</v>
      </c>
      <c r="F37" s="52">
        <v>29</v>
      </c>
      <c r="G37" s="52">
        <v>34</v>
      </c>
      <c r="H37" s="52">
        <v>82</v>
      </c>
      <c r="I37" s="52">
        <v>91</v>
      </c>
      <c r="J37" s="52">
        <v>66</v>
      </c>
      <c r="K37" s="52">
        <v>50</v>
      </c>
      <c r="L37" s="52">
        <v>28</v>
      </c>
      <c r="M37" s="52">
        <v>10</v>
      </c>
      <c r="N37" s="52">
        <v>4</v>
      </c>
      <c r="O37" s="52">
        <v>6</v>
      </c>
      <c r="P37" s="52">
        <v>16</v>
      </c>
      <c r="Q37" s="52">
        <v>20</v>
      </c>
      <c r="R37" s="52">
        <v>13</v>
      </c>
      <c r="S37" s="52">
        <v>18</v>
      </c>
      <c r="T37" s="52">
        <v>37</v>
      </c>
      <c r="U37" s="52">
        <v>41</v>
      </c>
      <c r="V37" s="52">
        <v>62</v>
      </c>
      <c r="W37" s="52">
        <v>66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703</v>
      </c>
      <c r="D39" s="52">
        <v>188</v>
      </c>
      <c r="E39" s="52">
        <v>140</v>
      </c>
      <c r="F39" s="52">
        <v>192</v>
      </c>
      <c r="G39" s="52">
        <v>145</v>
      </c>
      <c r="H39" s="52">
        <v>405</v>
      </c>
      <c r="I39" s="52">
        <v>114</v>
      </c>
      <c r="J39" s="52">
        <v>70</v>
      </c>
      <c r="K39" s="52">
        <v>42</v>
      </c>
      <c r="L39" s="52">
        <v>17</v>
      </c>
      <c r="M39" s="52">
        <v>0</v>
      </c>
      <c r="N39" s="52">
        <v>5</v>
      </c>
      <c r="O39" s="52">
        <v>44</v>
      </c>
      <c r="P39" s="52">
        <v>10</v>
      </c>
      <c r="Q39" s="52">
        <v>18</v>
      </c>
      <c r="R39" s="52">
        <v>31</v>
      </c>
      <c r="S39" s="52">
        <v>12</v>
      </c>
      <c r="T39" s="52">
        <v>40</v>
      </c>
      <c r="U39" s="52">
        <v>21</v>
      </c>
      <c r="V39" s="52">
        <v>38</v>
      </c>
      <c r="W39" s="52">
        <v>53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1055</v>
      </c>
      <c r="D41" s="52">
        <v>723</v>
      </c>
      <c r="E41" s="52">
        <v>619</v>
      </c>
      <c r="F41" s="52">
        <v>1148</v>
      </c>
      <c r="G41" s="52">
        <v>1083</v>
      </c>
      <c r="H41" s="52">
        <v>2814</v>
      </c>
      <c r="I41" s="52">
        <v>887</v>
      </c>
      <c r="J41" s="52">
        <v>825</v>
      </c>
      <c r="K41" s="52">
        <v>979</v>
      </c>
      <c r="L41" s="52">
        <v>220</v>
      </c>
      <c r="M41" s="52">
        <v>13</v>
      </c>
      <c r="N41" s="52">
        <v>156</v>
      </c>
      <c r="O41" s="52">
        <v>833</v>
      </c>
      <c r="P41" s="52">
        <v>1129</v>
      </c>
      <c r="Q41" s="52">
        <v>414</v>
      </c>
      <c r="R41" s="52">
        <v>495</v>
      </c>
      <c r="S41" s="52">
        <v>316</v>
      </c>
      <c r="T41" s="52">
        <v>172</v>
      </c>
      <c r="U41" s="52">
        <v>454</v>
      </c>
      <c r="V41" s="52">
        <v>371</v>
      </c>
      <c r="W41" s="52">
        <v>890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486</v>
      </c>
      <c r="M42" s="52">
        <v>0</v>
      </c>
      <c r="N42" s="52">
        <v>1</v>
      </c>
      <c r="O42" s="52">
        <v>10</v>
      </c>
      <c r="P42" s="52">
        <v>0</v>
      </c>
      <c r="Q42" s="52">
        <v>3</v>
      </c>
      <c r="R42" s="52">
        <v>28</v>
      </c>
      <c r="S42" s="52">
        <v>181</v>
      </c>
      <c r="T42" s="52">
        <v>313</v>
      </c>
      <c r="U42" s="52">
        <v>2</v>
      </c>
      <c r="V42" s="52">
        <v>100</v>
      </c>
      <c r="W42" s="52">
        <v>31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134</v>
      </c>
      <c r="D44" s="52">
        <v>56</v>
      </c>
      <c r="E44" s="52">
        <v>27</v>
      </c>
      <c r="F44" s="52">
        <v>81</v>
      </c>
      <c r="G44" s="52">
        <v>88</v>
      </c>
      <c r="H44" s="52">
        <v>251</v>
      </c>
      <c r="I44" s="52">
        <v>77</v>
      </c>
      <c r="J44" s="52">
        <v>82</v>
      </c>
      <c r="K44" s="52">
        <v>61</v>
      </c>
      <c r="L44" s="52">
        <v>32</v>
      </c>
      <c r="M44" s="52">
        <v>0</v>
      </c>
      <c r="N44" s="52">
        <v>5</v>
      </c>
      <c r="O44" s="52">
        <v>29</v>
      </c>
      <c r="P44" s="52">
        <v>19</v>
      </c>
      <c r="Q44" s="52">
        <v>12</v>
      </c>
      <c r="R44" s="52">
        <v>12</v>
      </c>
      <c r="S44" s="52">
        <v>6</v>
      </c>
      <c r="T44" s="52">
        <v>0</v>
      </c>
      <c r="U44" s="52">
        <v>16</v>
      </c>
      <c r="V44" s="52">
        <v>13</v>
      </c>
      <c r="W44" s="52">
        <v>40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1624</v>
      </c>
      <c r="D45" s="36">
        <v>855</v>
      </c>
      <c r="E45" s="36">
        <v>734</v>
      </c>
      <c r="F45" s="36">
        <v>1258</v>
      </c>
      <c r="G45" s="36">
        <v>1142</v>
      </c>
      <c r="H45" s="36">
        <v>2966</v>
      </c>
      <c r="I45" s="36">
        <v>926</v>
      </c>
      <c r="J45" s="36">
        <v>812</v>
      </c>
      <c r="K45" s="36">
        <v>958</v>
      </c>
      <c r="L45" s="36">
        <v>696</v>
      </c>
      <c r="M45" s="36">
        <v>12</v>
      </c>
      <c r="N45" s="36">
        <v>155</v>
      </c>
      <c r="O45" s="36">
        <v>838</v>
      </c>
      <c r="P45" s="36">
        <v>1067</v>
      </c>
      <c r="Q45" s="36">
        <v>418</v>
      </c>
      <c r="R45" s="36">
        <v>566</v>
      </c>
      <c r="S45" s="36">
        <v>539</v>
      </c>
      <c r="T45" s="36">
        <v>531</v>
      </c>
      <c r="U45" s="36">
        <v>429</v>
      </c>
      <c r="V45" s="36">
        <v>497</v>
      </c>
      <c r="W45" s="36">
        <v>908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387</v>
      </c>
      <c r="D49" s="52">
        <v>134</v>
      </c>
      <c r="E49" s="52">
        <v>70</v>
      </c>
      <c r="F49" s="52">
        <v>273</v>
      </c>
      <c r="G49" s="52">
        <v>196</v>
      </c>
      <c r="H49" s="52">
        <v>906</v>
      </c>
      <c r="I49" s="52">
        <v>265</v>
      </c>
      <c r="J49" s="52">
        <v>156</v>
      </c>
      <c r="K49" s="52">
        <v>132</v>
      </c>
      <c r="L49" s="52">
        <v>51</v>
      </c>
      <c r="M49" s="52">
        <v>0</v>
      </c>
      <c r="N49" s="52">
        <v>0</v>
      </c>
      <c r="O49" s="52">
        <v>77</v>
      </c>
      <c r="P49" s="52">
        <v>23</v>
      </c>
      <c r="Q49" s="52">
        <v>0</v>
      </c>
      <c r="R49" s="52">
        <v>62</v>
      </c>
      <c r="S49" s="52">
        <v>44</v>
      </c>
      <c r="T49" s="52">
        <v>81</v>
      </c>
      <c r="U49" s="52">
        <v>108</v>
      </c>
      <c r="V49" s="52">
        <v>124</v>
      </c>
      <c r="W49" s="52">
        <v>231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16</v>
      </c>
      <c r="D51" s="52">
        <v>8</v>
      </c>
      <c r="E51" s="52">
        <v>6</v>
      </c>
      <c r="F51" s="52">
        <v>23</v>
      </c>
      <c r="G51" s="52">
        <v>18</v>
      </c>
      <c r="H51" s="52">
        <v>60</v>
      </c>
      <c r="I51" s="52">
        <v>23</v>
      </c>
      <c r="J51" s="52">
        <v>14</v>
      </c>
      <c r="K51" s="52">
        <v>16</v>
      </c>
      <c r="L51" s="52">
        <v>4</v>
      </c>
      <c r="M51" s="52">
        <v>0</v>
      </c>
      <c r="N51" s="52">
        <v>0</v>
      </c>
      <c r="O51" s="52">
        <v>5</v>
      </c>
      <c r="P51" s="52">
        <v>2</v>
      </c>
      <c r="Q51" s="52">
        <v>0</v>
      </c>
      <c r="R51" s="52">
        <v>8</v>
      </c>
      <c r="S51" s="52">
        <v>4</v>
      </c>
      <c r="T51" s="52">
        <v>12</v>
      </c>
      <c r="U51" s="52">
        <v>11</v>
      </c>
      <c r="V51" s="52">
        <v>12</v>
      </c>
      <c r="W51" s="52">
        <v>12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155</v>
      </c>
      <c r="D53" s="52">
        <v>28</v>
      </c>
      <c r="E53" s="52">
        <v>13</v>
      </c>
      <c r="F53" s="52">
        <v>39</v>
      </c>
      <c r="G53" s="52">
        <v>23</v>
      </c>
      <c r="H53" s="52">
        <v>114</v>
      </c>
      <c r="I53" s="52">
        <v>31</v>
      </c>
      <c r="J53" s="52">
        <v>12</v>
      </c>
      <c r="K53" s="52">
        <v>6</v>
      </c>
      <c r="L53" s="52">
        <v>1</v>
      </c>
      <c r="M53" s="52">
        <v>0</v>
      </c>
      <c r="N53" s="52">
        <v>0</v>
      </c>
      <c r="O53" s="52">
        <v>4</v>
      </c>
      <c r="P53" s="52">
        <v>0</v>
      </c>
      <c r="Q53" s="52">
        <v>0</v>
      </c>
      <c r="R53" s="52">
        <v>4</v>
      </c>
      <c r="S53" s="52">
        <v>1</v>
      </c>
      <c r="T53" s="52">
        <v>7</v>
      </c>
      <c r="U53" s="52">
        <v>6</v>
      </c>
      <c r="V53" s="52">
        <v>11</v>
      </c>
      <c r="W53" s="52">
        <v>14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232</v>
      </c>
      <c r="D55" s="52">
        <v>106</v>
      </c>
      <c r="E55" s="52">
        <v>57</v>
      </c>
      <c r="F55" s="52">
        <v>234</v>
      </c>
      <c r="G55" s="52">
        <v>173</v>
      </c>
      <c r="H55" s="52">
        <v>792</v>
      </c>
      <c r="I55" s="52">
        <v>234</v>
      </c>
      <c r="J55" s="52">
        <v>144</v>
      </c>
      <c r="K55" s="52">
        <v>126</v>
      </c>
      <c r="L55" s="52">
        <v>16</v>
      </c>
      <c r="M55" s="52">
        <v>0</v>
      </c>
      <c r="N55" s="52">
        <v>0</v>
      </c>
      <c r="O55" s="52">
        <v>72</v>
      </c>
      <c r="P55" s="52">
        <v>23</v>
      </c>
      <c r="Q55" s="52">
        <v>0</v>
      </c>
      <c r="R55" s="52">
        <v>55</v>
      </c>
      <c r="S55" s="52">
        <v>27</v>
      </c>
      <c r="T55" s="52">
        <v>27</v>
      </c>
      <c r="U55" s="52">
        <v>101</v>
      </c>
      <c r="V55" s="52">
        <v>88</v>
      </c>
      <c r="W55" s="52">
        <v>208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34</v>
      </c>
      <c r="M56" s="52">
        <v>0</v>
      </c>
      <c r="N56" s="52">
        <v>0</v>
      </c>
      <c r="O56" s="52">
        <v>1</v>
      </c>
      <c r="P56" s="52">
        <v>0</v>
      </c>
      <c r="Q56" s="52">
        <v>0</v>
      </c>
      <c r="R56" s="52">
        <v>3</v>
      </c>
      <c r="S56" s="52">
        <v>16</v>
      </c>
      <c r="T56" s="52">
        <v>47</v>
      </c>
      <c r="U56" s="52">
        <v>1</v>
      </c>
      <c r="V56" s="52">
        <v>25</v>
      </c>
      <c r="W56" s="52">
        <v>9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29</v>
      </c>
      <c r="D58" s="52">
        <v>8</v>
      </c>
      <c r="E58" s="52">
        <v>3</v>
      </c>
      <c r="F58" s="52">
        <v>16</v>
      </c>
      <c r="G58" s="52">
        <v>14</v>
      </c>
      <c r="H58" s="52">
        <v>71</v>
      </c>
      <c r="I58" s="52">
        <v>20</v>
      </c>
      <c r="J58" s="52">
        <v>14</v>
      </c>
      <c r="K58" s="52">
        <v>8</v>
      </c>
      <c r="L58" s="52">
        <v>2</v>
      </c>
      <c r="M58" s="52">
        <v>0</v>
      </c>
      <c r="N58" s="52">
        <v>0</v>
      </c>
      <c r="O58" s="52">
        <v>3</v>
      </c>
      <c r="P58" s="52">
        <v>0</v>
      </c>
      <c r="Q58" s="52">
        <v>0</v>
      </c>
      <c r="R58" s="52">
        <v>2</v>
      </c>
      <c r="S58" s="52">
        <v>1</v>
      </c>
      <c r="T58" s="52">
        <v>0</v>
      </c>
      <c r="U58" s="52">
        <v>4</v>
      </c>
      <c r="V58" s="52">
        <v>4</v>
      </c>
      <c r="W58" s="52">
        <v>11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358</v>
      </c>
      <c r="D59" s="36">
        <v>126</v>
      </c>
      <c r="E59" s="36">
        <v>67</v>
      </c>
      <c r="F59" s="36">
        <v>257</v>
      </c>
      <c r="G59" s="36">
        <v>182</v>
      </c>
      <c r="H59" s="36">
        <v>835</v>
      </c>
      <c r="I59" s="36">
        <v>245</v>
      </c>
      <c r="J59" s="36">
        <v>142</v>
      </c>
      <c r="K59" s="36">
        <v>124</v>
      </c>
      <c r="L59" s="36">
        <v>49</v>
      </c>
      <c r="M59" s="36">
        <v>0</v>
      </c>
      <c r="N59" s="36">
        <v>0</v>
      </c>
      <c r="O59" s="36">
        <v>74</v>
      </c>
      <c r="P59" s="36">
        <v>23</v>
      </c>
      <c r="Q59" s="36">
        <v>0</v>
      </c>
      <c r="R59" s="36">
        <v>60</v>
      </c>
      <c r="S59" s="36">
        <v>43</v>
      </c>
      <c r="T59" s="36">
        <v>81</v>
      </c>
      <c r="U59" s="36">
        <v>104</v>
      </c>
      <c r="V59" s="36">
        <v>120</v>
      </c>
      <c r="W59" s="36">
        <v>220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824</v>
      </c>
      <c r="D63" s="52">
        <v>227</v>
      </c>
      <c r="E63" s="52">
        <v>121</v>
      </c>
      <c r="F63" s="52">
        <v>445</v>
      </c>
      <c r="G63" s="52">
        <v>326</v>
      </c>
      <c r="H63" s="52">
        <v>1467</v>
      </c>
      <c r="I63" s="52">
        <v>337</v>
      </c>
      <c r="J63" s="52">
        <v>299</v>
      </c>
      <c r="K63" s="52">
        <v>212</v>
      </c>
      <c r="L63" s="52">
        <v>179</v>
      </c>
      <c r="M63" s="52">
        <v>0</v>
      </c>
      <c r="N63" s="52">
        <v>0</v>
      </c>
      <c r="O63" s="52">
        <v>198</v>
      </c>
      <c r="P63" s="52">
        <v>17</v>
      </c>
      <c r="Q63" s="52">
        <v>0</v>
      </c>
      <c r="R63" s="52">
        <v>99</v>
      </c>
      <c r="S63" s="52">
        <v>100</v>
      </c>
      <c r="T63" s="52">
        <v>153</v>
      </c>
      <c r="U63" s="52">
        <v>233</v>
      </c>
      <c r="V63" s="52">
        <v>266</v>
      </c>
      <c r="W63" s="52">
        <v>564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19</v>
      </c>
      <c r="D65" s="52">
        <v>15</v>
      </c>
      <c r="E65" s="52">
        <v>19</v>
      </c>
      <c r="F65" s="52">
        <v>6</v>
      </c>
      <c r="G65" s="52">
        <v>16</v>
      </c>
      <c r="H65" s="52">
        <v>22</v>
      </c>
      <c r="I65" s="52">
        <v>68</v>
      </c>
      <c r="J65" s="52">
        <v>52</v>
      </c>
      <c r="K65" s="52">
        <v>34</v>
      </c>
      <c r="L65" s="52">
        <v>24</v>
      </c>
      <c r="M65" s="52">
        <v>10</v>
      </c>
      <c r="N65" s="52">
        <v>4</v>
      </c>
      <c r="O65" s="52">
        <v>1</v>
      </c>
      <c r="P65" s="52">
        <v>14</v>
      </c>
      <c r="Q65" s="52">
        <v>20</v>
      </c>
      <c r="R65" s="52">
        <v>5</v>
      </c>
      <c r="S65" s="52">
        <v>14</v>
      </c>
      <c r="T65" s="52">
        <v>25</v>
      </c>
      <c r="U65" s="52">
        <v>30</v>
      </c>
      <c r="V65" s="52">
        <v>50</v>
      </c>
      <c r="W65" s="52">
        <v>54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548</v>
      </c>
      <c r="D67" s="52">
        <f t="shared" si="0"/>
        <v>160</v>
      </c>
      <c r="E67" s="52">
        <f t="shared" si="0"/>
        <v>127</v>
      </c>
      <c r="F67" s="52">
        <f t="shared" si="0"/>
        <v>153</v>
      </c>
      <c r="G67" s="52">
        <f t="shared" si="0"/>
        <v>122</v>
      </c>
      <c r="H67" s="52">
        <f t="shared" si="0"/>
        <v>291</v>
      </c>
      <c r="I67" s="52">
        <f t="shared" si="0"/>
        <v>83</v>
      </c>
      <c r="J67" s="52">
        <f t="shared" si="0"/>
        <v>58</v>
      </c>
      <c r="K67" s="52">
        <f t="shared" si="0"/>
        <v>36</v>
      </c>
      <c r="L67" s="52">
        <f t="shared" si="0"/>
        <v>16</v>
      </c>
      <c r="M67" s="52">
        <f t="shared" si="0"/>
        <v>0</v>
      </c>
      <c r="N67" s="52">
        <f t="shared" si="0"/>
        <v>5</v>
      </c>
      <c r="O67" s="52">
        <f t="shared" si="0"/>
        <v>40</v>
      </c>
      <c r="P67" s="52">
        <f t="shared" si="0"/>
        <v>10</v>
      </c>
      <c r="Q67" s="52">
        <f t="shared" si="0"/>
        <v>18</v>
      </c>
      <c r="R67" s="52">
        <f t="shared" ref="R67:V67" si="1">R39-R53</f>
        <v>27</v>
      </c>
      <c r="S67" s="52">
        <f t="shared" si="1"/>
        <v>11</v>
      </c>
      <c r="T67" s="52">
        <f t="shared" si="1"/>
        <v>33</v>
      </c>
      <c r="U67" s="52">
        <f t="shared" si="1"/>
        <v>15</v>
      </c>
      <c r="V67" s="52">
        <f t="shared" si="1"/>
        <v>27</v>
      </c>
      <c r="W67" s="52">
        <f t="shared" ref="W67" si="2">W39-W53</f>
        <v>39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823</v>
      </c>
      <c r="D69" s="52">
        <f t="shared" si="6"/>
        <v>617</v>
      </c>
      <c r="E69" s="52">
        <f t="shared" si="6"/>
        <v>562</v>
      </c>
      <c r="F69" s="52">
        <f t="shared" si="6"/>
        <v>914</v>
      </c>
      <c r="G69" s="52">
        <f t="shared" si="6"/>
        <v>910</v>
      </c>
      <c r="H69" s="52">
        <f t="shared" si="6"/>
        <v>2022</v>
      </c>
      <c r="I69" s="52">
        <f t="shared" si="6"/>
        <v>653</v>
      </c>
      <c r="J69" s="52">
        <f t="shared" si="6"/>
        <v>681</v>
      </c>
      <c r="K69" s="52">
        <f t="shared" si="6"/>
        <v>853</v>
      </c>
      <c r="L69" s="52">
        <f t="shared" si="6"/>
        <v>204</v>
      </c>
      <c r="M69" s="52">
        <f t="shared" si="6"/>
        <v>13</v>
      </c>
      <c r="N69" s="52">
        <f t="shared" si="6"/>
        <v>156</v>
      </c>
      <c r="O69" s="52">
        <f t="shared" si="6"/>
        <v>761</v>
      </c>
      <c r="P69" s="52">
        <f t="shared" si="6"/>
        <v>1106</v>
      </c>
      <c r="Q69" s="52">
        <f t="shared" si="6"/>
        <v>414</v>
      </c>
      <c r="R69" s="52">
        <f t="shared" ref="R69:V69" si="7">R41-R55</f>
        <v>440</v>
      </c>
      <c r="S69" s="52">
        <f t="shared" si="7"/>
        <v>289</v>
      </c>
      <c r="T69" s="52">
        <f t="shared" si="7"/>
        <v>145</v>
      </c>
      <c r="U69" s="52">
        <f t="shared" si="7"/>
        <v>353</v>
      </c>
      <c r="V69" s="52">
        <f t="shared" si="7"/>
        <v>283</v>
      </c>
      <c r="W69" s="52">
        <f t="shared" ref="W69" si="8">W41-W55</f>
        <v>682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452</v>
      </c>
      <c r="M70" s="52">
        <f t="shared" si="9"/>
        <v>0</v>
      </c>
      <c r="N70" s="52">
        <f t="shared" si="9"/>
        <v>1</v>
      </c>
      <c r="O70" s="52">
        <f t="shared" si="9"/>
        <v>9</v>
      </c>
      <c r="P70" s="52">
        <f t="shared" si="9"/>
        <v>0</v>
      </c>
      <c r="Q70" s="52">
        <f t="shared" si="9"/>
        <v>3</v>
      </c>
      <c r="R70" s="52">
        <f t="shared" ref="R70:V70" si="10">R42-R56</f>
        <v>25</v>
      </c>
      <c r="S70" s="52">
        <f t="shared" si="10"/>
        <v>165</v>
      </c>
      <c r="T70" s="52">
        <f t="shared" si="10"/>
        <v>266</v>
      </c>
      <c r="U70" s="52">
        <f t="shared" si="10"/>
        <v>1</v>
      </c>
      <c r="V70" s="52">
        <f t="shared" si="10"/>
        <v>75</v>
      </c>
      <c r="W70" s="52">
        <f t="shared" ref="W70" si="11">W42-W56</f>
        <v>22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105</v>
      </c>
      <c r="D72" s="52">
        <v>48</v>
      </c>
      <c r="E72" s="52">
        <v>24</v>
      </c>
      <c r="F72" s="52">
        <v>65</v>
      </c>
      <c r="G72" s="52">
        <v>74</v>
      </c>
      <c r="H72" s="52">
        <v>180</v>
      </c>
      <c r="I72" s="52">
        <v>57</v>
      </c>
      <c r="J72" s="52">
        <v>68</v>
      </c>
      <c r="K72" s="52">
        <v>53</v>
      </c>
      <c r="L72" s="52">
        <v>30</v>
      </c>
      <c r="M72" s="52">
        <v>0</v>
      </c>
      <c r="N72" s="52">
        <v>5</v>
      </c>
      <c r="O72" s="52">
        <v>26</v>
      </c>
      <c r="P72" s="52">
        <v>19</v>
      </c>
      <c r="Q72" s="52">
        <v>12</v>
      </c>
      <c r="R72" s="52">
        <v>10</v>
      </c>
      <c r="S72" s="52">
        <v>5</v>
      </c>
      <c r="T72" s="52">
        <v>0</v>
      </c>
      <c r="U72" s="52">
        <v>12</v>
      </c>
      <c r="V72" s="52">
        <v>9</v>
      </c>
      <c r="W72" s="52">
        <v>29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1266</v>
      </c>
      <c r="D73" s="36">
        <v>729</v>
      </c>
      <c r="E73" s="36">
        <v>667</v>
      </c>
      <c r="F73" s="36">
        <v>1001</v>
      </c>
      <c r="G73" s="36">
        <v>960</v>
      </c>
      <c r="H73" s="36">
        <v>2131</v>
      </c>
      <c r="I73" s="36">
        <v>681</v>
      </c>
      <c r="J73" s="36">
        <v>670</v>
      </c>
      <c r="K73" s="36">
        <v>834</v>
      </c>
      <c r="L73" s="36">
        <v>647</v>
      </c>
      <c r="M73" s="36">
        <v>12</v>
      </c>
      <c r="N73" s="36">
        <v>155</v>
      </c>
      <c r="O73" s="36">
        <v>764</v>
      </c>
      <c r="P73" s="36">
        <v>1044</v>
      </c>
      <c r="Q73" s="36">
        <v>418</v>
      </c>
      <c r="R73" s="36">
        <v>506</v>
      </c>
      <c r="S73" s="36">
        <v>496</v>
      </c>
      <c r="T73" s="36">
        <v>450</v>
      </c>
      <c r="U73" s="36">
        <v>325</v>
      </c>
      <c r="V73" s="36">
        <v>377</v>
      </c>
      <c r="W73" s="36">
        <v>688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418</v>
      </c>
      <c r="I79" s="52">
        <f>RES_hhdet_numvin!I26</f>
        <v>198</v>
      </c>
      <c r="J79" s="52">
        <f>RES_hhdet_numvin!J26</f>
        <v>210</v>
      </c>
      <c r="K79" s="52">
        <f>RES_hhdet_numvin!K26</f>
        <v>198</v>
      </c>
      <c r="L79" s="52">
        <f>RES_hhdet_numvin!L26</f>
        <v>132</v>
      </c>
      <c r="M79" s="52">
        <f>RES_hhdet_numvin!M26</f>
        <v>0</v>
      </c>
      <c r="N79" s="52">
        <f>RES_hhdet_numvin!N26</f>
        <v>0</v>
      </c>
      <c r="O79" s="52">
        <f>RES_hhdet_numvin!O26</f>
        <v>241</v>
      </c>
      <c r="P79" s="52">
        <f>RES_hhdet_numvin!P26</f>
        <v>38</v>
      </c>
      <c r="Q79" s="52">
        <f>RES_hhdet_numvin!Q26</f>
        <v>0</v>
      </c>
      <c r="R79" s="52">
        <f>RES_hhdet_numvin!R26</f>
        <v>158</v>
      </c>
      <c r="S79" s="52">
        <f>RES_hhdet_numvin!S26</f>
        <v>142</v>
      </c>
      <c r="T79" s="52">
        <f>RES_hhdet_numvin!T26</f>
        <v>233</v>
      </c>
      <c r="U79" s="52">
        <f>RES_hhdet_numvin!U26</f>
        <v>341</v>
      </c>
      <c r="V79" s="52">
        <f>RES_hhdet_numvin!V26</f>
        <v>390</v>
      </c>
      <c r="W79" s="52">
        <f>RES_hhdet_numvin!W26</f>
        <v>795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5</v>
      </c>
      <c r="Q82" s="138">
        <f>RES_hhdet_numvin!Q29</f>
        <v>10</v>
      </c>
      <c r="R82" s="138">
        <f>RES_hhdet_numvin!R29</f>
        <v>10</v>
      </c>
      <c r="S82" s="138">
        <f>RES_hhdet_numvin!S29</f>
        <v>17</v>
      </c>
      <c r="T82" s="138">
        <f>RES_hhdet_numvin!T29</f>
        <v>34</v>
      </c>
      <c r="U82" s="138">
        <f>RES_hhdet_numvin!U29</f>
        <v>41</v>
      </c>
      <c r="V82" s="138">
        <f>RES_hhdet_numvin!V29</f>
        <v>62</v>
      </c>
      <c r="W82" s="138">
        <f>RES_hhdet_numvin!W29</f>
        <v>66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3</v>
      </c>
      <c r="Q84" s="138">
        <f>RES_hhdet_numvin!Q31</f>
        <v>8</v>
      </c>
      <c r="R84" s="138">
        <f>RES_hhdet_numvin!R31</f>
        <v>22</v>
      </c>
      <c r="S84" s="138">
        <f>RES_hhdet_numvin!S31</f>
        <v>10</v>
      </c>
      <c r="T84" s="138">
        <f>RES_hhdet_numvin!T31</f>
        <v>36</v>
      </c>
      <c r="U84" s="138">
        <f>RES_hhdet_numvin!U31</f>
        <v>21</v>
      </c>
      <c r="V84" s="138">
        <f>RES_hhdet_numvin!V31</f>
        <v>38</v>
      </c>
      <c r="W84" s="138">
        <f>RES_hhdet_numvin!W31</f>
        <v>53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262</v>
      </c>
      <c r="Q88" s="138">
        <f>RES_hhdet_numvin!Q35</f>
        <v>160</v>
      </c>
      <c r="R88" s="138">
        <f>RES_hhdet_numvin!R35</f>
        <v>307</v>
      </c>
      <c r="S88" s="138">
        <f>RES_hhdet_numvin!S35</f>
        <v>232</v>
      </c>
      <c r="T88" s="138">
        <f>RES_hhdet_numvin!T35</f>
        <v>154</v>
      </c>
      <c r="U88" s="138">
        <f>RES_hhdet_numvin!U35</f>
        <v>447</v>
      </c>
      <c r="V88" s="138">
        <f>RES_hhdet_numvin!V35</f>
        <v>370</v>
      </c>
      <c r="W88" s="138">
        <f>RES_hhdet_numvin!W35</f>
        <v>890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3</v>
      </c>
      <c r="R89" s="138">
        <f>RES_hhdet_numvin!R36</f>
        <v>18</v>
      </c>
      <c r="S89" s="138">
        <f>RES_hhdet_numvin!S36</f>
        <v>116</v>
      </c>
      <c r="T89" s="138">
        <f>RES_hhdet_numvin!T36</f>
        <v>222</v>
      </c>
      <c r="U89" s="138">
        <f>RES_hhdet_numvin!U36</f>
        <v>2</v>
      </c>
      <c r="V89" s="138">
        <f>RES_hhdet_numvin!V36</f>
        <v>89</v>
      </c>
      <c r="W89" s="138">
        <f>RES_hhdet_numvin!W36</f>
        <v>31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4</v>
      </c>
      <c r="Q93" s="138">
        <f>RES_hhdet_numvin!Q40</f>
        <v>6</v>
      </c>
      <c r="R93" s="138">
        <f>RES_hhdet_numvin!R40</f>
        <v>10</v>
      </c>
      <c r="S93" s="138">
        <f>RES_hhdet_numvin!S40</f>
        <v>6</v>
      </c>
      <c r="T93" s="138">
        <f>RES_hhdet_numvin!T40</f>
        <v>0</v>
      </c>
      <c r="U93" s="138">
        <f>RES_hhdet_numvin!U40</f>
        <v>16</v>
      </c>
      <c r="V93" s="138">
        <f>RES_hhdet_numvin!V40</f>
        <v>13</v>
      </c>
      <c r="W93" s="138">
        <f>RES_hhdet_numvin!W40</f>
        <v>40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240</v>
      </c>
      <c r="Q94" s="39">
        <f>RES_hhdet_numvin!Q41</f>
        <v>166</v>
      </c>
      <c r="R94" s="39">
        <f>RES_hhdet_numvin!R41</f>
        <v>334</v>
      </c>
      <c r="S94" s="39">
        <f>RES_hhdet_numvin!S41</f>
        <v>381</v>
      </c>
      <c r="T94" s="39">
        <f>RES_hhdet_numvin!T41</f>
        <v>453</v>
      </c>
      <c r="U94" s="39">
        <f>RES_hhdet_numvin!U41</f>
        <v>421</v>
      </c>
      <c r="V94" s="39">
        <f>RES_hhdet_numvin!V41</f>
        <v>496</v>
      </c>
      <c r="W94" s="39">
        <f>RES_hhdet_numvin!W41</f>
        <v>908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9.9769503441766094</v>
      </c>
      <c r="C98" s="117">
        <f t="shared" si="12"/>
        <v>9.8487803058287966</v>
      </c>
      <c r="D98" s="117">
        <f t="shared" si="12"/>
        <v>17.743673259368137</v>
      </c>
      <c r="E98" s="117">
        <f t="shared" si="12"/>
        <v>6.7763695045385353</v>
      </c>
      <c r="F98" s="117">
        <f t="shared" si="12"/>
        <v>2.2762663288488056</v>
      </c>
      <c r="G98" s="117">
        <f t="shared" si="12"/>
        <v>4.34233709096402</v>
      </c>
      <c r="H98" s="117">
        <f t="shared" si="12"/>
        <v>13.513415432909863</v>
      </c>
      <c r="I98" s="117">
        <f t="shared" si="12"/>
        <v>9.0942794235208915</v>
      </c>
      <c r="J98" s="117">
        <f t="shared" si="12"/>
        <v>14.506631122025958</v>
      </c>
      <c r="K98" s="117">
        <f t="shared" si="12"/>
        <v>14.348773705754274</v>
      </c>
      <c r="L98" s="117">
        <f t="shared" si="12"/>
        <v>9.8890310665505048</v>
      </c>
      <c r="M98" s="117">
        <f t="shared" si="12"/>
        <v>2.9446619461600658</v>
      </c>
      <c r="N98" s="117">
        <f t="shared" si="12"/>
        <v>7.4121302037102836</v>
      </c>
      <c r="O98" s="117">
        <f t="shared" si="12"/>
        <v>5.3728744237712602</v>
      </c>
      <c r="P98" s="117">
        <f t="shared" si="12"/>
        <v>0.97697294128720391</v>
      </c>
      <c r="Q98" s="117">
        <f t="shared" si="12"/>
        <v>0.99338709528908864</v>
      </c>
      <c r="R98" s="117">
        <f t="shared" ref="R98:V98" si="13">R99+R102+R104+R113</f>
        <v>5.3998983517543699</v>
      </c>
      <c r="S98" s="117">
        <f t="shared" si="13"/>
        <v>5.2127836451215073</v>
      </c>
      <c r="T98" s="117">
        <f t="shared" si="13"/>
        <v>4.8593169001619216</v>
      </c>
      <c r="U98" s="117">
        <f t="shared" si="13"/>
        <v>4.1662063279495207</v>
      </c>
      <c r="V98" s="117">
        <f t="shared" si="13"/>
        <v>4.0709292481106232</v>
      </c>
      <c r="W98" s="117">
        <f t="shared" ref="W98" si="14">W99+W102+W104+W113</f>
        <v>5.1249132901605607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8.9976249465184317</v>
      </c>
      <c r="C99" s="122">
        <f t="shared" si="15"/>
        <v>8.9067936503299201</v>
      </c>
      <c r="D99" s="122">
        <f t="shared" si="15"/>
        <v>16.830980774264045</v>
      </c>
      <c r="E99" s="122">
        <f t="shared" si="15"/>
        <v>5.8761444678279311</v>
      </c>
      <c r="F99" s="122">
        <f t="shared" si="15"/>
        <v>1.3675498266527373</v>
      </c>
      <c r="G99" s="122">
        <f t="shared" si="15"/>
        <v>3.4438589210603947</v>
      </c>
      <c r="H99" s="122">
        <f t="shared" si="15"/>
        <v>12.411972306841596</v>
      </c>
      <c r="I99" s="122">
        <f t="shared" si="15"/>
        <v>7.896927608476096</v>
      </c>
      <c r="J99" s="122">
        <f t="shared" si="15"/>
        <v>13.438143930738713</v>
      </c>
      <c r="K99" s="122">
        <f t="shared" si="15"/>
        <v>13.484443777801751</v>
      </c>
      <c r="L99" s="122">
        <f t="shared" si="15"/>
        <v>9.140418507593397</v>
      </c>
      <c r="M99" s="122">
        <f t="shared" si="15"/>
        <v>2.4404536550258067</v>
      </c>
      <c r="N99" s="122">
        <f t="shared" si="15"/>
        <v>6.9752297950769568</v>
      </c>
      <c r="O99" s="122">
        <f t="shared" si="15"/>
        <v>4.8824671673273903</v>
      </c>
      <c r="P99" s="122">
        <f t="shared" si="15"/>
        <v>0.46727741425109814</v>
      </c>
      <c r="Q99" s="122">
        <f t="shared" si="15"/>
        <v>0.44153557055411174</v>
      </c>
      <c r="R99" s="122">
        <f t="shared" ref="R99:V99" si="16">SUM(R100:R101)</f>
        <v>4.8492403832741777</v>
      </c>
      <c r="S99" s="122">
        <f t="shared" si="16"/>
        <v>4.6599077906592603</v>
      </c>
      <c r="T99" s="122">
        <f t="shared" si="16"/>
        <v>4.2245168668837607</v>
      </c>
      <c r="U99" s="122">
        <f t="shared" si="16"/>
        <v>3.4469110023164578</v>
      </c>
      <c r="V99" s="122">
        <f t="shared" si="16"/>
        <v>3.4482057059367879</v>
      </c>
      <c r="W99" s="122">
        <f t="shared" ref="W99" si="17">SUM(W100:W101)</f>
        <v>4.3392555414571587</v>
      </c>
      <c r="DA99" s="130" t="s">
        <v>1592</v>
      </c>
    </row>
    <row r="100" spans="1:105" ht="12" customHeight="1" x14ac:dyDescent="0.25">
      <c r="A100" s="97" t="s">
        <v>74</v>
      </c>
      <c r="B100" s="98">
        <v>8.891942867032963</v>
      </c>
      <c r="C100" s="98">
        <v>8.80201140641514</v>
      </c>
      <c r="D100" s="98">
        <v>16.636135033731712</v>
      </c>
      <c r="E100" s="98">
        <v>5.8089042996380273</v>
      </c>
      <c r="F100" s="98">
        <v>1.351952682062278</v>
      </c>
      <c r="G100" s="98">
        <v>3.4047948828302195</v>
      </c>
      <c r="H100" s="98">
        <v>12.269336977117428</v>
      </c>
      <c r="I100" s="98">
        <v>7.8066964521925701</v>
      </c>
      <c r="J100" s="98">
        <v>13.28502370236748</v>
      </c>
      <c r="K100" s="98">
        <v>13.330946691043376</v>
      </c>
      <c r="L100" s="98">
        <v>9.0396446819681362</v>
      </c>
      <c r="M100" s="98">
        <v>2.4135752214992117</v>
      </c>
      <c r="N100" s="98">
        <v>6.8992470794102712</v>
      </c>
      <c r="O100" s="98">
        <v>4.8277075225608037</v>
      </c>
      <c r="P100" s="98">
        <v>0.46199127586397221</v>
      </c>
      <c r="Q100" s="98">
        <v>0.43670286648652462</v>
      </c>
      <c r="R100" s="98">
        <v>4.7960891905824798</v>
      </c>
      <c r="S100" s="98">
        <v>4.6078719346174406</v>
      </c>
      <c r="T100" s="98">
        <v>4.1749880577051686</v>
      </c>
      <c r="U100" s="98">
        <v>3.4059711474156869</v>
      </c>
      <c r="V100" s="98">
        <v>3.4059711474156891</v>
      </c>
      <c r="W100" s="98">
        <v>4.2848762778255463</v>
      </c>
      <c r="DA100" s="63" t="s">
        <v>1593</v>
      </c>
    </row>
    <row r="101" spans="1:105" ht="12" customHeight="1" x14ac:dyDescent="0.25">
      <c r="A101" s="97" t="s">
        <v>53</v>
      </c>
      <c r="B101" s="98">
        <v>0.10568207948546783</v>
      </c>
      <c r="C101" s="98">
        <v>0.10478224391478018</v>
      </c>
      <c r="D101" s="98">
        <v>0.19484574053233206</v>
      </c>
      <c r="E101" s="98">
        <v>6.7240168189903346E-2</v>
      </c>
      <c r="F101" s="98">
        <v>1.5597144590459191E-2</v>
      </c>
      <c r="G101" s="98">
        <v>3.906403823017536E-2</v>
      </c>
      <c r="H101" s="98">
        <v>0.14263532972416818</v>
      </c>
      <c r="I101" s="98">
        <v>9.0231156283526168E-2</v>
      </c>
      <c r="J101" s="98">
        <v>0.15312022837123232</v>
      </c>
      <c r="K101" s="98">
        <v>0.15349708675837534</v>
      </c>
      <c r="L101" s="98">
        <v>0.10077382562526124</v>
      </c>
      <c r="M101" s="98">
        <v>2.6878433526594879E-2</v>
      </c>
      <c r="N101" s="98">
        <v>7.5982715666685505E-2</v>
      </c>
      <c r="O101" s="98">
        <v>5.4759644766586589E-2</v>
      </c>
      <c r="P101" s="98">
        <v>5.2861383871259304E-3</v>
      </c>
      <c r="Q101" s="98">
        <v>4.8327040675871192E-3</v>
      </c>
      <c r="R101" s="98">
        <v>5.3151192691697609E-2</v>
      </c>
      <c r="S101" s="98">
        <v>5.2035856041820087E-2</v>
      </c>
      <c r="T101" s="98">
        <v>4.9528809178592009E-2</v>
      </c>
      <c r="U101" s="98">
        <v>4.0939854900770831E-2</v>
      </c>
      <c r="V101" s="98">
        <v>4.2234558521098635E-2</v>
      </c>
      <c r="W101" s="98">
        <v>5.4379263631612322E-2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3.402218727707536E-4</v>
      </c>
      <c r="C102" s="122">
        <f t="shared" si="18"/>
        <v>7.2673741400598626E-4</v>
      </c>
      <c r="D102" s="122">
        <f t="shared" si="18"/>
        <v>1.0792010778811624E-3</v>
      </c>
      <c r="E102" s="122">
        <f t="shared" si="18"/>
        <v>1.4827078321369537E-3</v>
      </c>
      <c r="F102" s="122">
        <f t="shared" si="18"/>
        <v>1.630822671791318E-3</v>
      </c>
      <c r="G102" s="122">
        <f t="shared" si="18"/>
        <v>2.0971157838063428E-3</v>
      </c>
      <c r="H102" s="122">
        <f t="shared" si="18"/>
        <v>3.5145794899288209E-3</v>
      </c>
      <c r="I102" s="122">
        <f t="shared" si="18"/>
        <v>5.5003334026491324E-3</v>
      </c>
      <c r="J102" s="122">
        <f t="shared" si="18"/>
        <v>4.8395763449900209E-3</v>
      </c>
      <c r="K102" s="122">
        <f t="shared" si="18"/>
        <v>5.3567989704628675E-3</v>
      </c>
      <c r="L102" s="122">
        <f t="shared" si="18"/>
        <v>6.3268569519160421E-3</v>
      </c>
      <c r="M102" s="122">
        <f t="shared" si="18"/>
        <v>5.3314778887849105E-3</v>
      </c>
      <c r="N102" s="122">
        <f t="shared" si="18"/>
        <v>6.884556409119575E-3</v>
      </c>
      <c r="O102" s="122">
        <f t="shared" si="18"/>
        <v>4.933313496893541E-3</v>
      </c>
      <c r="P102" s="122">
        <f t="shared" si="18"/>
        <v>2.7016173335394121E-3</v>
      </c>
      <c r="Q102" s="122">
        <f t="shared" si="18"/>
        <v>2.879455725834916E-3</v>
      </c>
      <c r="R102" s="122">
        <f t="shared" si="18"/>
        <v>2.0034784767731639E-3</v>
      </c>
      <c r="S102" s="122">
        <f t="shared" si="18"/>
        <v>1.6561960424660031E-3</v>
      </c>
      <c r="T102" s="122">
        <f t="shared" si="18"/>
        <v>1.995388417670647E-3</v>
      </c>
      <c r="U102" s="122">
        <f t="shared" si="18"/>
        <v>2.3908370456600858E-3</v>
      </c>
      <c r="V102" s="122">
        <f t="shared" si="18"/>
        <v>3.119904054010332E-3</v>
      </c>
      <c r="W102" s="122">
        <f t="shared" si="18"/>
        <v>3.6406167878197003E-3</v>
      </c>
      <c r="DA102" s="130" t="s">
        <v>1595</v>
      </c>
    </row>
    <row r="103" spans="1:105" ht="12" customHeight="1" x14ac:dyDescent="0.25">
      <c r="A103" s="97" t="s">
        <v>53</v>
      </c>
      <c r="B103" s="98">
        <v>3.402218727707536E-4</v>
      </c>
      <c r="C103" s="98">
        <v>7.2673741400598626E-4</v>
      </c>
      <c r="D103" s="98">
        <v>1.0792010778811624E-3</v>
      </c>
      <c r="E103" s="98">
        <v>1.4827078321369537E-3</v>
      </c>
      <c r="F103" s="98">
        <v>1.630822671791318E-3</v>
      </c>
      <c r="G103" s="98">
        <v>2.0971157838063428E-3</v>
      </c>
      <c r="H103" s="98">
        <v>3.5145794899288209E-3</v>
      </c>
      <c r="I103" s="98">
        <v>5.5003334026491324E-3</v>
      </c>
      <c r="J103" s="98">
        <v>4.8395763449900209E-3</v>
      </c>
      <c r="K103" s="98">
        <v>5.3567989704628675E-3</v>
      </c>
      <c r="L103" s="98">
        <v>6.3268569519160421E-3</v>
      </c>
      <c r="M103" s="98">
        <v>5.3314778887849105E-3</v>
      </c>
      <c r="N103" s="98">
        <v>6.884556409119575E-3</v>
      </c>
      <c r="O103" s="98">
        <v>4.933313496893541E-3</v>
      </c>
      <c r="P103" s="98">
        <v>2.7016173335394121E-3</v>
      </c>
      <c r="Q103" s="98">
        <v>2.879455725834916E-3</v>
      </c>
      <c r="R103" s="98">
        <v>2.0034784767731639E-3</v>
      </c>
      <c r="S103" s="98">
        <v>1.6561960424660031E-3</v>
      </c>
      <c r="T103" s="98">
        <v>1.995388417670647E-3</v>
      </c>
      <c r="U103" s="98">
        <v>2.3908370456600858E-3</v>
      </c>
      <c r="V103" s="98">
        <v>3.119904054010332E-3</v>
      </c>
      <c r="W103" s="98">
        <v>3.6406167878197003E-3</v>
      </c>
      <c r="DA103" s="63" t="s">
        <v>1596</v>
      </c>
    </row>
    <row r="104" spans="1:105" ht="12" customHeight="1" x14ac:dyDescent="0.25">
      <c r="A104" s="121" t="s">
        <v>55</v>
      </c>
      <c r="B104" s="122">
        <v>0.81755879989645519</v>
      </c>
      <c r="C104" s="122">
        <v>0.74472310903560079</v>
      </c>
      <c r="D104" s="122">
        <v>0.73910233585913654</v>
      </c>
      <c r="E104" s="122">
        <v>0.71830583527918279</v>
      </c>
      <c r="F104" s="122">
        <v>0.71252380751116251</v>
      </c>
      <c r="G104" s="122">
        <v>0.70700375851735586</v>
      </c>
      <c r="H104" s="122">
        <v>0.88616402795743243</v>
      </c>
      <c r="I104" s="122">
        <v>0.95448563387585517</v>
      </c>
      <c r="J104" s="122">
        <v>0.86500746031736364</v>
      </c>
      <c r="K104" s="122">
        <v>0.68065106116523255</v>
      </c>
      <c r="L104" s="122">
        <v>0.59137567348070486</v>
      </c>
      <c r="M104" s="122">
        <v>0.39260492930722513</v>
      </c>
      <c r="N104" s="122">
        <v>0.34280572155644978</v>
      </c>
      <c r="O104" s="122">
        <v>0.40268486929914721</v>
      </c>
      <c r="P104" s="122">
        <v>0.41077959718919355</v>
      </c>
      <c r="Q104" s="122">
        <v>0.45090747527415415</v>
      </c>
      <c r="R104" s="122">
        <v>0.45055310505260493</v>
      </c>
      <c r="S104" s="122">
        <v>0.44040127971809229</v>
      </c>
      <c r="T104" s="122">
        <v>0.52603728544920658</v>
      </c>
      <c r="U104" s="122">
        <v>0.6073126731937597</v>
      </c>
      <c r="V104" s="122">
        <v>0.51101776893036077</v>
      </c>
      <c r="W104" s="122">
        <v>0.64854364009248266</v>
      </c>
      <c r="DA104" s="130" t="s">
        <v>1597</v>
      </c>
    </row>
    <row r="105" spans="1:105" ht="12" customHeight="1" x14ac:dyDescent="0.25">
      <c r="A105" s="97" t="s">
        <v>141</v>
      </c>
      <c r="B105" s="98">
        <v>0.10142959933326254</v>
      </c>
      <c r="C105" s="98">
        <v>0.16099415220739258</v>
      </c>
      <c r="D105" s="98">
        <v>0.1651664677883122</v>
      </c>
      <c r="E105" s="98">
        <v>0.16056863153507325</v>
      </c>
      <c r="F105" s="98">
        <v>0.16134910395588439</v>
      </c>
      <c r="G105" s="98">
        <v>0.1573017673714911</v>
      </c>
      <c r="H105" s="98">
        <v>0.17512973426739351</v>
      </c>
      <c r="I105" s="98">
        <v>0.16549375429091215</v>
      </c>
      <c r="J105" s="98">
        <v>0.13743017845182931</v>
      </c>
      <c r="K105" s="98">
        <v>0.10453450707027359</v>
      </c>
      <c r="L105" s="98">
        <v>8.444469809091773E-2</v>
      </c>
      <c r="M105" s="98">
        <v>5.0129613123861418E-2</v>
      </c>
      <c r="N105" s="98">
        <v>3.7470247518585117E-2</v>
      </c>
      <c r="O105" s="98">
        <v>3.0103496077907167E-2</v>
      </c>
      <c r="P105" s="98">
        <v>1.9563925275394533E-2</v>
      </c>
      <c r="Q105" s="98">
        <v>1.5630770543593606E-2</v>
      </c>
      <c r="R105" s="98">
        <v>1.4438183760888117E-2</v>
      </c>
      <c r="S105" s="98">
        <v>1.443558358483886E-2</v>
      </c>
      <c r="T105" s="98">
        <v>2.2387231287004147E-2</v>
      </c>
      <c r="U105" s="98">
        <v>1.9006903142569899E-2</v>
      </c>
      <c r="V105" s="98">
        <v>2.6214730262098539E-2</v>
      </c>
      <c r="W105" s="98">
        <v>3.3684223785073193E-2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0.71612920056319262</v>
      </c>
      <c r="C109" s="101">
        <v>0.58372895682820825</v>
      </c>
      <c r="D109" s="101">
        <v>0.57393586807082431</v>
      </c>
      <c r="E109" s="101">
        <v>0.55773720374410951</v>
      </c>
      <c r="F109" s="101">
        <v>0.55117470355527809</v>
      </c>
      <c r="G109" s="101">
        <v>0.54970199114586471</v>
      </c>
      <c r="H109" s="101">
        <v>0.7110342936900389</v>
      </c>
      <c r="I109" s="101">
        <v>0.78899187958494299</v>
      </c>
      <c r="J109" s="101">
        <v>0.72757728186553428</v>
      </c>
      <c r="K109" s="101">
        <v>0.57611655409495899</v>
      </c>
      <c r="L109" s="101">
        <v>0.48214964775097174</v>
      </c>
      <c r="M109" s="101">
        <v>0.32254465342775773</v>
      </c>
      <c r="N109" s="101">
        <v>0.2858152748395828</v>
      </c>
      <c r="O109" s="101">
        <v>0.34832170865165835</v>
      </c>
      <c r="P109" s="101">
        <v>0.3714129188864379</v>
      </c>
      <c r="Q109" s="101">
        <v>0.41442730937937872</v>
      </c>
      <c r="R109" s="101">
        <v>0.41225919428574165</v>
      </c>
      <c r="S109" s="101">
        <v>0.39098770322867032</v>
      </c>
      <c r="T109" s="101">
        <v>0.44365674276746386</v>
      </c>
      <c r="U109" s="101">
        <v>0.52545945015950091</v>
      </c>
      <c r="V109" s="101">
        <v>0.41933065969656147</v>
      </c>
      <c r="W109" s="101">
        <v>0.54297681413377674</v>
      </c>
      <c r="DA109" s="131" t="s">
        <v>1602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2.4781327638815326E-2</v>
      </c>
      <c r="M110" s="104">
        <v>1.9930662755605962E-2</v>
      </c>
      <c r="N110" s="104">
        <v>1.9520199198281858E-2</v>
      </c>
      <c r="O110" s="104">
        <v>2.4259664569581681E-2</v>
      </c>
      <c r="P110" s="104">
        <v>1.9802753027361095E-2</v>
      </c>
      <c r="Q110" s="104">
        <v>2.0849395351181813E-2</v>
      </c>
      <c r="R110" s="104">
        <v>2.3855727005975162E-2</v>
      </c>
      <c r="S110" s="104">
        <v>3.4977992904583102E-2</v>
      </c>
      <c r="T110" s="104">
        <v>5.9993311394738583E-2</v>
      </c>
      <c r="U110" s="104">
        <v>6.2846319891688818E-2</v>
      </c>
      <c r="V110" s="104">
        <v>6.5472378971700718E-2</v>
      </c>
      <c r="W110" s="104">
        <v>7.1882602173632737E-2</v>
      </c>
      <c r="DA110" s="132" t="s">
        <v>1603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1.2018950111232655E-2</v>
      </c>
      <c r="M111" s="98">
        <v>8.7267551670754846E-3</v>
      </c>
      <c r="N111" s="98">
        <v>8.9086602313613508E-3</v>
      </c>
      <c r="O111" s="98">
        <v>1.1946152027546189E-2</v>
      </c>
      <c r="P111" s="98">
        <v>8.8752994891847705E-3</v>
      </c>
      <c r="Q111" s="98">
        <v>9.4485404396387352E-3</v>
      </c>
      <c r="R111" s="98">
        <v>1.0792101189031735E-2</v>
      </c>
      <c r="S111" s="98">
        <v>1.4185152185651691E-2</v>
      </c>
      <c r="T111" s="98">
        <v>2.4417380590222963E-2</v>
      </c>
      <c r="U111" s="98">
        <v>2.4201181177253075E-2</v>
      </c>
      <c r="V111" s="98">
        <v>2.5291873393090289E-2</v>
      </c>
      <c r="W111" s="98">
        <v>2.7508716597420352E-2</v>
      </c>
      <c r="DA111" s="63" t="s">
        <v>1604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1.2762377527582669E-2</v>
      </c>
      <c r="M112" s="98">
        <v>1.1203907588530475E-2</v>
      </c>
      <c r="N112" s="98">
        <v>1.0611538966920509E-2</v>
      </c>
      <c r="O112" s="98">
        <v>1.2313512542035492E-2</v>
      </c>
      <c r="P112" s="98">
        <v>1.0927453538176325E-2</v>
      </c>
      <c r="Q112" s="98">
        <v>1.1400854911543076E-2</v>
      </c>
      <c r="R112" s="98">
        <v>1.3063625816943427E-2</v>
      </c>
      <c r="S112" s="98">
        <v>2.0792840718931407E-2</v>
      </c>
      <c r="T112" s="98">
        <v>3.5575930804515619E-2</v>
      </c>
      <c r="U112" s="98">
        <v>3.8645138714435742E-2</v>
      </c>
      <c r="V112" s="98">
        <v>4.0180505578610422E-2</v>
      </c>
      <c r="W112" s="98">
        <v>4.4373885576212392E-2</v>
      </c>
      <c r="DA112" s="63" t="s">
        <v>1605</v>
      </c>
    </row>
    <row r="113" spans="1:105" ht="12" customHeight="1" x14ac:dyDescent="0.25">
      <c r="A113" s="121" t="s">
        <v>54</v>
      </c>
      <c r="B113" s="122">
        <v>0.16142637588895231</v>
      </c>
      <c r="C113" s="122">
        <v>0.19653680904927084</v>
      </c>
      <c r="D113" s="122">
        <v>0.17251094816707216</v>
      </c>
      <c r="E113" s="122">
        <v>0.18043649359928418</v>
      </c>
      <c r="F113" s="122">
        <v>0.19456187201311456</v>
      </c>
      <c r="G113" s="122">
        <v>0.18937729560246275</v>
      </c>
      <c r="H113" s="122">
        <v>0.21176451862090431</v>
      </c>
      <c r="I113" s="122">
        <v>0.23736584776629102</v>
      </c>
      <c r="J113" s="122">
        <v>0.19864015462489099</v>
      </c>
      <c r="K113" s="122">
        <v>0.17832206781682924</v>
      </c>
      <c r="L113" s="122">
        <v>0.15091002852448779</v>
      </c>
      <c r="M113" s="122">
        <v>0.10627188393824918</v>
      </c>
      <c r="N113" s="122">
        <v>8.7210130667757638E-2</v>
      </c>
      <c r="O113" s="122">
        <v>8.2789073647828906E-2</v>
      </c>
      <c r="P113" s="122">
        <v>9.6214312513372729E-2</v>
      </c>
      <c r="Q113" s="122">
        <v>9.8064593734987784E-2</v>
      </c>
      <c r="R113" s="122">
        <v>9.8101384950813927E-2</v>
      </c>
      <c r="S113" s="122">
        <v>0.1108183787016882</v>
      </c>
      <c r="T113" s="122">
        <v>0.10676735941128432</v>
      </c>
      <c r="U113" s="122">
        <v>0.1095918153936434</v>
      </c>
      <c r="V113" s="122">
        <v>0.10858586918946433</v>
      </c>
      <c r="W113" s="122">
        <v>0.13347349182309884</v>
      </c>
      <c r="DA113" s="130" t="s">
        <v>1606</v>
      </c>
    </row>
    <row r="114" spans="1:105" ht="12" customHeight="1" x14ac:dyDescent="0.25">
      <c r="A114" s="97" t="s">
        <v>50</v>
      </c>
      <c r="B114" s="98">
        <v>1.2866330379479433E-2</v>
      </c>
      <c r="C114" s="98">
        <v>1.5694373135316977E-2</v>
      </c>
      <c r="D114" s="98">
        <v>1.3919464042178944E-2</v>
      </c>
      <c r="E114" s="98">
        <v>1.2464965857359981E-2</v>
      </c>
      <c r="F114" s="98">
        <v>1.3835020145153695E-2</v>
      </c>
      <c r="G114" s="98">
        <v>1.5070167370197807E-2</v>
      </c>
      <c r="H114" s="98">
        <v>1.8921746402149563E-2</v>
      </c>
      <c r="I114" s="98">
        <v>1.9750004327267676E-2</v>
      </c>
      <c r="J114" s="98">
        <v>1.9135778651459222E-2</v>
      </c>
      <c r="K114" s="98">
        <v>1.7056765212869765E-2</v>
      </c>
      <c r="L114" s="98">
        <v>1.3974627834441455E-2</v>
      </c>
      <c r="M114" s="98">
        <v>9.6936839332838441E-3</v>
      </c>
      <c r="N114" s="98">
        <v>7.9333365203832877E-3</v>
      </c>
      <c r="O114" s="98">
        <v>6.6864703929790954E-3</v>
      </c>
      <c r="P114" s="98">
        <v>5.5381570901795298E-3</v>
      </c>
      <c r="Q114" s="98">
        <v>4.9730959005536545E-3</v>
      </c>
      <c r="R114" s="98">
        <v>4.3348210033278666E-3</v>
      </c>
      <c r="S114" s="98">
        <v>3.5853011879651161E-3</v>
      </c>
      <c r="T114" s="98">
        <v>1.7170029394003516E-3</v>
      </c>
      <c r="U114" s="98">
        <v>3.9083224852195968E-3</v>
      </c>
      <c r="V114" s="98">
        <v>2.2591753257571812E-3</v>
      </c>
      <c r="W114" s="98">
        <v>5.9197549681750065E-3</v>
      </c>
      <c r="DA114" s="63" t="s">
        <v>1607</v>
      </c>
    </row>
    <row r="115" spans="1:105" ht="12" customHeight="1" x14ac:dyDescent="0.25">
      <c r="A115" s="109" t="s">
        <v>120</v>
      </c>
      <c r="B115" s="33">
        <v>0.14856004550947288</v>
      </c>
      <c r="C115" s="33">
        <v>0.18084243591395385</v>
      </c>
      <c r="D115" s="33">
        <v>0.15859148412489321</v>
      </c>
      <c r="E115" s="33">
        <v>0.1679715277419242</v>
      </c>
      <c r="F115" s="33">
        <v>0.18072685186796086</v>
      </c>
      <c r="G115" s="33">
        <v>0.17430712823226494</v>
      </c>
      <c r="H115" s="33">
        <v>0.19284277221875476</v>
      </c>
      <c r="I115" s="33">
        <v>0.21761584343902335</v>
      </c>
      <c r="J115" s="33">
        <v>0.17950437597343177</v>
      </c>
      <c r="K115" s="33">
        <v>0.16126530260395947</v>
      </c>
      <c r="L115" s="33">
        <v>0.13693540069004634</v>
      </c>
      <c r="M115" s="33">
        <v>9.6578200004965337E-2</v>
      </c>
      <c r="N115" s="33">
        <v>7.9276794147374346E-2</v>
      </c>
      <c r="O115" s="33">
        <v>7.6102603254849813E-2</v>
      </c>
      <c r="P115" s="33">
        <v>9.0676155423193197E-2</v>
      </c>
      <c r="Q115" s="33">
        <v>9.3091497834434128E-2</v>
      </c>
      <c r="R115" s="33">
        <v>9.3766563947486059E-2</v>
      </c>
      <c r="S115" s="33">
        <v>0.10723307751372309</v>
      </c>
      <c r="T115" s="33">
        <v>0.10505035647188396</v>
      </c>
      <c r="U115" s="33">
        <v>0.10568349290842381</v>
      </c>
      <c r="V115" s="33">
        <v>0.10632669386370715</v>
      </c>
      <c r="W115" s="33">
        <v>0.12755373685492383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4.9696651383047152</v>
      </c>
      <c r="C117" s="117">
        <f t="shared" si="19"/>
        <v>4.9968188316740401</v>
      </c>
      <c r="D117" s="117">
        <f t="shared" si="19"/>
        <v>8.9943782544209334</v>
      </c>
      <c r="E117" s="117">
        <f t="shared" si="19"/>
        <v>3.497547984373317</v>
      </c>
      <c r="F117" s="117">
        <f t="shared" si="19"/>
        <v>1.2396015704234673</v>
      </c>
      <c r="G117" s="117">
        <f t="shared" si="19"/>
        <v>2.3229620984051165</v>
      </c>
      <c r="H117" s="117">
        <f t="shared" si="19"/>
        <v>7.3294267211367092</v>
      </c>
      <c r="I117" s="117">
        <f t="shared" si="19"/>
        <v>5.0225188692876719</v>
      </c>
      <c r="J117" s="117">
        <f t="shared" si="19"/>
        <v>8.040012860729048</v>
      </c>
      <c r="K117" s="117">
        <f t="shared" si="19"/>
        <v>8.0347722654583507</v>
      </c>
      <c r="L117" s="117">
        <f t="shared" si="19"/>
        <v>5.6154553300779559</v>
      </c>
      <c r="M117" s="117">
        <f t="shared" si="19"/>
        <v>1.7114041939029754</v>
      </c>
      <c r="N117" s="117">
        <f t="shared" si="19"/>
        <v>4.285631628228777</v>
      </c>
      <c r="O117" s="117">
        <f t="shared" si="19"/>
        <v>3.1934482983270085</v>
      </c>
      <c r="P117" s="117">
        <f t="shared" si="19"/>
        <v>0.60862928618271361</v>
      </c>
      <c r="Q117" s="117">
        <f t="shared" si="19"/>
        <v>0.62516735753882868</v>
      </c>
      <c r="R117" s="117">
        <f t="shared" ref="R117:V117" si="20">R118+R121+R123+R132</f>
        <v>3.2682404488011283</v>
      </c>
      <c r="S117" s="117">
        <f t="shared" si="20"/>
        <v>3.2058639042495933</v>
      </c>
      <c r="T117" s="117">
        <f t="shared" si="20"/>
        <v>3.0467380573288625</v>
      </c>
      <c r="U117" s="117">
        <f t="shared" si="20"/>
        <v>2.6820274530882164</v>
      </c>
      <c r="V117" s="117">
        <f t="shared" si="20"/>
        <v>2.706536202190438</v>
      </c>
      <c r="W117" s="117">
        <f t="shared" ref="W117" si="21">W118+W121+W123+W132</f>
        <v>3.572004030013181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4.4093824271294224</v>
      </c>
      <c r="C118" s="122">
        <f t="shared" si="22"/>
        <v>4.4497392975768815</v>
      </c>
      <c r="D118" s="122">
        <f t="shared" si="22"/>
        <v>8.4650623324275376</v>
      </c>
      <c r="E118" s="122">
        <f t="shared" si="22"/>
        <v>2.9701402622740165</v>
      </c>
      <c r="F118" s="122">
        <f t="shared" si="22"/>
        <v>0.70115381316184799</v>
      </c>
      <c r="G118" s="122">
        <f t="shared" si="22"/>
        <v>1.7866932976046717</v>
      </c>
      <c r="H118" s="122">
        <f t="shared" si="22"/>
        <v>6.6663210674445139</v>
      </c>
      <c r="I118" s="122">
        <f t="shared" si="22"/>
        <v>4.2927676587668353</v>
      </c>
      <c r="J118" s="122">
        <f t="shared" si="22"/>
        <v>7.3894571589761311</v>
      </c>
      <c r="K118" s="122">
        <f t="shared" si="22"/>
        <v>7.500498447848206</v>
      </c>
      <c r="L118" s="122">
        <f t="shared" si="22"/>
        <v>5.143029041887349</v>
      </c>
      <c r="M118" s="122">
        <f t="shared" si="22"/>
        <v>1.3883059844153451</v>
      </c>
      <c r="N118" s="122">
        <f t="shared" si="22"/>
        <v>4.000285535886329</v>
      </c>
      <c r="O118" s="122">
        <f t="shared" si="22"/>
        <v>2.8765348993541462</v>
      </c>
      <c r="P118" s="122">
        <f t="shared" si="22"/>
        <v>0.27571551039590581</v>
      </c>
      <c r="Q118" s="122">
        <f t="shared" si="22"/>
        <v>0.26097705394084897</v>
      </c>
      <c r="R118" s="122">
        <f t="shared" ref="R118:V118" si="23">SUM(R119:R120)</f>
        <v>2.8997185096477023</v>
      </c>
      <c r="S118" s="122">
        <f t="shared" si="23"/>
        <v>2.8258309783502833</v>
      </c>
      <c r="T118" s="122">
        <f t="shared" si="23"/>
        <v>2.6026921871552045</v>
      </c>
      <c r="U118" s="122">
        <f t="shared" si="23"/>
        <v>2.1755903313536016</v>
      </c>
      <c r="V118" s="122">
        <f t="shared" si="23"/>
        <v>2.2513119610456207</v>
      </c>
      <c r="W118" s="122">
        <f t="shared" ref="W118" si="24">SUM(W119:W120)</f>
        <v>2.9862484158010361</v>
      </c>
      <c r="DA118" s="130" t="s">
        <v>1760</v>
      </c>
    </row>
    <row r="119" spans="1:105" ht="12" customHeight="1" x14ac:dyDescent="0.25">
      <c r="A119" s="97" t="s">
        <v>74</v>
      </c>
      <c r="B119" s="98">
        <v>4.3037003476439546</v>
      </c>
      <c r="C119" s="98">
        <v>4.3449570536621014</v>
      </c>
      <c r="D119" s="98">
        <v>8.2702165918952062</v>
      </c>
      <c r="E119" s="98">
        <v>2.9029000940841132</v>
      </c>
      <c r="F119" s="98">
        <v>0.68555666857138875</v>
      </c>
      <c r="G119" s="98">
        <v>1.7476292593744962</v>
      </c>
      <c r="H119" s="98">
        <v>6.5236857377203457</v>
      </c>
      <c r="I119" s="98">
        <v>4.2025365024833095</v>
      </c>
      <c r="J119" s="98">
        <v>7.2363369306048986</v>
      </c>
      <c r="K119" s="98">
        <v>7.3470013610898306</v>
      </c>
      <c r="L119" s="98">
        <v>5.0422552162620882</v>
      </c>
      <c r="M119" s="98">
        <v>1.3614275508887503</v>
      </c>
      <c r="N119" s="98">
        <v>3.9243028202196437</v>
      </c>
      <c r="O119" s="98">
        <v>2.8217752545875596</v>
      </c>
      <c r="P119" s="98">
        <v>0.27042937200877987</v>
      </c>
      <c r="Q119" s="98">
        <v>0.25614434987326185</v>
      </c>
      <c r="R119" s="98">
        <v>2.8465673169560048</v>
      </c>
      <c r="S119" s="98">
        <v>2.7737951223084631</v>
      </c>
      <c r="T119" s="98">
        <v>2.5531633779766123</v>
      </c>
      <c r="U119" s="98">
        <v>2.1346504764528307</v>
      </c>
      <c r="V119" s="98">
        <v>2.2090774025245219</v>
      </c>
      <c r="W119" s="98">
        <v>2.9318691521694236</v>
      </c>
      <c r="DA119" s="63" t="s">
        <v>1761</v>
      </c>
    </row>
    <row r="120" spans="1:105" ht="12" customHeight="1" x14ac:dyDescent="0.25">
      <c r="A120" s="97" t="s">
        <v>53</v>
      </c>
      <c r="B120" s="98">
        <v>0.10568207948546783</v>
      </c>
      <c r="C120" s="98">
        <v>0.10478224391478018</v>
      </c>
      <c r="D120" s="98">
        <v>0.19484574053233206</v>
      </c>
      <c r="E120" s="98">
        <v>6.7240168189903346E-2</v>
      </c>
      <c r="F120" s="98">
        <v>1.5597144590459191E-2</v>
      </c>
      <c r="G120" s="98">
        <v>3.906403823017536E-2</v>
      </c>
      <c r="H120" s="98">
        <v>0.14263532972416818</v>
      </c>
      <c r="I120" s="98">
        <v>9.0231156283526168E-2</v>
      </c>
      <c r="J120" s="98">
        <v>0.15312022837123232</v>
      </c>
      <c r="K120" s="98">
        <v>0.15349708675837534</v>
      </c>
      <c r="L120" s="98">
        <v>0.10077382562526124</v>
      </c>
      <c r="M120" s="98">
        <v>2.6878433526594879E-2</v>
      </c>
      <c r="N120" s="98">
        <v>7.5982715666685505E-2</v>
      </c>
      <c r="O120" s="98">
        <v>5.4759644766586589E-2</v>
      </c>
      <c r="P120" s="98">
        <v>5.2861383871259304E-3</v>
      </c>
      <c r="Q120" s="98">
        <v>4.8327040675871192E-3</v>
      </c>
      <c r="R120" s="98">
        <v>5.3151192691697609E-2</v>
      </c>
      <c r="S120" s="98">
        <v>5.2035856041820087E-2</v>
      </c>
      <c r="T120" s="98">
        <v>4.9528809178592009E-2</v>
      </c>
      <c r="U120" s="98">
        <v>4.0939854900770831E-2</v>
      </c>
      <c r="V120" s="98">
        <v>4.2234558521098635E-2</v>
      </c>
      <c r="W120" s="98">
        <v>5.4379263631612322E-2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5.7201126228311242E-4</v>
      </c>
      <c r="C121" s="122">
        <f t="shared" si="25"/>
        <v>1.4458002782085598E-3</v>
      </c>
      <c r="D121" s="122">
        <f t="shared" si="25"/>
        <v>2.2581700826283021E-3</v>
      </c>
      <c r="E121" s="122">
        <f t="shared" si="25"/>
        <v>3.217058076068612E-3</v>
      </c>
      <c r="F121" s="122">
        <f t="shared" si="25"/>
        <v>3.6524040606788059E-3</v>
      </c>
      <c r="G121" s="122">
        <f t="shared" si="25"/>
        <v>4.8384079715018211E-3</v>
      </c>
      <c r="H121" s="122">
        <f t="shared" si="25"/>
        <v>8.4770710027732496E-3</v>
      </c>
      <c r="I121" s="122">
        <f t="shared" si="25"/>
        <v>1.3673226236625782E-2</v>
      </c>
      <c r="J121" s="122">
        <f t="shared" si="25"/>
        <v>1.2272839830842895E-2</v>
      </c>
      <c r="K121" s="122">
        <f t="shared" si="25"/>
        <v>1.3880866836671363E-2</v>
      </c>
      <c r="L121" s="122">
        <f t="shared" si="25"/>
        <v>1.6625395331995193E-2</v>
      </c>
      <c r="M121" s="122">
        <f t="shared" si="25"/>
        <v>1.4159306453624169E-2</v>
      </c>
      <c r="N121" s="122">
        <f t="shared" si="25"/>
        <v>1.8468522425285711E-2</v>
      </c>
      <c r="O121" s="122">
        <f t="shared" si="25"/>
        <v>1.341762499595169E-2</v>
      </c>
      <c r="P121" s="122">
        <f t="shared" si="25"/>
        <v>7.5907711161725573E-3</v>
      </c>
      <c r="Q121" s="122">
        <f t="shared" si="25"/>
        <v>8.5288806124882467E-3</v>
      </c>
      <c r="R121" s="122">
        <f t="shared" si="25"/>
        <v>6.2788487929734049E-3</v>
      </c>
      <c r="S121" s="122">
        <f t="shared" si="25"/>
        <v>5.508437314912594E-3</v>
      </c>
      <c r="T121" s="122">
        <f t="shared" si="25"/>
        <v>6.9603912817335677E-3</v>
      </c>
      <c r="U121" s="122">
        <f t="shared" si="25"/>
        <v>8.5413985007617432E-3</v>
      </c>
      <c r="V121" s="122">
        <f t="shared" si="25"/>
        <v>1.1360263198768188E-2</v>
      </c>
      <c r="W121" s="122">
        <f t="shared" si="25"/>
        <v>1.3462165298362081E-2</v>
      </c>
      <c r="DA121" s="130" t="s">
        <v>1763</v>
      </c>
    </row>
    <row r="122" spans="1:105" ht="12" customHeight="1" x14ac:dyDescent="0.25">
      <c r="A122" s="97" t="s">
        <v>53</v>
      </c>
      <c r="B122" s="98">
        <v>5.7201126228311242E-4</v>
      </c>
      <c r="C122" s="98">
        <v>1.4458002782085598E-3</v>
      </c>
      <c r="D122" s="98">
        <v>2.2581700826283021E-3</v>
      </c>
      <c r="E122" s="98">
        <v>3.217058076068612E-3</v>
      </c>
      <c r="F122" s="98">
        <v>3.6524040606788059E-3</v>
      </c>
      <c r="G122" s="98">
        <v>4.8384079715018211E-3</v>
      </c>
      <c r="H122" s="98">
        <v>8.4770710027732496E-3</v>
      </c>
      <c r="I122" s="98">
        <v>1.3673226236625782E-2</v>
      </c>
      <c r="J122" s="98">
        <v>1.2272839830842895E-2</v>
      </c>
      <c r="K122" s="98">
        <v>1.3880866836671363E-2</v>
      </c>
      <c r="L122" s="98">
        <v>1.6625395331995193E-2</v>
      </c>
      <c r="M122" s="98">
        <v>1.4159306453624169E-2</v>
      </c>
      <c r="N122" s="98">
        <v>1.8468522425285711E-2</v>
      </c>
      <c r="O122" s="98">
        <v>1.341762499595169E-2</v>
      </c>
      <c r="P122" s="98">
        <v>7.5907711161725573E-3</v>
      </c>
      <c r="Q122" s="98">
        <v>8.5288806124882467E-3</v>
      </c>
      <c r="R122" s="98">
        <v>6.2788487929734049E-3</v>
      </c>
      <c r="S122" s="98">
        <v>5.508437314912594E-3</v>
      </c>
      <c r="T122" s="98">
        <v>6.9603912817335677E-3</v>
      </c>
      <c r="U122" s="98">
        <v>8.5413985007617432E-3</v>
      </c>
      <c r="V122" s="98">
        <v>1.1360263198768188E-2</v>
      </c>
      <c r="W122" s="98">
        <v>1.3462165298362081E-2</v>
      </c>
      <c r="DA122" s="63" t="s">
        <v>1764</v>
      </c>
    </row>
    <row r="123" spans="1:105" ht="12" customHeight="1" x14ac:dyDescent="0.25">
      <c r="A123" s="121" t="s">
        <v>55</v>
      </c>
      <c r="B123" s="122">
        <v>0.4426986680687135</v>
      </c>
      <c r="C123" s="122">
        <v>0.40257967041720333</v>
      </c>
      <c r="D123" s="122">
        <v>0.40119399565384978</v>
      </c>
      <c r="E123" s="122">
        <v>0.39186699169564321</v>
      </c>
      <c r="F123" s="122">
        <v>0.3916087038529163</v>
      </c>
      <c r="G123" s="122">
        <v>0.39176276942419369</v>
      </c>
      <c r="H123" s="122">
        <v>0.49790359465389233</v>
      </c>
      <c r="I123" s="122">
        <v>0.5398103388609119</v>
      </c>
      <c r="J123" s="122">
        <v>0.49104380250782192</v>
      </c>
      <c r="K123" s="122">
        <v>0.38797869314422906</v>
      </c>
      <c r="L123" s="122">
        <v>0.34352071039061671</v>
      </c>
      <c r="M123" s="122">
        <v>0.22979442804921252</v>
      </c>
      <c r="N123" s="122">
        <v>0.20185092413213818</v>
      </c>
      <c r="O123" s="122">
        <v>0.24131545200528245</v>
      </c>
      <c r="P123" s="122">
        <v>0.25210801419747769</v>
      </c>
      <c r="Q123" s="122">
        <v>0.2805993923058504</v>
      </c>
      <c r="R123" s="122">
        <v>0.28650665392909774</v>
      </c>
      <c r="S123" s="122">
        <v>0.28794074672458148</v>
      </c>
      <c r="T123" s="122">
        <v>0.35250505522866116</v>
      </c>
      <c r="U123" s="122">
        <v>0.41073528638474932</v>
      </c>
      <c r="V123" s="122">
        <v>0.35599668528663153</v>
      </c>
      <c r="W123" s="122">
        <v>0.46266944899176515</v>
      </c>
      <c r="DA123" s="130" t="s">
        <v>1765</v>
      </c>
    </row>
    <row r="124" spans="1:105" ht="12" customHeight="1" x14ac:dyDescent="0.25">
      <c r="A124" s="97" t="s">
        <v>141</v>
      </c>
      <c r="B124" s="98">
        <v>4.9686015179957459E-2</v>
      </c>
      <c r="C124" s="98">
        <v>8.029613506973074E-2</v>
      </c>
      <c r="D124" s="98">
        <v>8.2776514893619549E-2</v>
      </c>
      <c r="E124" s="98">
        <v>8.0847007844409152E-2</v>
      </c>
      <c r="F124" s="98">
        <v>8.174318744179003E-2</v>
      </c>
      <c r="G124" s="98">
        <v>8.0191062450829576E-2</v>
      </c>
      <c r="H124" s="98">
        <v>9.0384627163954206E-2</v>
      </c>
      <c r="I124" s="98">
        <v>8.590367117838317E-2</v>
      </c>
      <c r="J124" s="98">
        <v>7.1711994478473581E-2</v>
      </c>
      <c r="K124" s="98">
        <v>5.5040533055444291E-2</v>
      </c>
      <c r="L124" s="98">
        <v>4.4668691690522989E-2</v>
      </c>
      <c r="M124" s="98">
        <v>2.660366045842957E-2</v>
      </c>
      <c r="N124" s="98">
        <v>1.9988206549507982E-2</v>
      </c>
      <c r="O124" s="98">
        <v>1.6599522489736031E-2</v>
      </c>
      <c r="P124" s="98">
        <v>1.1268083830067742E-2</v>
      </c>
      <c r="Q124" s="98">
        <v>9.5811170941836679E-3</v>
      </c>
      <c r="R124" s="98">
        <v>9.7111031029149687E-3</v>
      </c>
      <c r="S124" s="98">
        <v>1.0366463993189377E-2</v>
      </c>
      <c r="T124" s="98">
        <v>1.70841262328487E-2</v>
      </c>
      <c r="U124" s="98">
        <v>1.4945684538757997E-2</v>
      </c>
      <c r="V124" s="98">
        <v>2.164778806923575E-2</v>
      </c>
      <c r="W124" s="98">
        <v>2.9247562891720286E-2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0.39301265288875603</v>
      </c>
      <c r="C128" s="101">
        <v>0.32228353534747262</v>
      </c>
      <c r="D128" s="101">
        <v>0.31841748076023024</v>
      </c>
      <c r="E128" s="101">
        <v>0.31101998385123408</v>
      </c>
      <c r="F128" s="101">
        <v>0.30986551641112625</v>
      </c>
      <c r="G128" s="101">
        <v>0.31157170697336412</v>
      </c>
      <c r="H128" s="101">
        <v>0.4075189674899381</v>
      </c>
      <c r="I128" s="101">
        <v>0.45390666768252869</v>
      </c>
      <c r="J128" s="101">
        <v>0.41933180802934833</v>
      </c>
      <c r="K128" s="101">
        <v>0.33293816008878474</v>
      </c>
      <c r="L128" s="101">
        <v>0.27903359254103077</v>
      </c>
      <c r="M128" s="101">
        <v>0.18686358315327392</v>
      </c>
      <c r="N128" s="101">
        <v>0.16602073901771475</v>
      </c>
      <c r="O128" s="101">
        <v>0.20537910647800606</v>
      </c>
      <c r="P128" s="101">
        <v>0.22469373080252797</v>
      </c>
      <c r="Q128" s="101">
        <v>0.25405421283680629</v>
      </c>
      <c r="R128" s="101">
        <v>0.25730467746099078</v>
      </c>
      <c r="S128" s="101">
        <v>0.247833680186965</v>
      </c>
      <c r="T128" s="101">
        <v>0.28339230804149868</v>
      </c>
      <c r="U128" s="101">
        <v>0.34082985384359787</v>
      </c>
      <c r="V128" s="101">
        <v>0.27698672258316381</v>
      </c>
      <c r="W128" s="101">
        <v>0.37029250438369116</v>
      </c>
      <c r="DA128" s="131" t="s">
        <v>1770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1.981842615906295E-2</v>
      </c>
      <c r="M129" s="104">
        <v>1.6327184437509027E-2</v>
      </c>
      <c r="N129" s="104">
        <v>1.5841978564915454E-2</v>
      </c>
      <c r="O129" s="104">
        <v>1.933682303754037E-2</v>
      </c>
      <c r="P129" s="104">
        <v>1.6146199564881961E-2</v>
      </c>
      <c r="Q129" s="104">
        <v>1.6964062374860412E-2</v>
      </c>
      <c r="R129" s="104">
        <v>1.949087336519199E-2</v>
      </c>
      <c r="S129" s="104">
        <v>2.9740602544427092E-2</v>
      </c>
      <c r="T129" s="104">
        <v>5.2028620954313785E-2</v>
      </c>
      <c r="U129" s="104">
        <v>5.4959748002393477E-2</v>
      </c>
      <c r="V129" s="104">
        <v>5.7362174634231988E-2</v>
      </c>
      <c r="W129" s="104">
        <v>6.3129381716353697E-2</v>
      </c>
      <c r="DA129" s="132" t="s">
        <v>1771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7.0560486314802818E-3</v>
      </c>
      <c r="M130" s="98">
        <v>5.1232768489785528E-3</v>
      </c>
      <c r="N130" s="98">
        <v>5.230439597994946E-3</v>
      </c>
      <c r="O130" s="98">
        <v>7.0233104955048798E-3</v>
      </c>
      <c r="P130" s="98">
        <v>5.2187460267056349E-3</v>
      </c>
      <c r="Q130" s="98">
        <v>5.5632074633173365E-3</v>
      </c>
      <c r="R130" s="98">
        <v>6.4272475482485643E-3</v>
      </c>
      <c r="S130" s="98">
        <v>8.947761825495686E-3</v>
      </c>
      <c r="T130" s="98">
        <v>1.6452690149798166E-2</v>
      </c>
      <c r="U130" s="98">
        <v>1.6314609287957731E-2</v>
      </c>
      <c r="V130" s="98">
        <v>1.718166905562157E-2</v>
      </c>
      <c r="W130" s="98">
        <v>1.8755496140141301E-2</v>
      </c>
      <c r="DA130" s="63" t="s">
        <v>1772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1.2762377527582669E-2</v>
      </c>
      <c r="M131" s="98">
        <v>1.1203907588530475E-2</v>
      </c>
      <c r="N131" s="98">
        <v>1.0611538966920509E-2</v>
      </c>
      <c r="O131" s="98">
        <v>1.2313512542035492E-2</v>
      </c>
      <c r="P131" s="98">
        <v>1.0927453538176325E-2</v>
      </c>
      <c r="Q131" s="98">
        <v>1.1400854911543076E-2</v>
      </c>
      <c r="R131" s="98">
        <v>1.3063625816943427E-2</v>
      </c>
      <c r="S131" s="98">
        <v>2.0792840718931407E-2</v>
      </c>
      <c r="T131" s="98">
        <v>3.5575930804515619E-2</v>
      </c>
      <c r="U131" s="98">
        <v>3.8645138714435742E-2</v>
      </c>
      <c r="V131" s="98">
        <v>4.0180505578610422E-2</v>
      </c>
      <c r="W131" s="98">
        <v>4.4373885576212392E-2</v>
      </c>
      <c r="DA131" s="63" t="s">
        <v>1773</v>
      </c>
    </row>
    <row r="132" spans="1:105" ht="12" customHeight="1" x14ac:dyDescent="0.25">
      <c r="A132" s="121" t="s">
        <v>54</v>
      </c>
      <c r="B132" s="122">
        <v>0.11701203184429644</v>
      </c>
      <c r="C132" s="122">
        <v>0.14305406340174665</v>
      </c>
      <c r="D132" s="122">
        <v>0.12586375625691656</v>
      </c>
      <c r="E132" s="122">
        <v>0.13232367232758846</v>
      </c>
      <c r="F132" s="122">
        <v>0.14318664934802433</v>
      </c>
      <c r="G132" s="122">
        <v>0.13966762340474939</v>
      </c>
      <c r="H132" s="122">
        <v>0.15672498803552976</v>
      </c>
      <c r="I132" s="122">
        <v>0.17626764542329895</v>
      </c>
      <c r="J132" s="122">
        <v>0.14723905941425156</v>
      </c>
      <c r="K132" s="122">
        <v>0.13241425762924461</v>
      </c>
      <c r="L132" s="122">
        <v>0.11228018246799552</v>
      </c>
      <c r="M132" s="122">
        <v>7.9144474984793503E-2</v>
      </c>
      <c r="N132" s="122">
        <v>6.5026645785024484E-2</v>
      </c>
      <c r="O132" s="122">
        <v>6.2180321971627997E-2</v>
      </c>
      <c r="P132" s="122">
        <v>7.3214990473157632E-2</v>
      </c>
      <c r="Q132" s="122">
        <v>7.5062030679641095E-2</v>
      </c>
      <c r="R132" s="122">
        <v>7.5736436431355247E-2</v>
      </c>
      <c r="S132" s="122">
        <v>8.6583741859815697E-2</v>
      </c>
      <c r="T132" s="122">
        <v>8.4580423663263307E-2</v>
      </c>
      <c r="U132" s="122">
        <v>8.7160436849103282E-2</v>
      </c>
      <c r="V132" s="122">
        <v>8.7867292659417381E-2</v>
      </c>
      <c r="W132" s="122">
        <v>0.1096239999220176</v>
      </c>
      <c r="DA132" s="130" t="s">
        <v>1774</v>
      </c>
    </row>
    <row r="133" spans="1:105" ht="12" customHeight="1" x14ac:dyDescent="0.25">
      <c r="A133" s="97" t="s">
        <v>50</v>
      </c>
      <c r="B133" s="98">
        <v>7.5028167242228074E-3</v>
      </c>
      <c r="C133" s="98">
        <v>9.1806652852922249E-3</v>
      </c>
      <c r="D133" s="98">
        <v>8.1542996552768105E-3</v>
      </c>
      <c r="E133" s="98">
        <v>7.3105501167564481E-3</v>
      </c>
      <c r="F133" s="98">
        <v>8.1313896586990807E-3</v>
      </c>
      <c r="G133" s="98">
        <v>8.8767986220812667E-3</v>
      </c>
      <c r="H133" s="98">
        <v>1.1177830500049987E-2</v>
      </c>
      <c r="I133" s="98">
        <v>1.167768076654466E-2</v>
      </c>
      <c r="J133" s="98">
        <v>1.1320280363077794E-2</v>
      </c>
      <c r="K133" s="98">
        <v>1.0096464250312943E-2</v>
      </c>
      <c r="L133" s="98">
        <v>8.2748933655322904E-3</v>
      </c>
      <c r="M133" s="98">
        <v>5.7409918893988835E-3</v>
      </c>
      <c r="N133" s="98">
        <v>4.6996227684730427E-3</v>
      </c>
      <c r="O133" s="98">
        <v>3.9634476054355491E-3</v>
      </c>
      <c r="P133" s="98">
        <v>3.2852633478265211E-3</v>
      </c>
      <c r="Q133" s="98">
        <v>2.951202834938286E-3</v>
      </c>
      <c r="R133" s="98">
        <v>2.5740507266199006E-3</v>
      </c>
      <c r="S133" s="98">
        <v>2.1304982479159896E-3</v>
      </c>
      <c r="T133" s="98">
        <v>1.0205026798938046E-3</v>
      </c>
      <c r="U133" s="98">
        <v>2.3297712138154792E-3</v>
      </c>
      <c r="V133" s="98">
        <v>1.3516673739499567E-3</v>
      </c>
      <c r="W133" s="98">
        <v>3.5702586005356969E-3</v>
      </c>
      <c r="DA133" s="63" t="s">
        <v>1775</v>
      </c>
    </row>
    <row r="134" spans="1:105" ht="12" customHeight="1" x14ac:dyDescent="0.25">
      <c r="A134" s="109" t="s">
        <v>120</v>
      </c>
      <c r="B134" s="33">
        <v>0.10950921512007364</v>
      </c>
      <c r="C134" s="33">
        <v>0.13387339811645441</v>
      </c>
      <c r="D134" s="33">
        <v>0.11770945660163974</v>
      </c>
      <c r="E134" s="33">
        <v>0.12501312221083202</v>
      </c>
      <c r="F134" s="33">
        <v>0.13505525968932525</v>
      </c>
      <c r="G134" s="33">
        <v>0.13079082478266812</v>
      </c>
      <c r="H134" s="33">
        <v>0.14554715753547978</v>
      </c>
      <c r="I134" s="33">
        <v>0.1645899646567543</v>
      </c>
      <c r="J134" s="33">
        <v>0.13591877905117375</v>
      </c>
      <c r="K134" s="33">
        <v>0.12231779337893167</v>
      </c>
      <c r="L134" s="33">
        <v>0.10400528910246323</v>
      </c>
      <c r="M134" s="33">
        <v>7.3403483095394614E-2</v>
      </c>
      <c r="N134" s="33">
        <v>6.0327023016551434E-2</v>
      </c>
      <c r="O134" s="33">
        <v>5.8216874366192446E-2</v>
      </c>
      <c r="P134" s="33">
        <v>6.9929727125331118E-2</v>
      </c>
      <c r="Q134" s="33">
        <v>7.211082784470281E-2</v>
      </c>
      <c r="R134" s="33">
        <v>7.316238570473535E-2</v>
      </c>
      <c r="S134" s="33">
        <v>8.4453243611899709E-2</v>
      </c>
      <c r="T134" s="33">
        <v>8.3559920983369507E-2</v>
      </c>
      <c r="U134" s="33">
        <v>8.4830665635287808E-2</v>
      </c>
      <c r="V134" s="33">
        <v>8.6515625285467426E-2</v>
      </c>
      <c r="W134" s="33">
        <v>0.1060537413214819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0.4981146509569862</v>
      </c>
      <c r="C136" s="119">
        <f t="shared" si="26"/>
        <v>0.50735407598814808</v>
      </c>
      <c r="D136" s="119">
        <f t="shared" si="26"/>
        <v>0.5069062151306335</v>
      </c>
      <c r="E136" s="119">
        <f t="shared" si="26"/>
        <v>0.51613891214621666</v>
      </c>
      <c r="F136" s="119">
        <f t="shared" si="26"/>
        <v>0.54457668450878549</v>
      </c>
      <c r="G136" s="119">
        <f t="shared" si="26"/>
        <v>0.53495664886058114</v>
      </c>
      <c r="H136" s="119">
        <f t="shared" si="26"/>
        <v>0.54238151394998246</v>
      </c>
      <c r="I136" s="119">
        <f t="shared" si="26"/>
        <v>0.55227232806347848</v>
      </c>
      <c r="J136" s="119">
        <f t="shared" si="26"/>
        <v>0.55423018570601124</v>
      </c>
      <c r="K136" s="119">
        <f t="shared" si="26"/>
        <v>0.55996229574909062</v>
      </c>
      <c r="L136" s="119">
        <f t="shared" si="26"/>
        <v>0.56784686915102811</v>
      </c>
      <c r="M136" s="119">
        <f t="shared" si="26"/>
        <v>0.5811886814833539</v>
      </c>
      <c r="N136" s="119">
        <f t="shared" si="26"/>
        <v>0.57819162783777356</v>
      </c>
      <c r="O136" s="119">
        <f t="shared" si="26"/>
        <v>0.59436496118319915</v>
      </c>
      <c r="P136" s="119">
        <f t="shared" si="26"/>
        <v>0.62297455790415068</v>
      </c>
      <c r="Q136" s="119">
        <f t="shared" si="26"/>
        <v>0.62932905058213662</v>
      </c>
      <c r="R136" s="119">
        <f t="shared" ref="R136:V136" si="27">IF(R117=0,"",R117/R98)</f>
        <v>0.60524110564772238</v>
      </c>
      <c r="S136" s="119">
        <f t="shared" si="27"/>
        <v>0.61500037647828876</v>
      </c>
      <c r="T136" s="119">
        <f t="shared" si="27"/>
        <v>0.62698896160226547</v>
      </c>
      <c r="U136" s="119">
        <f t="shared" si="27"/>
        <v>0.64375771192499442</v>
      </c>
      <c r="V136" s="119">
        <f t="shared" si="27"/>
        <v>0.66484481484088198</v>
      </c>
      <c r="W136" s="119">
        <f t="shared" ref="W136" si="28">IF(W117=0,"",W117/W98)</f>
        <v>0.69698818843845689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0.49006070527929729</v>
      </c>
      <c r="C137" s="124">
        <f t="shared" si="29"/>
        <v>0.49958935530206844</v>
      </c>
      <c r="D137" s="124">
        <f t="shared" si="29"/>
        <v>0.50294527965781499</v>
      </c>
      <c r="E137" s="124">
        <f t="shared" si="29"/>
        <v>0.50545732470255356</v>
      </c>
      <c r="F137" s="124">
        <f t="shared" si="29"/>
        <v>0.51270805604064651</v>
      </c>
      <c r="G137" s="124">
        <f t="shared" si="29"/>
        <v>0.51880560108848273</v>
      </c>
      <c r="H137" s="124">
        <f t="shared" si="29"/>
        <v>0.53708797462994462</v>
      </c>
      <c r="I137" s="124">
        <f t="shared" si="29"/>
        <v>0.54359972277816404</v>
      </c>
      <c r="J137" s="124">
        <f t="shared" si="29"/>
        <v>0.54988674009312555</v>
      </c>
      <c r="K137" s="124">
        <f t="shared" si="29"/>
        <v>0.55623343249764701</v>
      </c>
      <c r="L137" s="124">
        <f t="shared" si="29"/>
        <v>0.5626688797252315</v>
      </c>
      <c r="M137" s="124">
        <f t="shared" si="29"/>
        <v>0.5688720953812435</v>
      </c>
      <c r="N137" s="124">
        <f t="shared" si="29"/>
        <v>0.57349874533304812</v>
      </c>
      <c r="O137" s="124">
        <f t="shared" si="29"/>
        <v>0.58915601493511538</v>
      </c>
      <c r="P137" s="124">
        <f t="shared" si="29"/>
        <v>0.59004673024437293</v>
      </c>
      <c r="Q137" s="124">
        <f t="shared" si="29"/>
        <v>0.59106688417726316</v>
      </c>
      <c r="R137" s="124">
        <f t="shared" ref="R137:V137" si="30">IF(R118=0,"",R118/R99)</f>
        <v>0.59797376093156884</v>
      </c>
      <c r="S137" s="124">
        <f t="shared" si="30"/>
        <v>0.60641349685387202</v>
      </c>
      <c r="T137" s="124">
        <f t="shared" si="30"/>
        <v>0.61609227023280777</v>
      </c>
      <c r="U137" s="124">
        <f t="shared" si="30"/>
        <v>0.63117101946975729</v>
      </c>
      <c r="V137" s="124">
        <f t="shared" si="30"/>
        <v>0.65289375200833555</v>
      </c>
      <c r="W137" s="124">
        <f t="shared" ref="W137" si="31">IF(W118=0,"",W118/W99)</f>
        <v>0.68819372062107886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0.48400000000000004</v>
      </c>
      <c r="C138" s="111">
        <f t="shared" si="32"/>
        <v>0.4936322907392941</v>
      </c>
      <c r="D138" s="111">
        <f t="shared" si="32"/>
        <v>0.49712367536848995</v>
      </c>
      <c r="E138" s="111">
        <f t="shared" si="32"/>
        <v>0.49973281437344436</v>
      </c>
      <c r="F138" s="111">
        <f t="shared" si="32"/>
        <v>0.50708628908937536</v>
      </c>
      <c r="G138" s="111">
        <f t="shared" si="32"/>
        <v>0.51328474093622567</v>
      </c>
      <c r="H138" s="111">
        <f t="shared" si="32"/>
        <v>0.53170646057624438</v>
      </c>
      <c r="I138" s="111">
        <f t="shared" si="32"/>
        <v>0.53832456894144964</v>
      </c>
      <c r="J138" s="111">
        <f t="shared" si="32"/>
        <v>0.54469883477252168</v>
      </c>
      <c r="K138" s="111">
        <f t="shared" si="32"/>
        <v>0.55112375222579191</v>
      </c>
      <c r="L138" s="111">
        <f t="shared" si="32"/>
        <v>0.55779351884484407</v>
      </c>
      <c r="M138" s="111">
        <f t="shared" si="32"/>
        <v>0.56407090144184058</v>
      </c>
      <c r="N138" s="111">
        <f t="shared" si="32"/>
        <v>0.56880160618266806</v>
      </c>
      <c r="O138" s="111">
        <f t="shared" si="32"/>
        <v>0.58449590025925602</v>
      </c>
      <c r="P138" s="111">
        <f t="shared" si="32"/>
        <v>0.58535601457635433</v>
      </c>
      <c r="Q138" s="111">
        <f t="shared" si="32"/>
        <v>0.58654148971830877</v>
      </c>
      <c r="R138" s="111">
        <f t="shared" ref="R138:V138" si="33">IF(R119=0,"",R119/R100)</f>
        <v>0.59351842800285626</v>
      </c>
      <c r="S138" s="111">
        <f t="shared" si="33"/>
        <v>0.60196879636993472</v>
      </c>
      <c r="T138" s="111">
        <f t="shared" si="33"/>
        <v>0.61153788769877071</v>
      </c>
      <c r="U138" s="111">
        <f t="shared" si="33"/>
        <v>0.62673768627562132</v>
      </c>
      <c r="V138" s="111">
        <f t="shared" si="33"/>
        <v>0.64858958191723937</v>
      </c>
      <c r="W138" s="111">
        <f t="shared" ref="W138" si="34">IF(W119=0,"",W119/W100)</f>
        <v>0.68423659449445395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1.6812889119229022</v>
      </c>
      <c r="C140" s="124">
        <f t="shared" si="38"/>
        <v>1.9894397210663637</v>
      </c>
      <c r="D140" s="124">
        <f t="shared" si="38"/>
        <v>2.0924460963862783</v>
      </c>
      <c r="E140" s="124">
        <f t="shared" si="38"/>
        <v>2.1697181375456989</v>
      </c>
      <c r="F140" s="124">
        <f t="shared" si="38"/>
        <v>2.2396083423754192</v>
      </c>
      <c r="G140" s="124">
        <f t="shared" si="38"/>
        <v>2.3071725504444638</v>
      </c>
      <c r="H140" s="124">
        <f t="shared" si="38"/>
        <v>2.4119730474341701</v>
      </c>
      <c r="I140" s="124">
        <f t="shared" si="38"/>
        <v>2.4858904425757773</v>
      </c>
      <c r="J140" s="124">
        <f t="shared" si="38"/>
        <v>2.5359326841796523</v>
      </c>
      <c r="K140" s="124">
        <f t="shared" si="38"/>
        <v>2.5912614815694592</v>
      </c>
      <c r="L140" s="124">
        <f t="shared" si="38"/>
        <v>2.6277495221320462</v>
      </c>
      <c r="M140" s="124">
        <f t="shared" si="38"/>
        <v>2.65579389973822</v>
      </c>
      <c r="N140" s="124">
        <f t="shared" si="38"/>
        <v>2.6826016561969808</v>
      </c>
      <c r="O140" s="124">
        <f t="shared" si="38"/>
        <v>2.7197997865735952</v>
      </c>
      <c r="P140" s="124">
        <f t="shared" si="38"/>
        <v>2.8097136563111338</v>
      </c>
      <c r="Q140" s="124">
        <f t="shared" si="38"/>
        <v>2.9619766457826833</v>
      </c>
      <c r="R140" s="124">
        <f t="shared" ref="R140:V140" si="39">IF(R121=0,"",R121/R102)</f>
        <v>3.1339736691787299</v>
      </c>
      <c r="S140" s="124">
        <f t="shared" si="39"/>
        <v>3.3259572983345453</v>
      </c>
      <c r="T140" s="124">
        <f t="shared" si="39"/>
        <v>3.4882387910514723</v>
      </c>
      <c r="U140" s="124">
        <f t="shared" si="39"/>
        <v>3.572555693942558</v>
      </c>
      <c r="V140" s="124">
        <f t="shared" si="39"/>
        <v>3.6412219741711862</v>
      </c>
      <c r="W140" s="124">
        <f t="shared" ref="W140" si="40">IF(W121=0,"",W121/W102)</f>
        <v>3.6977704831230889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1.6812889119229022</v>
      </c>
      <c r="C141" s="111">
        <f t="shared" si="41"/>
        <v>1.9894397210663637</v>
      </c>
      <c r="D141" s="111">
        <f t="shared" si="41"/>
        <v>2.0924460963862783</v>
      </c>
      <c r="E141" s="111">
        <f t="shared" si="41"/>
        <v>2.1697181375456989</v>
      </c>
      <c r="F141" s="111">
        <f t="shared" si="41"/>
        <v>2.2396083423754192</v>
      </c>
      <c r="G141" s="111">
        <f t="shared" si="41"/>
        <v>2.3071725504444638</v>
      </c>
      <c r="H141" s="111">
        <f t="shared" si="41"/>
        <v>2.4119730474341701</v>
      </c>
      <c r="I141" s="111">
        <f t="shared" si="41"/>
        <v>2.4858904425757773</v>
      </c>
      <c r="J141" s="111">
        <f t="shared" si="41"/>
        <v>2.5359326841796523</v>
      </c>
      <c r="K141" s="111">
        <f t="shared" si="41"/>
        <v>2.5912614815694592</v>
      </c>
      <c r="L141" s="111">
        <f t="shared" si="41"/>
        <v>2.6277495221320462</v>
      </c>
      <c r="M141" s="111">
        <f t="shared" si="41"/>
        <v>2.65579389973822</v>
      </c>
      <c r="N141" s="111">
        <f t="shared" si="41"/>
        <v>2.6826016561969808</v>
      </c>
      <c r="O141" s="111">
        <f t="shared" si="41"/>
        <v>2.7197997865735952</v>
      </c>
      <c r="P141" s="111">
        <f t="shared" si="41"/>
        <v>2.8097136563111338</v>
      </c>
      <c r="Q141" s="111">
        <f t="shared" si="41"/>
        <v>2.9619766457826833</v>
      </c>
      <c r="R141" s="111">
        <f t="shared" ref="R141:V141" si="42">IF(R122=0,"",R122/R103)</f>
        <v>3.1339736691787299</v>
      </c>
      <c r="S141" s="111">
        <f t="shared" si="42"/>
        <v>3.3259572983345453</v>
      </c>
      <c r="T141" s="111">
        <f t="shared" si="42"/>
        <v>3.4882387910514723</v>
      </c>
      <c r="U141" s="111">
        <f t="shared" si="42"/>
        <v>3.572555693942558</v>
      </c>
      <c r="V141" s="111">
        <f t="shared" si="42"/>
        <v>3.6412219741711862</v>
      </c>
      <c r="W141" s="111">
        <f t="shared" ref="W141" si="43">IF(W122=0,"",W122/W103)</f>
        <v>3.6977704831230889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0.54148847535465561</v>
      </c>
      <c r="C142" s="124">
        <f t="shared" si="44"/>
        <v>0.54057631021888752</v>
      </c>
      <c r="D142" s="124">
        <f t="shared" si="44"/>
        <v>0.54281251213676618</v>
      </c>
      <c r="E142" s="124">
        <f t="shared" si="44"/>
        <v>0.54554337783339446</v>
      </c>
      <c r="F142" s="124">
        <f t="shared" si="44"/>
        <v>0.54960788639582581</v>
      </c>
      <c r="G142" s="124">
        <f t="shared" si="44"/>
        <v>0.55411695440735975</v>
      </c>
      <c r="H142" s="124">
        <f t="shared" si="44"/>
        <v>0.561863920161076</v>
      </c>
      <c r="I142" s="124">
        <f t="shared" si="44"/>
        <v>0.56555103576459076</v>
      </c>
      <c r="J142" s="124">
        <f t="shared" si="44"/>
        <v>0.56767580053894828</v>
      </c>
      <c r="K142" s="124">
        <f t="shared" si="44"/>
        <v>0.57001114856125179</v>
      </c>
      <c r="L142" s="124">
        <f t="shared" si="44"/>
        <v>0.58088407385567742</v>
      </c>
      <c r="M142" s="124">
        <f t="shared" si="44"/>
        <v>0.58530703741977597</v>
      </c>
      <c r="N142" s="124">
        <f t="shared" si="44"/>
        <v>0.58882017259125419</v>
      </c>
      <c r="O142" s="124">
        <f t="shared" si="44"/>
        <v>0.59926625111412768</v>
      </c>
      <c r="P142" s="124">
        <f t="shared" si="44"/>
        <v>0.61373061350309421</v>
      </c>
      <c r="Q142" s="124">
        <f t="shared" si="44"/>
        <v>0.62229926912443512</v>
      </c>
      <c r="R142" s="124">
        <f t="shared" ref="R142:V142" si="45">IF(R123=0,"",R123/R104)</f>
        <v>0.63589985445921249</v>
      </c>
      <c r="S142" s="124">
        <f t="shared" si="45"/>
        <v>0.65381450959655896</v>
      </c>
      <c r="T142" s="124">
        <f t="shared" si="45"/>
        <v>0.67011420098794228</v>
      </c>
      <c r="U142" s="124">
        <f t="shared" si="45"/>
        <v>0.6763160139977954</v>
      </c>
      <c r="V142" s="124">
        <f t="shared" si="45"/>
        <v>0.69664247885506536</v>
      </c>
      <c r="W142" s="124">
        <f t="shared" ref="W142" si="46">IF(W123=0,"",W123/W104)</f>
        <v>0.71339755783556558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0.48985715714706135</v>
      </c>
      <c r="C143" s="111">
        <f t="shared" si="47"/>
        <v>0.49875187370963203</v>
      </c>
      <c r="D143" s="111">
        <f t="shared" si="47"/>
        <v>0.50117021936747574</v>
      </c>
      <c r="E143" s="111">
        <f t="shared" si="47"/>
        <v>0.50350437113085578</v>
      </c>
      <c r="F143" s="111">
        <f t="shared" si="47"/>
        <v>0.50662312611379623</v>
      </c>
      <c r="G143" s="111">
        <f t="shared" si="47"/>
        <v>0.5097912362386029</v>
      </c>
      <c r="H143" s="111">
        <f t="shared" si="47"/>
        <v>0.51610097818085054</v>
      </c>
      <c r="I143" s="111">
        <f t="shared" si="47"/>
        <v>0.51907500404745155</v>
      </c>
      <c r="J143" s="111">
        <f t="shared" si="47"/>
        <v>0.52180674787968329</v>
      </c>
      <c r="K143" s="111">
        <f t="shared" si="47"/>
        <v>0.52652979956602419</v>
      </c>
      <c r="L143" s="111">
        <f t="shared" si="47"/>
        <v>0.52896976009589447</v>
      </c>
      <c r="M143" s="111">
        <f t="shared" si="47"/>
        <v>0.53069750194753396</v>
      </c>
      <c r="N143" s="111">
        <f t="shared" si="47"/>
        <v>0.53344207399734678</v>
      </c>
      <c r="O143" s="111">
        <f t="shared" si="47"/>
        <v>0.55141510629784807</v>
      </c>
      <c r="P143" s="111">
        <f t="shared" si="47"/>
        <v>0.57596232205198428</v>
      </c>
      <c r="Q143" s="111">
        <f t="shared" si="47"/>
        <v>0.61296511694431877</v>
      </c>
      <c r="R143" s="111">
        <f t="shared" ref="R143:V143" si="48">IF(R124=0,"",R124/R105)</f>
        <v>0.67259866363673593</v>
      </c>
      <c r="S143" s="111">
        <f t="shared" si="48"/>
        <v>0.7181188022129481</v>
      </c>
      <c r="T143" s="111">
        <f t="shared" si="48"/>
        <v>0.76311920906298425</v>
      </c>
      <c r="U143" s="111">
        <f t="shared" si="48"/>
        <v>0.78632928397914748</v>
      </c>
      <c r="V143" s="111">
        <f t="shared" si="48"/>
        <v>0.82578717586632167</v>
      </c>
      <c r="W143" s="111">
        <f t="shared" ref="W143" si="49">IF(W124=0,"",W124/W105)</f>
        <v>0.86828668157349775</v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0.54880132325238962</v>
      </c>
      <c r="C147" s="112">
        <f t="shared" si="59"/>
        <v>0.55211161203764103</v>
      </c>
      <c r="D147" s="112">
        <f t="shared" si="59"/>
        <v>0.55479627337202275</v>
      </c>
      <c r="E147" s="112">
        <f t="shared" si="59"/>
        <v>0.557646113193357</v>
      </c>
      <c r="F147" s="112">
        <f t="shared" si="59"/>
        <v>0.56219110639944203</v>
      </c>
      <c r="G147" s="112">
        <f t="shared" si="59"/>
        <v>0.56680112495842827</v>
      </c>
      <c r="H147" s="112">
        <f t="shared" si="59"/>
        <v>0.57313546070337329</v>
      </c>
      <c r="I147" s="112">
        <f t="shared" si="59"/>
        <v>0.57529954290696983</v>
      </c>
      <c r="J147" s="112">
        <f t="shared" si="59"/>
        <v>0.57633988647112033</v>
      </c>
      <c r="K147" s="112">
        <f t="shared" si="59"/>
        <v>0.57790070033972307</v>
      </c>
      <c r="L147" s="112">
        <f t="shared" si="59"/>
        <v>0.57872818914751223</v>
      </c>
      <c r="M147" s="112">
        <f t="shared" si="59"/>
        <v>0.57934174746792655</v>
      </c>
      <c r="N147" s="112">
        <f t="shared" si="59"/>
        <v>0.58086727208997435</v>
      </c>
      <c r="O147" s="112">
        <f t="shared" si="59"/>
        <v>0.58962476749732795</v>
      </c>
      <c r="P147" s="112">
        <f t="shared" si="59"/>
        <v>0.6049701541782655</v>
      </c>
      <c r="Q147" s="112">
        <f t="shared" si="59"/>
        <v>0.61302478646318581</v>
      </c>
      <c r="R147" s="112">
        <f t="shared" ref="R147:V147" si="60">IF(R128=0,"",R128/R109)</f>
        <v>0.62413326622534926</v>
      </c>
      <c r="S147" s="112">
        <f t="shared" si="60"/>
        <v>0.63386566416391554</v>
      </c>
      <c r="T147" s="112">
        <f t="shared" si="60"/>
        <v>0.63876479431765243</v>
      </c>
      <c r="U147" s="112">
        <f t="shared" si="60"/>
        <v>0.64863207568184467</v>
      </c>
      <c r="V147" s="112">
        <f t="shared" si="60"/>
        <v>0.66054488546961621</v>
      </c>
      <c r="W147" s="112">
        <f t="shared" ref="W147" si="61">IF(W128=0,"",W128/W109)</f>
        <v>0.68196743349792421</v>
      </c>
      <c r="DA147" s="131" t="s">
        <v>1938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>
        <f t="shared" si="62"/>
        <v>0.79973221967418262</v>
      </c>
      <c r="M148" s="113">
        <f t="shared" si="62"/>
        <v>0.8191992728850237</v>
      </c>
      <c r="N148" s="113">
        <f t="shared" si="62"/>
        <v>0.81156848882514698</v>
      </c>
      <c r="O148" s="113">
        <f t="shared" si="62"/>
        <v>0.79707709816343109</v>
      </c>
      <c r="P148" s="113">
        <f t="shared" si="62"/>
        <v>0.81535125659412389</v>
      </c>
      <c r="Q148" s="113">
        <f t="shared" si="62"/>
        <v>0.81364769045443008</v>
      </c>
      <c r="R148" s="113">
        <f t="shared" ref="R148:V148" si="63">IF(R129=0,"",R129/R110)</f>
        <v>0.81703120430201503</v>
      </c>
      <c r="S148" s="113">
        <f t="shared" si="63"/>
        <v>0.85026612663444834</v>
      </c>
      <c r="T148" s="113">
        <f t="shared" si="63"/>
        <v>0.86724035971244451</v>
      </c>
      <c r="U148" s="113">
        <f t="shared" si="63"/>
        <v>0.87451020357457221</v>
      </c>
      <c r="V148" s="113">
        <f t="shared" si="63"/>
        <v>0.87612785017367056</v>
      </c>
      <c r="W148" s="113">
        <f t="shared" ref="W148" si="64">IF(W129=0,"",W129/W110)</f>
        <v>0.87822894285135089</v>
      </c>
      <c r="DA148" s="132" t="s">
        <v>1939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>
        <f t="shared" si="65"/>
        <v>0.58707695482368705</v>
      </c>
      <c r="M149" s="111">
        <f t="shared" si="65"/>
        <v>0.58707695482368716</v>
      </c>
      <c r="N149" s="111">
        <f t="shared" si="65"/>
        <v>0.58711854107782846</v>
      </c>
      <c r="O149" s="111">
        <f t="shared" si="65"/>
        <v>0.5879140395426149</v>
      </c>
      <c r="P149" s="111">
        <f t="shared" si="65"/>
        <v>0.5880078788400408</v>
      </c>
      <c r="Q149" s="111">
        <f t="shared" si="65"/>
        <v>0.58879014159461496</v>
      </c>
      <c r="R149" s="111">
        <f t="shared" ref="R149:V149" si="66">IF(R130=0,"",R130/R111)</f>
        <v>0.59555108274751223</v>
      </c>
      <c r="S149" s="111">
        <f t="shared" si="66"/>
        <v>0.63078363265967385</v>
      </c>
      <c r="T149" s="111">
        <f t="shared" si="66"/>
        <v>0.6738106116258038</v>
      </c>
      <c r="U149" s="111">
        <f t="shared" si="66"/>
        <v>0.67412450526555256</v>
      </c>
      <c r="V149" s="111">
        <f t="shared" si="66"/>
        <v>0.67933556318985777</v>
      </c>
      <c r="W149" s="111">
        <f t="shared" ref="W149" si="67">IF(W130=0,"",W130/W111)</f>
        <v>0.68180193262451616</v>
      </c>
      <c r="DA149" s="63" t="s">
        <v>1940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0.72486315324820783</v>
      </c>
      <c r="C151" s="124">
        <f t="shared" si="71"/>
        <v>0.7278741529068159</v>
      </c>
      <c r="D151" s="124">
        <f t="shared" si="71"/>
        <v>0.72959865790674883</v>
      </c>
      <c r="E151" s="124">
        <f t="shared" si="71"/>
        <v>0.7333531576015585</v>
      </c>
      <c r="F151" s="124">
        <f t="shared" si="71"/>
        <v>0.73594403603586189</v>
      </c>
      <c r="G151" s="124">
        <f t="shared" si="71"/>
        <v>0.73750986336787194</v>
      </c>
      <c r="H151" s="124">
        <f t="shared" si="71"/>
        <v>0.7400908757339798</v>
      </c>
      <c r="I151" s="124">
        <f t="shared" si="71"/>
        <v>0.74259901785387006</v>
      </c>
      <c r="J151" s="124">
        <f t="shared" si="71"/>
        <v>0.7412351228395665</v>
      </c>
      <c r="K151" s="124">
        <f t="shared" si="71"/>
        <v>0.74255676400780235</v>
      </c>
      <c r="L151" s="124">
        <f t="shared" si="71"/>
        <v>0.74402068282543665</v>
      </c>
      <c r="M151" s="124">
        <f t="shared" si="71"/>
        <v>0.74473578572091137</v>
      </c>
      <c r="N151" s="124">
        <f t="shared" si="71"/>
        <v>0.74563178941624286</v>
      </c>
      <c r="O151" s="124">
        <f t="shared" si="71"/>
        <v>0.75106918379269294</v>
      </c>
      <c r="P151" s="124">
        <f t="shared" si="71"/>
        <v>0.76095737277114106</v>
      </c>
      <c r="Q151" s="124">
        <f t="shared" si="71"/>
        <v>0.76543457552570515</v>
      </c>
      <c r="R151" s="124">
        <f t="shared" ref="R151:V151" si="72">IF(R132=0,"",R132/R113)</f>
        <v>0.77202209193405358</v>
      </c>
      <c r="S151" s="124">
        <f t="shared" si="72"/>
        <v>0.78131211514012777</v>
      </c>
      <c r="T151" s="124">
        <f t="shared" si="72"/>
        <v>0.79219364541410531</v>
      </c>
      <c r="U151" s="124">
        <f t="shared" si="72"/>
        <v>0.79531885237990863</v>
      </c>
      <c r="V151" s="124">
        <f t="shared" si="72"/>
        <v>0.80919638361142121</v>
      </c>
      <c r="W151" s="124">
        <f t="shared" ref="W151" si="73">IF(W132=0,"",W132/W113)</f>
        <v>0.82131664066532006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0.58313571181018975</v>
      </c>
      <c r="C152" s="111">
        <f t="shared" si="74"/>
        <v>0.58496540168482514</v>
      </c>
      <c r="D152" s="111">
        <f t="shared" si="74"/>
        <v>0.58581994468806731</v>
      </c>
      <c r="E152" s="111">
        <f t="shared" si="74"/>
        <v>0.58648777705555522</v>
      </c>
      <c r="F152" s="111">
        <f t="shared" si="74"/>
        <v>0.58773963271368612</v>
      </c>
      <c r="G152" s="111">
        <f t="shared" si="74"/>
        <v>0.58903119016685157</v>
      </c>
      <c r="H152" s="111">
        <f t="shared" si="74"/>
        <v>0.59073989591046172</v>
      </c>
      <c r="I152" s="111">
        <f t="shared" si="74"/>
        <v>0.59127484597165225</v>
      </c>
      <c r="J152" s="111">
        <f t="shared" si="74"/>
        <v>0.59157667786957557</v>
      </c>
      <c r="K152" s="111">
        <f t="shared" si="74"/>
        <v>0.59193312004405751</v>
      </c>
      <c r="L152" s="111">
        <f t="shared" si="74"/>
        <v>0.59213694014363893</v>
      </c>
      <c r="M152" s="111">
        <f t="shared" si="74"/>
        <v>0.59224046594781621</v>
      </c>
      <c r="N152" s="111">
        <f t="shared" si="74"/>
        <v>0.59238918661753515</v>
      </c>
      <c r="O152" s="111">
        <f t="shared" si="74"/>
        <v>0.5927563232160924</v>
      </c>
      <c r="P152" s="111">
        <f t="shared" si="74"/>
        <v>0.59320515729900014</v>
      </c>
      <c r="Q152" s="111">
        <f t="shared" si="74"/>
        <v>0.59343372698880159</v>
      </c>
      <c r="R152" s="111">
        <f t="shared" ref="R152:V152" si="75">IF(R133=0,"",R133/R114)</f>
        <v>0.59380784688543942</v>
      </c>
      <c r="S152" s="111">
        <f t="shared" si="75"/>
        <v>0.59423131732070222</v>
      </c>
      <c r="T152" s="111">
        <f t="shared" si="75"/>
        <v>0.59435115483856205</v>
      </c>
      <c r="U152" s="111">
        <f t="shared" si="75"/>
        <v>0.59610516343678233</v>
      </c>
      <c r="V152" s="111">
        <f t="shared" si="75"/>
        <v>0.59830122901016292</v>
      </c>
      <c r="W152" s="111">
        <f t="shared" ref="W152" si="76">IF(W133=0,"",W133/W114)</f>
        <v>0.60310918606084929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0.73713773272296701</v>
      </c>
      <c r="C153" s="45">
        <f t="shared" si="77"/>
        <v>0.74027645911688744</v>
      </c>
      <c r="D153" s="45">
        <f t="shared" si="77"/>
        <v>0.74221801536923482</v>
      </c>
      <c r="E153" s="45">
        <f t="shared" si="77"/>
        <v>0.7442518615589746</v>
      </c>
      <c r="F153" s="45">
        <f t="shared" si="77"/>
        <v>0.74728939442820974</v>
      </c>
      <c r="G153" s="45">
        <f t="shared" si="77"/>
        <v>0.75034696577863891</v>
      </c>
      <c r="H153" s="45">
        <f t="shared" si="77"/>
        <v>0.75474520440089754</v>
      </c>
      <c r="I153" s="45">
        <f t="shared" si="77"/>
        <v>0.75633263670378359</v>
      </c>
      <c r="J153" s="45">
        <f t="shared" si="77"/>
        <v>0.7571892234609976</v>
      </c>
      <c r="K153" s="45">
        <f t="shared" si="77"/>
        <v>0.75848797852891925</v>
      </c>
      <c r="L153" s="45">
        <f t="shared" si="77"/>
        <v>0.75952082937179621</v>
      </c>
      <c r="M153" s="45">
        <f t="shared" si="77"/>
        <v>0.7600419462323873</v>
      </c>
      <c r="N153" s="45">
        <f t="shared" si="77"/>
        <v>0.76096698492126735</v>
      </c>
      <c r="O153" s="45">
        <f t="shared" si="77"/>
        <v>0.76497875074309551</v>
      </c>
      <c r="P153" s="45">
        <f t="shared" si="77"/>
        <v>0.77120304449348598</v>
      </c>
      <c r="Q153" s="45">
        <f t="shared" si="77"/>
        <v>0.77462313446662945</v>
      </c>
      <c r="R153" s="45">
        <f t="shared" ref="R153:V153" si="78">IF(R134=0,"",R134/R115)</f>
        <v>0.78026092270705283</v>
      </c>
      <c r="S153" s="45">
        <f t="shared" si="78"/>
        <v>0.78756709748530584</v>
      </c>
      <c r="T153" s="45">
        <f t="shared" si="78"/>
        <v>0.79542729591530492</v>
      </c>
      <c r="U153" s="45">
        <f t="shared" si="78"/>
        <v>0.80268605153687278</v>
      </c>
      <c r="V153" s="45">
        <f t="shared" si="78"/>
        <v>0.81367737622281233</v>
      </c>
      <c r="W153" s="45">
        <f t="shared" ref="W153" si="79">IF(W134=0,"",W134/W115)</f>
        <v>0.83144362475326428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23.793319294949615</v>
      </c>
      <c r="C155" s="117">
        <f t="shared" si="80"/>
        <v>23.720565171673059</v>
      </c>
      <c r="D155" s="117">
        <f t="shared" si="80"/>
        <v>44.423641264466603</v>
      </c>
      <c r="E155" s="117">
        <f t="shared" si="80"/>
        <v>15.803507057578182</v>
      </c>
      <c r="F155" s="117">
        <f t="shared" si="80"/>
        <v>4.0344981358081258</v>
      </c>
      <c r="G155" s="117">
        <f t="shared" si="80"/>
        <v>9.4504125620721524</v>
      </c>
      <c r="H155" s="117">
        <f t="shared" si="80"/>
        <v>32.926662035684437</v>
      </c>
      <c r="I155" s="117">
        <f t="shared" si="80"/>
        <v>21.113673478286767</v>
      </c>
      <c r="J155" s="117">
        <f t="shared" si="80"/>
        <v>35.510943226937776</v>
      </c>
      <c r="K155" s="117">
        <f t="shared" si="80"/>
        <v>35.539867231203807</v>
      </c>
      <c r="L155" s="117">
        <f t="shared" si="80"/>
        <v>24.1415844709848</v>
      </c>
      <c r="M155" s="117">
        <f t="shared" si="80"/>
        <v>6.5343993229372979</v>
      </c>
      <c r="N155" s="117">
        <f t="shared" si="80"/>
        <v>18.346869803967174</v>
      </c>
      <c r="O155" s="117">
        <f t="shared" si="80"/>
        <v>12.851373872946143</v>
      </c>
      <c r="P155" s="117">
        <f t="shared" si="80"/>
        <v>1.2868377199805783</v>
      </c>
      <c r="Q155" s="117">
        <f t="shared" si="80"/>
        <v>1.2081453043729404</v>
      </c>
      <c r="R155" s="117">
        <f t="shared" ref="R155:V155" si="81">R156+R159+R161+R170</f>
        <v>12.720243839910333</v>
      </c>
      <c r="S155" s="117">
        <f t="shared" si="81"/>
        <v>12.221011163476764</v>
      </c>
      <c r="T155" s="117">
        <f t="shared" si="81"/>
        <v>11.0934593125591</v>
      </c>
      <c r="U155" s="117">
        <f t="shared" si="81"/>
        <v>9.05867478546147</v>
      </c>
      <c r="V155" s="117">
        <f t="shared" si="81"/>
        <v>9.0733600997345185</v>
      </c>
      <c r="W155" s="117">
        <f t="shared" ref="W155" si="82">W156+W159+W161+W170</f>
        <v>11.424718115032027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23.491364215682673</v>
      </c>
      <c r="C156" s="122">
        <f t="shared" si="83"/>
        <v>23.253776915875093</v>
      </c>
      <c r="D156" s="122">
        <f t="shared" si="83"/>
        <v>43.950519370472833</v>
      </c>
      <c r="E156" s="122">
        <f t="shared" si="83"/>
        <v>15.346374649208157</v>
      </c>
      <c r="F156" s="122">
        <f t="shared" si="83"/>
        <v>3.5716843137220167</v>
      </c>
      <c r="G156" s="122">
        <f t="shared" si="83"/>
        <v>8.9950281809385793</v>
      </c>
      <c r="H156" s="122">
        <f t="shared" si="83"/>
        <v>32.414003095206809</v>
      </c>
      <c r="I156" s="122">
        <f t="shared" si="83"/>
        <v>20.62428340151115</v>
      </c>
      <c r="J156" s="122">
        <f t="shared" si="83"/>
        <v>35.097316196592544</v>
      </c>
      <c r="K156" s="122">
        <f t="shared" si="83"/>
        <v>35.21863879942412</v>
      </c>
      <c r="L156" s="122">
        <f t="shared" si="83"/>
        <v>23.88157332766691</v>
      </c>
      <c r="M156" s="122">
        <f t="shared" si="83"/>
        <v>6.3763539012823003</v>
      </c>
      <c r="N156" s="122">
        <f t="shared" si="83"/>
        <v>18.226919401079279</v>
      </c>
      <c r="O156" s="122">
        <f t="shared" si="83"/>
        <v>12.75417953479373</v>
      </c>
      <c r="P156" s="122">
        <f t="shared" si="83"/>
        <v>1.2205212615597731</v>
      </c>
      <c r="Q156" s="122">
        <f t="shared" si="83"/>
        <v>1.1537125512470481</v>
      </c>
      <c r="R156" s="122">
        <f t="shared" ref="R156:V156" si="84">SUM(R157:R158)</f>
        <v>12.67064798679549</v>
      </c>
      <c r="S156" s="122">
        <f t="shared" si="84"/>
        <v>12.173402314205328</v>
      </c>
      <c r="T156" s="122">
        <f t="shared" si="84"/>
        <v>11.029779040000001</v>
      </c>
      <c r="U156" s="122">
        <f t="shared" si="84"/>
        <v>8.9981357200000005</v>
      </c>
      <c r="V156" s="122">
        <f t="shared" si="84"/>
        <v>8.9981357200000058</v>
      </c>
      <c r="W156" s="122">
        <f t="shared" ref="W156" si="85">SUM(W157:W158)</f>
        <v>11.32008952</v>
      </c>
      <c r="DA156" s="130" t="s">
        <v>2096</v>
      </c>
    </row>
    <row r="157" spans="1:105" ht="12" customHeight="1" x14ac:dyDescent="0.25">
      <c r="A157" s="97" t="s">
        <v>74</v>
      </c>
      <c r="B157" s="98">
        <v>23.491364215682673</v>
      </c>
      <c r="C157" s="98">
        <v>23.253776915875093</v>
      </c>
      <c r="D157" s="98">
        <v>43.950519370472833</v>
      </c>
      <c r="E157" s="98">
        <v>15.346374649208157</v>
      </c>
      <c r="F157" s="98">
        <v>3.5716843137220167</v>
      </c>
      <c r="G157" s="98">
        <v>8.9950281809385793</v>
      </c>
      <c r="H157" s="98">
        <v>32.414003095206809</v>
      </c>
      <c r="I157" s="98">
        <v>20.62428340151115</v>
      </c>
      <c r="J157" s="98">
        <v>35.097316196592544</v>
      </c>
      <c r="K157" s="98">
        <v>35.21863879942412</v>
      </c>
      <c r="L157" s="98">
        <v>23.88157332766691</v>
      </c>
      <c r="M157" s="98">
        <v>6.3763539012823003</v>
      </c>
      <c r="N157" s="98">
        <v>18.226919401079279</v>
      </c>
      <c r="O157" s="98">
        <v>12.75417953479373</v>
      </c>
      <c r="P157" s="98">
        <v>1.2205212615597731</v>
      </c>
      <c r="Q157" s="98">
        <v>1.1537125512470481</v>
      </c>
      <c r="R157" s="98">
        <v>12.67064798679549</v>
      </c>
      <c r="S157" s="98">
        <v>12.173402314205328</v>
      </c>
      <c r="T157" s="98">
        <v>11.029779040000001</v>
      </c>
      <c r="U157" s="98">
        <v>8.9981357200000005</v>
      </c>
      <c r="V157" s="98">
        <v>8.9981357200000058</v>
      </c>
      <c r="W157" s="98">
        <v>11.32008952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0.26796389673424581</v>
      </c>
      <c r="C161" s="122">
        <v>0.42532574968746606</v>
      </c>
      <c r="D161" s="122">
        <v>0.43634846838908264</v>
      </c>
      <c r="E161" s="122">
        <v>0.42420157904846928</v>
      </c>
      <c r="F161" s="122">
        <v>0.42626348634721556</v>
      </c>
      <c r="G161" s="122">
        <v>0.41557094600713512</v>
      </c>
      <c r="H161" s="122">
        <v>0.46267013117278638</v>
      </c>
      <c r="I161" s="122">
        <v>0.4372131170435356</v>
      </c>
      <c r="J161" s="122">
        <v>0.36307277549067712</v>
      </c>
      <c r="K161" s="122">
        <v>0.27616666182134941</v>
      </c>
      <c r="L161" s="122">
        <v>0.22309198210121134</v>
      </c>
      <c r="M161" s="122">
        <v>0.13243596112722628</v>
      </c>
      <c r="N161" s="122">
        <v>9.8991552788122494E-2</v>
      </c>
      <c r="O161" s="122">
        <v>7.9529547266137479E-2</v>
      </c>
      <c r="P161" s="122">
        <v>5.1685362918446782E-2</v>
      </c>
      <c r="Q161" s="122">
        <v>4.1294476280620079E-2</v>
      </c>
      <c r="R161" s="122">
        <v>3.8143816082924505E-2</v>
      </c>
      <c r="S161" s="122">
        <v>3.8136946753745113E-2</v>
      </c>
      <c r="T161" s="122">
        <v>5.9144172629982686E-2</v>
      </c>
      <c r="U161" s="122">
        <v>5.0213782410783663E-2</v>
      </c>
      <c r="V161" s="122">
        <v>6.9255930409314492E-2</v>
      </c>
      <c r="W161" s="122">
        <v>8.8989367238450356E-2</v>
      </c>
      <c r="DA161" s="130" t="s">
        <v>2101</v>
      </c>
    </row>
    <row r="162" spans="1:105" ht="12" customHeight="1" x14ac:dyDescent="0.25">
      <c r="A162" s="97" t="s">
        <v>141</v>
      </c>
      <c r="B162" s="98">
        <v>0.26796389673424581</v>
      </c>
      <c r="C162" s="98">
        <v>0.42532574968746606</v>
      </c>
      <c r="D162" s="98">
        <v>0.43634846838908264</v>
      </c>
      <c r="E162" s="98">
        <v>0.42420157904846928</v>
      </c>
      <c r="F162" s="98">
        <v>0.42626348634721556</v>
      </c>
      <c r="G162" s="98">
        <v>0.41557094600713512</v>
      </c>
      <c r="H162" s="98">
        <v>0.46267013117278638</v>
      </c>
      <c r="I162" s="98">
        <v>0.4372131170435356</v>
      </c>
      <c r="J162" s="98">
        <v>0.36307277549067712</v>
      </c>
      <c r="K162" s="98">
        <v>0.27616666182134941</v>
      </c>
      <c r="L162" s="98">
        <v>0.22309198210121134</v>
      </c>
      <c r="M162" s="98">
        <v>0.13243596112722628</v>
      </c>
      <c r="N162" s="98">
        <v>9.8991552788122494E-2</v>
      </c>
      <c r="O162" s="98">
        <v>7.9529547266137479E-2</v>
      </c>
      <c r="P162" s="98">
        <v>5.1685362918446782E-2</v>
      </c>
      <c r="Q162" s="98">
        <v>4.1294476280620079E-2</v>
      </c>
      <c r="R162" s="98">
        <v>3.8143816082924505E-2</v>
      </c>
      <c r="S162" s="98">
        <v>3.8136946753745113E-2</v>
      </c>
      <c r="T162" s="98">
        <v>5.9144172629982686E-2</v>
      </c>
      <c r="U162" s="98">
        <v>5.0213782410783663E-2</v>
      </c>
      <c r="V162" s="98">
        <v>6.9255930409314492E-2</v>
      </c>
      <c r="W162" s="98">
        <v>8.8989367238450356E-2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3.3991182532699636E-2</v>
      </c>
      <c r="C170" s="122">
        <v>4.1462506110498377E-2</v>
      </c>
      <c r="D170" s="122">
        <v>3.6773425604682525E-2</v>
      </c>
      <c r="E170" s="122">
        <v>3.2930829321556304E-2</v>
      </c>
      <c r="F170" s="122">
        <v>3.6550335738893311E-2</v>
      </c>
      <c r="G170" s="122">
        <v>3.9813435126438382E-2</v>
      </c>
      <c r="H170" s="122">
        <v>4.9988809304843999E-2</v>
      </c>
      <c r="I170" s="122">
        <v>5.2176959732082126E-2</v>
      </c>
      <c r="J170" s="122">
        <v>5.0554254854553504E-2</v>
      </c>
      <c r="K170" s="122">
        <v>4.5061769958336426E-2</v>
      </c>
      <c r="L170" s="122">
        <v>3.6919161216678119E-2</v>
      </c>
      <c r="M170" s="122">
        <v>2.560946052777174E-2</v>
      </c>
      <c r="N170" s="122">
        <v>2.0958850099774214E-2</v>
      </c>
      <c r="O170" s="122">
        <v>1.7664790886276E-2</v>
      </c>
      <c r="P170" s="122">
        <v>1.4631095502358268E-2</v>
      </c>
      <c r="Q170" s="122">
        <v>1.3138276845272405E-2</v>
      </c>
      <c r="R170" s="122">
        <v>1.1452037031918596E-2</v>
      </c>
      <c r="S170" s="122">
        <v>9.4719025176903532E-3</v>
      </c>
      <c r="T170" s="122">
        <v>4.5360999291159587E-3</v>
      </c>
      <c r="U170" s="122">
        <v>1.0325283050685086E-2</v>
      </c>
      <c r="V170" s="122">
        <v>5.9684493251983854E-3</v>
      </c>
      <c r="W170" s="122">
        <v>1.5639227793576481E-2</v>
      </c>
      <c r="DA170" s="130" t="s">
        <v>2110</v>
      </c>
    </row>
    <row r="171" spans="1:105" ht="12" customHeight="1" x14ac:dyDescent="0.25">
      <c r="A171" s="97" t="s">
        <v>50</v>
      </c>
      <c r="B171" s="98">
        <v>3.3991182532699636E-2</v>
      </c>
      <c r="C171" s="98">
        <v>4.1462506110498377E-2</v>
      </c>
      <c r="D171" s="98">
        <v>3.6773425604682525E-2</v>
      </c>
      <c r="E171" s="98">
        <v>3.2930829321556304E-2</v>
      </c>
      <c r="F171" s="98">
        <v>3.6550335738893311E-2</v>
      </c>
      <c r="G171" s="98">
        <v>3.9813435126438382E-2</v>
      </c>
      <c r="H171" s="98">
        <v>4.9988809304843999E-2</v>
      </c>
      <c r="I171" s="98">
        <v>5.2176959732082126E-2</v>
      </c>
      <c r="J171" s="98">
        <v>5.0554254854553504E-2</v>
      </c>
      <c r="K171" s="98">
        <v>4.5061769958336426E-2</v>
      </c>
      <c r="L171" s="98">
        <v>3.6919161216678119E-2</v>
      </c>
      <c r="M171" s="98">
        <v>2.560946052777174E-2</v>
      </c>
      <c r="N171" s="98">
        <v>2.0958850099774214E-2</v>
      </c>
      <c r="O171" s="98">
        <v>1.7664790886276E-2</v>
      </c>
      <c r="P171" s="98">
        <v>1.4631095502358268E-2</v>
      </c>
      <c r="Q171" s="98">
        <v>1.3138276845272405E-2</v>
      </c>
      <c r="R171" s="98">
        <v>1.1452037031918596E-2</v>
      </c>
      <c r="S171" s="98">
        <v>9.4719025176903532E-3</v>
      </c>
      <c r="T171" s="98">
        <v>4.5360999291159587E-3</v>
      </c>
      <c r="U171" s="98">
        <v>1.0325283050685086E-2</v>
      </c>
      <c r="V171" s="98">
        <v>5.9684493251983854E-3</v>
      </c>
      <c r="W171" s="98">
        <v>1.5639227793576481E-2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16573.622697153827</v>
      </c>
      <c r="C174" s="117">
        <f t="shared" si="87"/>
        <v>14943.420085686746</v>
      </c>
      <c r="D174" s="117">
        <f t="shared" si="87"/>
        <v>27591.779650548386</v>
      </c>
      <c r="E174" s="117">
        <f t="shared" si="87"/>
        <v>11068.704682272915</v>
      </c>
      <c r="F174" s="117">
        <f t="shared" si="87"/>
        <v>3633.4034318572071</v>
      </c>
      <c r="G174" s="117">
        <f t="shared" si="87"/>
        <v>6967.6297417096494</v>
      </c>
      <c r="H174" s="117">
        <f t="shared" si="87"/>
        <v>17367.777819067487</v>
      </c>
      <c r="I174" s="117">
        <f t="shared" si="87"/>
        <v>11664.990591766622</v>
      </c>
      <c r="J174" s="117">
        <f t="shared" si="87"/>
        <v>18928.76920780454</v>
      </c>
      <c r="K174" s="117">
        <f t="shared" si="87"/>
        <v>19368.179920835908</v>
      </c>
      <c r="L174" s="117">
        <f t="shared" si="87"/>
        <v>14083.93721577056</v>
      </c>
      <c r="M174" s="117">
        <f t="shared" si="87"/>
        <v>6699.221133380589</v>
      </c>
      <c r="N174" s="117">
        <f t="shared" si="87"/>
        <v>21274.203916374776</v>
      </c>
      <c r="O174" s="117">
        <f t="shared" si="87"/>
        <v>15767.481591839454</v>
      </c>
      <c r="P174" s="117">
        <f t="shared" si="87"/>
        <v>2838.4200117837072</v>
      </c>
      <c r="Q174" s="117">
        <f t="shared" si="87"/>
        <v>2988.3838381303931</v>
      </c>
      <c r="R174" s="117">
        <f t="shared" ref="R174:V174" si="88">R175+R178+R180+R189</f>
        <v>16600.797734840955</v>
      </c>
      <c r="S174" s="117">
        <f t="shared" si="88"/>
        <v>16891.80100104852</v>
      </c>
      <c r="T174" s="117">
        <f t="shared" si="88"/>
        <v>15746.407230115117</v>
      </c>
      <c r="U174" s="117">
        <f t="shared" si="88"/>
        <v>13827.905135289076</v>
      </c>
      <c r="V174" s="117">
        <f t="shared" si="88"/>
        <v>14346.941562280774</v>
      </c>
      <c r="W174" s="117">
        <f t="shared" ref="W174" si="89">W175+W178+W180+W189</f>
        <v>17058.598043665515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14946.775907443129</v>
      </c>
      <c r="C175" s="122">
        <f t="shared" si="90"/>
        <v>13514.156575777817</v>
      </c>
      <c r="D175" s="122">
        <f t="shared" si="90"/>
        <v>26172.523920937401</v>
      </c>
      <c r="E175" s="122">
        <f t="shared" si="90"/>
        <v>9598.2528315784875</v>
      </c>
      <c r="F175" s="122">
        <f t="shared" si="90"/>
        <v>2182.8993252774271</v>
      </c>
      <c r="G175" s="122">
        <f t="shared" si="90"/>
        <v>5525.9491241628566</v>
      </c>
      <c r="H175" s="122">
        <f t="shared" si="90"/>
        <v>15952.175702129269</v>
      </c>
      <c r="I175" s="122">
        <f t="shared" si="90"/>
        <v>10129.179230900738</v>
      </c>
      <c r="J175" s="122">
        <f t="shared" si="90"/>
        <v>17534.569046840708</v>
      </c>
      <c r="K175" s="122">
        <f t="shared" si="90"/>
        <v>18201.495025050412</v>
      </c>
      <c r="L175" s="122">
        <f t="shared" si="90"/>
        <v>13017.76478610228</v>
      </c>
      <c r="M175" s="122">
        <f t="shared" si="90"/>
        <v>5552.1275445911842</v>
      </c>
      <c r="N175" s="122">
        <f t="shared" si="90"/>
        <v>20020.217797814657</v>
      </c>
      <c r="O175" s="122">
        <f t="shared" si="90"/>
        <v>14328.31015796557</v>
      </c>
      <c r="P175" s="122">
        <f t="shared" si="90"/>
        <v>1357.5908887684914</v>
      </c>
      <c r="Q175" s="122">
        <f t="shared" si="90"/>
        <v>1328.261429266508</v>
      </c>
      <c r="R175" s="122">
        <f t="shared" ref="R175:V175" si="91">SUM(R176:R177)</f>
        <v>14907.92113599754</v>
      </c>
      <c r="S175" s="122">
        <f t="shared" si="91"/>
        <v>15100.230594975539</v>
      </c>
      <c r="T175" s="122">
        <f t="shared" si="91"/>
        <v>13689.365049277831</v>
      </c>
      <c r="U175" s="122">
        <f t="shared" si="91"/>
        <v>11440.517967163356</v>
      </c>
      <c r="V175" s="122">
        <f t="shared" si="91"/>
        <v>12152.312836377227</v>
      </c>
      <c r="W175" s="122">
        <f t="shared" ref="W175" si="92">SUM(W176:W177)</f>
        <v>14443.486533241774</v>
      </c>
      <c r="DA175" s="130" t="s">
        <v>2264</v>
      </c>
    </row>
    <row r="176" spans="1:105" ht="12" customHeight="1" x14ac:dyDescent="0.25">
      <c r="A176" s="97" t="s">
        <v>74</v>
      </c>
      <c r="B176" s="98">
        <v>14771.217760833217</v>
      </c>
      <c r="C176" s="98">
        <v>13355.171905624014</v>
      </c>
      <c r="D176" s="98">
        <v>25869.534756290923</v>
      </c>
      <c r="E176" s="98">
        <v>9488.4209276390811</v>
      </c>
      <c r="F176" s="98">
        <v>2158.0029772693238</v>
      </c>
      <c r="G176" s="98">
        <v>5463.2677272786214</v>
      </c>
      <c r="H176" s="98">
        <v>15768.857226641139</v>
      </c>
      <c r="I176" s="98">
        <v>10013.442124076275</v>
      </c>
      <c r="J176" s="98">
        <v>17334.77231667607</v>
      </c>
      <c r="K176" s="98">
        <v>17994.302462492393</v>
      </c>
      <c r="L176" s="98">
        <v>12874.242915906127</v>
      </c>
      <c r="M176" s="98">
        <v>5490.9780567362741</v>
      </c>
      <c r="N176" s="98">
        <v>19802.133152404105</v>
      </c>
      <c r="O176" s="98">
        <v>14167.610014479473</v>
      </c>
      <c r="P176" s="98">
        <v>1342.2329598546082</v>
      </c>
      <c r="Q176" s="98">
        <v>1313.7233153746201</v>
      </c>
      <c r="R176" s="98">
        <v>14744.519504751321</v>
      </c>
      <c r="S176" s="98">
        <v>14931.610643522106</v>
      </c>
      <c r="T176" s="98">
        <v>13528.869075260827</v>
      </c>
      <c r="U176" s="98">
        <v>11304.635971588024</v>
      </c>
      <c r="V176" s="98">
        <v>12003.468013468022</v>
      </c>
      <c r="W176" s="98">
        <v>14262.481714685491</v>
      </c>
      <c r="DA176" s="63" t="s">
        <v>2265</v>
      </c>
    </row>
    <row r="177" spans="1:105" ht="12" customHeight="1" x14ac:dyDescent="0.25">
      <c r="A177" s="97" t="s">
        <v>53</v>
      </c>
      <c r="B177" s="98">
        <v>175.55814660991157</v>
      </c>
      <c r="C177" s="98">
        <v>158.98467015380214</v>
      </c>
      <c r="D177" s="98">
        <v>302.98916464647971</v>
      </c>
      <c r="E177" s="98">
        <v>109.83190393940673</v>
      </c>
      <c r="F177" s="98">
        <v>24.896348008103264</v>
      </c>
      <c r="G177" s="98">
        <v>62.681396884235568</v>
      </c>
      <c r="H177" s="98">
        <v>183.31847548812863</v>
      </c>
      <c r="I177" s="98">
        <v>115.73710682446337</v>
      </c>
      <c r="J177" s="98">
        <v>199.79673016463951</v>
      </c>
      <c r="K177" s="98">
        <v>207.19256255802057</v>
      </c>
      <c r="L177" s="98">
        <v>143.52187019615334</v>
      </c>
      <c r="M177" s="98">
        <v>61.149487854909715</v>
      </c>
      <c r="N177" s="98">
        <v>218.08464541055093</v>
      </c>
      <c r="O177" s="98">
        <v>160.70014348609692</v>
      </c>
      <c r="P177" s="98">
        <v>15.357928913883232</v>
      </c>
      <c r="Q177" s="98">
        <v>14.538113891887791</v>
      </c>
      <c r="R177" s="98">
        <v>163.40163124621816</v>
      </c>
      <c r="S177" s="98">
        <v>168.61995145343207</v>
      </c>
      <c r="T177" s="98">
        <v>160.49597401700336</v>
      </c>
      <c r="U177" s="98">
        <v>135.88199557533241</v>
      </c>
      <c r="V177" s="98">
        <v>148.84482290920516</v>
      </c>
      <c r="W177" s="98">
        <v>181.00481855628257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0.5651736009604148</v>
      </c>
      <c r="C178" s="122">
        <f t="shared" si="93"/>
        <v>1.1026687703704658</v>
      </c>
      <c r="D178" s="122">
        <f t="shared" si="93"/>
        <v>1.6781800422192696</v>
      </c>
      <c r="E178" s="122">
        <f t="shared" si="93"/>
        <v>2.421894956145052</v>
      </c>
      <c r="F178" s="122">
        <f t="shared" si="93"/>
        <v>2.6031385771250379</v>
      </c>
      <c r="G178" s="122">
        <f t="shared" si="93"/>
        <v>3.3649912480225952</v>
      </c>
      <c r="H178" s="122">
        <f t="shared" si="93"/>
        <v>4.5170250268396721</v>
      </c>
      <c r="I178" s="122">
        <f t="shared" si="93"/>
        <v>7.0551315179011143</v>
      </c>
      <c r="J178" s="122">
        <f t="shared" si="93"/>
        <v>6.3148516652343698</v>
      </c>
      <c r="K178" s="122">
        <f t="shared" si="93"/>
        <v>7.23068384708486</v>
      </c>
      <c r="L178" s="122">
        <f t="shared" si="93"/>
        <v>9.0106963446955142</v>
      </c>
      <c r="M178" s="122">
        <f t="shared" si="93"/>
        <v>12.129320783757532</v>
      </c>
      <c r="N178" s="122">
        <f t="shared" si="93"/>
        <v>19.759968173262752</v>
      </c>
      <c r="O178" s="122">
        <f t="shared" si="93"/>
        <v>14.477526108723662</v>
      </c>
      <c r="P178" s="122">
        <f t="shared" si="93"/>
        <v>7.8490655980672903</v>
      </c>
      <c r="Q178" s="122">
        <f t="shared" si="93"/>
        <v>8.662201265250923</v>
      </c>
      <c r="R178" s="122">
        <f t="shared" si="93"/>
        <v>6.1592531548696527</v>
      </c>
      <c r="S178" s="122">
        <f t="shared" si="93"/>
        <v>5.3668319793479009</v>
      </c>
      <c r="T178" s="122">
        <f t="shared" si="93"/>
        <v>6.4659702695763794</v>
      </c>
      <c r="U178" s="122">
        <f t="shared" si="93"/>
        <v>7.9353409934437211</v>
      </c>
      <c r="V178" s="122">
        <f t="shared" si="93"/>
        <v>10.995298226709139</v>
      </c>
      <c r="W178" s="122">
        <f t="shared" si="93"/>
        <v>12.118023251958533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0.5651736009604148</v>
      </c>
      <c r="C179" s="98">
        <f>RES_hhdet_fech!C29</f>
        <v>1.1026687703704658</v>
      </c>
      <c r="D179" s="98">
        <f>RES_hhdet_fech!D29</f>
        <v>1.6781800422192696</v>
      </c>
      <c r="E179" s="98">
        <f>RES_hhdet_fech!E29</f>
        <v>2.421894956145052</v>
      </c>
      <c r="F179" s="98">
        <f>RES_hhdet_fech!F29</f>
        <v>2.6031385771250379</v>
      </c>
      <c r="G179" s="98">
        <f>RES_hhdet_fech!G29</f>
        <v>3.3649912480225952</v>
      </c>
      <c r="H179" s="98">
        <f>RES_hhdet_fech!H29</f>
        <v>4.5170250268396721</v>
      </c>
      <c r="I179" s="98">
        <f>RES_hhdet_fech!I29</f>
        <v>7.0551315179011143</v>
      </c>
      <c r="J179" s="98">
        <f>RES_hhdet_fech!J29</f>
        <v>6.3148516652343698</v>
      </c>
      <c r="K179" s="98">
        <f>RES_hhdet_fech!K29</f>
        <v>7.23068384708486</v>
      </c>
      <c r="L179" s="98">
        <f>RES_hhdet_fech!L29</f>
        <v>9.0106963446955142</v>
      </c>
      <c r="M179" s="98">
        <f>RES_hhdet_fech!M29</f>
        <v>12.129320783757532</v>
      </c>
      <c r="N179" s="98">
        <f>RES_hhdet_fech!N29</f>
        <v>19.759968173262752</v>
      </c>
      <c r="O179" s="98">
        <f>RES_hhdet_fech!O29</f>
        <v>14.477526108723662</v>
      </c>
      <c r="P179" s="98">
        <f>RES_hhdet_fech!P29</f>
        <v>7.8490655980672903</v>
      </c>
      <c r="Q179" s="98">
        <f>RES_hhdet_fech!Q29</f>
        <v>8.662201265250923</v>
      </c>
      <c r="R179" s="98">
        <f>RES_hhdet_fech!R29</f>
        <v>6.1592531548696527</v>
      </c>
      <c r="S179" s="98">
        <f>RES_hhdet_fech!S29</f>
        <v>5.3668319793479009</v>
      </c>
      <c r="T179" s="98">
        <f>RES_hhdet_fech!T29</f>
        <v>6.4659702695763794</v>
      </c>
      <c r="U179" s="98">
        <f>RES_hhdet_fech!U29</f>
        <v>7.9353409934437211</v>
      </c>
      <c r="V179" s="98">
        <f>RES_hhdet_fech!V29</f>
        <v>10.995298226709139</v>
      </c>
      <c r="W179" s="98">
        <f>RES_hhdet_fech!W29</f>
        <v>12.118023251958533</v>
      </c>
      <c r="DA179" s="63" t="s">
        <v>2268</v>
      </c>
    </row>
    <row r="180" spans="1:105" ht="12" customHeight="1" x14ac:dyDescent="0.25">
      <c r="A180" s="121" t="s">
        <v>55</v>
      </c>
      <c r="B180" s="122">
        <v>1358.1215316091661</v>
      </c>
      <c r="C180" s="122">
        <v>1129.958220232751</v>
      </c>
      <c r="D180" s="122">
        <v>1149.3194499320441</v>
      </c>
      <c r="E180" s="122">
        <v>1173.3001213900134</v>
      </c>
      <c r="F180" s="122">
        <v>1137.3389900294837</v>
      </c>
      <c r="G180" s="122">
        <v>1134.4444966276005</v>
      </c>
      <c r="H180" s="122">
        <v>1138.9200624538555</v>
      </c>
      <c r="I180" s="122">
        <v>1224.2933629619715</v>
      </c>
      <c r="J180" s="122">
        <v>1128.6925573309704</v>
      </c>
      <c r="K180" s="122">
        <v>918.75253497581878</v>
      </c>
      <c r="L180" s="122">
        <v>842.23598855995567</v>
      </c>
      <c r="M180" s="122">
        <v>893.1915743041917</v>
      </c>
      <c r="N180" s="122">
        <v>983.91671809020511</v>
      </c>
      <c r="O180" s="122">
        <v>1181.7373277691349</v>
      </c>
      <c r="P180" s="122">
        <v>1193.4465938821684</v>
      </c>
      <c r="Q180" s="122">
        <v>1356.4547173922433</v>
      </c>
      <c r="R180" s="122">
        <v>1385.1262521178417</v>
      </c>
      <c r="S180" s="122">
        <v>1427.1013884428569</v>
      </c>
      <c r="T180" s="122">
        <v>1704.6011785383873</v>
      </c>
      <c r="U180" s="122">
        <v>2015.7095859712974</v>
      </c>
      <c r="V180" s="122">
        <v>1800.9505008060896</v>
      </c>
      <c r="W180" s="122">
        <v>2158.7185272683378</v>
      </c>
      <c r="DA180" s="130" t="s">
        <v>2269</v>
      </c>
    </row>
    <row r="181" spans="1:105" ht="12" customHeight="1" x14ac:dyDescent="0.25">
      <c r="A181" s="97" t="s">
        <v>141</v>
      </c>
      <c r="B181" s="98">
        <v>1354.3355226703138</v>
      </c>
      <c r="C181" s="98">
        <v>1302.0597984506089</v>
      </c>
      <c r="D181" s="98">
        <v>1290.0510546528346</v>
      </c>
      <c r="E181" s="98">
        <v>1258.3646797526294</v>
      </c>
      <c r="F181" s="98">
        <v>1242.708661593997</v>
      </c>
      <c r="G181" s="98">
        <v>1252.1694418415068</v>
      </c>
      <c r="H181" s="98">
        <v>1254.9345714909343</v>
      </c>
      <c r="I181" s="98">
        <v>1269.585991031206</v>
      </c>
      <c r="J181" s="98">
        <v>1220.0862407593702</v>
      </c>
      <c r="K181" s="98">
        <v>1212.1000171757546</v>
      </c>
      <c r="L181" s="98">
        <v>1173.347477655165</v>
      </c>
      <c r="M181" s="98">
        <v>1173.053119980902</v>
      </c>
      <c r="N181" s="98">
        <v>1174.6064114316575</v>
      </c>
      <c r="O181" s="98">
        <v>1190.8287734219741</v>
      </c>
      <c r="P181" s="98">
        <v>1285.4714743098216</v>
      </c>
      <c r="Q181" s="98">
        <v>1298.470438728526</v>
      </c>
      <c r="R181" s="98">
        <v>1262.5268957829232</v>
      </c>
      <c r="S181" s="98">
        <v>1434.9216845442388</v>
      </c>
      <c r="T181" s="98">
        <v>1808.07986019346</v>
      </c>
      <c r="U181" s="98">
        <v>1444.7730950855421</v>
      </c>
      <c r="V181" s="98">
        <v>1836.6103189650962</v>
      </c>
      <c r="W181" s="98">
        <v>2051.0341498450325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1358.6594783931371</v>
      </c>
      <c r="C185" s="101">
        <v>1090.214833453037</v>
      </c>
      <c r="D185" s="101">
        <v>1114.3362513628858</v>
      </c>
      <c r="E185" s="101">
        <v>1150.9020013385368</v>
      </c>
      <c r="F185" s="101">
        <v>1109.7925558081517</v>
      </c>
      <c r="G185" s="101">
        <v>1104.7233725637475</v>
      </c>
      <c r="H185" s="101">
        <v>1113.5643462988353</v>
      </c>
      <c r="I185" s="101">
        <v>1215.2000476192406</v>
      </c>
      <c r="J185" s="101">
        <v>1112.9453884119641</v>
      </c>
      <c r="K185" s="101">
        <v>880.10449548461486</v>
      </c>
      <c r="L185" s="101">
        <v>819.43597886070461</v>
      </c>
      <c r="M185" s="101">
        <v>883.88179061376593</v>
      </c>
      <c r="N185" s="101">
        <v>989.29513285248447</v>
      </c>
      <c r="O185" s="101">
        <v>1208.1662605484005</v>
      </c>
      <c r="P185" s="101">
        <v>1210.2920276405919</v>
      </c>
      <c r="Q185" s="101">
        <v>1380.2375739066936</v>
      </c>
      <c r="R185" s="101">
        <v>1413.494820030417</v>
      </c>
      <c r="S185" s="101">
        <v>1467.3078375441874</v>
      </c>
      <c r="T185" s="101">
        <v>1772.4932732344914</v>
      </c>
      <c r="U185" s="101">
        <v>2118.2299498630832</v>
      </c>
      <c r="V185" s="101">
        <v>1879.3123592566512</v>
      </c>
      <c r="W185" s="101">
        <v>2237.7109668234666</v>
      </c>
      <c r="DA185" s="131" t="s">
        <v>2274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593.01819020457253</v>
      </c>
      <c r="M186" s="104">
        <v>624.78061414473677</v>
      </c>
      <c r="N186" s="104">
        <v>707.22715475395023</v>
      </c>
      <c r="O186" s="104">
        <v>892.84778146909809</v>
      </c>
      <c r="P186" s="104">
        <v>896.13236462338341</v>
      </c>
      <c r="Q186" s="104">
        <v>1036.2327689497627</v>
      </c>
      <c r="R186" s="104">
        <v>1075.3569964321359</v>
      </c>
      <c r="S186" s="104">
        <v>1090.6006902957145</v>
      </c>
      <c r="T186" s="104">
        <v>1306.5959017243629</v>
      </c>
      <c r="U186" s="104">
        <v>1568.4607303440794</v>
      </c>
      <c r="V186" s="104">
        <v>1412.6971566621139</v>
      </c>
      <c r="W186" s="104">
        <v>1738.0346429924091</v>
      </c>
      <c r="DA186" s="132" t="s">
        <v>2275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287.61397076879791</v>
      </c>
      <c r="M187" s="98">
        <v>273.56378057436086</v>
      </c>
      <c r="N187" s="98">
        <v>322.76547816427575</v>
      </c>
      <c r="O187" s="98">
        <v>439.6637597479816</v>
      </c>
      <c r="P187" s="98">
        <v>401.63320256505403</v>
      </c>
      <c r="Q187" s="98">
        <v>469.6005355256346</v>
      </c>
      <c r="R187" s="98">
        <v>486.48115049782587</v>
      </c>
      <c r="S187" s="98">
        <v>442.28772096281284</v>
      </c>
      <c r="T187" s="98">
        <v>531.78677203051132</v>
      </c>
      <c r="U187" s="98">
        <v>603.99085212758212</v>
      </c>
      <c r="V187" s="98">
        <v>545.72261143161415</v>
      </c>
      <c r="W187" s="98">
        <v>665.12759673180608</v>
      </c>
      <c r="DA187" s="63" t="s">
        <v>2276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305.40421943577456</v>
      </c>
      <c r="M188" s="98">
        <v>351.21683357037585</v>
      </c>
      <c r="N188" s="98">
        <v>384.46167658967454</v>
      </c>
      <c r="O188" s="98">
        <v>453.18402172111638</v>
      </c>
      <c r="P188" s="98">
        <v>494.49916205832938</v>
      </c>
      <c r="Q188" s="98">
        <v>566.63223342412812</v>
      </c>
      <c r="R188" s="98">
        <v>588.87584593431029</v>
      </c>
      <c r="S188" s="98">
        <v>648.31296933290162</v>
      </c>
      <c r="T188" s="98">
        <v>774.80912969385133</v>
      </c>
      <c r="U188" s="98">
        <v>964.46987821649714</v>
      </c>
      <c r="V188" s="98">
        <v>866.97454523049942</v>
      </c>
      <c r="W188" s="98">
        <v>1072.9070462606032</v>
      </c>
      <c r="DA188" s="63" t="s">
        <v>2277</v>
      </c>
    </row>
    <row r="189" spans="1:105" ht="12" customHeight="1" x14ac:dyDescent="0.25">
      <c r="A189" s="121" t="s">
        <v>54</v>
      </c>
      <c r="B189" s="122">
        <v>268.16008450057353</v>
      </c>
      <c r="C189" s="122">
        <v>298.2026209058082</v>
      </c>
      <c r="D189" s="122">
        <v>268.2580996367227</v>
      </c>
      <c r="E189" s="122">
        <v>294.72983434826898</v>
      </c>
      <c r="F189" s="122">
        <v>310.56197797317083</v>
      </c>
      <c r="G189" s="122">
        <v>303.87112967117019</v>
      </c>
      <c r="H189" s="122">
        <v>272.16502945752211</v>
      </c>
      <c r="I189" s="122">
        <v>304.46286638601129</v>
      </c>
      <c r="J189" s="122">
        <v>259.19275196762953</v>
      </c>
      <c r="K189" s="122">
        <v>240.70167696259566</v>
      </c>
      <c r="L189" s="122">
        <v>214.92574476362881</v>
      </c>
      <c r="M189" s="122">
        <v>241.77269370145504</v>
      </c>
      <c r="N189" s="122">
        <v>250.30943229664888</v>
      </c>
      <c r="O189" s="122">
        <v>242.95657999602579</v>
      </c>
      <c r="P189" s="122">
        <v>279.53346353497994</v>
      </c>
      <c r="Q189" s="122">
        <v>295.00549020639113</v>
      </c>
      <c r="R189" s="122">
        <v>301.59109357070213</v>
      </c>
      <c r="S189" s="122">
        <v>359.10218565077565</v>
      </c>
      <c r="T189" s="122">
        <v>345.97503202932199</v>
      </c>
      <c r="U189" s="122">
        <v>363.74224116097963</v>
      </c>
      <c r="V189" s="122">
        <v>382.68292687074853</v>
      </c>
      <c r="W189" s="122">
        <v>444.27495990344579</v>
      </c>
      <c r="DA189" s="130" t="s">
        <v>2278</v>
      </c>
    </row>
    <row r="190" spans="1:105" ht="12" customHeight="1" x14ac:dyDescent="0.25">
      <c r="A190" s="97" t="s">
        <v>50</v>
      </c>
      <c r="B190" s="98">
        <v>383.68057003422001</v>
      </c>
      <c r="C190" s="98">
        <v>394.22367076400957</v>
      </c>
      <c r="D190" s="98">
        <v>353.45713277410721</v>
      </c>
      <c r="E190" s="98">
        <v>343.52500692202977</v>
      </c>
      <c r="F190" s="98">
        <v>369.03964286270065</v>
      </c>
      <c r="G190" s="98">
        <v>388.61651112062191</v>
      </c>
      <c r="H190" s="98">
        <v>354.9353397693539</v>
      </c>
      <c r="I190" s="98">
        <v>360.58485137538946</v>
      </c>
      <c r="J190" s="98">
        <v>343.43997795751665</v>
      </c>
      <c r="K190" s="98">
        <v>320.46878744050946</v>
      </c>
      <c r="L190" s="98">
        <v>280.699346657261</v>
      </c>
      <c r="M190" s="98">
        <v>303.87478205954477</v>
      </c>
      <c r="N190" s="98">
        <v>311.70508017587036</v>
      </c>
      <c r="O190" s="98">
        <v>313.56310754172125</v>
      </c>
      <c r="P190" s="98">
        <v>348.15549707452936</v>
      </c>
      <c r="Q190" s="98">
        <v>378.02029623162747</v>
      </c>
      <c r="R190" s="98">
        <v>430.88861768122297</v>
      </c>
      <c r="S190" s="98">
        <v>484.84945134923606</v>
      </c>
      <c r="T190" s="98">
        <v>281.2499181017759</v>
      </c>
      <c r="U190" s="98">
        <v>575.36443674815075</v>
      </c>
      <c r="V190" s="98">
        <v>359.92067176104132</v>
      </c>
      <c r="W190" s="98">
        <v>724.70263452500342</v>
      </c>
      <c r="DA190" s="63" t="s">
        <v>2279</v>
      </c>
    </row>
    <row r="191" spans="1:105" ht="12" customHeight="1" x14ac:dyDescent="0.25">
      <c r="A191" s="109" t="s">
        <v>120</v>
      </c>
      <c r="B191" s="33">
        <v>261.34523207913622</v>
      </c>
      <c r="C191" s="33">
        <v>292.02964866416045</v>
      </c>
      <c r="D191" s="33">
        <v>262.70032194452472</v>
      </c>
      <c r="E191" s="33">
        <v>291.65554906518042</v>
      </c>
      <c r="F191" s="33">
        <v>306.83989594516567</v>
      </c>
      <c r="G191" s="33">
        <v>298.24803609551878</v>
      </c>
      <c r="H191" s="33">
        <v>266.07681111687248</v>
      </c>
      <c r="I191" s="33">
        <v>300.22209480377722</v>
      </c>
      <c r="J191" s="33">
        <v>252.58752481197962</v>
      </c>
      <c r="K191" s="33">
        <v>234.52738142854176</v>
      </c>
      <c r="L191" s="33">
        <v>209.90624885003808</v>
      </c>
      <c r="M191" s="33">
        <v>236.91298588014067</v>
      </c>
      <c r="N191" s="33">
        <v>245.47101063204568</v>
      </c>
      <c r="O191" s="33">
        <v>238.24314289472497</v>
      </c>
      <c r="P191" s="33">
        <v>276.20840428804001</v>
      </c>
      <c r="Q191" s="33">
        <v>291.58473466589521</v>
      </c>
      <c r="R191" s="33">
        <v>297.4645768437706</v>
      </c>
      <c r="S191" s="33">
        <v>356.01504181689967</v>
      </c>
      <c r="T191" s="33">
        <v>347.2813092006852</v>
      </c>
      <c r="U191" s="33">
        <v>358.86102847444351</v>
      </c>
      <c r="V191" s="33">
        <v>383.19784618373546</v>
      </c>
      <c r="W191" s="33">
        <v>436.43717552890968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8255.5642848855641</v>
      </c>
      <c r="C193" s="117">
        <f t="shared" si="94"/>
        <v>7581.6050896763327</v>
      </c>
      <c r="D193" s="117">
        <f t="shared" si="94"/>
        <v>13986.444591377918</v>
      </c>
      <c r="E193" s="117">
        <f t="shared" si="94"/>
        <v>5712.9891935760797</v>
      </c>
      <c r="F193" s="117">
        <f t="shared" si="94"/>
        <v>1978.6667944036406</v>
      </c>
      <c r="G193" s="117">
        <f t="shared" si="94"/>
        <v>3727.3798571263114</v>
      </c>
      <c r="H193" s="117">
        <f t="shared" si="94"/>
        <v>9419.9616274527507</v>
      </c>
      <c r="I193" s="117">
        <f t="shared" si="94"/>
        <v>6442.251510953527</v>
      </c>
      <c r="J193" s="117">
        <f t="shared" si="94"/>
        <v>10490.895273227736</v>
      </c>
      <c r="K193" s="117">
        <f t="shared" si="94"/>
        <v>10845.450492952717</v>
      </c>
      <c r="L193" s="117">
        <f t="shared" si="94"/>
        <v>7997.5196532949585</v>
      </c>
      <c r="M193" s="117">
        <f t="shared" si="94"/>
        <v>3893.5114974748835</v>
      </c>
      <c r="N193" s="117">
        <f t="shared" si="94"/>
        <v>12300.566593361471</v>
      </c>
      <c r="O193" s="117">
        <f t="shared" si="94"/>
        <v>9371.6385842904674</v>
      </c>
      <c r="P193" s="117">
        <f t="shared" si="94"/>
        <v>1768.2634519872497</v>
      </c>
      <c r="Q193" s="117">
        <f t="shared" si="94"/>
        <v>1880.676763625602</v>
      </c>
      <c r="R193" s="117">
        <f t="shared" ref="R193:V193" si="95">R194+R197+R199+R208</f>
        <v>10047.485175669346</v>
      </c>
      <c r="S193" s="117">
        <f t="shared" si="95"/>
        <v>10388.463975041172</v>
      </c>
      <c r="T193" s="117">
        <f t="shared" si="95"/>
        <v>9872.8235181762811</v>
      </c>
      <c r="U193" s="117">
        <f t="shared" si="95"/>
        <v>8901.820570609576</v>
      </c>
      <c r="V193" s="117">
        <f t="shared" si="95"/>
        <v>9538.4897065075111</v>
      </c>
      <c r="W193" s="117">
        <f t="shared" ref="W193" si="96">W194+W197+W199+W208</f>
        <v>11889.641347754234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7324.8275428531897</v>
      </c>
      <c r="C194" s="122">
        <f t="shared" si="97"/>
        <v>6751.5287711440487</v>
      </c>
      <c r="D194" s="122">
        <f t="shared" si="97"/>
        <v>13163.347362766715</v>
      </c>
      <c r="E194" s="122">
        <f t="shared" si="97"/>
        <v>4851.5071980683733</v>
      </c>
      <c r="F194" s="122">
        <f t="shared" si="97"/>
        <v>1119.1900695954284</v>
      </c>
      <c r="G194" s="122">
        <f t="shared" si="97"/>
        <v>2866.8933569456858</v>
      </c>
      <c r="H194" s="122">
        <f t="shared" si="97"/>
        <v>8567.7217387976252</v>
      </c>
      <c r="I194" s="122">
        <f t="shared" si="97"/>
        <v>5506.2190218879787</v>
      </c>
      <c r="J194" s="122">
        <f t="shared" si="97"/>
        <v>9642.0270121050598</v>
      </c>
      <c r="K194" s="122">
        <f t="shared" si="97"/>
        <v>10124.280054372635</v>
      </c>
      <c r="L194" s="122">
        <f t="shared" si="97"/>
        <v>7324.6911287227367</v>
      </c>
      <c r="M194" s="122">
        <f t="shared" si="97"/>
        <v>3158.4504301155057</v>
      </c>
      <c r="N194" s="122">
        <f t="shared" si="97"/>
        <v>11481.569788341068</v>
      </c>
      <c r="O194" s="122">
        <f t="shared" si="97"/>
        <v>8441.6101134213295</v>
      </c>
      <c r="P194" s="122">
        <f t="shared" si="97"/>
        <v>801.04206492740059</v>
      </c>
      <c r="Q194" s="122">
        <f t="shared" si="97"/>
        <v>785.09134436939303</v>
      </c>
      <c r="R194" s="122">
        <f t="shared" ref="R194:V194" si="98">SUM(R195:R196)</f>
        <v>8914.5456693636752</v>
      </c>
      <c r="S194" s="122">
        <f t="shared" si="98"/>
        <v>9156.9836383989405</v>
      </c>
      <c r="T194" s="122">
        <f t="shared" si="98"/>
        <v>8433.9119912552324</v>
      </c>
      <c r="U194" s="122">
        <f t="shared" si="98"/>
        <v>7220.9233885965714</v>
      </c>
      <c r="V194" s="122">
        <f t="shared" si="98"/>
        <v>7934.1691233213833</v>
      </c>
      <c r="W194" s="122">
        <f t="shared" ref="W194" si="99">SUM(W195:W196)</f>
        <v>9939.9167360521024</v>
      </c>
      <c r="DA194" s="130" t="s">
        <v>2432</v>
      </c>
    </row>
    <row r="195" spans="1:105" ht="12" customHeight="1" x14ac:dyDescent="0.25">
      <c r="A195" s="97" t="s">
        <v>74</v>
      </c>
      <c r="B195" s="98">
        <v>7149.2693962432777</v>
      </c>
      <c r="C195" s="98">
        <v>6592.544100990247</v>
      </c>
      <c r="D195" s="98">
        <v>12860.358198120235</v>
      </c>
      <c r="E195" s="98">
        <v>4741.6752941289669</v>
      </c>
      <c r="F195" s="98">
        <v>1094.2937215873251</v>
      </c>
      <c r="G195" s="98">
        <v>2804.2119600614501</v>
      </c>
      <c r="H195" s="98">
        <v>8384.4032633094957</v>
      </c>
      <c r="I195" s="98">
        <v>5390.4819150635149</v>
      </c>
      <c r="J195" s="98">
        <v>9442.2302819404194</v>
      </c>
      <c r="K195" s="98">
        <v>9917.0874918146146</v>
      </c>
      <c r="L195" s="98">
        <v>7181.1692585265837</v>
      </c>
      <c r="M195" s="98">
        <v>3097.300942260596</v>
      </c>
      <c r="N195" s="98">
        <v>11263.485142930518</v>
      </c>
      <c r="O195" s="98">
        <v>8280.9099699352319</v>
      </c>
      <c r="P195" s="98">
        <v>785.68413601351733</v>
      </c>
      <c r="Q195" s="98">
        <v>770.55323047750528</v>
      </c>
      <c r="R195" s="98">
        <v>8751.1440381174561</v>
      </c>
      <c r="S195" s="98">
        <v>8988.3636869455077</v>
      </c>
      <c r="T195" s="98">
        <v>8273.416017238229</v>
      </c>
      <c r="U195" s="98">
        <v>7085.0413930212389</v>
      </c>
      <c r="V195" s="98">
        <v>7785.3243004121778</v>
      </c>
      <c r="W195" s="98">
        <v>9758.9119174958196</v>
      </c>
      <c r="DA195" s="63" t="s">
        <v>2433</v>
      </c>
    </row>
    <row r="196" spans="1:105" ht="12" customHeight="1" x14ac:dyDescent="0.25">
      <c r="A196" s="97" t="s">
        <v>53</v>
      </c>
      <c r="B196" s="98">
        <v>175.55814660991157</v>
      </c>
      <c r="C196" s="98">
        <v>158.98467015380214</v>
      </c>
      <c r="D196" s="98">
        <v>302.98916464647971</v>
      </c>
      <c r="E196" s="98">
        <v>109.83190393940673</v>
      </c>
      <c r="F196" s="98">
        <v>24.896348008103264</v>
      </c>
      <c r="G196" s="98">
        <v>62.681396884235568</v>
      </c>
      <c r="H196" s="98">
        <v>183.31847548812863</v>
      </c>
      <c r="I196" s="98">
        <v>115.73710682446337</v>
      </c>
      <c r="J196" s="98">
        <v>199.79673016463951</v>
      </c>
      <c r="K196" s="98">
        <v>207.19256255802057</v>
      </c>
      <c r="L196" s="98">
        <v>143.52187019615334</v>
      </c>
      <c r="M196" s="98">
        <v>61.149487854909715</v>
      </c>
      <c r="N196" s="98">
        <v>218.08464541055093</v>
      </c>
      <c r="O196" s="98">
        <v>160.70014348609692</v>
      </c>
      <c r="P196" s="98">
        <v>15.357928913883232</v>
      </c>
      <c r="Q196" s="98">
        <v>14.538113891887791</v>
      </c>
      <c r="R196" s="98">
        <v>163.40163124621816</v>
      </c>
      <c r="S196" s="98">
        <v>168.61995145343207</v>
      </c>
      <c r="T196" s="98">
        <v>160.49597401700336</v>
      </c>
      <c r="U196" s="98">
        <v>135.88199557533241</v>
      </c>
      <c r="V196" s="98">
        <v>148.84482290920516</v>
      </c>
      <c r="W196" s="98">
        <v>181.00481855628257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0.95022010860628436</v>
      </c>
      <c r="C197" s="122">
        <f t="shared" si="100"/>
        <v>2.1936930509544093</v>
      </c>
      <c r="D197" s="122">
        <f t="shared" si="100"/>
        <v>3.511501278375071</v>
      </c>
      <c r="E197" s="122">
        <f t="shared" si="100"/>
        <v>5.2548294135783653</v>
      </c>
      <c r="F197" s="122">
        <f t="shared" si="100"/>
        <v>5.8300108736885141</v>
      </c>
      <c r="G197" s="122">
        <f t="shared" si="100"/>
        <v>7.7636154399235897</v>
      </c>
      <c r="H197" s="122">
        <f t="shared" si="100"/>
        <v>10.894942619322896</v>
      </c>
      <c r="I197" s="122">
        <f t="shared" si="100"/>
        <v>17.538284011465514</v>
      </c>
      <c r="J197" s="122">
        <f t="shared" si="100"/>
        <v>16.014038733614143</v>
      </c>
      <c r="K197" s="122">
        <f t="shared" si="100"/>
        <v>18.736592538357471</v>
      </c>
      <c r="L197" s="122">
        <f t="shared" si="100"/>
        <v>23.677853013850612</v>
      </c>
      <c r="M197" s="122">
        <f t="shared" si="100"/>
        <v>32.212976145471266</v>
      </c>
      <c r="N197" s="122">
        <f t="shared" si="100"/>
        <v>53.008123347994271</v>
      </c>
      <c r="O197" s="122">
        <f t="shared" si="100"/>
        <v>39.375972420620279</v>
      </c>
      <c r="P197" s="122">
        <f t="shared" si="100"/>
        <v>22.053626800171582</v>
      </c>
      <c r="Q197" s="122">
        <f t="shared" si="100"/>
        <v>25.657237848742447</v>
      </c>
      <c r="R197" s="122">
        <f t="shared" si="100"/>
        <v>19.302937209167514</v>
      </c>
      <c r="S197" s="122">
        <f t="shared" si="100"/>
        <v>17.849853990647386</v>
      </c>
      <c r="T197" s="122">
        <f t="shared" si="100"/>
        <v>22.55484831612187</v>
      </c>
      <c r="U197" s="122">
        <f t="shared" si="100"/>
        <v>28.349447649503166</v>
      </c>
      <c r="V197" s="122">
        <f t="shared" si="100"/>
        <v>40.036321515658798</v>
      </c>
      <c r="W197" s="122">
        <f t="shared" si="100"/>
        <v>44.809668694891528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0.95022010860628436</v>
      </c>
      <c r="C198" s="98">
        <f>RES_hhdet_tesh!C29</f>
        <v>2.1936930509544093</v>
      </c>
      <c r="D198" s="98">
        <f>RES_hhdet_tesh!D29</f>
        <v>3.511501278375071</v>
      </c>
      <c r="E198" s="98">
        <f>RES_hhdet_tesh!E29</f>
        <v>5.2548294135783653</v>
      </c>
      <c r="F198" s="98">
        <f>RES_hhdet_tesh!F29</f>
        <v>5.8300108736885141</v>
      </c>
      <c r="G198" s="98">
        <f>RES_hhdet_tesh!G29</f>
        <v>7.7636154399235897</v>
      </c>
      <c r="H198" s="98">
        <f>RES_hhdet_tesh!H29</f>
        <v>10.894942619322896</v>
      </c>
      <c r="I198" s="98">
        <f>RES_hhdet_tesh!I29</f>
        <v>17.538284011465514</v>
      </c>
      <c r="J198" s="98">
        <f>RES_hhdet_tesh!J29</f>
        <v>16.014038733614143</v>
      </c>
      <c r="K198" s="98">
        <f>RES_hhdet_tesh!K29</f>
        <v>18.736592538357471</v>
      </c>
      <c r="L198" s="98">
        <f>RES_hhdet_tesh!L29</f>
        <v>23.677853013850612</v>
      </c>
      <c r="M198" s="98">
        <f>RES_hhdet_tesh!M29</f>
        <v>32.212976145471266</v>
      </c>
      <c r="N198" s="98">
        <f>RES_hhdet_tesh!N29</f>
        <v>53.008123347994271</v>
      </c>
      <c r="O198" s="98">
        <f>RES_hhdet_tesh!O29</f>
        <v>39.375972420620279</v>
      </c>
      <c r="P198" s="98">
        <f>RES_hhdet_tesh!P29</f>
        <v>22.053626800171582</v>
      </c>
      <c r="Q198" s="98">
        <f>RES_hhdet_tesh!Q29</f>
        <v>25.657237848742447</v>
      </c>
      <c r="R198" s="98">
        <f>RES_hhdet_tesh!R29</f>
        <v>19.302937209167514</v>
      </c>
      <c r="S198" s="98">
        <f>RES_hhdet_tesh!S29</f>
        <v>17.849853990647386</v>
      </c>
      <c r="T198" s="98">
        <f>RES_hhdet_tesh!T29</f>
        <v>22.55484831612187</v>
      </c>
      <c r="U198" s="98">
        <f>RES_hhdet_tesh!U29</f>
        <v>28.349447649503166</v>
      </c>
      <c r="V198" s="98">
        <f>RES_hhdet_tesh!V29</f>
        <v>40.036321515658798</v>
      </c>
      <c r="W198" s="98">
        <f>RES_hhdet_tesh!W29</f>
        <v>44.809668694891528</v>
      </c>
      <c r="DA198" s="63" t="s">
        <v>2436</v>
      </c>
    </row>
    <row r="199" spans="1:105" ht="12" customHeight="1" x14ac:dyDescent="0.25">
      <c r="A199" s="121" t="s">
        <v>55</v>
      </c>
      <c r="B199" s="122">
        <v>735.40715749737717</v>
      </c>
      <c r="C199" s="122">
        <v>610.82864539492175</v>
      </c>
      <c r="D199" s="122">
        <v>623.86497786525911</v>
      </c>
      <c r="E199" s="122">
        <v>640.08611143543976</v>
      </c>
      <c r="F199" s="122">
        <v>625.09047842566792</v>
      </c>
      <c r="G199" s="122">
        <v>628.61492941547635</v>
      </c>
      <c r="H199" s="122">
        <v>639.91809104042079</v>
      </c>
      <c r="I199" s="122">
        <v>692.40037950285705</v>
      </c>
      <c r="J199" s="122">
        <v>640.73145104521132</v>
      </c>
      <c r="K199" s="122">
        <v>523.69918770512811</v>
      </c>
      <c r="L199" s="122">
        <v>489.2414721825707</v>
      </c>
      <c r="M199" s="122">
        <v>522.79131420429223</v>
      </c>
      <c r="N199" s="122">
        <v>579.35001176129481</v>
      </c>
      <c r="O199" s="122">
        <v>708.17529821383675</v>
      </c>
      <c r="P199" s="122">
        <v>732.45471024648157</v>
      </c>
      <c r="Q199" s="122">
        <v>844.12077923358515</v>
      </c>
      <c r="R199" s="122">
        <v>880.80158212936999</v>
      </c>
      <c r="S199" s="122">
        <v>933.05959442933477</v>
      </c>
      <c r="T199" s="122">
        <v>1142.2774567593563</v>
      </c>
      <c r="U199" s="122">
        <v>1363.2566725612539</v>
      </c>
      <c r="V199" s="122">
        <v>1254.6186211768259</v>
      </c>
      <c r="W199" s="122">
        <v>1540.0245254076212</v>
      </c>
      <c r="DA199" s="130" t="s">
        <v>2437</v>
      </c>
    </row>
    <row r="200" spans="1:105" ht="12" customHeight="1" x14ac:dyDescent="0.25">
      <c r="A200" s="97" t="s">
        <v>141</v>
      </c>
      <c r="B200" s="98">
        <v>663.43094895855938</v>
      </c>
      <c r="C200" s="98">
        <v>649.40476415922706</v>
      </c>
      <c r="D200" s="98">
        <v>646.53517005560468</v>
      </c>
      <c r="E200" s="98">
        <v>633.59211673212826</v>
      </c>
      <c r="F200" s="98">
        <v>629.58494698544234</v>
      </c>
      <c r="G200" s="98">
        <v>638.34500773658306</v>
      </c>
      <c r="H200" s="98">
        <v>647.67295989943773</v>
      </c>
      <c r="I200" s="98">
        <v>659.01035343311094</v>
      </c>
      <c r="J200" s="98">
        <v>636.64923342339523</v>
      </c>
      <c r="K200" s="98">
        <v>638.20677909752453</v>
      </c>
      <c r="L200" s="98">
        <v>620.66533376437553</v>
      </c>
      <c r="M200" s="98">
        <v>622.53636042562562</v>
      </c>
      <c r="N200" s="98">
        <v>626.58448024468419</v>
      </c>
      <c r="O200" s="98">
        <v>656.64097467901377</v>
      </c>
      <c r="P200" s="98">
        <v>740.3831352750725</v>
      </c>
      <c r="Q200" s="98">
        <v>795.91708432397184</v>
      </c>
      <c r="R200" s="98">
        <v>849.17390290903074</v>
      </c>
      <c r="S200" s="98">
        <v>1030.4442413742945</v>
      </c>
      <c r="T200" s="98">
        <v>1379.7804728335443</v>
      </c>
      <c r="U200" s="98">
        <v>1136.0673933709511</v>
      </c>
      <c r="V200" s="98">
        <v>1516.6492484651312</v>
      </c>
      <c r="W200" s="98">
        <v>1780.8856357628633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745.63411959155508</v>
      </c>
      <c r="C204" s="101">
        <v>601.92026916510463</v>
      </c>
      <c r="D204" s="101">
        <v>618.22959953947884</v>
      </c>
      <c r="E204" s="101">
        <v>641.7960277128908</v>
      </c>
      <c r="F204" s="101">
        <v>623.91550482364937</v>
      </c>
      <c r="G204" s="101">
        <v>626.158450337001</v>
      </c>
      <c r="H204" s="101">
        <v>638.22321463883384</v>
      </c>
      <c r="I204" s="101">
        <v>699.10403193587717</v>
      </c>
      <c r="J204" s="101">
        <v>641.43481880590832</v>
      </c>
      <c r="K204" s="101">
        <v>508.61300431269757</v>
      </c>
      <c r="L204" s="101">
        <v>474.23070016837465</v>
      </c>
      <c r="M204" s="101">
        <v>512.06962112925908</v>
      </c>
      <c r="N204" s="101">
        <v>574.64916511191143</v>
      </c>
      <c r="O204" s="101">
        <v>712.36475047396675</v>
      </c>
      <c r="P204" s="101">
        <v>732.19055456245451</v>
      </c>
      <c r="Q204" s="101">
        <v>846.11984401261668</v>
      </c>
      <c r="R204" s="101">
        <v>882.20913881819672</v>
      </c>
      <c r="S204" s="101">
        <v>930.07605697786482</v>
      </c>
      <c r="T204" s="101">
        <v>1132.2063011070522</v>
      </c>
      <c r="U204" s="101">
        <v>1373.9518891511416</v>
      </c>
      <c r="V204" s="101">
        <v>1241.3701671068188</v>
      </c>
      <c r="W204" s="101">
        <v>1526.0460049547585</v>
      </c>
      <c r="DA204" s="131" t="s">
        <v>2442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474.25575355946938</v>
      </c>
      <c r="M205" s="104">
        <v>511.81982482002689</v>
      </c>
      <c r="N205" s="104">
        <v>573.96327323977175</v>
      </c>
      <c r="O205" s="104">
        <v>711.66851875504585</v>
      </c>
      <c r="P205" s="104">
        <v>730.66264957033923</v>
      </c>
      <c r="Q205" s="104">
        <v>843.1283992291734</v>
      </c>
      <c r="R205" s="104">
        <v>878.60022184954596</v>
      </c>
      <c r="S205" s="104">
        <v>927.30082464259272</v>
      </c>
      <c r="T205" s="104">
        <v>1133.1326998102422</v>
      </c>
      <c r="U205" s="104">
        <v>1371.6349125919232</v>
      </c>
      <c r="V205" s="104">
        <v>1237.703322812835</v>
      </c>
      <c r="W205" s="104">
        <v>1526.3923271542485</v>
      </c>
      <c r="DA205" s="132" t="s">
        <v>2443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168.85153412369479</v>
      </c>
      <c r="M206" s="98">
        <v>160.60299124965113</v>
      </c>
      <c r="N206" s="98">
        <v>189.50159665009727</v>
      </c>
      <c r="O206" s="98">
        <v>258.48449703392959</v>
      </c>
      <c r="P206" s="98">
        <v>236.16348751200985</v>
      </c>
      <c r="Q206" s="98">
        <v>276.49616580504539</v>
      </c>
      <c r="R206" s="98">
        <v>289.72437591523573</v>
      </c>
      <c r="S206" s="98">
        <v>278.98785530969121</v>
      </c>
      <c r="T206" s="98">
        <v>358.32357011639073</v>
      </c>
      <c r="U206" s="98">
        <v>407.16503437542576</v>
      </c>
      <c r="V206" s="98">
        <v>370.72877758233551</v>
      </c>
      <c r="W206" s="98">
        <v>453.48528089364521</v>
      </c>
      <c r="DA206" s="63" t="s">
        <v>2444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305.40421943577456</v>
      </c>
      <c r="M207" s="98">
        <v>351.21683357037585</v>
      </c>
      <c r="N207" s="98">
        <v>384.46167658967454</v>
      </c>
      <c r="O207" s="98">
        <v>453.18402172111638</v>
      </c>
      <c r="P207" s="98">
        <v>494.49916205832938</v>
      </c>
      <c r="Q207" s="98">
        <v>566.63223342412812</v>
      </c>
      <c r="R207" s="98">
        <v>588.87584593431029</v>
      </c>
      <c r="S207" s="98">
        <v>648.31296933290162</v>
      </c>
      <c r="T207" s="98">
        <v>774.80912969385133</v>
      </c>
      <c r="U207" s="98">
        <v>964.46987821649714</v>
      </c>
      <c r="V207" s="98">
        <v>866.97454523049942</v>
      </c>
      <c r="W207" s="98">
        <v>1072.9070462606032</v>
      </c>
      <c r="DA207" s="63" t="s">
        <v>2445</v>
      </c>
    </row>
    <row r="208" spans="1:105" ht="12" customHeight="1" x14ac:dyDescent="0.25">
      <c r="A208" s="121" t="s">
        <v>54</v>
      </c>
      <c r="B208" s="122">
        <v>194.37936442639162</v>
      </c>
      <c r="C208" s="122">
        <v>217.05398008640751</v>
      </c>
      <c r="D208" s="122">
        <v>195.72074946756783</v>
      </c>
      <c r="E208" s="122">
        <v>216.14105465868732</v>
      </c>
      <c r="F208" s="122">
        <v>228.55623550885574</v>
      </c>
      <c r="G208" s="122">
        <v>224.10795532522562</v>
      </c>
      <c r="H208" s="122">
        <v>201.42685499538194</v>
      </c>
      <c r="I208" s="122">
        <v>226.09382555122608</v>
      </c>
      <c r="J208" s="122">
        <v>192.12277134385116</v>
      </c>
      <c r="K208" s="122">
        <v>178.73465833659642</v>
      </c>
      <c r="L208" s="122">
        <v>159.90919937580063</v>
      </c>
      <c r="M208" s="122">
        <v>180.05677700961434</v>
      </c>
      <c r="N208" s="122">
        <v>186.63866991111419</v>
      </c>
      <c r="O208" s="122">
        <v>182.47720023467917</v>
      </c>
      <c r="P208" s="122">
        <v>212.71305001319595</v>
      </c>
      <c r="Q208" s="122">
        <v>225.80740217388151</v>
      </c>
      <c r="R208" s="122">
        <v>232.83498696713232</v>
      </c>
      <c r="S208" s="122">
        <v>280.57088822225035</v>
      </c>
      <c r="T208" s="122">
        <v>274.07922184557043</v>
      </c>
      <c r="U208" s="122">
        <v>289.29106180224636</v>
      </c>
      <c r="V208" s="122">
        <v>309.66564049364365</v>
      </c>
      <c r="W208" s="122">
        <v>364.89041759961782</v>
      </c>
      <c r="DA208" s="130" t="s">
        <v>2446</v>
      </c>
    </row>
    <row r="209" spans="1:105" ht="12" customHeight="1" x14ac:dyDescent="0.25">
      <c r="A209" s="97" t="s">
        <v>50</v>
      </c>
      <c r="B209" s="98">
        <v>223.73784231464424</v>
      </c>
      <c r="C209" s="98">
        <v>230.60720792213516</v>
      </c>
      <c r="D209" s="98">
        <v>207.06223797133035</v>
      </c>
      <c r="E209" s="98">
        <v>201.47321767269551</v>
      </c>
      <c r="F209" s="98">
        <v>216.89922415291355</v>
      </c>
      <c r="G209" s="98">
        <v>228.90724606386948</v>
      </c>
      <c r="H209" s="98">
        <v>209.67446567029251</v>
      </c>
      <c r="I209" s="98">
        <v>213.20475245669448</v>
      </c>
      <c r="J209" s="98">
        <v>203.17108120770794</v>
      </c>
      <c r="K209" s="98">
        <v>189.69608922639665</v>
      </c>
      <c r="L209" s="98">
        <v>166.21245222994912</v>
      </c>
      <c r="M209" s="98">
        <v>179.96694251673588</v>
      </c>
      <c r="N209" s="98">
        <v>184.65071890993747</v>
      </c>
      <c r="O209" s="98">
        <v>185.8665147226429</v>
      </c>
      <c r="P209" s="98">
        <v>206.5276364066078</v>
      </c>
      <c r="Q209" s="98">
        <v>224.32999327014551</v>
      </c>
      <c r="R209" s="98">
        <v>255.86504231273028</v>
      </c>
      <c r="S209" s="98">
        <v>288.1127281774763</v>
      </c>
      <c r="T209" s="98">
        <v>167.16121362204152</v>
      </c>
      <c r="U209" s="98">
        <v>342.97771160346866</v>
      </c>
      <c r="V209" s="98">
        <v>215.34098026079448</v>
      </c>
      <c r="W209" s="98">
        <v>437.07481604452801</v>
      </c>
      <c r="DA209" s="63" t="s">
        <v>2447</v>
      </c>
    </row>
    <row r="210" spans="1:105" ht="12" customHeight="1" x14ac:dyDescent="0.25">
      <c r="A210" s="109" t="s">
        <v>120</v>
      </c>
      <c r="B210" s="33">
        <v>192.64743183277213</v>
      </c>
      <c r="C210" s="33">
        <v>216.18267427025336</v>
      </c>
      <c r="D210" s="33">
        <v>194.98091159052416</v>
      </c>
      <c r="E210" s="33">
        <v>217.06518532576536</v>
      </c>
      <c r="F210" s="33">
        <v>229.29820002727774</v>
      </c>
      <c r="G210" s="33">
        <v>223.78950893371049</v>
      </c>
      <c r="H210" s="33">
        <v>200.82019719274291</v>
      </c>
      <c r="I210" s="33">
        <v>227.06776855967408</v>
      </c>
      <c r="J210" s="33">
        <v>191.2565517683183</v>
      </c>
      <c r="K210" s="33">
        <v>177.88619944941547</v>
      </c>
      <c r="L210" s="33">
        <v>159.42816821690357</v>
      </c>
      <c r="M210" s="33">
        <v>180.06380687606821</v>
      </c>
      <c r="N210" s="33">
        <v>186.7953348462442</v>
      </c>
      <c r="O210" s="33">
        <v>182.25094182471554</v>
      </c>
      <c r="P210" s="33">
        <v>213.01276230162412</v>
      </c>
      <c r="Q210" s="33">
        <v>225.86828112951622</v>
      </c>
      <c r="R210" s="33">
        <v>232.09998520078344</v>
      </c>
      <c r="S210" s="33">
        <v>280.38573314484546</v>
      </c>
      <c r="T210" s="33">
        <v>276.23703269942791</v>
      </c>
      <c r="U210" s="33">
        <v>288.05274199661233</v>
      </c>
      <c r="V210" s="33">
        <v>311.79941805701463</v>
      </c>
      <c r="W210" s="33">
        <v>362.87290719883333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3398.5601049778056</v>
      </c>
      <c r="C212" s="117">
        <f t="shared" si="101"/>
        <v>3094.6595135907442</v>
      </c>
      <c r="D212" s="117">
        <f t="shared" si="101"/>
        <v>5939.7835625707448</v>
      </c>
      <c r="E212" s="117">
        <f t="shared" si="101"/>
        <v>2219.5936878621042</v>
      </c>
      <c r="F212" s="117">
        <f t="shared" si="101"/>
        <v>553.73293107440645</v>
      </c>
      <c r="G212" s="117">
        <f t="shared" si="101"/>
        <v>1303.8648678355619</v>
      </c>
      <c r="H212" s="117">
        <f t="shared" si="101"/>
        <v>3638.7072644142381</v>
      </c>
      <c r="I212" s="117">
        <f t="shared" si="101"/>
        <v>2328.6283752384215</v>
      </c>
      <c r="J212" s="117">
        <f t="shared" si="101"/>
        <v>3984.1740409444383</v>
      </c>
      <c r="K212" s="117">
        <f t="shared" si="101"/>
        <v>4124.8685272984912</v>
      </c>
      <c r="L212" s="117">
        <f t="shared" si="101"/>
        <v>2956.3537191997057</v>
      </c>
      <c r="M212" s="117">
        <f t="shared" si="101"/>
        <v>1278.2471289000976</v>
      </c>
      <c r="N212" s="117">
        <f t="shared" si="101"/>
        <v>4527.8553316799544</v>
      </c>
      <c r="O212" s="117">
        <f t="shared" si="101"/>
        <v>3242.8397357926178</v>
      </c>
      <c r="P212" s="117">
        <f t="shared" si="101"/>
        <v>321.46832874858313</v>
      </c>
      <c r="Q212" s="117">
        <f t="shared" si="101"/>
        <v>312.50525203645645</v>
      </c>
      <c r="R212" s="117">
        <f t="shared" ref="R212:V212" si="102">R213+R216+R218+R227</f>
        <v>3362.4752418478279</v>
      </c>
      <c r="S212" s="117">
        <f t="shared" si="102"/>
        <v>3405.1298867307783</v>
      </c>
      <c r="T212" s="117">
        <f t="shared" si="102"/>
        <v>3090.9610790078295</v>
      </c>
      <c r="U212" s="117">
        <f t="shared" si="102"/>
        <v>2585.2382378600087</v>
      </c>
      <c r="V212" s="117">
        <f t="shared" si="102"/>
        <v>2749.5030605256115</v>
      </c>
      <c r="W212" s="117">
        <f t="shared" ref="W212" si="103">W213+W216+W218+W227</f>
        <v>3269.8105652638883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3355.4298265508746</v>
      </c>
      <c r="C213" s="122">
        <f t="shared" si="104"/>
        <v>3033.7608500815513</v>
      </c>
      <c r="D213" s="122">
        <f t="shared" si="104"/>
        <v>5876.5235152390469</v>
      </c>
      <c r="E213" s="122">
        <f t="shared" si="104"/>
        <v>2155.3896979224937</v>
      </c>
      <c r="F213" s="122">
        <f t="shared" si="104"/>
        <v>490.21195631649971</v>
      </c>
      <c r="G213" s="122">
        <f t="shared" si="104"/>
        <v>1241.0358969286119</v>
      </c>
      <c r="H213" s="122">
        <f t="shared" si="104"/>
        <v>3582.0536076038024</v>
      </c>
      <c r="I213" s="122">
        <f t="shared" si="104"/>
        <v>2274.6535129051672</v>
      </c>
      <c r="J213" s="122">
        <f t="shared" si="104"/>
        <v>3937.7668794561368</v>
      </c>
      <c r="K213" s="122">
        <f t="shared" si="104"/>
        <v>4087.5857473797723</v>
      </c>
      <c r="L213" s="122">
        <f t="shared" si="104"/>
        <v>2924.5130207772359</v>
      </c>
      <c r="M213" s="122">
        <f t="shared" si="104"/>
        <v>1247.3305753682121</v>
      </c>
      <c r="N213" s="122">
        <f t="shared" si="104"/>
        <v>4498.2525669001179</v>
      </c>
      <c r="O213" s="122">
        <f t="shared" si="104"/>
        <v>3218.3142908891573</v>
      </c>
      <c r="P213" s="122">
        <f t="shared" si="104"/>
        <v>304.90163916057287</v>
      </c>
      <c r="Q213" s="122">
        <f t="shared" si="104"/>
        <v>298.42538832049877</v>
      </c>
      <c r="R213" s="122">
        <f t="shared" ref="R213:V213" si="105">SUM(R214:R215)</f>
        <v>3349.3650506993104</v>
      </c>
      <c r="S213" s="122">
        <f t="shared" si="105"/>
        <v>3391.864673782482</v>
      </c>
      <c r="T213" s="122">
        <f t="shared" si="105"/>
        <v>3073.2178991362498</v>
      </c>
      <c r="U213" s="122">
        <f t="shared" si="105"/>
        <v>2567.9611073059364</v>
      </c>
      <c r="V213" s="122">
        <f t="shared" si="105"/>
        <v>2726.7077939393957</v>
      </c>
      <c r="W213" s="122">
        <f t="shared" ref="W213" si="106">SUM(W214:W215)</f>
        <v>3239.8653463079563</v>
      </c>
      <c r="DA213" s="130" t="s">
        <v>2600</v>
      </c>
    </row>
    <row r="214" spans="1:105" ht="12" customHeight="1" x14ac:dyDescent="0.25">
      <c r="A214" s="97" t="s">
        <v>74</v>
      </c>
      <c r="B214" s="98">
        <v>3355.4298265508746</v>
      </c>
      <c r="C214" s="98">
        <v>3033.7608500815513</v>
      </c>
      <c r="D214" s="98">
        <v>5876.5235152390469</v>
      </c>
      <c r="E214" s="98">
        <v>2155.3896979224937</v>
      </c>
      <c r="F214" s="98">
        <v>490.21195631649971</v>
      </c>
      <c r="G214" s="98">
        <v>1241.0358969286119</v>
      </c>
      <c r="H214" s="98">
        <v>3582.0536076038024</v>
      </c>
      <c r="I214" s="98">
        <v>2274.6535129051672</v>
      </c>
      <c r="J214" s="98">
        <v>3937.7668794561368</v>
      </c>
      <c r="K214" s="98">
        <v>4087.5857473797723</v>
      </c>
      <c r="L214" s="98">
        <v>2924.5130207772359</v>
      </c>
      <c r="M214" s="98">
        <v>1247.3305753682121</v>
      </c>
      <c r="N214" s="98">
        <v>4498.2525669001179</v>
      </c>
      <c r="O214" s="98">
        <v>3218.3142908891573</v>
      </c>
      <c r="P214" s="98">
        <v>304.90163916057287</v>
      </c>
      <c r="Q214" s="98">
        <v>298.42538832049877</v>
      </c>
      <c r="R214" s="98">
        <v>3349.3650506993104</v>
      </c>
      <c r="S214" s="98">
        <v>3391.864673782482</v>
      </c>
      <c r="T214" s="98">
        <v>3073.2178991362498</v>
      </c>
      <c r="U214" s="98">
        <v>2567.9611073059364</v>
      </c>
      <c r="V214" s="98">
        <v>2726.7077939393957</v>
      </c>
      <c r="W214" s="98">
        <v>3239.8653463079563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38.275088806491333</v>
      </c>
      <c r="C218" s="122">
        <v>55.489334597190613</v>
      </c>
      <c r="D218" s="122">
        <v>58.343156623757537</v>
      </c>
      <c r="E218" s="122">
        <v>59.578873461863658</v>
      </c>
      <c r="F218" s="122">
        <v>58.504458735549761</v>
      </c>
      <c r="G218" s="122">
        <v>57.335947296790167</v>
      </c>
      <c r="H218" s="122">
        <v>51.129421060093534</v>
      </c>
      <c r="I218" s="122">
        <v>48.220262164280982</v>
      </c>
      <c r="J218" s="122">
        <v>40.735193031602954</v>
      </c>
      <c r="K218" s="122">
        <v>32.052769477872495</v>
      </c>
      <c r="L218" s="122">
        <v>27.319615736126789</v>
      </c>
      <c r="M218" s="122">
        <v>25.906878154778223</v>
      </c>
      <c r="N218" s="122">
        <v>24.430294370217794</v>
      </c>
      <c r="O218" s="122">
        <v>20.068015964203251</v>
      </c>
      <c r="P218" s="122">
        <v>12.911656986871542</v>
      </c>
      <c r="Q218" s="122">
        <v>10.681447563533389</v>
      </c>
      <c r="R218" s="122">
        <v>10.082954291018901</v>
      </c>
      <c r="S218" s="122">
        <v>10.626064851976905</v>
      </c>
      <c r="T218" s="122">
        <v>16.479290228471076</v>
      </c>
      <c r="U218" s="122">
        <v>14.330417354675703</v>
      </c>
      <c r="V218" s="122">
        <v>20.986645578580148</v>
      </c>
      <c r="W218" s="122">
        <v>25.469194973798043</v>
      </c>
      <c r="DA218" s="130" t="s">
        <v>2605</v>
      </c>
    </row>
    <row r="219" spans="1:105" ht="12" customHeight="1" x14ac:dyDescent="0.25">
      <c r="A219" s="97" t="s">
        <v>141</v>
      </c>
      <c r="B219" s="98">
        <v>307.65085732978855</v>
      </c>
      <c r="C219" s="98">
        <v>295.7759038160404</v>
      </c>
      <c r="D219" s="98">
        <v>293.04799757493799</v>
      </c>
      <c r="E219" s="98">
        <v>285.8501206526073</v>
      </c>
      <c r="F219" s="98">
        <v>282.29369956769239</v>
      </c>
      <c r="G219" s="98">
        <v>284.44281040871675</v>
      </c>
      <c r="H219" s="98">
        <v>285.07093725988074</v>
      </c>
      <c r="I219" s="98">
        <v>288.39915372264886</v>
      </c>
      <c r="J219" s="98">
        <v>277.15479045089853</v>
      </c>
      <c r="K219" s="98">
        <v>275.34063990164447</v>
      </c>
      <c r="L219" s="98">
        <v>266.53761302414739</v>
      </c>
      <c r="M219" s="98">
        <v>266.47074673486173</v>
      </c>
      <c r="N219" s="98">
        <v>266.82359242081537</v>
      </c>
      <c r="O219" s="98">
        <v>270.50866417053567</v>
      </c>
      <c r="P219" s="98">
        <v>292.00770010421911</v>
      </c>
      <c r="Q219" s="98">
        <v>294.96054486157203</v>
      </c>
      <c r="R219" s="98">
        <v>286.79560964604889</v>
      </c>
      <c r="S219" s="98">
        <v>325.95680986106936</v>
      </c>
      <c r="T219" s="98">
        <v>410.72342104154643</v>
      </c>
      <c r="U219" s="98">
        <v>328.19465627963177</v>
      </c>
      <c r="V219" s="98">
        <v>417.20440005611135</v>
      </c>
      <c r="W219" s="98">
        <v>465.91291747879768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4.8551896204398846</v>
      </c>
      <c r="C227" s="122">
        <v>5.4093289120023975</v>
      </c>
      <c r="D227" s="122">
        <v>4.9168907079399018</v>
      </c>
      <c r="E227" s="122">
        <v>4.6251164777466718</v>
      </c>
      <c r="F227" s="122">
        <v>5.0165160223570284</v>
      </c>
      <c r="G227" s="122">
        <v>5.4930236101598204</v>
      </c>
      <c r="H227" s="122">
        <v>5.5242357503419157</v>
      </c>
      <c r="I227" s="122">
        <v>5.7546001689734343</v>
      </c>
      <c r="J227" s="122">
        <v>5.6719684566984743</v>
      </c>
      <c r="K227" s="122">
        <v>5.2300104408468453</v>
      </c>
      <c r="L227" s="122">
        <v>4.5210826863431448</v>
      </c>
      <c r="M227" s="122">
        <v>5.0096753771071478</v>
      </c>
      <c r="N227" s="122">
        <v>5.172470409618513</v>
      </c>
      <c r="O227" s="122">
        <v>4.4574289392571291</v>
      </c>
      <c r="P227" s="122">
        <v>3.6550326011387129</v>
      </c>
      <c r="Q227" s="122">
        <v>3.3984161524243159</v>
      </c>
      <c r="R227" s="122">
        <v>3.0272368574989681</v>
      </c>
      <c r="S227" s="122">
        <v>2.6391480963194072</v>
      </c>
      <c r="T227" s="122">
        <v>1.2638896431083753</v>
      </c>
      <c r="U227" s="122">
        <v>2.9467131993964286</v>
      </c>
      <c r="V227" s="122">
        <v>1.8086210076358742</v>
      </c>
      <c r="W227" s="122">
        <v>4.4760239821340813</v>
      </c>
      <c r="DA227" s="130" t="s">
        <v>2614</v>
      </c>
    </row>
    <row r="228" spans="1:105" ht="12" customHeight="1" x14ac:dyDescent="0.25">
      <c r="A228" s="97" t="s">
        <v>50</v>
      </c>
      <c r="B228" s="98">
        <v>87.156878288973417</v>
      </c>
      <c r="C228" s="98">
        <v>89.551849050752438</v>
      </c>
      <c r="D228" s="98">
        <v>80.291322280966213</v>
      </c>
      <c r="E228" s="98">
        <v>78.035140572408295</v>
      </c>
      <c r="F228" s="98">
        <v>83.831045272691071</v>
      </c>
      <c r="G228" s="98">
        <v>88.278126666160489</v>
      </c>
      <c r="H228" s="98">
        <v>80.627111782006452</v>
      </c>
      <c r="I228" s="98">
        <v>81.910454838433481</v>
      </c>
      <c r="J228" s="98">
        <v>78.015825392829484</v>
      </c>
      <c r="K228" s="98">
        <v>72.797689754986138</v>
      </c>
      <c r="L228" s="98">
        <v>63.763663586663419</v>
      </c>
      <c r="M228" s="98">
        <v>69.028195492646191</v>
      </c>
      <c r="N228" s="98">
        <v>70.806926012750722</v>
      </c>
      <c r="O228" s="98">
        <v>71.228995509177423</v>
      </c>
      <c r="P228" s="98">
        <v>79.087002715450097</v>
      </c>
      <c r="Q228" s="98">
        <v>85.871090491976503</v>
      </c>
      <c r="R228" s="98">
        <v>97.880658392466643</v>
      </c>
      <c r="S228" s="98">
        <v>110.13840136849247</v>
      </c>
      <c r="T228" s="98">
        <v>63.888731395999422</v>
      </c>
      <c r="U228" s="98">
        <v>130.69978545170994</v>
      </c>
      <c r="V228" s="98">
        <v>81.759579797238146</v>
      </c>
      <c r="W228" s="98">
        <v>164.62345045869981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190.23583058635276</v>
      </c>
      <c r="C231" s="118">
        <f t="shared" si="108"/>
        <v>171.49531202010996</v>
      </c>
      <c r="D231" s="118">
        <f t="shared" si="108"/>
        <v>316.58544599801434</v>
      </c>
      <c r="E231" s="118">
        <f t="shared" si="108"/>
        <v>126.9729885642441</v>
      </c>
      <c r="F231" s="118">
        <f t="shared" si="108"/>
        <v>41.670340144881827</v>
      </c>
      <c r="G231" s="118">
        <f t="shared" si="108"/>
        <v>79.889395300882569</v>
      </c>
      <c r="H231" s="118">
        <f t="shared" si="108"/>
        <v>199.08166544477155</v>
      </c>
      <c r="I231" s="118">
        <f t="shared" si="108"/>
        <v>133.66463029418941</v>
      </c>
      <c r="J231" s="118">
        <f t="shared" si="108"/>
        <v>216.84314121514618</v>
      </c>
      <c r="K231" s="118">
        <f t="shared" si="108"/>
        <v>221.80216592426052</v>
      </c>
      <c r="L231" s="118">
        <f t="shared" si="108"/>
        <v>161.24634709356229</v>
      </c>
      <c r="M231" s="118">
        <f t="shared" si="108"/>
        <v>76.674763898103791</v>
      </c>
      <c r="N231" s="118">
        <f t="shared" si="108"/>
        <v>243.41194412328113</v>
      </c>
      <c r="O231" s="118">
        <f t="shared" si="108"/>
        <v>180.34644601356558</v>
      </c>
      <c r="P231" s="118">
        <f t="shared" si="108"/>
        <v>32.454165215448384</v>
      </c>
      <c r="Q231" s="118">
        <f t="shared" si="108"/>
        <v>34.156841281608301</v>
      </c>
      <c r="R231" s="118">
        <f t="shared" ref="R231:V231" si="109">R232+R235+R237+R246</f>
        <v>189.67581521805769</v>
      </c>
      <c r="S231" s="118">
        <f t="shared" si="109"/>
        <v>192.92693886022451</v>
      </c>
      <c r="T231" s="118">
        <f t="shared" si="109"/>
        <v>179.76000399560823</v>
      </c>
      <c r="U231" s="118">
        <f t="shared" si="109"/>
        <v>157.79551992706644</v>
      </c>
      <c r="V231" s="118">
        <f t="shared" si="109"/>
        <v>163.64662441128769</v>
      </c>
      <c r="W231" s="118">
        <f t="shared" ref="W231" si="110">W232+W235+W237+W246</f>
        <v>194.4943490765211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171.56251118404103</v>
      </c>
      <c r="C232" s="123">
        <f t="shared" si="111"/>
        <v>155.09264180236207</v>
      </c>
      <c r="D232" s="123">
        <f t="shared" si="111"/>
        <v>300.30104122837849</v>
      </c>
      <c r="E232" s="123">
        <f t="shared" si="111"/>
        <v>110.10492031398924</v>
      </c>
      <c r="F232" s="123">
        <f t="shared" si="111"/>
        <v>25.034973157343085</v>
      </c>
      <c r="G232" s="123">
        <f t="shared" si="111"/>
        <v>63.359384806301421</v>
      </c>
      <c r="H232" s="123">
        <f t="shared" si="111"/>
        <v>182.85503990964963</v>
      </c>
      <c r="I232" s="123">
        <f t="shared" si="111"/>
        <v>116.06635997096707</v>
      </c>
      <c r="J232" s="123">
        <f t="shared" si="111"/>
        <v>200.87154057555418</v>
      </c>
      <c r="K232" s="123">
        <f t="shared" si="111"/>
        <v>208.44142485855198</v>
      </c>
      <c r="L232" s="123">
        <f t="shared" si="111"/>
        <v>149.03978815893612</v>
      </c>
      <c r="M232" s="123">
        <f t="shared" si="111"/>
        <v>63.545904835487221</v>
      </c>
      <c r="N232" s="123">
        <f t="shared" si="111"/>
        <v>229.0642768628679</v>
      </c>
      <c r="O232" s="123">
        <f t="shared" si="111"/>
        <v>163.88538647202577</v>
      </c>
      <c r="P232" s="123">
        <f t="shared" si="111"/>
        <v>15.522536769106406</v>
      </c>
      <c r="Q232" s="123">
        <f t="shared" si="111"/>
        <v>15.181856574462806</v>
      </c>
      <c r="R232" s="123">
        <f t="shared" ref="R232:V232" si="112">SUM(R233:R234)</f>
        <v>170.33350684962954</v>
      </c>
      <c r="S232" s="123">
        <f t="shared" si="112"/>
        <v>172.46481086245953</v>
      </c>
      <c r="T232" s="123">
        <f t="shared" si="112"/>
        <v>156.27693860534893</v>
      </c>
      <c r="U232" s="123">
        <f t="shared" si="112"/>
        <v>130.55213086879104</v>
      </c>
      <c r="V232" s="123">
        <f t="shared" si="112"/>
        <v>138.61386176490061</v>
      </c>
      <c r="W232" s="123">
        <f t="shared" ref="W232" si="113">SUM(W233:W234)</f>
        <v>164.67804121344588</v>
      </c>
      <c r="DA232" s="130" t="s">
        <v>2768</v>
      </c>
    </row>
    <row r="233" spans="1:105" ht="12" customHeight="1" x14ac:dyDescent="0.25">
      <c r="A233" s="97" t="s">
        <v>74</v>
      </c>
      <c r="B233" s="99">
        <v>169.54741463895843</v>
      </c>
      <c r="C233" s="99">
        <v>153.26808454183535</v>
      </c>
      <c r="D233" s="99">
        <v>296.82457247438623</v>
      </c>
      <c r="E233" s="99">
        <v>108.84500007190145</v>
      </c>
      <c r="F233" s="99">
        <v>24.749444916584881</v>
      </c>
      <c r="G233" s="99">
        <v>62.640692929820126</v>
      </c>
      <c r="H233" s="99">
        <v>180.7537148128427</v>
      </c>
      <c r="I233" s="99">
        <v>114.74017308094678</v>
      </c>
      <c r="J233" s="99">
        <v>198.58272030954595</v>
      </c>
      <c r="K233" s="99">
        <v>206.06867949339104</v>
      </c>
      <c r="L233" s="99">
        <v>147.39661289177769</v>
      </c>
      <c r="M233" s="99">
        <v>62.846029066287294</v>
      </c>
      <c r="N233" s="99">
        <v>226.56902920370828</v>
      </c>
      <c r="O233" s="99">
        <v>162.0473187005316</v>
      </c>
      <c r="P233" s="99">
        <v>15.346935991114055</v>
      </c>
      <c r="Q233" s="99">
        <v>15.015687810462989</v>
      </c>
      <c r="R233" s="99">
        <v>168.46652803875352</v>
      </c>
      <c r="S233" s="99">
        <v>170.53894570085532</v>
      </c>
      <c r="T233" s="99">
        <v>154.44472656428104</v>
      </c>
      <c r="U233" s="99">
        <v>129.00152939078279</v>
      </c>
      <c r="V233" s="99">
        <v>136.91608159869247</v>
      </c>
      <c r="W233" s="99">
        <v>162.61430688576527</v>
      </c>
      <c r="DA233" s="63" t="s">
        <v>2769</v>
      </c>
    </row>
    <row r="234" spans="1:105" ht="12" customHeight="1" x14ac:dyDescent="0.25">
      <c r="A234" s="97" t="s">
        <v>53</v>
      </c>
      <c r="B234" s="99">
        <v>2.0150965450825984</v>
      </c>
      <c r="C234" s="99">
        <v>1.8245572605267191</v>
      </c>
      <c r="D234" s="99">
        <v>3.4764687539922825</v>
      </c>
      <c r="E234" s="99">
        <v>1.2599202420877811</v>
      </c>
      <c r="F234" s="99">
        <v>0.28552824075820538</v>
      </c>
      <c r="G234" s="99">
        <v>0.71869187648129718</v>
      </c>
      <c r="H234" s="99">
        <v>2.1013250968069266</v>
      </c>
      <c r="I234" s="99">
        <v>1.3261868900202971</v>
      </c>
      <c r="J234" s="99">
        <v>2.2888202660082189</v>
      </c>
      <c r="K234" s="99">
        <v>2.3727453651609509</v>
      </c>
      <c r="L234" s="99">
        <v>1.6431752671584148</v>
      </c>
      <c r="M234" s="99">
        <v>0.69987576919993022</v>
      </c>
      <c r="N234" s="99">
        <v>2.4952476591596215</v>
      </c>
      <c r="O234" s="99">
        <v>1.8380677714941656</v>
      </c>
      <c r="P234" s="99">
        <v>0.17560077799235138</v>
      </c>
      <c r="Q234" s="99">
        <v>0.16616876399981681</v>
      </c>
      <c r="R234" s="99">
        <v>1.8669788108760317</v>
      </c>
      <c r="S234" s="99">
        <v>1.9258651616042013</v>
      </c>
      <c r="T234" s="99">
        <v>1.8322120410679006</v>
      </c>
      <c r="U234" s="99">
        <v>1.550601478008236</v>
      </c>
      <c r="V234" s="99">
        <v>1.6977801662081262</v>
      </c>
      <c r="W234" s="99">
        <v>2.0637343276806197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6.4871918088643381E-3</v>
      </c>
      <c r="C235" s="123">
        <f t="shared" si="114"/>
        <v>1.2654567946640412E-2</v>
      </c>
      <c r="D235" s="123">
        <f t="shared" si="114"/>
        <v>1.9255277617454974E-2</v>
      </c>
      <c r="E235" s="123">
        <f t="shared" si="114"/>
        <v>2.7782405385058943E-2</v>
      </c>
      <c r="F235" s="123">
        <f t="shared" si="114"/>
        <v>2.9854562529990768E-2</v>
      </c>
      <c r="G235" s="123">
        <f t="shared" si="114"/>
        <v>3.8582290673115631E-2</v>
      </c>
      <c r="H235" s="123">
        <f t="shared" si="114"/>
        <v>5.1777312824194052E-2</v>
      </c>
      <c r="I235" s="123">
        <f t="shared" si="114"/>
        <v>8.0842032284427115E-2</v>
      </c>
      <c r="J235" s="123">
        <f t="shared" si="114"/>
        <v>7.2341326388644767E-2</v>
      </c>
      <c r="K235" s="123">
        <f t="shared" si="114"/>
        <v>8.2804958697831471E-2</v>
      </c>
      <c r="L235" s="123">
        <f t="shared" si="114"/>
        <v>0.10316304653250843</v>
      </c>
      <c r="M235" s="123">
        <f t="shared" si="114"/>
        <v>0.13882401981104109</v>
      </c>
      <c r="N235" s="123">
        <f t="shared" si="114"/>
        <v>0.22608659237142736</v>
      </c>
      <c r="O235" s="123">
        <f t="shared" si="114"/>
        <v>0.16559209950993317</v>
      </c>
      <c r="P235" s="123">
        <f t="shared" si="114"/>
        <v>8.9745305715516255E-2</v>
      </c>
      <c r="Q235" s="123">
        <f t="shared" si="114"/>
        <v>9.9007841627074294E-2</v>
      </c>
      <c r="R235" s="123">
        <f t="shared" si="114"/>
        <v>7.0373808653327832E-2</v>
      </c>
      <c r="S235" s="123">
        <f t="shared" si="114"/>
        <v>6.1296392556867078E-2</v>
      </c>
      <c r="T235" s="123">
        <f t="shared" si="114"/>
        <v>7.3815113791264292E-2</v>
      </c>
      <c r="U235" s="123">
        <f t="shared" si="114"/>
        <v>9.0553214359525555E-2</v>
      </c>
      <c r="V235" s="123">
        <f t="shared" si="114"/>
        <v>0.12541651692002301</v>
      </c>
      <c r="W235" s="123">
        <f t="shared" si="114"/>
        <v>0.13816417025893996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6.4871918088643381E-3</v>
      </c>
      <c r="C236" s="99">
        <f>RES_hhdet_fecs!C29</f>
        <v>1.2654567946640412E-2</v>
      </c>
      <c r="D236" s="99">
        <f>RES_hhdet_fecs!D29</f>
        <v>1.9255277617454974E-2</v>
      </c>
      <c r="E236" s="99">
        <f>RES_hhdet_fecs!E29</f>
        <v>2.7782405385058943E-2</v>
      </c>
      <c r="F236" s="99">
        <f>RES_hhdet_fecs!F29</f>
        <v>2.9854562529990768E-2</v>
      </c>
      <c r="G236" s="99">
        <f>RES_hhdet_fecs!G29</f>
        <v>3.8582290673115631E-2</v>
      </c>
      <c r="H236" s="99">
        <f>RES_hhdet_fecs!H29</f>
        <v>5.1777312824194052E-2</v>
      </c>
      <c r="I236" s="99">
        <f>RES_hhdet_fecs!I29</f>
        <v>8.0842032284427115E-2</v>
      </c>
      <c r="J236" s="99">
        <f>RES_hhdet_fecs!J29</f>
        <v>7.2341326388644767E-2</v>
      </c>
      <c r="K236" s="99">
        <f>RES_hhdet_fecs!K29</f>
        <v>8.2804958697831471E-2</v>
      </c>
      <c r="L236" s="99">
        <f>RES_hhdet_fecs!L29</f>
        <v>0.10316304653250843</v>
      </c>
      <c r="M236" s="99">
        <f>RES_hhdet_fecs!M29</f>
        <v>0.13882401981104109</v>
      </c>
      <c r="N236" s="99">
        <f>RES_hhdet_fecs!N29</f>
        <v>0.22608659237142736</v>
      </c>
      <c r="O236" s="99">
        <f>RES_hhdet_fecs!O29</f>
        <v>0.16559209950993317</v>
      </c>
      <c r="P236" s="99">
        <f>RES_hhdet_fecs!P29</f>
        <v>8.9745305715516255E-2</v>
      </c>
      <c r="Q236" s="99">
        <f>RES_hhdet_fecs!Q29</f>
        <v>9.9007841627074294E-2</v>
      </c>
      <c r="R236" s="99">
        <f>RES_hhdet_fecs!R29</f>
        <v>7.0373808653327832E-2</v>
      </c>
      <c r="S236" s="99">
        <f>RES_hhdet_fecs!S29</f>
        <v>6.1296392556867078E-2</v>
      </c>
      <c r="T236" s="99">
        <f>RES_hhdet_fecs!T29</f>
        <v>7.3815113791264292E-2</v>
      </c>
      <c r="U236" s="99">
        <f>RES_hhdet_fecs!U29</f>
        <v>9.0553214359525555E-2</v>
      </c>
      <c r="V236" s="99">
        <f>RES_hhdet_fecs!V29</f>
        <v>0.12541651692002301</v>
      </c>
      <c r="W236" s="99">
        <f>RES_hhdet_fecs!W29</f>
        <v>0.13816417025893996</v>
      </c>
      <c r="DA236" s="63" t="s">
        <v>2772</v>
      </c>
    </row>
    <row r="237" spans="1:105" ht="12" customHeight="1" x14ac:dyDescent="0.25">
      <c r="A237" s="121" t="s">
        <v>55</v>
      </c>
      <c r="B237" s="123">
        <v>15.588829450500748</v>
      </c>
      <c r="C237" s="123">
        <v>12.967750115926572</v>
      </c>
      <c r="D237" s="123">
        <v>13.187181662770962</v>
      </c>
      <c r="E237" s="123">
        <v>13.459336676881007</v>
      </c>
      <c r="F237" s="123">
        <v>13.043776575710439</v>
      </c>
      <c r="G237" s="123">
        <v>13.007304951275323</v>
      </c>
      <c r="H237" s="123">
        <v>13.055101533648642</v>
      </c>
      <c r="I237" s="123">
        <v>14.02870567657769</v>
      </c>
      <c r="J237" s="123">
        <v>12.930013405039098</v>
      </c>
      <c r="K237" s="123">
        <v>10.521448222753113</v>
      </c>
      <c r="L237" s="123">
        <v>9.6427209568896011</v>
      </c>
      <c r="M237" s="123">
        <v>10.22286795912799</v>
      </c>
      <c r="N237" s="123">
        <v>11.257628353434841</v>
      </c>
      <c r="O237" s="123">
        <v>13.516561027414427</v>
      </c>
      <c r="P237" s="123">
        <v>13.64572993879297</v>
      </c>
      <c r="Q237" s="123">
        <v>15.504102216214058</v>
      </c>
      <c r="R237" s="123">
        <v>15.826043738789139</v>
      </c>
      <c r="S237" s="123">
        <v>16.299404799900636</v>
      </c>
      <c r="T237" s="123">
        <v>19.459620863796175</v>
      </c>
      <c r="U237" s="123">
        <v>23.002033860399589</v>
      </c>
      <c r="V237" s="123">
        <v>20.542320389982979</v>
      </c>
      <c r="W237" s="123">
        <v>24.612723374204283</v>
      </c>
      <c r="DA237" s="130" t="s">
        <v>2773</v>
      </c>
    </row>
    <row r="238" spans="1:105" ht="12" customHeight="1" x14ac:dyDescent="0.25">
      <c r="A238" s="97" t="s">
        <v>141</v>
      </c>
      <c r="B238" s="99">
        <v>15.545372774295998</v>
      </c>
      <c r="C238" s="99">
        <v>14.942841071436474</v>
      </c>
      <c r="D238" s="99">
        <v>14.801922662112851</v>
      </c>
      <c r="E238" s="99">
        <v>14.435142022333679</v>
      </c>
      <c r="F238" s="99">
        <v>14.252227587934922</v>
      </c>
      <c r="G238" s="99">
        <v>14.357114719246834</v>
      </c>
      <c r="H238" s="99">
        <v>14.384941304485787</v>
      </c>
      <c r="I238" s="99">
        <v>14.547696441148002</v>
      </c>
      <c r="J238" s="99">
        <v>13.97699607909831</v>
      </c>
      <c r="K238" s="99">
        <v>13.880829805654377</v>
      </c>
      <c r="L238" s="99">
        <v>13.433601112016113</v>
      </c>
      <c r="M238" s="99">
        <v>13.425974336972212</v>
      </c>
      <c r="N238" s="99">
        <v>13.439432625076172</v>
      </c>
      <c r="O238" s="99">
        <v>13.620547824739347</v>
      </c>
      <c r="P238" s="99">
        <v>14.69793174857873</v>
      </c>
      <c r="Q238" s="99">
        <v>14.8413494005034</v>
      </c>
      <c r="R238" s="99">
        <v>14.425259678320154</v>
      </c>
      <c r="S238" s="99">
        <v>16.388723031137584</v>
      </c>
      <c r="T238" s="99">
        <v>20.640927047228352</v>
      </c>
      <c r="U238" s="99">
        <v>16.486858962740069</v>
      </c>
      <c r="V238" s="99">
        <v>20.949069720041173</v>
      </c>
      <c r="W238" s="99">
        <v>23.384955251698255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15.595004126679273</v>
      </c>
      <c r="C242" s="102">
        <v>12.511642713642448</v>
      </c>
      <c r="D242" s="102">
        <v>12.785787781632383</v>
      </c>
      <c r="E242" s="102">
        <v>13.202399996140809</v>
      </c>
      <c r="F242" s="102">
        <v>12.727855345021561</v>
      </c>
      <c r="G242" s="102">
        <v>12.666528716437517</v>
      </c>
      <c r="H242" s="102">
        <v>12.764456509669555</v>
      </c>
      <c r="I242" s="102">
        <v>13.924508881571915</v>
      </c>
      <c r="J242" s="102">
        <v>12.749617863408481</v>
      </c>
      <c r="K242" s="102">
        <v>10.078855325386771</v>
      </c>
      <c r="L242" s="102">
        <v>9.3816846982512612</v>
      </c>
      <c r="M242" s="102">
        <v>10.116314458027842</v>
      </c>
      <c r="N242" s="102">
        <v>11.319166279776709</v>
      </c>
      <c r="O242" s="102">
        <v>13.818851794072993</v>
      </c>
      <c r="P242" s="102">
        <v>13.838338674657331</v>
      </c>
      <c r="Q242" s="102">
        <v>15.775937194312307</v>
      </c>
      <c r="R242" s="102">
        <v>16.150174622818497</v>
      </c>
      <c r="S242" s="102">
        <v>16.758616173932193</v>
      </c>
      <c r="T242" s="102">
        <v>20.234672787418543</v>
      </c>
      <c r="U242" s="102">
        <v>24.171932985765423</v>
      </c>
      <c r="V242" s="102">
        <v>21.436145290737013</v>
      </c>
      <c r="W242" s="102">
        <v>25.513359116597325</v>
      </c>
      <c r="DA242" s="131" t="s">
        <v>2778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6.789437886974488</v>
      </c>
      <c r="M243" s="105">
        <v>7.150817255301738</v>
      </c>
      <c r="N243" s="105">
        <v>8.0918438759033204</v>
      </c>
      <c r="O243" s="105">
        <v>10.212279195073631</v>
      </c>
      <c r="P243" s="105">
        <v>10.246273523882524</v>
      </c>
      <c r="Q243" s="105">
        <v>11.844006706301212</v>
      </c>
      <c r="R243" s="105">
        <v>12.286711651249544</v>
      </c>
      <c r="S243" s="105">
        <v>12.456117182800075</v>
      </c>
      <c r="T243" s="105">
        <v>14.916017417955459</v>
      </c>
      <c r="U243" s="105">
        <v>17.898305926196706</v>
      </c>
      <c r="V243" s="105">
        <v>16.11375637097299</v>
      </c>
      <c r="W243" s="105">
        <v>19.816277732552486</v>
      </c>
      <c r="DA243" s="132" t="s">
        <v>2779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3.2928790755764457</v>
      </c>
      <c r="M244" s="99">
        <v>3.1310264087412021</v>
      </c>
      <c r="N244" s="99">
        <v>3.6929688577148254</v>
      </c>
      <c r="O244" s="99">
        <v>5.0288180804059754</v>
      </c>
      <c r="P244" s="99">
        <v>4.5922274568042951</v>
      </c>
      <c r="Q244" s="99">
        <v>5.3674734661068264</v>
      </c>
      <c r="R244" s="99">
        <v>5.5583900414155485</v>
      </c>
      <c r="S244" s="99">
        <v>5.0515167740564806</v>
      </c>
      <c r="T244" s="99">
        <v>6.070844661135915</v>
      </c>
      <c r="U244" s="99">
        <v>6.8923708696437558</v>
      </c>
      <c r="V244" s="99">
        <v>6.2247178493071997</v>
      </c>
      <c r="W244" s="99">
        <v>7.583481283048398</v>
      </c>
      <c r="DA244" s="63" t="s">
        <v>2780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3.4965588113980419</v>
      </c>
      <c r="M245" s="99">
        <v>4.019790846560535</v>
      </c>
      <c r="N245" s="99">
        <v>4.3988750181884955</v>
      </c>
      <c r="O245" s="99">
        <v>5.1834611146676535</v>
      </c>
      <c r="P245" s="99">
        <v>5.6540460670782284</v>
      </c>
      <c r="Q245" s="99">
        <v>6.476533240194386</v>
      </c>
      <c r="R245" s="99">
        <v>6.7283216098339977</v>
      </c>
      <c r="S245" s="99">
        <v>7.4046004087435948</v>
      </c>
      <c r="T245" s="99">
        <v>8.8451727568195402</v>
      </c>
      <c r="U245" s="99">
        <v>11.00593505655295</v>
      </c>
      <c r="V245" s="99">
        <v>9.8890385216657855</v>
      </c>
      <c r="W245" s="99">
        <v>12.232796449504091</v>
      </c>
      <c r="DA245" s="63" t="s">
        <v>2781</v>
      </c>
    </row>
    <row r="246" spans="1:105" ht="12" customHeight="1" x14ac:dyDescent="0.25">
      <c r="A246" s="121" t="s">
        <v>54</v>
      </c>
      <c r="B246" s="123">
        <v>3.0780027600021129</v>
      </c>
      <c r="C246" s="123">
        <v>3.4222655338746648</v>
      </c>
      <c r="D246" s="123">
        <v>3.0779678292474224</v>
      </c>
      <c r="E246" s="123">
        <v>3.3809491679887973</v>
      </c>
      <c r="F246" s="123">
        <v>3.5617358492983109</v>
      </c>
      <c r="G246" s="123">
        <v>3.4841232526327142</v>
      </c>
      <c r="H246" s="123">
        <v>3.119746688649085</v>
      </c>
      <c r="I246" s="123">
        <v>3.488722614360217</v>
      </c>
      <c r="J246" s="123">
        <v>2.9692459081642473</v>
      </c>
      <c r="K246" s="123">
        <v>2.7564878842575942</v>
      </c>
      <c r="L246" s="123">
        <v>2.4606749312040557</v>
      </c>
      <c r="M246" s="123">
        <v>2.7671670836775286</v>
      </c>
      <c r="N246" s="123">
        <v>2.8639523146069665</v>
      </c>
      <c r="O246" s="123">
        <v>2.7789064146154567</v>
      </c>
      <c r="P246" s="123">
        <v>3.1961532018334928</v>
      </c>
      <c r="Q246" s="123">
        <v>3.3718746493043659</v>
      </c>
      <c r="R246" s="123">
        <v>3.4458908209856887</v>
      </c>
      <c r="S246" s="123">
        <v>4.1014268053074838</v>
      </c>
      <c r="T246" s="123">
        <v>3.9496294126718676</v>
      </c>
      <c r="U246" s="123">
        <v>4.1508019835163026</v>
      </c>
      <c r="V246" s="123">
        <v>4.3650257394840892</v>
      </c>
      <c r="W246" s="123">
        <v>5.0654203186119995</v>
      </c>
      <c r="DA246" s="130" t="s">
        <v>2782</v>
      </c>
    </row>
    <row r="247" spans="1:105" ht="12" customHeight="1" x14ac:dyDescent="0.25">
      <c r="A247" s="97" t="s">
        <v>50</v>
      </c>
      <c r="B247" s="99">
        <v>4.4039733046921352</v>
      </c>
      <c r="C247" s="99">
        <v>4.5242328085351362</v>
      </c>
      <c r="D247" s="99">
        <v>4.0555334029802639</v>
      </c>
      <c r="E247" s="99">
        <v>3.9406956845907914</v>
      </c>
      <c r="F247" s="99">
        <v>4.2323974569413592</v>
      </c>
      <c r="G247" s="99">
        <v>4.4557961930031231</v>
      </c>
      <c r="H247" s="99">
        <v>4.0685181087998732</v>
      </c>
      <c r="I247" s="99">
        <v>4.1318028051214508</v>
      </c>
      <c r="J247" s="99">
        <v>3.9343605926825171</v>
      </c>
      <c r="K247" s="99">
        <v>3.6699716471014012</v>
      </c>
      <c r="L247" s="99">
        <v>3.2137138632903586</v>
      </c>
      <c r="M247" s="99">
        <v>3.4779456753423865</v>
      </c>
      <c r="N247" s="99">
        <v>3.5664196816461136</v>
      </c>
      <c r="O247" s="99">
        <v>3.5864948829486281</v>
      </c>
      <c r="P247" s="99">
        <v>3.980769574557363</v>
      </c>
      <c r="Q247" s="99">
        <v>4.3207231597425269</v>
      </c>
      <c r="R247" s="99">
        <v>4.9232061695046605</v>
      </c>
      <c r="S247" s="99">
        <v>5.5376286075748329</v>
      </c>
      <c r="T247" s="99">
        <v>3.2107315442120776</v>
      </c>
      <c r="U247" s="99">
        <v>6.5657038832672168</v>
      </c>
      <c r="V247" s="99">
        <v>4.1053908760867648</v>
      </c>
      <c r="W247" s="99">
        <v>8.2627286729650482</v>
      </c>
      <c r="DA247" s="63" t="s">
        <v>2783</v>
      </c>
    </row>
    <row r="248" spans="1:105" ht="12" customHeight="1" x14ac:dyDescent="0.25">
      <c r="A248" s="109" t="s">
        <v>120</v>
      </c>
      <c r="B248" s="110">
        <v>2.9997803258122615</v>
      </c>
      <c r="C248" s="110">
        <v>3.351422594667806</v>
      </c>
      <c r="D248" s="110">
        <v>3.0141984185125352</v>
      </c>
      <c r="E248" s="110">
        <v>3.345682964643613</v>
      </c>
      <c r="F248" s="110">
        <v>3.5190484827388406</v>
      </c>
      <c r="G248" s="110">
        <v>3.4196500297245116</v>
      </c>
      <c r="H248" s="110">
        <v>3.0499592547312431</v>
      </c>
      <c r="I248" s="110">
        <v>3.4401292476324712</v>
      </c>
      <c r="J248" s="110">
        <v>2.8935781143871346</v>
      </c>
      <c r="K248" s="110">
        <v>2.6857805628620306</v>
      </c>
      <c r="L248" s="110">
        <v>2.403206954180467</v>
      </c>
      <c r="M248" s="110">
        <v>2.711546147691942</v>
      </c>
      <c r="N248" s="110">
        <v>2.8085927989936574</v>
      </c>
      <c r="O248" s="110">
        <v>2.7249947214400523</v>
      </c>
      <c r="P248" s="110">
        <v>3.1581348600435724</v>
      </c>
      <c r="Q248" s="110">
        <v>3.332775855311088</v>
      </c>
      <c r="R248" s="110">
        <v>3.398742458798913</v>
      </c>
      <c r="S248" s="110">
        <v>4.066167497572688</v>
      </c>
      <c r="T248" s="110">
        <v>3.9645417914838759</v>
      </c>
      <c r="U248" s="110">
        <v>4.0951005966315384</v>
      </c>
      <c r="V248" s="110">
        <v>4.3708991032981608</v>
      </c>
      <c r="W248" s="110">
        <v>4.9760574784638552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94.759254352033466</v>
      </c>
      <c r="C250" s="118">
        <f t="shared" si="115"/>
        <v>87.008845566262039</v>
      </c>
      <c r="D250" s="118">
        <f t="shared" si="115"/>
        <v>160.47913019629704</v>
      </c>
      <c r="E250" s="118">
        <f t="shared" si="115"/>
        <v>65.535700189502975</v>
      </c>
      <c r="F250" s="118">
        <f t="shared" si="115"/>
        <v>22.692695678453092</v>
      </c>
      <c r="G250" s="118">
        <f t="shared" si="115"/>
        <v>42.737363189658396</v>
      </c>
      <c r="H250" s="118">
        <f t="shared" si="115"/>
        <v>107.97821510361915</v>
      </c>
      <c r="I250" s="118">
        <f t="shared" si="115"/>
        <v>73.81927655231614</v>
      </c>
      <c r="J250" s="118">
        <f t="shared" si="115"/>
        <v>120.18101442474523</v>
      </c>
      <c r="K250" s="118">
        <f t="shared" si="115"/>
        <v>124.20085003306964</v>
      </c>
      <c r="L250" s="118">
        <f t="shared" si="115"/>
        <v>91.563233359119295</v>
      </c>
      <c r="M250" s="118">
        <f t="shared" si="115"/>
        <v>44.5625049329864</v>
      </c>
      <c r="N250" s="118">
        <f t="shared" si="115"/>
        <v>140.73874820779716</v>
      </c>
      <c r="O250" s="118">
        <f t="shared" si="115"/>
        <v>107.19160838438084</v>
      </c>
      <c r="P250" s="118">
        <f t="shared" si="115"/>
        <v>20.218119227242227</v>
      </c>
      <c r="Q250" s="118">
        <f t="shared" si="115"/>
        <v>21.495892494639286</v>
      </c>
      <c r="R250" s="118">
        <f t="shared" ref="R250:V250" si="116">R251+R254+R256+R265</f>
        <v>114.79960011721035</v>
      </c>
      <c r="S250" s="118">
        <f t="shared" si="116"/>
        <v>118.65014003184186</v>
      </c>
      <c r="T250" s="118">
        <f t="shared" si="116"/>
        <v>112.70753824282551</v>
      </c>
      <c r="U250" s="118">
        <f t="shared" si="116"/>
        <v>101.58208286026314</v>
      </c>
      <c r="V250" s="118">
        <f t="shared" si="116"/>
        <v>108.79960970605786</v>
      </c>
      <c r="W250" s="118">
        <f t="shared" ref="W250" si="117">W251+W254+W256+W265</f>
        <v>135.56026402436132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84.07604523033848</v>
      </c>
      <c r="C251" s="123">
        <f t="shared" si="118"/>
        <v>77.482632930136702</v>
      </c>
      <c r="D251" s="123">
        <f t="shared" si="118"/>
        <v>151.03499116213987</v>
      </c>
      <c r="E251" s="123">
        <f t="shared" si="118"/>
        <v>55.653338458496862</v>
      </c>
      <c r="F251" s="123">
        <f t="shared" si="118"/>
        <v>12.835632420531139</v>
      </c>
      <c r="G251" s="123">
        <f t="shared" si="118"/>
        <v>32.871203719029687</v>
      </c>
      <c r="H251" s="123">
        <f t="shared" si="118"/>
        <v>98.209243035951431</v>
      </c>
      <c r="I251" s="123">
        <f t="shared" si="118"/>
        <v>63.093641104088292</v>
      </c>
      <c r="J251" s="123">
        <f t="shared" si="118"/>
        <v>110.45659662457544</v>
      </c>
      <c r="K251" s="123">
        <f t="shared" si="118"/>
        <v>115.94208922377273</v>
      </c>
      <c r="L251" s="123">
        <f t="shared" si="118"/>
        <v>83.86005063787438</v>
      </c>
      <c r="M251" s="123">
        <f t="shared" si="118"/>
        <v>36.14949203666071</v>
      </c>
      <c r="N251" s="123">
        <f t="shared" si="118"/>
        <v>131.36807538147676</v>
      </c>
      <c r="O251" s="123">
        <f t="shared" si="118"/>
        <v>96.554061199959975</v>
      </c>
      <c r="P251" s="123">
        <f t="shared" si="118"/>
        <v>9.1590220657092871</v>
      </c>
      <c r="Q251" s="123">
        <f t="shared" si="118"/>
        <v>8.9734926614938288</v>
      </c>
      <c r="R251" s="123">
        <f t="shared" ref="R251:V251" si="119">SUM(R252:R253)</f>
        <v>101.85496770353613</v>
      </c>
      <c r="S251" s="123">
        <f t="shared" si="119"/>
        <v>104.58498903934573</v>
      </c>
      <c r="T251" s="123">
        <f t="shared" si="119"/>
        <v>96.281013890402576</v>
      </c>
      <c r="U251" s="123">
        <f t="shared" si="119"/>
        <v>82.400721534404013</v>
      </c>
      <c r="V251" s="123">
        <f t="shared" si="119"/>
        <v>90.500124288050671</v>
      </c>
      <c r="W251" s="123">
        <f t="shared" ref="W251" si="120">SUM(W252:W253)</f>
        <v>113.33039388727268</v>
      </c>
      <c r="DA251" s="130" t="s">
        <v>2936</v>
      </c>
    </row>
    <row r="252" spans="1:105" ht="12" customHeight="1" x14ac:dyDescent="0.25">
      <c r="A252" s="97" t="s">
        <v>74</v>
      </c>
      <c r="B252" s="99">
        <v>82.06094868525588</v>
      </c>
      <c r="C252" s="99">
        <v>75.658075669609985</v>
      </c>
      <c r="D252" s="99">
        <v>147.55852240814758</v>
      </c>
      <c r="E252" s="99">
        <v>54.393418216409081</v>
      </c>
      <c r="F252" s="99">
        <v>12.550104179772934</v>
      </c>
      <c r="G252" s="99">
        <v>32.152511842548392</v>
      </c>
      <c r="H252" s="99">
        <v>96.1079179391445</v>
      </c>
      <c r="I252" s="99">
        <v>61.767454214067996</v>
      </c>
      <c r="J252" s="99">
        <v>108.16777635856722</v>
      </c>
      <c r="K252" s="99">
        <v>113.56934385861177</v>
      </c>
      <c r="L252" s="99">
        <v>82.216875370715968</v>
      </c>
      <c r="M252" s="99">
        <v>35.449616267460783</v>
      </c>
      <c r="N252" s="99">
        <v>128.87282772231714</v>
      </c>
      <c r="O252" s="99">
        <v>94.715993428465808</v>
      </c>
      <c r="P252" s="99">
        <v>8.9834212877169364</v>
      </c>
      <c r="Q252" s="99">
        <v>8.8073238974940118</v>
      </c>
      <c r="R252" s="99">
        <v>99.987988892660098</v>
      </c>
      <c r="S252" s="99">
        <v>102.65912387774152</v>
      </c>
      <c r="T252" s="99">
        <v>94.448801849334671</v>
      </c>
      <c r="U252" s="99">
        <v>80.850120056395781</v>
      </c>
      <c r="V252" s="99">
        <v>88.802344121842552</v>
      </c>
      <c r="W252" s="99">
        <v>111.26665955959206</v>
      </c>
      <c r="DA252" s="63" t="s">
        <v>2937</v>
      </c>
    </row>
    <row r="253" spans="1:105" ht="12" customHeight="1" x14ac:dyDescent="0.25">
      <c r="A253" s="97" t="s">
        <v>53</v>
      </c>
      <c r="B253" s="99">
        <v>2.0150965450825984</v>
      </c>
      <c r="C253" s="99">
        <v>1.8245572605267191</v>
      </c>
      <c r="D253" s="99">
        <v>3.4764687539922825</v>
      </c>
      <c r="E253" s="99">
        <v>1.2599202420877811</v>
      </c>
      <c r="F253" s="99">
        <v>0.28552824075820538</v>
      </c>
      <c r="G253" s="99">
        <v>0.71869187648129718</v>
      </c>
      <c r="H253" s="99">
        <v>2.1013250968069266</v>
      </c>
      <c r="I253" s="99">
        <v>1.3261868900202971</v>
      </c>
      <c r="J253" s="99">
        <v>2.2888202660082189</v>
      </c>
      <c r="K253" s="99">
        <v>2.3727453651609509</v>
      </c>
      <c r="L253" s="99">
        <v>1.6431752671584148</v>
      </c>
      <c r="M253" s="99">
        <v>0.69987576919993022</v>
      </c>
      <c r="N253" s="99">
        <v>2.4952476591596215</v>
      </c>
      <c r="O253" s="99">
        <v>1.8380677714941656</v>
      </c>
      <c r="P253" s="99">
        <v>0.17560077799235138</v>
      </c>
      <c r="Q253" s="99">
        <v>0.16616876399981681</v>
      </c>
      <c r="R253" s="99">
        <v>1.8669788108760317</v>
      </c>
      <c r="S253" s="99">
        <v>1.9258651616042013</v>
      </c>
      <c r="T253" s="99">
        <v>1.8322120410679006</v>
      </c>
      <c r="U253" s="99">
        <v>1.550601478008236</v>
      </c>
      <c r="V253" s="99">
        <v>1.6977801662081262</v>
      </c>
      <c r="W253" s="99">
        <v>2.0637343276806197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1.0906843657760687E-2</v>
      </c>
      <c r="C254" s="123">
        <f t="shared" si="121"/>
        <v>2.517550012597964E-2</v>
      </c>
      <c r="D254" s="123">
        <f t="shared" si="121"/>
        <v>4.0290630485477742E-2</v>
      </c>
      <c r="E254" s="123">
        <f t="shared" si="121"/>
        <v>6.0279988868609691E-2</v>
      </c>
      <c r="F254" s="123">
        <f t="shared" si="121"/>
        <v>6.6862527300135935E-2</v>
      </c>
      <c r="G254" s="123">
        <f t="shared" si="121"/>
        <v>8.9016001974281833E-2</v>
      </c>
      <c r="H254" s="123">
        <f t="shared" si="121"/>
        <v>0.12488548300052363</v>
      </c>
      <c r="I254" s="123">
        <f t="shared" si="121"/>
        <v>0.20096443541425976</v>
      </c>
      <c r="J254" s="123">
        <f t="shared" si="121"/>
        <v>0.18345273400587223</v>
      </c>
      <c r="K254" s="123">
        <f t="shared" si="121"/>
        <v>0.21456929995664065</v>
      </c>
      <c r="L254" s="123">
        <f t="shared" si="121"/>
        <v>0.27108664622748507</v>
      </c>
      <c r="M254" s="123">
        <f t="shared" si="121"/>
        <v>0.36868798495130078</v>
      </c>
      <c r="N254" s="123">
        <f t="shared" si="121"/>
        <v>0.60650026713952254</v>
      </c>
      <c r="O254" s="123">
        <f t="shared" si="121"/>
        <v>0.45037735690538988</v>
      </c>
      <c r="P254" s="123">
        <f t="shared" si="121"/>
        <v>0.25215861105870363</v>
      </c>
      <c r="Q254" s="123">
        <f t="shared" si="121"/>
        <v>0.29325891464874471</v>
      </c>
      <c r="R254" s="123">
        <f t="shared" si="121"/>
        <v>0.22054966331935166</v>
      </c>
      <c r="S254" s="123">
        <f t="shared" si="121"/>
        <v>0.20386918418609137</v>
      </c>
      <c r="T254" s="123">
        <f t="shared" si="121"/>
        <v>0.2574847432925666</v>
      </c>
      <c r="U254" s="123">
        <f t="shared" si="121"/>
        <v>0.32350640156492405</v>
      </c>
      <c r="V254" s="123">
        <f t="shared" si="121"/>
        <v>0.45666937733320018</v>
      </c>
      <c r="W254" s="123">
        <f t="shared" si="121"/>
        <v>0.51089939060870115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1.0906843657760687E-2</v>
      </c>
      <c r="C255" s="99">
        <f>RES_hhdet_tess!C29</f>
        <v>2.517550012597964E-2</v>
      </c>
      <c r="D255" s="99">
        <f>RES_hhdet_tess!D29</f>
        <v>4.0290630485477742E-2</v>
      </c>
      <c r="E255" s="99">
        <f>RES_hhdet_tess!E29</f>
        <v>6.0279988868609691E-2</v>
      </c>
      <c r="F255" s="99">
        <f>RES_hhdet_tess!F29</f>
        <v>6.6862527300135935E-2</v>
      </c>
      <c r="G255" s="99">
        <f>RES_hhdet_tess!G29</f>
        <v>8.9016001974281833E-2</v>
      </c>
      <c r="H255" s="99">
        <f>RES_hhdet_tess!H29</f>
        <v>0.12488548300052363</v>
      </c>
      <c r="I255" s="99">
        <f>RES_hhdet_tess!I29</f>
        <v>0.20096443541425976</v>
      </c>
      <c r="J255" s="99">
        <f>RES_hhdet_tess!J29</f>
        <v>0.18345273400587223</v>
      </c>
      <c r="K255" s="99">
        <f>RES_hhdet_tess!K29</f>
        <v>0.21456929995664065</v>
      </c>
      <c r="L255" s="99">
        <f>RES_hhdet_tess!L29</f>
        <v>0.27108664622748507</v>
      </c>
      <c r="M255" s="99">
        <f>RES_hhdet_tess!M29</f>
        <v>0.36868798495130078</v>
      </c>
      <c r="N255" s="99">
        <f>RES_hhdet_tess!N29</f>
        <v>0.60650026713952254</v>
      </c>
      <c r="O255" s="99">
        <f>RES_hhdet_tess!O29</f>
        <v>0.45037735690538988</v>
      </c>
      <c r="P255" s="99">
        <f>RES_hhdet_tess!P29</f>
        <v>0.25215861105870363</v>
      </c>
      <c r="Q255" s="99">
        <f>RES_hhdet_tess!Q29</f>
        <v>0.29325891464874471</v>
      </c>
      <c r="R255" s="99">
        <f>RES_hhdet_tess!R29</f>
        <v>0.22054966331935166</v>
      </c>
      <c r="S255" s="99">
        <f>RES_hhdet_tess!S29</f>
        <v>0.20386918418609137</v>
      </c>
      <c r="T255" s="99">
        <f>RES_hhdet_tess!T29</f>
        <v>0.2574847432925666</v>
      </c>
      <c r="U255" s="99">
        <f>RES_hhdet_tess!U29</f>
        <v>0.32350640156492405</v>
      </c>
      <c r="V255" s="99">
        <f>RES_hhdet_tess!V29</f>
        <v>0.45666937733320018</v>
      </c>
      <c r="W255" s="99">
        <f>RES_hhdet_tess!W29</f>
        <v>0.51089939060870115</v>
      </c>
      <c r="DA255" s="63" t="s">
        <v>2940</v>
      </c>
    </row>
    <row r="256" spans="1:105" ht="12" customHeight="1" x14ac:dyDescent="0.25">
      <c r="A256" s="121" t="s">
        <v>55</v>
      </c>
      <c r="B256" s="123">
        <v>8.441171491715405</v>
      </c>
      <c r="C256" s="123">
        <v>7.0100585095081378</v>
      </c>
      <c r="D256" s="123">
        <v>7.1581672063726032</v>
      </c>
      <c r="E256" s="123">
        <v>7.3426519941025603</v>
      </c>
      <c r="F256" s="123">
        <v>7.168962474395598</v>
      </c>
      <c r="G256" s="123">
        <v>7.207568204648453</v>
      </c>
      <c r="H256" s="123">
        <v>7.3351905257967021</v>
      </c>
      <c r="I256" s="123">
        <v>7.9339490258251066</v>
      </c>
      <c r="J256" s="123">
        <v>7.3400557106849016</v>
      </c>
      <c r="K256" s="123">
        <v>5.9973427859792432</v>
      </c>
      <c r="L256" s="123">
        <v>5.601303032491546</v>
      </c>
      <c r="M256" s="123">
        <v>5.9835165590907566</v>
      </c>
      <c r="N256" s="123">
        <v>6.6287186700376974</v>
      </c>
      <c r="O256" s="123">
        <v>8.1000188548539676</v>
      </c>
      <c r="P256" s="123">
        <v>8.3748022070329515</v>
      </c>
      <c r="Q256" s="123">
        <v>9.6481914775805429</v>
      </c>
      <c r="R256" s="123">
        <v>10.063778910161144</v>
      </c>
      <c r="S256" s="123">
        <v>10.656787355962832</v>
      </c>
      <c r="T256" s="123">
        <v>13.040168286671065</v>
      </c>
      <c r="U256" s="123">
        <v>15.556643854307769</v>
      </c>
      <c r="V256" s="123">
        <v>14.310652997912698</v>
      </c>
      <c r="W256" s="123">
        <v>17.558656746839677</v>
      </c>
      <c r="DA256" s="130" t="s">
        <v>2941</v>
      </c>
    </row>
    <row r="257" spans="1:105" ht="12" customHeight="1" x14ac:dyDescent="0.25">
      <c r="A257" s="97" t="s">
        <v>141</v>
      </c>
      <c r="B257" s="99">
        <v>7.6150121140079632</v>
      </c>
      <c r="C257" s="99">
        <v>7.4527699829241865</v>
      </c>
      <c r="D257" s="99">
        <v>7.4182828276315096</v>
      </c>
      <c r="E257" s="99">
        <v>7.2681571061397072</v>
      </c>
      <c r="F257" s="99">
        <v>7.2205080946848774</v>
      </c>
      <c r="G257" s="99">
        <v>7.3191312615442845</v>
      </c>
      <c r="H257" s="99">
        <v>7.4240822783192346</v>
      </c>
      <c r="I257" s="99">
        <v>7.5513455890699941</v>
      </c>
      <c r="J257" s="99">
        <v>7.2932908691613729</v>
      </c>
      <c r="K257" s="99">
        <v>7.3086705353812933</v>
      </c>
      <c r="L257" s="99">
        <v>7.1059687574471049</v>
      </c>
      <c r="M257" s="99">
        <v>7.1251310418428524</v>
      </c>
      <c r="N257" s="99">
        <v>7.1691588128682397</v>
      </c>
      <c r="O257" s="99">
        <v>7.5105758266135689</v>
      </c>
      <c r="P257" s="99">
        <v>8.4654548992729879</v>
      </c>
      <c r="Q257" s="99">
        <v>9.0972294708910617</v>
      </c>
      <c r="R257" s="99">
        <v>9.7024103822510277</v>
      </c>
      <c r="S257" s="99">
        <v>11.769050152920277</v>
      </c>
      <c r="T257" s="99">
        <v>15.751487922607659</v>
      </c>
      <c r="U257" s="99">
        <v>12.964100003236588</v>
      </c>
      <c r="V257" s="99">
        <v>17.299473121139478</v>
      </c>
      <c r="W257" s="99">
        <v>20.304845194241814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8.5585589008480625</v>
      </c>
      <c r="C261" s="102">
        <v>6.9078232278681382</v>
      </c>
      <c r="D261" s="102">
        <v>7.0935074133751899</v>
      </c>
      <c r="E261" s="102">
        <v>7.3622670426719132</v>
      </c>
      <c r="F261" s="102">
        <v>7.155487078509724</v>
      </c>
      <c r="G261" s="102">
        <v>7.179402725795021</v>
      </c>
      <c r="H261" s="102">
        <v>7.3157626622976339</v>
      </c>
      <c r="I261" s="102">
        <v>8.0107635947723654</v>
      </c>
      <c r="J261" s="102">
        <v>7.3481133119470119</v>
      </c>
      <c r="K261" s="102">
        <v>5.8245775511637623</v>
      </c>
      <c r="L261" s="102">
        <v>5.4294453965718761</v>
      </c>
      <c r="M261" s="102">
        <v>5.8608032960488998</v>
      </c>
      <c r="N261" s="102">
        <v>6.5749332392667208</v>
      </c>
      <c r="O261" s="102">
        <v>8.1479372761603219</v>
      </c>
      <c r="P261" s="102">
        <v>8.3717818815785012</v>
      </c>
      <c r="Q261" s="102">
        <v>9.6710405297999351</v>
      </c>
      <c r="R261" s="102">
        <v>10.07986123744946</v>
      </c>
      <c r="S261" s="102">
        <v>10.622711371557664</v>
      </c>
      <c r="T261" s="102">
        <v>12.925196601140403</v>
      </c>
      <c r="U261" s="102">
        <v>15.678691065799477</v>
      </c>
      <c r="V261" s="102">
        <v>14.159536135979932</v>
      </c>
      <c r="W261" s="102">
        <v>17.399280036656748</v>
      </c>
      <c r="DA261" s="131" t="s">
        <v>2946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5.4297322316900996</v>
      </c>
      <c r="M262" s="105">
        <v>5.8579442960768642</v>
      </c>
      <c r="N262" s="105">
        <v>6.5670855061758777</v>
      </c>
      <c r="O262" s="105">
        <v>8.139973866444068</v>
      </c>
      <c r="P262" s="105">
        <v>8.3543119931047176</v>
      </c>
      <c r="Q262" s="105">
        <v>9.636848702308761</v>
      </c>
      <c r="R262" s="105">
        <v>10.038626817332018</v>
      </c>
      <c r="S262" s="105">
        <v>10.591014509924216</v>
      </c>
      <c r="T262" s="105">
        <v>12.935772311024779</v>
      </c>
      <c r="U262" s="105">
        <v>15.652251159158256</v>
      </c>
      <c r="V262" s="105">
        <v>14.117710727522853</v>
      </c>
      <c r="W262" s="105">
        <v>17.403228644308335</v>
      </c>
      <c r="DA262" s="132" t="s">
        <v>2947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1.933173420292057</v>
      </c>
      <c r="M263" s="99">
        <v>1.8381534495163303</v>
      </c>
      <c r="N263" s="99">
        <v>2.1682104879873827</v>
      </c>
      <c r="O263" s="99">
        <v>2.9565127517764154</v>
      </c>
      <c r="P263" s="99">
        <v>2.7002659260264887</v>
      </c>
      <c r="Q263" s="99">
        <v>3.1603154621143767</v>
      </c>
      <c r="R263" s="99">
        <v>3.3103052074980202</v>
      </c>
      <c r="S263" s="99">
        <v>3.1864141011806231</v>
      </c>
      <c r="T263" s="99">
        <v>4.0905995542052365</v>
      </c>
      <c r="U263" s="99">
        <v>4.6463161026053026</v>
      </c>
      <c r="V263" s="99">
        <v>4.228672205857066</v>
      </c>
      <c r="W263" s="99">
        <v>5.1704321948042438</v>
      </c>
      <c r="DA263" s="63" t="s">
        <v>2948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3.4965588113980419</v>
      </c>
      <c r="M264" s="99">
        <v>4.019790846560535</v>
      </c>
      <c r="N264" s="99">
        <v>4.3988750181884955</v>
      </c>
      <c r="O264" s="99">
        <v>5.1834611146676535</v>
      </c>
      <c r="P264" s="99">
        <v>5.6540460670782284</v>
      </c>
      <c r="Q264" s="99">
        <v>6.476533240194386</v>
      </c>
      <c r="R264" s="99">
        <v>6.7283216098339977</v>
      </c>
      <c r="S264" s="99">
        <v>7.4046004087435948</v>
      </c>
      <c r="T264" s="99">
        <v>8.8451727568195402</v>
      </c>
      <c r="U264" s="99">
        <v>11.00593505655295</v>
      </c>
      <c r="V264" s="99">
        <v>9.8890385216657855</v>
      </c>
      <c r="W264" s="99">
        <v>12.232796449504091</v>
      </c>
      <c r="DA264" s="63" t="s">
        <v>2949</v>
      </c>
    </row>
    <row r="265" spans="1:105" ht="12" customHeight="1" x14ac:dyDescent="0.25">
      <c r="A265" s="121" t="s">
        <v>54</v>
      </c>
      <c r="B265" s="123">
        <v>2.2311307863218186</v>
      </c>
      <c r="C265" s="123">
        <v>2.4909786264912137</v>
      </c>
      <c r="D265" s="123">
        <v>2.2456811972990689</v>
      </c>
      <c r="E265" s="123">
        <v>2.4794297480349465</v>
      </c>
      <c r="F265" s="123">
        <v>2.6212382562262171</v>
      </c>
      <c r="G265" s="123">
        <v>2.5695752640059784</v>
      </c>
      <c r="H265" s="123">
        <v>2.3088960588704848</v>
      </c>
      <c r="I265" s="123">
        <v>2.5907219869884832</v>
      </c>
      <c r="J265" s="123">
        <v>2.200909355479006</v>
      </c>
      <c r="K265" s="123">
        <v>2.0468487233610326</v>
      </c>
      <c r="L265" s="123">
        <v>1.830793042525876</v>
      </c>
      <c r="M265" s="123">
        <v>2.0608083522836269</v>
      </c>
      <c r="N265" s="123">
        <v>2.1354538891431827</v>
      </c>
      <c r="O265" s="123">
        <v>2.0871509726615098</v>
      </c>
      <c r="P265" s="123">
        <v>2.4321363434412859</v>
      </c>
      <c r="Q265" s="123">
        <v>2.5809494409161724</v>
      </c>
      <c r="R265" s="123">
        <v>2.6603038401937242</v>
      </c>
      <c r="S265" s="123">
        <v>3.2044944523472072</v>
      </c>
      <c r="T265" s="123">
        <v>3.1288713224592986</v>
      </c>
      <c r="U265" s="123">
        <v>3.3012110699864352</v>
      </c>
      <c r="V265" s="123">
        <v>3.5321630427612947</v>
      </c>
      <c r="W265" s="123">
        <v>4.1603139996402625</v>
      </c>
      <c r="DA265" s="130" t="s">
        <v>2950</v>
      </c>
    </row>
    <row r="266" spans="1:105" ht="12" customHeight="1" x14ac:dyDescent="0.25">
      <c r="A266" s="97" t="s">
        <v>50</v>
      </c>
      <c r="B266" s="99">
        <v>2.568114107824722</v>
      </c>
      <c r="C266" s="99">
        <v>2.6465196621604212</v>
      </c>
      <c r="D266" s="99">
        <v>2.3758123538145073</v>
      </c>
      <c r="E266" s="99">
        <v>2.311169852108073</v>
      </c>
      <c r="F266" s="99">
        <v>2.4875477268410533</v>
      </c>
      <c r="G266" s="99">
        <v>2.6246029347055564</v>
      </c>
      <c r="H266" s="99">
        <v>2.403435964102266</v>
      </c>
      <c r="I266" s="99">
        <v>2.4430310671834263</v>
      </c>
      <c r="J266" s="99">
        <v>2.3274759689600977</v>
      </c>
      <c r="K266" s="99">
        <v>2.1723777675419611</v>
      </c>
      <c r="L266" s="99">
        <v>1.9029586935059459</v>
      </c>
      <c r="M266" s="99">
        <v>2.0597801673059672</v>
      </c>
      <c r="N266" s="99">
        <v>2.1127084543471106</v>
      </c>
      <c r="O266" s="99">
        <v>2.1259175200499589</v>
      </c>
      <c r="P266" s="99">
        <v>2.3614130416463746</v>
      </c>
      <c r="Q266" s="99">
        <v>2.5640628479728389</v>
      </c>
      <c r="R266" s="99">
        <v>2.9234384552866737</v>
      </c>
      <c r="S266" s="99">
        <v>3.2906323423119992</v>
      </c>
      <c r="T266" s="99">
        <v>1.9083020011790481</v>
      </c>
      <c r="U266" s="99">
        <v>3.9138499864125214</v>
      </c>
      <c r="V266" s="99">
        <v>2.4562604067298213</v>
      </c>
      <c r="W266" s="99">
        <v>4.9833275645935915</v>
      </c>
      <c r="DA266" s="63" t="s">
        <v>2951</v>
      </c>
    </row>
    <row r="267" spans="1:105" ht="12" customHeight="1" x14ac:dyDescent="0.25">
      <c r="A267" s="109" t="s">
        <v>120</v>
      </c>
      <c r="B267" s="110">
        <v>2.211251268036214</v>
      </c>
      <c r="C267" s="110">
        <v>2.4809792513850146</v>
      </c>
      <c r="D267" s="110">
        <v>2.2371923681174599</v>
      </c>
      <c r="E267" s="110">
        <v>2.4900307746221575</v>
      </c>
      <c r="F267" s="110">
        <v>2.6297476096294186</v>
      </c>
      <c r="G267" s="110">
        <v>2.5659240238286194</v>
      </c>
      <c r="H267" s="110">
        <v>2.3019421211265412</v>
      </c>
      <c r="I267" s="110">
        <v>2.60188202446367</v>
      </c>
      <c r="J267" s="110">
        <v>2.1909861654565321</v>
      </c>
      <c r="K267" s="110">
        <v>2.037132269897485</v>
      </c>
      <c r="L267" s="110">
        <v>1.8252857389912167</v>
      </c>
      <c r="M267" s="110">
        <v>2.0608888113907162</v>
      </c>
      <c r="N267" s="110">
        <v>2.137246394121787</v>
      </c>
      <c r="O267" s="110">
        <v>2.0845630577887415</v>
      </c>
      <c r="P267" s="110">
        <v>2.4355632189866125</v>
      </c>
      <c r="Q267" s="110">
        <v>2.5816452795157767</v>
      </c>
      <c r="R267" s="110">
        <v>2.651905926946077</v>
      </c>
      <c r="S267" s="110">
        <v>3.2023797339524114</v>
      </c>
      <c r="T267" s="110">
        <v>3.1535047567432377</v>
      </c>
      <c r="U267" s="110">
        <v>3.2870801285564615</v>
      </c>
      <c r="V267" s="110">
        <v>3.55650171410629</v>
      </c>
      <c r="W267" s="110">
        <v>4.1373112668745762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39.009449906152547</v>
      </c>
      <c r="C269" s="118">
        <f t="shared" si="122"/>
        <v>35.515269987463277</v>
      </c>
      <c r="D269" s="118">
        <f t="shared" si="122"/>
        <v>68.152509628017398</v>
      </c>
      <c r="E269" s="118">
        <f t="shared" si="122"/>
        <v>25.461736674350494</v>
      </c>
      <c r="F269" s="118">
        <f t="shared" si="122"/>
        <v>6.3505856203528088</v>
      </c>
      <c r="G269" s="118">
        <f t="shared" si="122"/>
        <v>14.949843735509575</v>
      </c>
      <c r="H269" s="118">
        <f t="shared" si="122"/>
        <v>41.709417854843899</v>
      </c>
      <c r="I269" s="118">
        <f t="shared" si="122"/>
        <v>26.682854857036286</v>
      </c>
      <c r="J269" s="118">
        <f t="shared" si="122"/>
        <v>45.641679324296582</v>
      </c>
      <c r="K269" s="118">
        <f t="shared" si="122"/>
        <v>47.237519335690571</v>
      </c>
      <c r="L269" s="118">
        <f t="shared" si="122"/>
        <v>33.847157271024379</v>
      </c>
      <c r="M269" s="118">
        <f t="shared" si="122"/>
        <v>14.629953969348396</v>
      </c>
      <c r="N269" s="118">
        <f t="shared" si="122"/>
        <v>51.80612507642968</v>
      </c>
      <c r="O269" s="118">
        <f t="shared" si="122"/>
        <v>37.091187830810782</v>
      </c>
      <c r="P269" s="118">
        <f t="shared" si="122"/>
        <v>3.67563158709001</v>
      </c>
      <c r="Q269" s="118">
        <f t="shared" si="122"/>
        <v>3.5718946667026152</v>
      </c>
      <c r="R269" s="118">
        <f t="shared" ref="R269:V269" si="123">R270+R273+R275+R284</f>
        <v>38.418649683893214</v>
      </c>
      <c r="S269" s="118">
        <f t="shared" si="123"/>
        <v>38.891133362727523</v>
      </c>
      <c r="T269" s="118">
        <f t="shared" si="123"/>
        <v>35.286219122421045</v>
      </c>
      <c r="U269" s="118">
        <f t="shared" si="123"/>
        <v>29.501143368230448</v>
      </c>
      <c r="V269" s="118">
        <f t="shared" si="123"/>
        <v>31.36186850070305</v>
      </c>
      <c r="W269" s="118">
        <f t="shared" ref="W269" si="124">W270+W273+W275+W284</f>
        <v>37.280887671228456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38.514390709385808</v>
      </c>
      <c r="C270" s="123">
        <f t="shared" si="125"/>
        <v>34.816378084523322</v>
      </c>
      <c r="D270" s="123">
        <f t="shared" si="125"/>
        <v>67.426669883281576</v>
      </c>
      <c r="E270" s="123">
        <f t="shared" si="125"/>
        <v>24.725230216333134</v>
      </c>
      <c r="F270" s="123">
        <f t="shared" si="125"/>
        <v>5.6220839072514233</v>
      </c>
      <c r="G270" s="123">
        <f t="shared" si="125"/>
        <v>14.229459805937942</v>
      </c>
      <c r="H270" s="123">
        <f t="shared" si="125"/>
        <v>41.060013856885362</v>
      </c>
      <c r="I270" s="123">
        <f t="shared" si="125"/>
        <v>26.064377717067877</v>
      </c>
      <c r="J270" s="123">
        <f t="shared" si="125"/>
        <v>45.110050745516467</v>
      </c>
      <c r="K270" s="123">
        <f t="shared" si="125"/>
        <v>46.810561233718715</v>
      </c>
      <c r="L270" s="123">
        <f t="shared" si="125"/>
        <v>33.482614584496218</v>
      </c>
      <c r="M270" s="123">
        <f t="shared" si="125"/>
        <v>14.276103962697821</v>
      </c>
      <c r="N270" s="123">
        <f t="shared" si="125"/>
        <v>51.46742067391439</v>
      </c>
      <c r="O270" s="123">
        <f t="shared" si="125"/>
        <v>36.810668916012766</v>
      </c>
      <c r="P270" s="123">
        <f t="shared" si="125"/>
        <v>3.4862099797414694</v>
      </c>
      <c r="Q270" s="123">
        <f t="shared" si="125"/>
        <v>3.4109636430247732</v>
      </c>
      <c r="R270" s="123">
        <f t="shared" ref="R270:V270" si="126">SUM(R271:R272)</f>
        <v>38.268856509283253</v>
      </c>
      <c r="S270" s="123">
        <f t="shared" si="126"/>
        <v>38.739626905406304</v>
      </c>
      <c r="T270" s="123">
        <f t="shared" si="126"/>
        <v>35.08366408634209</v>
      </c>
      <c r="U270" s="123">
        <f t="shared" si="126"/>
        <v>29.30398741641023</v>
      </c>
      <c r="V270" s="123">
        <f t="shared" si="126"/>
        <v>31.10185709595898</v>
      </c>
      <c r="W270" s="123">
        <f t="shared" ref="W270" si="127">SUM(W271:W272)</f>
        <v>36.939465952170444</v>
      </c>
      <c r="DA270" s="130" t="s">
        <v>3104</v>
      </c>
    </row>
    <row r="271" spans="1:105" ht="12" customHeight="1" x14ac:dyDescent="0.25">
      <c r="A271" s="97" t="s">
        <v>74</v>
      </c>
      <c r="B271" s="99">
        <v>38.514390709385808</v>
      </c>
      <c r="C271" s="99">
        <v>34.816378084523322</v>
      </c>
      <c r="D271" s="99">
        <v>67.426669883281576</v>
      </c>
      <c r="E271" s="99">
        <v>24.725230216333134</v>
      </c>
      <c r="F271" s="99">
        <v>5.6220839072514233</v>
      </c>
      <c r="G271" s="99">
        <v>14.229459805937942</v>
      </c>
      <c r="H271" s="99">
        <v>41.060013856885362</v>
      </c>
      <c r="I271" s="99">
        <v>26.064377717067877</v>
      </c>
      <c r="J271" s="99">
        <v>45.110050745516467</v>
      </c>
      <c r="K271" s="99">
        <v>46.810561233718715</v>
      </c>
      <c r="L271" s="99">
        <v>33.482614584496218</v>
      </c>
      <c r="M271" s="99">
        <v>14.276103962697821</v>
      </c>
      <c r="N271" s="99">
        <v>51.46742067391439</v>
      </c>
      <c r="O271" s="99">
        <v>36.810668916012766</v>
      </c>
      <c r="P271" s="99">
        <v>3.4862099797414694</v>
      </c>
      <c r="Q271" s="99">
        <v>3.4109636430247732</v>
      </c>
      <c r="R271" s="99">
        <v>38.268856509283253</v>
      </c>
      <c r="S271" s="99">
        <v>38.739626905406304</v>
      </c>
      <c r="T271" s="99">
        <v>35.08366408634209</v>
      </c>
      <c r="U271" s="99">
        <v>29.30398741641023</v>
      </c>
      <c r="V271" s="99">
        <v>31.10185709595898</v>
      </c>
      <c r="W271" s="99">
        <v>36.939465952170444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0.43933022024929413</v>
      </c>
      <c r="C275" s="123">
        <v>0.63681277083606513</v>
      </c>
      <c r="D275" s="123">
        <v>0.6694238100838551</v>
      </c>
      <c r="E275" s="123">
        <v>0.68345012681197814</v>
      </c>
      <c r="F275" s="123">
        <v>0.67096889768071633</v>
      </c>
      <c r="G275" s="123">
        <v>0.65740206186959527</v>
      </c>
      <c r="H275" s="123">
        <v>0.58608132853330841</v>
      </c>
      <c r="I275" s="123">
        <v>0.55253739505171617</v>
      </c>
      <c r="J275" s="123">
        <v>0.46665195808590193</v>
      </c>
      <c r="K275" s="123">
        <v>0.36706462471546036</v>
      </c>
      <c r="L275" s="123">
        <v>0.31278101953745674</v>
      </c>
      <c r="M275" s="123">
        <v>0.2965126432320313</v>
      </c>
      <c r="N275" s="123">
        <v>0.27952281888121044</v>
      </c>
      <c r="O275" s="123">
        <v>0.22953541037020703</v>
      </c>
      <c r="P275" s="123">
        <v>0.14763038849694346</v>
      </c>
      <c r="Q275" s="123">
        <v>0.12208756600480326</v>
      </c>
      <c r="R275" s="123">
        <v>0.11520485976053886</v>
      </c>
      <c r="S275" s="123">
        <v>0.1213638595372321</v>
      </c>
      <c r="T275" s="123">
        <v>0.18812655064891856</v>
      </c>
      <c r="U275" s="123">
        <v>0.16352987926436452</v>
      </c>
      <c r="V275" s="123">
        <v>0.23938159166132</v>
      </c>
      <c r="W275" s="123">
        <v>0.29038813654275142</v>
      </c>
      <c r="DA275" s="130" t="s">
        <v>3109</v>
      </c>
    </row>
    <row r="276" spans="1:105" ht="12" customHeight="1" x14ac:dyDescent="0.25">
      <c r="A276" s="97" t="s">
        <v>141</v>
      </c>
      <c r="B276" s="99">
        <v>3.5312868794090795</v>
      </c>
      <c r="C276" s="99">
        <v>3.3944157777875104</v>
      </c>
      <c r="D276" s="99">
        <v>3.3624047519255562</v>
      </c>
      <c r="E276" s="99">
        <v>3.2790868617933184</v>
      </c>
      <c r="F276" s="99">
        <v>3.2375360188752969</v>
      </c>
      <c r="G276" s="99">
        <v>3.2613621796241112</v>
      </c>
      <c r="H276" s="99">
        <v>3.2676832667269924</v>
      </c>
      <c r="I276" s="99">
        <v>3.3046547235711814</v>
      </c>
      <c r="J276" s="99">
        <v>3.1750144293279718</v>
      </c>
      <c r="K276" s="99">
        <v>3.1531692986524487</v>
      </c>
      <c r="L276" s="99">
        <v>3.0515768286055818</v>
      </c>
      <c r="M276" s="99">
        <v>3.0498443303866081</v>
      </c>
      <c r="N276" s="99">
        <v>3.0529015151123038</v>
      </c>
      <c r="O276" s="99">
        <v>3.0940436438677903</v>
      </c>
      <c r="P276" s="99">
        <v>3.338782176007145</v>
      </c>
      <c r="Q276" s="99">
        <v>3.3713609298183531</v>
      </c>
      <c r="R276" s="99">
        <v>3.2768419885272069</v>
      </c>
      <c r="S276" s="99">
        <v>3.7228623237532141</v>
      </c>
      <c r="T276" s="99">
        <v>4.6887929880483936</v>
      </c>
      <c r="U276" s="99">
        <v>3.7451548819760339</v>
      </c>
      <c r="V276" s="99">
        <v>4.7587906776045541</v>
      </c>
      <c r="W276" s="99">
        <v>5.3121264349757764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5.5728976517441443E-2</v>
      </c>
      <c r="C284" s="123">
        <v>6.2079132103888816E-2</v>
      </c>
      <c r="D284" s="123">
        <v>5.6415934651961035E-2</v>
      </c>
      <c r="E284" s="123">
        <v>5.3056331205381169E-2</v>
      </c>
      <c r="F284" s="123">
        <v>5.7532815420669278E-2</v>
      </c>
      <c r="G284" s="123">
        <v>6.2981867702037508E-2</v>
      </c>
      <c r="H284" s="123">
        <v>6.3322669425227893E-2</v>
      </c>
      <c r="I284" s="123">
        <v>6.5939744916692924E-2</v>
      </c>
      <c r="J284" s="123">
        <v>6.4976620694208106E-2</v>
      </c>
      <c r="K284" s="123">
        <v>5.9893477256393705E-2</v>
      </c>
      <c r="L284" s="123">
        <v>5.1761666990709894E-2</v>
      </c>
      <c r="M284" s="123">
        <v>5.7337363418544236E-2</v>
      </c>
      <c r="N284" s="123">
        <v>5.9181583634079091E-2</v>
      </c>
      <c r="O284" s="123">
        <v>5.0983504427815157E-2</v>
      </c>
      <c r="P284" s="123">
        <v>4.1791218851597145E-2</v>
      </c>
      <c r="Q284" s="123">
        <v>3.8843457673038859E-2</v>
      </c>
      <c r="R284" s="123">
        <v>3.4588314849423055E-2</v>
      </c>
      <c r="S284" s="123">
        <v>3.0142597783983312E-2</v>
      </c>
      <c r="T284" s="123">
        <v>1.4428485430038537E-2</v>
      </c>
      <c r="U284" s="123">
        <v>3.3626072555854883E-2</v>
      </c>
      <c r="V284" s="123">
        <v>2.0629813082747417E-2</v>
      </c>
      <c r="W284" s="123">
        <v>5.1033582515260544E-2</v>
      </c>
      <c r="DA284" s="130" t="s">
        <v>3118</v>
      </c>
    </row>
    <row r="285" spans="1:105" ht="12" customHeight="1" x14ac:dyDescent="0.25">
      <c r="A285" s="97" t="s">
        <v>50</v>
      </c>
      <c r="B285" s="99">
        <v>1.0004065758938654</v>
      </c>
      <c r="C285" s="99">
        <v>1.027724724786842</v>
      </c>
      <c r="D285" s="99">
        <v>0.92125496782099692</v>
      </c>
      <c r="E285" s="99">
        <v>0.89516843171164429</v>
      </c>
      <c r="F285" s="99">
        <v>0.96143140631879898</v>
      </c>
      <c r="G285" s="99">
        <v>1.0121786632025895</v>
      </c>
      <c r="H285" s="99">
        <v>0.92420457359497943</v>
      </c>
      <c r="I285" s="99">
        <v>0.93858032521138901</v>
      </c>
      <c r="J285" s="99">
        <v>0.8937293522337606</v>
      </c>
      <c r="K285" s="99">
        <v>0.83367075935555435</v>
      </c>
      <c r="L285" s="99">
        <v>0.73002724118503803</v>
      </c>
      <c r="M285" s="99">
        <v>0.79005013961077653</v>
      </c>
      <c r="N285" s="99">
        <v>0.81014789488273131</v>
      </c>
      <c r="O285" s="99">
        <v>0.81470817761061065</v>
      </c>
      <c r="P285" s="99">
        <v>0.90427161655645061</v>
      </c>
      <c r="Q285" s="99">
        <v>0.98149547296711248</v>
      </c>
      <c r="R285" s="99">
        <v>1.118355513464679</v>
      </c>
      <c r="S285" s="99">
        <v>1.2579277144966989</v>
      </c>
      <c r="T285" s="99">
        <v>0.72934977758321562</v>
      </c>
      <c r="U285" s="99">
        <v>1.4914652941229811</v>
      </c>
      <c r="V285" s="99">
        <v>0.93258059141186955</v>
      </c>
      <c r="W285" s="99">
        <v>1.8769614453507406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0.44861618015389648</v>
      </c>
      <c r="D290" s="117">
        <f t="shared" si="129"/>
        <v>0.28079841775526826</v>
      </c>
      <c r="E290" s="117">
        <f t="shared" si="129"/>
        <v>5.8496214831774439E-2</v>
      </c>
      <c r="F290" s="117">
        <f t="shared" si="129"/>
        <v>7.7039153216702266E-2</v>
      </c>
      <c r="G290" s="117">
        <f t="shared" si="129"/>
        <v>0.102351941189836</v>
      </c>
      <c r="H290" s="117">
        <f t="shared" si="129"/>
        <v>1.1714867451509396</v>
      </c>
      <c r="I290" s="117">
        <f t="shared" si="129"/>
        <v>0.22896220614008045</v>
      </c>
      <c r="J290" s="117">
        <f t="shared" si="129"/>
        <v>0.21282178434114701</v>
      </c>
      <c r="K290" s="117">
        <f t="shared" si="129"/>
        <v>0.18003691768962146</v>
      </c>
      <c r="L290" s="117">
        <f t="shared" si="129"/>
        <v>4.8967595428805667E-2</v>
      </c>
      <c r="M290" s="117">
        <f t="shared" si="129"/>
        <v>0</v>
      </c>
      <c r="N290" s="117">
        <f t="shared" si="129"/>
        <v>0</v>
      </c>
      <c r="O290" s="117">
        <f t="shared" si="129"/>
        <v>7.5006596907341072E-2</v>
      </c>
      <c r="P290" s="117">
        <f t="shared" si="129"/>
        <v>4.4859704728310804E-3</v>
      </c>
      <c r="Q290" s="117">
        <f t="shared" si="129"/>
        <v>0</v>
      </c>
      <c r="R290" s="117">
        <f t="shared" ref="R290:V290" si="130">R291+R294+R296+R305</f>
        <v>5.3812656114609433E-2</v>
      </c>
      <c r="S290" s="117">
        <f t="shared" si="130"/>
        <v>3.7264354914068799E-2</v>
      </c>
      <c r="T290" s="117">
        <f t="shared" si="130"/>
        <v>6.2233776673014538E-2</v>
      </c>
      <c r="U290" s="117">
        <f t="shared" si="130"/>
        <v>7.4396731363279928E-2</v>
      </c>
      <c r="V290" s="117">
        <f t="shared" si="130"/>
        <v>8.52671264625601E-2</v>
      </c>
      <c r="W290" s="117">
        <f t="shared" ref="W290" si="131">W291+W294+W296+W305</f>
        <v>0.18248872735633623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0.40052717017835049</v>
      </c>
      <c r="D291" s="122">
        <f t="shared" si="132"/>
        <v>0.26477313083112286</v>
      </c>
      <c r="E291" s="122">
        <f t="shared" si="132"/>
        <v>4.983548344525611E-2</v>
      </c>
      <c r="F291" s="122">
        <f t="shared" si="132"/>
        <v>4.3821061731979083E-2</v>
      </c>
      <c r="G291" s="122">
        <f t="shared" si="132"/>
        <v>7.8642194846147415E-2</v>
      </c>
      <c r="H291" s="122">
        <f t="shared" si="132"/>
        <v>1.063289330505617</v>
      </c>
      <c r="I291" s="122">
        <f t="shared" si="132"/>
        <v>0.19453047180996333</v>
      </c>
      <c r="J291" s="122">
        <f t="shared" si="132"/>
        <v>0.19458185180148463</v>
      </c>
      <c r="K291" s="122">
        <f t="shared" si="132"/>
        <v>0.16731613098291789</v>
      </c>
      <c r="L291" s="122">
        <f t="shared" si="132"/>
        <v>4.51160645993888E-2</v>
      </c>
      <c r="M291" s="122">
        <f t="shared" si="132"/>
        <v>0</v>
      </c>
      <c r="N291" s="122">
        <f t="shared" si="132"/>
        <v>0</v>
      </c>
      <c r="O291" s="122">
        <f t="shared" si="132"/>
        <v>6.6040707442892435E-2</v>
      </c>
      <c r="P291" s="122">
        <f t="shared" si="132"/>
        <v>1.7291743106344168E-3</v>
      </c>
      <c r="Q291" s="122">
        <f t="shared" si="132"/>
        <v>0</v>
      </c>
      <c r="R291" s="122">
        <f t="shared" ref="R291:V291" si="133">SUM(R292:R293)</f>
        <v>4.5538620908695537E-2</v>
      </c>
      <c r="S291" s="122">
        <f t="shared" si="133"/>
        <v>3.1389106258384418E-2</v>
      </c>
      <c r="T291" s="122">
        <f t="shared" si="133"/>
        <v>5.030451228512952E-2</v>
      </c>
      <c r="U291" s="122">
        <f t="shared" si="133"/>
        <v>5.4253450977505363E-2</v>
      </c>
      <c r="V291" s="122">
        <f t="shared" si="133"/>
        <v>6.4601795888207206E-2</v>
      </c>
      <c r="W291" s="122">
        <f t="shared" ref="W291" si="134">SUM(W292:W293)</f>
        <v>0.13504963533331449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0.39526251958926806</v>
      </c>
      <c r="D292" s="98">
        <v>0.26133520712433056</v>
      </c>
      <c r="E292" s="98">
        <v>4.9192101106858128E-2</v>
      </c>
      <c r="F292" s="98">
        <v>4.3259196002813374E-2</v>
      </c>
      <c r="G292" s="98">
        <v>7.7640292921943729E-2</v>
      </c>
      <c r="H292" s="98">
        <v>1.0498863947256365</v>
      </c>
      <c r="I292" s="98">
        <v>0.19209443883558669</v>
      </c>
      <c r="J292" s="98">
        <v>0.19215127728671344</v>
      </c>
      <c r="K292" s="98">
        <v>0.16522594261285214</v>
      </c>
      <c r="L292" s="98">
        <v>4.4569318368160422E-2</v>
      </c>
      <c r="M292" s="98">
        <v>0</v>
      </c>
      <c r="N292" s="98">
        <v>0</v>
      </c>
      <c r="O292" s="98">
        <v>6.5189324569901924E-2</v>
      </c>
      <c r="P292" s="98">
        <v>1.7057247860479503E-3</v>
      </c>
      <c r="Q292" s="98">
        <v>0</v>
      </c>
      <c r="R292" s="98">
        <v>4.4917457477791627E-2</v>
      </c>
      <c r="S292" s="98">
        <v>3.0953962044393761E-2</v>
      </c>
      <c r="T292" s="98">
        <v>4.957767789875564E-2</v>
      </c>
      <c r="U292" s="98">
        <v>5.3473300454232237E-2</v>
      </c>
      <c r="V292" s="98">
        <v>6.3670470723115921E-2</v>
      </c>
      <c r="W292" s="98">
        <v>0.13315299806268624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5.2646505890824374E-3</v>
      </c>
      <c r="D293" s="98">
        <v>3.4379237067922843E-3</v>
      </c>
      <c r="E293" s="98">
        <v>6.4338233839798028E-4</v>
      </c>
      <c r="F293" s="98">
        <v>5.6186572916570832E-4</v>
      </c>
      <c r="G293" s="98">
        <v>1.0019019242036892E-3</v>
      </c>
      <c r="H293" s="98">
        <v>1.340293577998047E-2</v>
      </c>
      <c r="I293" s="98">
        <v>2.4360329743766331E-3</v>
      </c>
      <c r="J293" s="98">
        <v>2.4305745147711975E-3</v>
      </c>
      <c r="K293" s="98">
        <v>2.0901883700657469E-3</v>
      </c>
      <c r="L293" s="98">
        <v>5.4674623122837984E-4</v>
      </c>
      <c r="M293" s="98">
        <v>0</v>
      </c>
      <c r="N293" s="98">
        <v>0</v>
      </c>
      <c r="O293" s="98">
        <v>8.5138287299050847E-4</v>
      </c>
      <c r="P293" s="98">
        <v>2.3449524586466594E-5</v>
      </c>
      <c r="Q293" s="98">
        <v>0</v>
      </c>
      <c r="R293" s="98">
        <v>6.2116343090391139E-4</v>
      </c>
      <c r="S293" s="98">
        <v>4.351442139906551E-4</v>
      </c>
      <c r="T293" s="98">
        <v>7.268343863738809E-4</v>
      </c>
      <c r="U293" s="98">
        <v>7.801505232731251E-4</v>
      </c>
      <c r="V293" s="98">
        <v>9.3132516509128276E-4</v>
      </c>
      <c r="W293" s="98">
        <v>1.896637270628243E-3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1.982513812130048E-4</v>
      </c>
      <c r="D294" s="122">
        <f t="shared" si="135"/>
        <v>1.096270739565681E-4</v>
      </c>
      <c r="E294" s="122">
        <f t="shared" si="135"/>
        <v>8.6341548528906764E-5</v>
      </c>
      <c r="F294" s="122">
        <f t="shared" si="135"/>
        <v>2.8913679326689136E-4</v>
      </c>
      <c r="G294" s="122">
        <f t="shared" si="135"/>
        <v>2.3405118562008784E-4</v>
      </c>
      <c r="H294" s="122">
        <f t="shared" si="135"/>
        <v>8.8971986124126068E-4</v>
      </c>
      <c r="I294" s="122">
        <f t="shared" si="135"/>
        <v>3.9471416749864533E-4</v>
      </c>
      <c r="J294" s="122">
        <f t="shared" si="135"/>
        <v>1.7859016294086169E-4</v>
      </c>
      <c r="K294" s="122">
        <f t="shared" si="135"/>
        <v>2.125307339761904E-4</v>
      </c>
      <c r="L294" s="122">
        <f t="shared" si="135"/>
        <v>6.1958739010496954E-5</v>
      </c>
      <c r="M294" s="122">
        <f t="shared" si="135"/>
        <v>0</v>
      </c>
      <c r="N294" s="122">
        <f t="shared" si="135"/>
        <v>0</v>
      </c>
      <c r="O294" s="122">
        <f t="shared" si="135"/>
        <v>8.5677482781267884E-5</v>
      </c>
      <c r="P294" s="122">
        <f t="shared" si="135"/>
        <v>2.4053861379066363E-5</v>
      </c>
      <c r="Q294" s="122">
        <f t="shared" si="135"/>
        <v>0</v>
      </c>
      <c r="R294" s="122">
        <f t="shared" si="135"/>
        <v>1.2503128991031795E-4</v>
      </c>
      <c r="S294" s="122">
        <f t="shared" si="135"/>
        <v>6.0108669856372005E-5</v>
      </c>
      <c r="T294" s="122">
        <f t="shared" si="135"/>
        <v>1.7771566548545399E-4</v>
      </c>
      <c r="U294" s="122">
        <f t="shared" si="135"/>
        <v>1.5134110024396432E-4</v>
      </c>
      <c r="V294" s="122">
        <f t="shared" si="135"/>
        <v>1.6005977823080987E-4</v>
      </c>
      <c r="W294" s="122">
        <f t="shared" si="135"/>
        <v>1.4191509736629891E-4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1.982513812130048E-4</v>
      </c>
      <c r="D295" s="98">
        <v>1.096270739565681E-4</v>
      </c>
      <c r="E295" s="98">
        <v>8.6341548528906764E-5</v>
      </c>
      <c r="F295" s="98">
        <v>2.8913679326689136E-4</v>
      </c>
      <c r="G295" s="98">
        <v>2.3405118562008784E-4</v>
      </c>
      <c r="H295" s="98">
        <v>8.8971986124126068E-4</v>
      </c>
      <c r="I295" s="98">
        <v>3.9471416749864533E-4</v>
      </c>
      <c r="J295" s="98">
        <v>1.7859016294086169E-4</v>
      </c>
      <c r="K295" s="98">
        <v>2.125307339761904E-4</v>
      </c>
      <c r="L295" s="98">
        <v>6.1958739010496954E-5</v>
      </c>
      <c r="M295" s="98">
        <v>0</v>
      </c>
      <c r="N295" s="98">
        <v>0</v>
      </c>
      <c r="O295" s="98">
        <v>8.5677482781267884E-5</v>
      </c>
      <c r="P295" s="98">
        <v>2.4053861379066363E-5</v>
      </c>
      <c r="Q295" s="98">
        <v>0</v>
      </c>
      <c r="R295" s="98">
        <v>1.2503128991031795E-4</v>
      </c>
      <c r="S295" s="98">
        <v>6.0108669856372005E-5</v>
      </c>
      <c r="T295" s="98">
        <v>1.7771566548545399E-4</v>
      </c>
      <c r="U295" s="98">
        <v>1.5134110024396432E-4</v>
      </c>
      <c r="V295" s="98">
        <v>1.6005977823080987E-4</v>
      </c>
      <c r="W295" s="98">
        <v>1.4191509736629891E-4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3.8057394101227007E-2</v>
      </c>
      <c r="D296" s="122">
        <v>1.2867433119383254E-2</v>
      </c>
      <c r="E296" s="122">
        <v>6.8278920463680608E-3</v>
      </c>
      <c r="F296" s="122">
        <v>2.5716318813574595E-2</v>
      </c>
      <c r="G296" s="122">
        <v>1.8382571563338734E-2</v>
      </c>
      <c r="H296" s="122">
        <v>8.6132166893860315E-2</v>
      </c>
      <c r="I296" s="122">
        <v>2.7123066156788712E-2</v>
      </c>
      <c r="J296" s="122">
        <v>1.4582228924091396E-2</v>
      </c>
      <c r="K296" s="122">
        <v>9.803403348774881E-3</v>
      </c>
      <c r="L296" s="122">
        <v>2.8635503184251329E-3</v>
      </c>
      <c r="M296" s="122">
        <v>0</v>
      </c>
      <c r="N296" s="122">
        <v>0</v>
      </c>
      <c r="O296" s="122">
        <v>7.3046029790872534E-3</v>
      </c>
      <c r="P296" s="122">
        <v>2.1938852864358707E-3</v>
      </c>
      <c r="Q296" s="122">
        <v>0</v>
      </c>
      <c r="R296" s="122">
        <v>6.5785035974036147E-3</v>
      </c>
      <c r="S296" s="122">
        <v>4.499012684044075E-3</v>
      </c>
      <c r="T296" s="122">
        <v>9.426506472994995E-3</v>
      </c>
      <c r="U296" s="122">
        <v>1.6733451540895582E-2</v>
      </c>
      <c r="V296" s="122">
        <v>1.6608173544560571E-2</v>
      </c>
      <c r="W296" s="122">
        <v>3.86418755658142E-2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1.6993363112278427E-2</v>
      </c>
      <c r="D297" s="98">
        <v>3.0303581236136548E-3</v>
      </c>
      <c r="E297" s="98">
        <v>1.3654211908837328E-3</v>
      </c>
      <c r="F297" s="98">
        <v>4.0302610450307095E-3</v>
      </c>
      <c r="G297" s="98">
        <v>2.383355819812763E-3</v>
      </c>
      <c r="H297" s="98">
        <v>1.1850935413717647E-2</v>
      </c>
      <c r="I297" s="98">
        <v>3.2365309259365085E-3</v>
      </c>
      <c r="J297" s="98">
        <v>1.1922669005623001E-3</v>
      </c>
      <c r="K297" s="98">
        <v>5.8731327546017388E-4</v>
      </c>
      <c r="L297" s="98">
        <v>9.3270535613646256E-5</v>
      </c>
      <c r="M297" s="98">
        <v>0</v>
      </c>
      <c r="N297" s="98">
        <v>0</v>
      </c>
      <c r="O297" s="98">
        <v>3.314176596779688E-4</v>
      </c>
      <c r="P297" s="98">
        <v>0</v>
      </c>
      <c r="Q297" s="98">
        <v>0</v>
      </c>
      <c r="R297" s="98">
        <v>3.4577521112203754E-4</v>
      </c>
      <c r="S297" s="98">
        <v>1.0000583977254069E-4</v>
      </c>
      <c r="T297" s="98">
        <v>9.0024640283217533E-4</v>
      </c>
      <c r="U297" s="98">
        <v>6.1381905986337146E-4</v>
      </c>
      <c r="V297" s="98">
        <v>1.4676923663076481E-3</v>
      </c>
      <c r="W297" s="98">
        <v>2.1512610874030022E-3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2.1064030988948584E-2</v>
      </c>
      <c r="D301" s="101">
        <v>9.8370749957695999E-3</v>
      </c>
      <c r="E301" s="101">
        <v>5.462470855484328E-3</v>
      </c>
      <c r="F301" s="101">
        <v>2.1686057768543886E-2</v>
      </c>
      <c r="G301" s="101">
        <v>1.5999215743525971E-2</v>
      </c>
      <c r="H301" s="101">
        <v>7.4281231480142665E-2</v>
      </c>
      <c r="I301" s="101">
        <v>2.3886535230852202E-2</v>
      </c>
      <c r="J301" s="101">
        <v>1.3389962023529097E-2</v>
      </c>
      <c r="K301" s="101">
        <v>9.2160900733147064E-3</v>
      </c>
      <c r="L301" s="101">
        <v>1.081386224174767E-3</v>
      </c>
      <c r="M301" s="101">
        <v>0</v>
      </c>
      <c r="N301" s="101">
        <v>0</v>
      </c>
      <c r="O301" s="101">
        <v>6.9010569950243225E-3</v>
      </c>
      <c r="P301" s="101">
        <v>2.1938852864358707E-3</v>
      </c>
      <c r="Q301" s="101">
        <v>0</v>
      </c>
      <c r="R301" s="101">
        <v>5.9826483525391855E-3</v>
      </c>
      <c r="S301" s="101">
        <v>3.0241085658963339E-3</v>
      </c>
      <c r="T301" s="101">
        <v>3.5959924656838904E-3</v>
      </c>
      <c r="U301" s="101">
        <v>1.5995405906304806E-2</v>
      </c>
      <c r="V301" s="101">
        <v>1.2364336071962053E-2</v>
      </c>
      <c r="W301" s="101">
        <v>3.528093902239568E-2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1.6888935586367197E-3</v>
      </c>
      <c r="M302" s="104">
        <v>0</v>
      </c>
      <c r="N302" s="104">
        <v>0</v>
      </c>
      <c r="O302" s="104">
        <v>7.2128324384961829E-5</v>
      </c>
      <c r="P302" s="104">
        <v>0</v>
      </c>
      <c r="Q302" s="104">
        <v>0</v>
      </c>
      <c r="R302" s="104">
        <v>2.5008003374239166E-4</v>
      </c>
      <c r="S302" s="104">
        <v>1.3748982783752008E-3</v>
      </c>
      <c r="T302" s="104">
        <v>4.9302676044789299E-3</v>
      </c>
      <c r="U302" s="104">
        <v>1.2422657472740411E-4</v>
      </c>
      <c r="V302" s="104">
        <v>2.77614510629087E-3</v>
      </c>
      <c r="W302" s="104">
        <v>1.2096754560155197E-3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8.1911379891700211E-4</v>
      </c>
      <c r="M303" s="98">
        <v>0</v>
      </c>
      <c r="N303" s="98">
        <v>0</v>
      </c>
      <c r="O303" s="98">
        <v>3.4753987817867859E-5</v>
      </c>
      <c r="P303" s="98">
        <v>0</v>
      </c>
      <c r="Q303" s="98">
        <v>0</v>
      </c>
      <c r="R303" s="98">
        <v>1.0701083918808752E-4</v>
      </c>
      <c r="S303" s="98">
        <v>5.3805437496449017E-4</v>
      </c>
      <c r="T303" s="98">
        <v>1.9949542828136511E-3</v>
      </c>
      <c r="U303" s="98">
        <v>4.7114917801778848E-5</v>
      </c>
      <c r="V303" s="98">
        <v>1.0525228586677259E-3</v>
      </c>
      <c r="W303" s="98">
        <v>4.5236535891683027E-4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8.6977975971971747E-4</v>
      </c>
      <c r="M304" s="98">
        <v>0</v>
      </c>
      <c r="N304" s="98">
        <v>0</v>
      </c>
      <c r="O304" s="98">
        <v>3.737433656709397E-5</v>
      </c>
      <c r="P304" s="98">
        <v>0</v>
      </c>
      <c r="Q304" s="98">
        <v>0</v>
      </c>
      <c r="R304" s="98">
        <v>1.4306919455430413E-4</v>
      </c>
      <c r="S304" s="98">
        <v>8.3684390341071048E-4</v>
      </c>
      <c r="T304" s="98">
        <v>2.9353133216652788E-3</v>
      </c>
      <c r="U304" s="98">
        <v>7.7111656925625254E-5</v>
      </c>
      <c r="V304" s="98">
        <v>1.7236222476231444E-3</v>
      </c>
      <c r="W304" s="98">
        <v>7.5731009709868952E-4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9.8333644931060185E-3</v>
      </c>
      <c r="D305" s="122">
        <v>3.0482267308055704E-3</v>
      </c>
      <c r="E305" s="122">
        <v>1.746497791621361E-3</v>
      </c>
      <c r="F305" s="122">
        <v>7.2126358778816903E-3</v>
      </c>
      <c r="G305" s="122">
        <v>5.0931235947297522E-3</v>
      </c>
      <c r="H305" s="122">
        <v>2.1175527890221011E-2</v>
      </c>
      <c r="I305" s="122">
        <v>6.9139540058297672E-3</v>
      </c>
      <c r="J305" s="122">
        <v>3.479113452630145E-3</v>
      </c>
      <c r="K305" s="122">
        <v>2.704852623952475E-3</v>
      </c>
      <c r="L305" s="122">
        <v>9.2602177198123519E-4</v>
      </c>
      <c r="M305" s="122">
        <v>0</v>
      </c>
      <c r="N305" s="122">
        <v>0</v>
      </c>
      <c r="O305" s="122">
        <v>1.5756090025801155E-3</v>
      </c>
      <c r="P305" s="122">
        <v>5.3885701438172683E-4</v>
      </c>
      <c r="Q305" s="122">
        <v>0</v>
      </c>
      <c r="R305" s="122">
        <v>1.5705003185999677E-3</v>
      </c>
      <c r="S305" s="122">
        <v>1.3161273017839299E-3</v>
      </c>
      <c r="T305" s="122">
        <v>2.3250422494045632E-3</v>
      </c>
      <c r="U305" s="122">
        <v>3.2584877446350303E-3</v>
      </c>
      <c r="V305" s="122">
        <v>3.897097251561519E-3</v>
      </c>
      <c r="W305" s="122">
        <v>8.6553013598412408E-3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9.7544403187869902E-4</v>
      </c>
      <c r="D306" s="98">
        <v>2.4141725044475606E-4</v>
      </c>
      <c r="E306" s="98">
        <v>8.801712731771794E-5</v>
      </c>
      <c r="F306" s="98">
        <v>5.0496207018892268E-4</v>
      </c>
      <c r="G306" s="98">
        <v>4.6593504885128776E-4</v>
      </c>
      <c r="H306" s="98">
        <v>2.1627339655688788E-3</v>
      </c>
      <c r="I306" s="98">
        <v>6.1900308457584331E-4</v>
      </c>
      <c r="J306" s="98">
        <v>4.1260248734094796E-4</v>
      </c>
      <c r="K306" s="98">
        <v>2.199777866799697E-4</v>
      </c>
      <c r="L306" s="98">
        <v>4.8153294267725202E-5</v>
      </c>
      <c r="M306" s="98">
        <v>0</v>
      </c>
      <c r="N306" s="98">
        <v>0</v>
      </c>
      <c r="O306" s="98">
        <v>8.0741083901669837E-5</v>
      </c>
      <c r="P306" s="98">
        <v>0</v>
      </c>
      <c r="Q306" s="98">
        <v>0</v>
      </c>
      <c r="R306" s="98">
        <v>7.3926789121497649E-5</v>
      </c>
      <c r="S306" s="98">
        <v>4.1464338177166068E-5</v>
      </c>
      <c r="T306" s="98">
        <v>0</v>
      </c>
      <c r="U306" s="98">
        <v>1.9568054809968369E-4</v>
      </c>
      <c r="V306" s="98">
        <v>1.2234258617474863E-4</v>
      </c>
      <c r="W306" s="98">
        <v>6.8022271325941515E-4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8.8579204612273203E-3</v>
      </c>
      <c r="D307" s="33">
        <v>2.8068094803608144E-3</v>
      </c>
      <c r="E307" s="33">
        <v>1.6584806643036431E-3</v>
      </c>
      <c r="F307" s="33">
        <v>6.7076738076927676E-3</v>
      </c>
      <c r="G307" s="33">
        <v>4.6271885458784648E-3</v>
      </c>
      <c r="H307" s="33">
        <v>1.9012793924652133E-2</v>
      </c>
      <c r="I307" s="33">
        <v>6.2949509212539235E-3</v>
      </c>
      <c r="J307" s="33">
        <v>3.0665109652891973E-3</v>
      </c>
      <c r="K307" s="33">
        <v>2.4848748372725054E-3</v>
      </c>
      <c r="L307" s="33">
        <v>8.7786847771350999E-4</v>
      </c>
      <c r="M307" s="33">
        <v>0</v>
      </c>
      <c r="N307" s="33">
        <v>0</v>
      </c>
      <c r="O307" s="33">
        <v>1.4948679186784458E-3</v>
      </c>
      <c r="P307" s="33">
        <v>5.3885701438172683E-4</v>
      </c>
      <c r="Q307" s="33">
        <v>0</v>
      </c>
      <c r="R307" s="33">
        <v>1.4965735294784699E-3</v>
      </c>
      <c r="S307" s="33">
        <v>1.2746629636067638E-3</v>
      </c>
      <c r="T307" s="33">
        <v>2.3250422494045632E-3</v>
      </c>
      <c r="U307" s="33">
        <v>3.0628071965353464E-3</v>
      </c>
      <c r="V307" s="33">
        <v>3.7747546653867704E-3</v>
      </c>
      <c r="W307" s="33">
        <v>7.9750786465818263E-3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0.25186046703748538</v>
      </c>
      <c r="D309" s="117">
        <f t="shared" si="136"/>
        <v>0.15902607293236606</v>
      </c>
      <c r="E309" s="117">
        <f t="shared" si="136"/>
        <v>3.3752880152945773E-2</v>
      </c>
      <c r="F309" s="117">
        <f t="shared" si="136"/>
        <v>4.5856165400403485E-2</v>
      </c>
      <c r="G309" s="117">
        <f t="shared" si="136"/>
        <v>6.063944216676196E-2</v>
      </c>
      <c r="H309" s="117">
        <f t="shared" si="136"/>
        <v>0.6935356453145427</v>
      </c>
      <c r="I309" s="117">
        <f t="shared" si="136"/>
        <v>0.13764978451568508</v>
      </c>
      <c r="J309" s="117">
        <f t="shared" si="136"/>
        <v>0.12879195373762711</v>
      </c>
      <c r="K309" s="117">
        <f t="shared" si="136"/>
        <v>0.11045808043546659</v>
      </c>
      <c r="L309" s="117">
        <f t="shared" si="136"/>
        <v>3.0817979440592072E-2</v>
      </c>
      <c r="M309" s="117">
        <f t="shared" si="136"/>
        <v>0</v>
      </c>
      <c r="N309" s="117">
        <f t="shared" si="136"/>
        <v>0</v>
      </c>
      <c r="O309" s="117">
        <f t="shared" si="136"/>
        <v>5.0713055790201682E-2</v>
      </c>
      <c r="P309" s="117">
        <f t="shared" si="136"/>
        <v>3.1066914636732283E-3</v>
      </c>
      <c r="Q309" s="117">
        <f t="shared" si="136"/>
        <v>0</v>
      </c>
      <c r="R309" s="117">
        <f t="shared" ref="R309:V309" si="137">R310+R313+R315+R324</f>
        <v>3.9997376098475958E-2</v>
      </c>
      <c r="S309" s="117">
        <f t="shared" si="137"/>
        <v>2.8213145131863775E-2</v>
      </c>
      <c r="T309" s="117">
        <f t="shared" si="137"/>
        <v>4.8284038948718813E-2</v>
      </c>
      <c r="U309" s="117">
        <f t="shared" si="137"/>
        <v>5.6419002184107801E-2</v>
      </c>
      <c r="V309" s="117">
        <f t="shared" si="137"/>
        <v>6.5983994249452102E-2</v>
      </c>
      <c r="W309" s="117">
        <f t="shared" ref="W309" si="138">W310+W313+W315+W324</f>
        <v>0.13997927920356304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0.22357149206791302</v>
      </c>
      <c r="D310" s="122">
        <f t="shared" si="139"/>
        <v>0.1493604037358871</v>
      </c>
      <c r="E310" s="122">
        <f t="shared" si="139"/>
        <v>2.8419556921911285E-2</v>
      </c>
      <c r="F310" s="122">
        <f t="shared" si="139"/>
        <v>2.5258103892329197E-2</v>
      </c>
      <c r="G310" s="122">
        <f t="shared" si="139"/>
        <v>4.5824536682159585E-2</v>
      </c>
      <c r="H310" s="122">
        <f t="shared" si="139"/>
        <v>0.62641053467239582</v>
      </c>
      <c r="I310" s="122">
        <f t="shared" si="139"/>
        <v>0.11589481947049839</v>
      </c>
      <c r="J310" s="122">
        <f t="shared" si="139"/>
        <v>0.11729754089091557</v>
      </c>
      <c r="K310" s="122">
        <f t="shared" si="139"/>
        <v>0.10213519328915273</v>
      </c>
      <c r="L310" s="122">
        <f t="shared" si="139"/>
        <v>2.7903393845605255E-2</v>
      </c>
      <c r="M310" s="122">
        <f t="shared" si="139"/>
        <v>0</v>
      </c>
      <c r="N310" s="122">
        <f t="shared" si="139"/>
        <v>0</v>
      </c>
      <c r="O310" s="122">
        <f t="shared" si="139"/>
        <v>4.4723309607076794E-2</v>
      </c>
      <c r="P310" s="122">
        <f t="shared" si="139"/>
        <v>1.2230852025450294E-3</v>
      </c>
      <c r="Q310" s="122">
        <f t="shared" si="139"/>
        <v>0</v>
      </c>
      <c r="R310" s="122">
        <f t="shared" ref="R310:V310" si="140">SUM(R311:R312)</f>
        <v>3.3888215990865174E-2</v>
      </c>
      <c r="S310" s="122">
        <f t="shared" si="140"/>
        <v>2.3630705699478463E-2</v>
      </c>
      <c r="T310" s="122">
        <f t="shared" si="140"/>
        <v>3.8194461166021987E-2</v>
      </c>
      <c r="U310" s="122">
        <f t="shared" si="140"/>
        <v>4.1458083804823305E-2</v>
      </c>
      <c r="V310" s="122">
        <f t="shared" si="140"/>
        <v>4.9644261884384693E-2</v>
      </c>
      <c r="W310" s="122">
        <f t="shared" ref="W310" si="141">SUM(W311:W312)</f>
        <v>0.1041542247267622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0.21830684147883059</v>
      </c>
      <c r="D311" s="98">
        <v>0.14592248002909483</v>
      </c>
      <c r="E311" s="98">
        <v>2.7776174583513304E-2</v>
      </c>
      <c r="F311" s="98">
        <v>2.4696238163163488E-2</v>
      </c>
      <c r="G311" s="98">
        <v>4.4822634757955893E-2</v>
      </c>
      <c r="H311" s="98">
        <v>0.61300759889241541</v>
      </c>
      <c r="I311" s="98">
        <v>0.11345878649612175</v>
      </c>
      <c r="J311" s="98">
        <v>0.11486696637614437</v>
      </c>
      <c r="K311" s="98">
        <v>0.10004500491908698</v>
      </c>
      <c r="L311" s="98">
        <v>2.7356647614376874E-2</v>
      </c>
      <c r="M311" s="98">
        <v>0</v>
      </c>
      <c r="N311" s="98">
        <v>0</v>
      </c>
      <c r="O311" s="98">
        <v>4.3871926734086283E-2</v>
      </c>
      <c r="P311" s="98">
        <v>1.1996356779585629E-3</v>
      </c>
      <c r="Q311" s="98">
        <v>0</v>
      </c>
      <c r="R311" s="98">
        <v>3.3267052559961263E-2</v>
      </c>
      <c r="S311" s="98">
        <v>2.319556148548781E-2</v>
      </c>
      <c r="T311" s="98">
        <v>3.7467626779648107E-2</v>
      </c>
      <c r="U311" s="98">
        <v>4.0677933281550178E-2</v>
      </c>
      <c r="V311" s="98">
        <v>4.8712936719293408E-2</v>
      </c>
      <c r="W311" s="98">
        <v>0.10225758745613395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5.2646505890824374E-3</v>
      </c>
      <c r="D312" s="98">
        <v>3.4379237067922843E-3</v>
      </c>
      <c r="E312" s="98">
        <v>6.4338233839798028E-4</v>
      </c>
      <c r="F312" s="98">
        <v>5.6186572916570832E-4</v>
      </c>
      <c r="G312" s="98">
        <v>1.0019019242036892E-3</v>
      </c>
      <c r="H312" s="98">
        <v>1.340293577998047E-2</v>
      </c>
      <c r="I312" s="98">
        <v>2.4360329743766331E-3</v>
      </c>
      <c r="J312" s="98">
        <v>2.4305745147711975E-3</v>
      </c>
      <c r="K312" s="98">
        <v>2.0901883700657469E-3</v>
      </c>
      <c r="L312" s="98">
        <v>5.4674623122837984E-4</v>
      </c>
      <c r="M312" s="98">
        <v>0</v>
      </c>
      <c r="N312" s="98">
        <v>0</v>
      </c>
      <c r="O312" s="98">
        <v>8.5138287299050847E-4</v>
      </c>
      <c r="P312" s="98">
        <v>2.3449524586466594E-5</v>
      </c>
      <c r="Q312" s="98">
        <v>0</v>
      </c>
      <c r="R312" s="98">
        <v>6.2116343090391139E-4</v>
      </c>
      <c r="S312" s="98">
        <v>4.351442139906551E-4</v>
      </c>
      <c r="T312" s="98">
        <v>7.268343863738809E-4</v>
      </c>
      <c r="U312" s="98">
        <v>7.801505232731251E-4</v>
      </c>
      <c r="V312" s="98">
        <v>9.3132516509128276E-4</v>
      </c>
      <c r="W312" s="98">
        <v>1.896637270628243E-3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4.3551949682616342E-4</v>
      </c>
      <c r="D313" s="122">
        <f t="shared" si="142"/>
        <v>2.4852179667746676E-4</v>
      </c>
      <c r="E313" s="122">
        <f t="shared" si="142"/>
        <v>2.0185668316036366E-4</v>
      </c>
      <c r="F313" s="122">
        <f t="shared" si="142"/>
        <v>6.9649386734618095E-4</v>
      </c>
      <c r="G313" s="122">
        <f t="shared" si="142"/>
        <v>5.8057217800217963E-4</v>
      </c>
      <c r="H313" s="122">
        <f t="shared" si="142"/>
        <v>2.2712718981349909E-3</v>
      </c>
      <c r="I313" s="122">
        <f t="shared" si="142"/>
        <v>1.0364383253035252E-3</v>
      </c>
      <c r="J313" s="122">
        <f t="shared" si="142"/>
        <v>4.8221702888013267E-4</v>
      </c>
      <c r="K313" s="122">
        <f t="shared" si="142"/>
        <v>5.9005087270384382E-4</v>
      </c>
      <c r="L313" s="122">
        <f t="shared" si="142"/>
        <v>1.768579795446394E-4</v>
      </c>
      <c r="M313" s="122">
        <f t="shared" si="142"/>
        <v>0</v>
      </c>
      <c r="N313" s="122">
        <f t="shared" si="142"/>
        <v>0</v>
      </c>
      <c r="O313" s="122">
        <f t="shared" si="142"/>
        <v>2.7377295581650714E-4</v>
      </c>
      <c r="P313" s="122">
        <f t="shared" si="142"/>
        <v>8.0376865007051384E-5</v>
      </c>
      <c r="Q313" s="122">
        <f t="shared" si="142"/>
        <v>0</v>
      </c>
      <c r="R313" s="122">
        <f t="shared" si="142"/>
        <v>4.4335185251318101E-4</v>
      </c>
      <c r="S313" s="122">
        <f t="shared" si="142"/>
        <v>2.1691074904483048E-4</v>
      </c>
      <c r="T313" s="122">
        <f t="shared" si="142"/>
        <v>6.5062504727901138E-4</v>
      </c>
      <c r="U313" s="122">
        <f t="shared" si="142"/>
        <v>5.6128630659765691E-4</v>
      </c>
      <c r="V313" s="122">
        <f t="shared" si="142"/>
        <v>6.0140708817153614E-4</v>
      </c>
      <c r="W313" s="122">
        <f t="shared" si="142"/>
        <v>5.3998839265611317E-4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4.3551949682616342E-4</v>
      </c>
      <c r="D314" s="98">
        <v>2.4852179667746676E-4</v>
      </c>
      <c r="E314" s="98">
        <v>2.0185668316036366E-4</v>
      </c>
      <c r="F314" s="98">
        <v>6.9649386734618095E-4</v>
      </c>
      <c r="G314" s="98">
        <v>5.8057217800217963E-4</v>
      </c>
      <c r="H314" s="98">
        <v>2.2712718981349909E-3</v>
      </c>
      <c r="I314" s="98">
        <v>1.0364383253035252E-3</v>
      </c>
      <c r="J314" s="98">
        <v>4.8221702888013267E-4</v>
      </c>
      <c r="K314" s="98">
        <v>5.9005087270384382E-4</v>
      </c>
      <c r="L314" s="98">
        <v>1.768579795446394E-4</v>
      </c>
      <c r="M314" s="98">
        <v>0</v>
      </c>
      <c r="N314" s="98">
        <v>0</v>
      </c>
      <c r="O314" s="98">
        <v>2.7377295581650714E-4</v>
      </c>
      <c r="P314" s="98">
        <v>8.0376865007051384E-5</v>
      </c>
      <c r="Q314" s="98">
        <v>0</v>
      </c>
      <c r="R314" s="98">
        <v>4.4335185251318101E-4</v>
      </c>
      <c r="S314" s="98">
        <v>2.1691074904483048E-4</v>
      </c>
      <c r="T314" s="98">
        <v>6.5062504727901138E-4</v>
      </c>
      <c r="U314" s="98">
        <v>5.6128630659765691E-4</v>
      </c>
      <c r="V314" s="98">
        <v>6.0140708817153614E-4</v>
      </c>
      <c r="W314" s="98">
        <v>5.3998839265611317E-4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2.0623790260494039E-2</v>
      </c>
      <c r="D315" s="122">
        <v>7.1622812979805946E-3</v>
      </c>
      <c r="E315" s="122">
        <v>3.8289913054111494E-3</v>
      </c>
      <c r="F315" s="122">
        <v>1.4536131269837564E-2</v>
      </c>
      <c r="G315" s="122">
        <v>1.0456655570501367E-2</v>
      </c>
      <c r="H315" s="122">
        <v>4.9155493798308414E-2</v>
      </c>
      <c r="I315" s="122">
        <v>1.5568423680652404E-2</v>
      </c>
      <c r="J315" s="122">
        <v>8.4324171860163718E-3</v>
      </c>
      <c r="K315" s="122">
        <v>5.7057118156961101E-3</v>
      </c>
      <c r="L315" s="122">
        <v>2.0374348254947861E-3</v>
      </c>
      <c r="M315" s="122">
        <v>0</v>
      </c>
      <c r="N315" s="122">
        <v>0</v>
      </c>
      <c r="O315" s="122">
        <v>4.5083920373516443E-3</v>
      </c>
      <c r="P315" s="122">
        <v>1.3819659797034902E-3</v>
      </c>
      <c r="Q315" s="122">
        <v>0</v>
      </c>
      <c r="R315" s="122">
        <v>4.4243870000096894E-3</v>
      </c>
      <c r="S315" s="122">
        <v>3.3040756091009416E-3</v>
      </c>
      <c r="T315" s="122">
        <v>7.5150318713891294E-3</v>
      </c>
      <c r="U315" s="122">
        <v>1.1705788907247324E-2</v>
      </c>
      <c r="V315" s="122">
        <v>1.2447070411213589E-2</v>
      </c>
      <c r="W315" s="122">
        <v>2.8007347893239037E-2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8.6395600817538182E-3</v>
      </c>
      <c r="D316" s="98">
        <v>1.5504505280456689E-3</v>
      </c>
      <c r="E316" s="98">
        <v>7.0374599192880177E-4</v>
      </c>
      <c r="F316" s="98">
        <v>2.0926935488765185E-3</v>
      </c>
      <c r="G316" s="98">
        <v>1.2478707391729959E-3</v>
      </c>
      <c r="H316" s="98">
        <v>6.2614477175488596E-3</v>
      </c>
      <c r="I316" s="98">
        <v>1.727234701367246E-3</v>
      </c>
      <c r="J316" s="98">
        <v>6.4377038207681116E-4</v>
      </c>
      <c r="K316" s="98">
        <v>3.2159507570300592E-4</v>
      </c>
      <c r="L316" s="98">
        <v>5.1915299576006112E-5</v>
      </c>
      <c r="M316" s="98">
        <v>0</v>
      </c>
      <c r="N316" s="98">
        <v>0</v>
      </c>
      <c r="O316" s="98">
        <v>2.1673830511387406E-4</v>
      </c>
      <c r="P316" s="98">
        <v>0</v>
      </c>
      <c r="Q316" s="98">
        <v>0</v>
      </c>
      <c r="R316" s="98">
        <v>2.7567107239724928E-4</v>
      </c>
      <c r="S316" s="98">
        <v>8.3086736852442151E-5</v>
      </c>
      <c r="T316" s="98">
        <v>7.7530674318845763E-4</v>
      </c>
      <c r="U316" s="98">
        <v>5.4417959159819057E-4</v>
      </c>
      <c r="V316" s="98">
        <v>1.3281328360761375E-3</v>
      </c>
      <c r="W316" s="98">
        <v>1.9652866501297232E-3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1.1984230178740221E-2</v>
      </c>
      <c r="D320" s="101">
        <v>5.6118307699349257E-3</v>
      </c>
      <c r="E320" s="101">
        <v>3.1252453134823477E-3</v>
      </c>
      <c r="F320" s="101">
        <v>1.2443437720961046E-2</v>
      </c>
      <c r="G320" s="101">
        <v>9.2087848313283718E-3</v>
      </c>
      <c r="H320" s="101">
        <v>4.2894046080759557E-2</v>
      </c>
      <c r="I320" s="101">
        <v>1.3841188979285157E-2</v>
      </c>
      <c r="J320" s="101">
        <v>7.7886468039395614E-3</v>
      </c>
      <c r="K320" s="101">
        <v>5.3841167399931045E-3</v>
      </c>
      <c r="L320" s="101">
        <v>6.3485693147680719E-4</v>
      </c>
      <c r="M320" s="101">
        <v>0</v>
      </c>
      <c r="N320" s="101">
        <v>0</v>
      </c>
      <c r="O320" s="101">
        <v>4.2329620364380347E-3</v>
      </c>
      <c r="P320" s="101">
        <v>1.3819659797034902E-3</v>
      </c>
      <c r="Q320" s="101">
        <v>0</v>
      </c>
      <c r="R320" s="101">
        <v>3.9352573065073223E-3</v>
      </c>
      <c r="S320" s="101">
        <v>2.0240267899869495E-3</v>
      </c>
      <c r="T320" s="101">
        <v>2.4469265775669421E-3</v>
      </c>
      <c r="U320" s="101">
        <v>1.1051943847399791E-2</v>
      </c>
      <c r="V320" s="101">
        <v>8.6582736549642107E-3</v>
      </c>
      <c r="W320" s="101">
        <v>2.4964659127505066E-2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1.3506625944419729E-3</v>
      </c>
      <c r="M321" s="104">
        <v>0</v>
      </c>
      <c r="N321" s="104">
        <v>0</v>
      </c>
      <c r="O321" s="104">
        <v>5.8691695799735128E-5</v>
      </c>
      <c r="P321" s="104">
        <v>0</v>
      </c>
      <c r="Q321" s="104">
        <v>0</v>
      </c>
      <c r="R321" s="104">
        <v>2.1345862110511745E-4</v>
      </c>
      <c r="S321" s="104">
        <v>1.1969620822615498E-3</v>
      </c>
      <c r="T321" s="104">
        <v>4.29279855063373E-3</v>
      </c>
      <c r="U321" s="104">
        <v>1.0966546824934235E-4</v>
      </c>
      <c r="V321" s="104">
        <v>2.4606639201732398E-3</v>
      </c>
      <c r="W321" s="104">
        <v>1.0774021156042478E-3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4.8088283472225553E-4</v>
      </c>
      <c r="M322" s="98">
        <v>0</v>
      </c>
      <c r="N322" s="98">
        <v>0</v>
      </c>
      <c r="O322" s="98">
        <v>2.1317359232641158E-5</v>
      </c>
      <c r="P322" s="98">
        <v>0</v>
      </c>
      <c r="Q322" s="98">
        <v>0</v>
      </c>
      <c r="R322" s="98">
        <v>7.038942655081334E-5</v>
      </c>
      <c r="S322" s="98">
        <v>3.601181788508394E-4</v>
      </c>
      <c r="T322" s="98">
        <v>1.357485228968451E-3</v>
      </c>
      <c r="U322" s="98">
        <v>3.255381132371709E-5</v>
      </c>
      <c r="V322" s="98">
        <v>7.370416725500956E-4</v>
      </c>
      <c r="W322" s="98">
        <v>3.2009201850555826E-4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8.6977975971971747E-4</v>
      </c>
      <c r="M323" s="98">
        <v>0</v>
      </c>
      <c r="N323" s="98">
        <v>0</v>
      </c>
      <c r="O323" s="98">
        <v>3.737433656709397E-5</v>
      </c>
      <c r="P323" s="98">
        <v>0</v>
      </c>
      <c r="Q323" s="98">
        <v>0</v>
      </c>
      <c r="R323" s="98">
        <v>1.4306919455430413E-4</v>
      </c>
      <c r="S323" s="98">
        <v>8.3684390341071048E-4</v>
      </c>
      <c r="T323" s="98">
        <v>2.9353133216652788E-3</v>
      </c>
      <c r="U323" s="98">
        <v>7.7111656925625254E-5</v>
      </c>
      <c r="V323" s="98">
        <v>1.7236222476231444E-3</v>
      </c>
      <c r="W323" s="98">
        <v>7.5731009709868952E-4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7.22966521225216E-3</v>
      </c>
      <c r="D324" s="122">
        <v>2.2548661018208676E-3</v>
      </c>
      <c r="E324" s="122">
        <v>1.3024752424629722E-3</v>
      </c>
      <c r="F324" s="122">
        <v>5.3654363708905417E-3</v>
      </c>
      <c r="G324" s="122">
        <v>3.7776777360988374E-3</v>
      </c>
      <c r="H324" s="122">
        <v>1.5698344945703453E-2</v>
      </c>
      <c r="I324" s="122">
        <v>5.150103039230784E-3</v>
      </c>
      <c r="J324" s="122">
        <v>2.5797786318150582E-3</v>
      </c>
      <c r="K324" s="122">
        <v>2.0271244579139029E-3</v>
      </c>
      <c r="L324" s="122">
        <v>7.0029278994739313E-4</v>
      </c>
      <c r="M324" s="122">
        <v>0</v>
      </c>
      <c r="N324" s="122">
        <v>0</v>
      </c>
      <c r="O324" s="122">
        <v>1.2075811899567386E-3</v>
      </c>
      <c r="P324" s="122">
        <v>4.2126341641765715E-4</v>
      </c>
      <c r="Q324" s="122">
        <v>0</v>
      </c>
      <c r="R324" s="122">
        <v>1.2414212550879147E-3</v>
      </c>
      <c r="S324" s="122">
        <v>1.0614530742395372E-3</v>
      </c>
      <c r="T324" s="122">
        <v>1.9239208640286927E-3</v>
      </c>
      <c r="U324" s="122">
        <v>2.693843165439518E-3</v>
      </c>
      <c r="V324" s="122">
        <v>3.2912548656822858E-3</v>
      </c>
      <c r="W324" s="122">
        <v>7.2777181909056896E-3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5.7503087100102481E-4</v>
      </c>
      <c r="D325" s="98">
        <v>1.4243318175156001E-4</v>
      </c>
      <c r="E325" s="98">
        <v>5.1970735427178532E-5</v>
      </c>
      <c r="F325" s="98">
        <v>2.9839962050271852E-4</v>
      </c>
      <c r="G325" s="98">
        <v>2.7555472441050501E-4</v>
      </c>
      <c r="H325" s="98">
        <v>1.2800418798444336E-3</v>
      </c>
      <c r="I325" s="98">
        <v>3.6664617791348997E-4</v>
      </c>
      <c r="J325" s="98">
        <v>2.4457395846155735E-4</v>
      </c>
      <c r="K325" s="98">
        <v>1.304874216518635E-4</v>
      </c>
      <c r="L325" s="98">
        <v>2.8583396772132254E-5</v>
      </c>
      <c r="M325" s="98">
        <v>0</v>
      </c>
      <c r="N325" s="98">
        <v>0</v>
      </c>
      <c r="O325" s="98">
        <v>4.7944930710913876E-5</v>
      </c>
      <c r="P325" s="98">
        <v>0</v>
      </c>
      <c r="Q325" s="98">
        <v>0</v>
      </c>
      <c r="R325" s="98">
        <v>4.4000867121707722E-5</v>
      </c>
      <c r="S325" s="98">
        <v>2.4773235440883598E-5</v>
      </c>
      <c r="T325" s="98">
        <v>0</v>
      </c>
      <c r="U325" s="98">
        <v>1.1796309943369517E-4</v>
      </c>
      <c r="V325" s="98">
        <v>7.4063965695888082E-5</v>
      </c>
      <c r="W325" s="98">
        <v>4.1339836427255417E-4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6.6546343412511354E-3</v>
      </c>
      <c r="D326" s="33">
        <v>2.1124329200693077E-3</v>
      </c>
      <c r="E326" s="33">
        <v>1.2505045070357937E-3</v>
      </c>
      <c r="F326" s="33">
        <v>5.0670367503878235E-3</v>
      </c>
      <c r="G326" s="33">
        <v>3.5021230116883324E-3</v>
      </c>
      <c r="H326" s="33">
        <v>1.4418303065859018E-2</v>
      </c>
      <c r="I326" s="33">
        <v>4.7834568613172937E-3</v>
      </c>
      <c r="J326" s="33">
        <v>2.335204673353501E-3</v>
      </c>
      <c r="K326" s="33">
        <v>1.8966370362620392E-3</v>
      </c>
      <c r="L326" s="33">
        <v>6.7170939317526084E-4</v>
      </c>
      <c r="M326" s="33">
        <v>0</v>
      </c>
      <c r="N326" s="33">
        <v>0</v>
      </c>
      <c r="O326" s="33">
        <v>1.1596362592458248E-3</v>
      </c>
      <c r="P326" s="33">
        <v>4.2126341641765715E-4</v>
      </c>
      <c r="Q326" s="33">
        <v>0</v>
      </c>
      <c r="R326" s="33">
        <v>1.1974203879662069E-3</v>
      </c>
      <c r="S326" s="33">
        <v>1.0366798387986536E-3</v>
      </c>
      <c r="T326" s="33">
        <v>1.9239208640286927E-3</v>
      </c>
      <c r="U326" s="33">
        <v>2.5758800660058228E-3</v>
      </c>
      <c r="V326" s="33">
        <v>3.2171908999863979E-3</v>
      </c>
      <c r="W326" s="33">
        <v>6.864319826633135E-3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0.5614163692247689</v>
      </c>
      <c r="D328" s="119">
        <f t="shared" si="143"/>
        <v>0.56633535973470583</v>
      </c>
      <c r="E328" s="119">
        <f t="shared" si="143"/>
        <v>0.57700964498324459</v>
      </c>
      <c r="F328" s="119">
        <f t="shared" si="143"/>
        <v>0.59523195006330576</v>
      </c>
      <c r="G328" s="119">
        <f t="shared" si="143"/>
        <v>0.5924601083460812</v>
      </c>
      <c r="H328" s="119">
        <f t="shared" si="143"/>
        <v>0.59201322437940551</v>
      </c>
      <c r="I328" s="119">
        <f t="shared" si="143"/>
        <v>0.60118998168400817</v>
      </c>
      <c r="J328" s="119">
        <f t="shared" si="143"/>
        <v>0.60516339591992818</v>
      </c>
      <c r="K328" s="119">
        <f t="shared" si="143"/>
        <v>0.61353016843963737</v>
      </c>
      <c r="L328" s="119">
        <f t="shared" si="143"/>
        <v>0.62935455929010342</v>
      </c>
      <c r="M328" s="119" t="str">
        <f t="shared" si="143"/>
        <v/>
      </c>
      <c r="N328" s="119" t="str">
        <f t="shared" si="143"/>
        <v/>
      </c>
      <c r="O328" s="119">
        <f t="shared" si="143"/>
        <v>0.67611460699716497</v>
      </c>
      <c r="P328" s="119">
        <f t="shared" si="143"/>
        <v>0.69253497821455923</v>
      </c>
      <c r="Q328" s="119" t="str">
        <f t="shared" si="143"/>
        <v/>
      </c>
      <c r="R328" s="119">
        <f t="shared" ref="R328:V328" si="144">IF(R309=0,"",R309/R290)</f>
        <v>0.74327080256529454</v>
      </c>
      <c r="S328" s="119">
        <f t="shared" si="144"/>
        <v>0.75710810496848757</v>
      </c>
      <c r="T328" s="119">
        <f t="shared" si="144"/>
        <v>0.77584941056060752</v>
      </c>
      <c r="U328" s="119">
        <f t="shared" si="144"/>
        <v>0.75835323878159766</v>
      </c>
      <c r="V328" s="119">
        <f t="shared" si="144"/>
        <v>0.77385033349781029</v>
      </c>
      <c r="W328" s="119">
        <f t="shared" ref="W328" si="145">IF(W309=0,"",W309/W290)</f>
        <v>0.7670571285766753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0.55819307331474921</v>
      </c>
      <c r="D329" s="124">
        <f t="shared" si="146"/>
        <v>0.56410710281305654</v>
      </c>
      <c r="E329" s="124">
        <f t="shared" si="146"/>
        <v>0.57026750735005804</v>
      </c>
      <c r="F329" s="124">
        <f t="shared" si="146"/>
        <v>0.57639187399918046</v>
      </c>
      <c r="G329" s="124">
        <f t="shared" si="146"/>
        <v>0.58269656348998089</v>
      </c>
      <c r="H329" s="124">
        <f t="shared" si="146"/>
        <v>0.58912519546728082</v>
      </c>
      <c r="I329" s="124">
        <f t="shared" si="146"/>
        <v>0.59576691709109686</v>
      </c>
      <c r="J329" s="124">
        <f t="shared" si="146"/>
        <v>0.60281850442344598</v>
      </c>
      <c r="K329" s="124">
        <f t="shared" si="146"/>
        <v>0.61043243522993129</v>
      </c>
      <c r="L329" s="124">
        <f t="shared" si="146"/>
        <v>0.61848022635341449</v>
      </c>
      <c r="M329" s="124" t="str">
        <f t="shared" si="146"/>
        <v/>
      </c>
      <c r="N329" s="124" t="str">
        <f t="shared" si="146"/>
        <v/>
      </c>
      <c r="O329" s="124">
        <f t="shared" si="146"/>
        <v>0.6772082150354084</v>
      </c>
      <c r="P329" s="124">
        <f t="shared" si="146"/>
        <v>0.70732325539597662</v>
      </c>
      <c r="Q329" s="124" t="str">
        <f t="shared" si="146"/>
        <v/>
      </c>
      <c r="R329" s="124">
        <f t="shared" ref="R329:V329" si="147">IF(R310=0,"",R310/R291)</f>
        <v>0.74416430086476915</v>
      </c>
      <c r="S329" s="124">
        <f t="shared" si="147"/>
        <v>0.75283142836111838</v>
      </c>
      <c r="T329" s="124">
        <f t="shared" si="147"/>
        <v>0.75926511223353266</v>
      </c>
      <c r="U329" s="124">
        <f t="shared" si="147"/>
        <v>0.76415569992059507</v>
      </c>
      <c r="V329" s="124">
        <f t="shared" si="147"/>
        <v>0.76846566263101446</v>
      </c>
      <c r="W329" s="124">
        <f t="shared" ref="W329" si="148">IF(W310=0,"",W310/W291)</f>
        <v>0.77122921857360316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0.55230848021128165</v>
      </c>
      <c r="D330" s="111">
        <f t="shared" si="149"/>
        <v>0.55837283324658216</v>
      </c>
      <c r="E330" s="111">
        <f t="shared" si="149"/>
        <v>0.56464704614214745</v>
      </c>
      <c r="F330" s="111">
        <f t="shared" si="149"/>
        <v>0.5708899019195216</v>
      </c>
      <c r="G330" s="111">
        <f t="shared" si="149"/>
        <v>0.57731151018477833</v>
      </c>
      <c r="H330" s="111">
        <f t="shared" si="149"/>
        <v>0.58387993403096794</v>
      </c>
      <c r="I330" s="111">
        <f t="shared" si="149"/>
        <v>0.59064066187377207</v>
      </c>
      <c r="J330" s="111">
        <f t="shared" si="149"/>
        <v>0.59779444611626842</v>
      </c>
      <c r="K330" s="111">
        <f t="shared" si="149"/>
        <v>0.6055042164504798</v>
      </c>
      <c r="L330" s="111">
        <f t="shared" si="149"/>
        <v>0.61380000000000012</v>
      </c>
      <c r="M330" s="111" t="str">
        <f t="shared" si="149"/>
        <v/>
      </c>
      <c r="N330" s="111" t="str">
        <f t="shared" si="149"/>
        <v/>
      </c>
      <c r="O330" s="111">
        <f t="shared" si="149"/>
        <v>0.67299250335141625</v>
      </c>
      <c r="P330" s="111">
        <f t="shared" si="149"/>
        <v>0.7032996693083402</v>
      </c>
      <c r="Q330" s="111" t="str">
        <f t="shared" si="149"/>
        <v/>
      </c>
      <c r="R330" s="111">
        <f t="shared" ref="R330:V330" si="150">IF(R311=0,"",R311/R292)</f>
        <v>0.74062634948581785</v>
      </c>
      <c r="S330" s="111">
        <f t="shared" si="150"/>
        <v>0.74935678515794013</v>
      </c>
      <c r="T330" s="111">
        <f t="shared" si="150"/>
        <v>0.75573581433487258</v>
      </c>
      <c r="U330" s="111">
        <f t="shared" si="150"/>
        <v>0.76071484153790725</v>
      </c>
      <c r="V330" s="111">
        <f t="shared" si="150"/>
        <v>0.76507894736842119</v>
      </c>
      <c r="W330" s="111">
        <f t="shared" ref="W330" si="151">IF(W311=0,"",W311/W292)</f>
        <v>0.76797059731236961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 t="str">
        <f t="shared" si="152"/>
        <v/>
      </c>
      <c r="N331" s="111" t="str">
        <f t="shared" si="152"/>
        <v/>
      </c>
      <c r="O331" s="111">
        <f t="shared" si="152"/>
        <v>1</v>
      </c>
      <c r="P331" s="111">
        <f t="shared" si="152"/>
        <v>1</v>
      </c>
      <c r="Q331" s="111" t="str">
        <f t="shared" si="152"/>
        <v/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2.1968043509277422</v>
      </c>
      <c r="D332" s="124">
        <f t="shared" si="155"/>
        <v>2.2669746414642589</v>
      </c>
      <c r="E332" s="124">
        <f t="shared" si="155"/>
        <v>2.3378858336410651</v>
      </c>
      <c r="F332" s="124">
        <f t="shared" si="155"/>
        <v>2.4088731824014991</v>
      </c>
      <c r="G332" s="124">
        <f t="shared" si="155"/>
        <v>2.4805350866479485</v>
      </c>
      <c r="H332" s="124">
        <f t="shared" si="155"/>
        <v>2.5527944211184717</v>
      </c>
      <c r="I332" s="124">
        <f t="shared" si="155"/>
        <v>2.6257945892126671</v>
      </c>
      <c r="J332" s="124">
        <f t="shared" si="155"/>
        <v>2.700132084205634</v>
      </c>
      <c r="K332" s="124">
        <f t="shared" si="155"/>
        <v>2.7763084503813298</v>
      </c>
      <c r="L332" s="124">
        <f t="shared" si="155"/>
        <v>2.8544476916271067</v>
      </c>
      <c r="M332" s="124" t="str">
        <f t="shared" si="155"/>
        <v/>
      </c>
      <c r="N332" s="124" t="str">
        <f t="shared" si="155"/>
        <v/>
      </c>
      <c r="O332" s="124">
        <f t="shared" si="155"/>
        <v>3.1953898145612132</v>
      </c>
      <c r="P332" s="124">
        <f t="shared" si="155"/>
        <v>3.3415368842609987</v>
      </c>
      <c r="Q332" s="124" t="str">
        <f t="shared" si="155"/>
        <v/>
      </c>
      <c r="R332" s="124">
        <f t="shared" ref="R332:V332" si="156">IF(R313=0,"",R313/R294)</f>
        <v>3.5459272061512523</v>
      </c>
      <c r="S332" s="124">
        <f t="shared" si="156"/>
        <v>3.6086433049197844</v>
      </c>
      <c r="T332" s="124">
        <f t="shared" si="156"/>
        <v>3.6610449928639803</v>
      </c>
      <c r="U332" s="124">
        <f t="shared" si="156"/>
        <v>3.7087500070559436</v>
      </c>
      <c r="V332" s="124">
        <f t="shared" si="156"/>
        <v>3.7573904875982858</v>
      </c>
      <c r="W332" s="124">
        <f t="shared" ref="W332" si="157">IF(W313=0,"",W313/W294)</f>
        <v>3.8050101974868964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2.1968043509277422</v>
      </c>
      <c r="D333" s="111">
        <f t="shared" si="158"/>
        <v>2.2669746414642589</v>
      </c>
      <c r="E333" s="111">
        <f t="shared" si="158"/>
        <v>2.3378858336410651</v>
      </c>
      <c r="F333" s="111">
        <f t="shared" si="158"/>
        <v>2.4088731824014991</v>
      </c>
      <c r="G333" s="111">
        <f t="shared" si="158"/>
        <v>2.4805350866479485</v>
      </c>
      <c r="H333" s="111">
        <f t="shared" si="158"/>
        <v>2.5527944211184717</v>
      </c>
      <c r="I333" s="111">
        <f t="shared" si="158"/>
        <v>2.6257945892126671</v>
      </c>
      <c r="J333" s="111">
        <f t="shared" si="158"/>
        <v>2.700132084205634</v>
      </c>
      <c r="K333" s="111">
        <f t="shared" si="158"/>
        <v>2.7763084503813298</v>
      </c>
      <c r="L333" s="111">
        <f t="shared" si="158"/>
        <v>2.8544476916271067</v>
      </c>
      <c r="M333" s="111" t="str">
        <f t="shared" si="158"/>
        <v/>
      </c>
      <c r="N333" s="111" t="str">
        <f t="shared" si="158"/>
        <v/>
      </c>
      <c r="O333" s="111">
        <f t="shared" si="158"/>
        <v>3.1953898145612132</v>
      </c>
      <c r="P333" s="111">
        <f t="shared" si="158"/>
        <v>3.3415368842609987</v>
      </c>
      <c r="Q333" s="111" t="str">
        <f t="shared" si="158"/>
        <v/>
      </c>
      <c r="R333" s="111">
        <f t="shared" ref="R333:V333" si="159">IF(R314=0,"",R314/R295)</f>
        <v>3.5459272061512523</v>
      </c>
      <c r="S333" s="111">
        <f t="shared" si="159"/>
        <v>3.6086433049197844</v>
      </c>
      <c r="T333" s="111">
        <f t="shared" si="159"/>
        <v>3.6610449928639803</v>
      </c>
      <c r="U333" s="111">
        <f t="shared" si="159"/>
        <v>3.7087500070559436</v>
      </c>
      <c r="V333" s="111">
        <f t="shared" si="159"/>
        <v>3.7573904875982858</v>
      </c>
      <c r="W333" s="111">
        <f t="shared" ref="W333" si="160">IF(W314=0,"",W314/W295)</f>
        <v>3.8050101974868964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0.54191283317081107</v>
      </c>
      <c r="D334" s="124">
        <f t="shared" si="161"/>
        <v>0.55662082961919357</v>
      </c>
      <c r="E334" s="124">
        <f t="shared" si="161"/>
        <v>0.56078673760635878</v>
      </c>
      <c r="F334" s="124">
        <f t="shared" si="161"/>
        <v>0.56524930240655336</v>
      </c>
      <c r="G334" s="124">
        <f t="shared" si="161"/>
        <v>0.56883529785112275</v>
      </c>
      <c r="H334" s="124">
        <f t="shared" si="161"/>
        <v>0.57069844601590214</v>
      </c>
      <c r="I334" s="124">
        <f t="shared" si="161"/>
        <v>0.5739920254832892</v>
      </c>
      <c r="J334" s="124">
        <f t="shared" si="161"/>
        <v>0.57826668542318105</v>
      </c>
      <c r="K334" s="124">
        <f t="shared" si="161"/>
        <v>0.58201336951102245</v>
      </c>
      <c r="L334" s="124">
        <f t="shared" si="161"/>
        <v>0.71150655617440461</v>
      </c>
      <c r="M334" s="124" t="str">
        <f t="shared" si="161"/>
        <v/>
      </c>
      <c r="N334" s="124" t="str">
        <f t="shared" si="161"/>
        <v/>
      </c>
      <c r="O334" s="124">
        <f t="shared" si="161"/>
        <v>0.61719877866859651</v>
      </c>
      <c r="P334" s="124">
        <f t="shared" si="161"/>
        <v>0.62991715576368912</v>
      </c>
      <c r="Q334" s="124" t="str">
        <f t="shared" si="161"/>
        <v/>
      </c>
      <c r="R334" s="124">
        <f t="shared" ref="R334:V334" si="162">IF(R315=0,"",R315/R296)</f>
        <v>0.67255218979524367</v>
      </c>
      <c r="S334" s="124">
        <f t="shared" si="162"/>
        <v>0.73440015424250205</v>
      </c>
      <c r="T334" s="124">
        <f t="shared" si="162"/>
        <v>0.79722343509954108</v>
      </c>
      <c r="U334" s="124">
        <f t="shared" si="162"/>
        <v>0.69954419616533126</v>
      </c>
      <c r="V334" s="124">
        <f t="shared" si="162"/>
        <v>0.7494545006901252</v>
      </c>
      <c r="W334" s="124">
        <f t="shared" ref="W334" si="163">IF(W315=0,"",W315/W296)</f>
        <v>0.72479266296319877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0.5084079016419869</v>
      </c>
      <c r="D335" s="111">
        <f t="shared" si="164"/>
        <v>0.51163937224580602</v>
      </c>
      <c r="E335" s="111">
        <f t="shared" si="164"/>
        <v>0.51540579319215107</v>
      </c>
      <c r="F335" s="111">
        <f t="shared" si="164"/>
        <v>0.51924516191247672</v>
      </c>
      <c r="G335" s="111">
        <f t="shared" si="164"/>
        <v>0.52357718843300072</v>
      </c>
      <c r="H335" s="111">
        <f t="shared" si="164"/>
        <v>0.52835050558972196</v>
      </c>
      <c r="I335" s="111">
        <f t="shared" si="164"/>
        <v>0.53366852994536451</v>
      </c>
      <c r="J335" s="111">
        <f t="shared" si="164"/>
        <v>0.53995492265464595</v>
      </c>
      <c r="K335" s="111">
        <f t="shared" si="164"/>
        <v>0.54756990713521425</v>
      </c>
      <c r="L335" s="111">
        <f t="shared" si="164"/>
        <v>0.55660985791970163</v>
      </c>
      <c r="M335" s="111" t="str">
        <f t="shared" si="164"/>
        <v/>
      </c>
      <c r="N335" s="111" t="str">
        <f t="shared" si="164"/>
        <v/>
      </c>
      <c r="O335" s="111">
        <f t="shared" si="164"/>
        <v>0.65397331368664502</v>
      </c>
      <c r="P335" s="111" t="str">
        <f t="shared" si="164"/>
        <v/>
      </c>
      <c r="Q335" s="111" t="str">
        <f t="shared" si="164"/>
        <v/>
      </c>
      <c r="R335" s="111">
        <f t="shared" ref="R335:V335" si="165">IF(R316=0,"",R316/R297)</f>
        <v>0.79725516326835311</v>
      </c>
      <c r="S335" s="111">
        <f t="shared" si="165"/>
        <v>0.83081885059332161</v>
      </c>
      <c r="T335" s="111">
        <f t="shared" si="165"/>
        <v>0.86121615232156712</v>
      </c>
      <c r="U335" s="111">
        <f t="shared" si="165"/>
        <v>0.88654723709511107</v>
      </c>
      <c r="V335" s="111">
        <f t="shared" si="165"/>
        <v>0.90491227355593051</v>
      </c>
      <c r="W335" s="111">
        <f t="shared" ref="W335" si="166">IF(W316=0,"",W316/W297)</f>
        <v>0.91355096860986462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0.56894286687234008</v>
      </c>
      <c r="D339" s="112">
        <f t="shared" si="176"/>
        <v>0.57047758326009246</v>
      </c>
      <c r="E339" s="112">
        <f t="shared" si="176"/>
        <v>0.57213034104238691</v>
      </c>
      <c r="F339" s="112">
        <f t="shared" si="176"/>
        <v>0.57379897507284761</v>
      </c>
      <c r="G339" s="112">
        <f t="shared" si="176"/>
        <v>0.57557726447027102</v>
      </c>
      <c r="H339" s="112">
        <f t="shared" si="176"/>
        <v>0.57745469785629855</v>
      </c>
      <c r="I339" s="112">
        <f t="shared" si="176"/>
        <v>0.57945569943554109</v>
      </c>
      <c r="J339" s="112">
        <f t="shared" si="176"/>
        <v>0.5816780354009371</v>
      </c>
      <c r="K339" s="112">
        <f t="shared" si="176"/>
        <v>0.58420834618173667</v>
      </c>
      <c r="L339" s="112">
        <f t="shared" si="176"/>
        <v>0.58707695482368705</v>
      </c>
      <c r="M339" s="112" t="str">
        <f t="shared" si="176"/>
        <v/>
      </c>
      <c r="N339" s="112" t="str">
        <f t="shared" si="176"/>
        <v/>
      </c>
      <c r="O339" s="112">
        <f t="shared" si="176"/>
        <v>0.61337879682634266</v>
      </c>
      <c r="P339" s="112">
        <f t="shared" si="176"/>
        <v>0.62991715576368912</v>
      </c>
      <c r="Q339" s="112" t="str">
        <f t="shared" si="176"/>
        <v/>
      </c>
      <c r="R339" s="112">
        <f t="shared" ref="R339:V339" si="177">IF(R320=0,"",R320/R301)</f>
        <v>0.65777847445055015</v>
      </c>
      <c r="S339" s="112">
        <f t="shared" si="177"/>
        <v>0.66929699972164725</v>
      </c>
      <c r="T339" s="112">
        <f t="shared" si="177"/>
        <v>0.68045931711972663</v>
      </c>
      <c r="U339" s="112">
        <f t="shared" si="177"/>
        <v>0.69094488205788618</v>
      </c>
      <c r="V339" s="112">
        <f t="shared" si="177"/>
        <v>0.70026191496024748</v>
      </c>
      <c r="W339" s="112">
        <f t="shared" ref="W339" si="178">IF(W320=0,"",W320/W301)</f>
        <v>0.70759622105460307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>
        <f t="shared" si="179"/>
        <v>0.79973221967418251</v>
      </c>
      <c r="M340" s="113" t="str">
        <f t="shared" si="179"/>
        <v/>
      </c>
      <c r="N340" s="113" t="str">
        <f t="shared" si="179"/>
        <v/>
      </c>
      <c r="O340" s="113">
        <f t="shared" si="179"/>
        <v>0.81371217618320091</v>
      </c>
      <c r="P340" s="113" t="str">
        <f t="shared" si="179"/>
        <v/>
      </c>
      <c r="Q340" s="113" t="str">
        <f t="shared" si="179"/>
        <v/>
      </c>
      <c r="R340" s="113">
        <f t="shared" ref="R340:V340" si="180">IF(R321=0,"",R321/R302)</f>
        <v>0.85356122962220149</v>
      </c>
      <c r="S340" s="113">
        <f t="shared" si="180"/>
        <v>0.87058228313157193</v>
      </c>
      <c r="T340" s="113">
        <f t="shared" si="180"/>
        <v>0.87070295063373693</v>
      </c>
      <c r="U340" s="113">
        <f t="shared" si="180"/>
        <v>0.88278589738134661</v>
      </c>
      <c r="V340" s="113">
        <f t="shared" si="180"/>
        <v>0.88635997974214831</v>
      </c>
      <c r="W340" s="113">
        <f t="shared" ref="W340" si="181">IF(W321=0,"",W321/W302)</f>
        <v>0.89065386112159417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>
        <f t="shared" si="182"/>
        <v>0.58707695482368705</v>
      </c>
      <c r="M341" s="111" t="str">
        <f t="shared" si="182"/>
        <v/>
      </c>
      <c r="N341" s="111" t="str">
        <f t="shared" si="182"/>
        <v/>
      </c>
      <c r="O341" s="111">
        <f t="shared" si="182"/>
        <v>0.61337879682634266</v>
      </c>
      <c r="P341" s="111" t="str">
        <f t="shared" si="182"/>
        <v/>
      </c>
      <c r="Q341" s="111" t="str">
        <f t="shared" si="182"/>
        <v/>
      </c>
      <c r="R341" s="111">
        <f t="shared" ref="R341:V341" si="183">IF(R322=0,"",R322/R303)</f>
        <v>0.65777847445055004</v>
      </c>
      <c r="S341" s="111">
        <f t="shared" si="183"/>
        <v>0.66929699972164713</v>
      </c>
      <c r="T341" s="111">
        <f t="shared" si="183"/>
        <v>0.68045931711972663</v>
      </c>
      <c r="U341" s="111">
        <f t="shared" si="183"/>
        <v>0.69094488205788618</v>
      </c>
      <c r="V341" s="111">
        <f t="shared" si="183"/>
        <v>0.70026191496024748</v>
      </c>
      <c r="W341" s="111">
        <f t="shared" ref="W341" si="184">IF(W322=0,"",W322/W303)</f>
        <v>0.70759622105460296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 t="str">
        <f t="shared" si="185"/>
        <v/>
      </c>
      <c r="N342" s="111" t="str">
        <f t="shared" si="185"/>
        <v/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0.73521786132515865</v>
      </c>
      <c r="D343" s="124">
        <f t="shared" si="188"/>
        <v>0.73973044033537583</v>
      </c>
      <c r="E343" s="124">
        <f t="shared" si="188"/>
        <v>0.74576403629678767</v>
      </c>
      <c r="F343" s="124">
        <f t="shared" si="188"/>
        <v>0.74389397464860507</v>
      </c>
      <c r="G343" s="124">
        <f t="shared" si="188"/>
        <v>0.74172119836398476</v>
      </c>
      <c r="H343" s="124">
        <f t="shared" si="188"/>
        <v>0.7413437354236182</v>
      </c>
      <c r="I343" s="124">
        <f t="shared" si="188"/>
        <v>0.74488534851233834</v>
      </c>
      <c r="J343" s="124">
        <f t="shared" si="188"/>
        <v>0.741504600795583</v>
      </c>
      <c r="K343" s="124">
        <f t="shared" si="188"/>
        <v>0.74943989183106052</v>
      </c>
      <c r="L343" s="124">
        <f t="shared" si="188"/>
        <v>0.75623793212670143</v>
      </c>
      <c r="M343" s="124" t="str">
        <f t="shared" si="188"/>
        <v/>
      </c>
      <c r="N343" s="124" t="str">
        <f t="shared" si="188"/>
        <v/>
      </c>
      <c r="O343" s="124">
        <f t="shared" si="188"/>
        <v>0.76642186480229657</v>
      </c>
      <c r="P343" s="124">
        <f t="shared" si="188"/>
        <v>0.78177216807877303</v>
      </c>
      <c r="Q343" s="124" t="str">
        <f t="shared" si="188"/>
        <v/>
      </c>
      <c r="R343" s="124">
        <f t="shared" ref="R343:V343" si="189">IF(R324=0,"",R324/R305)</f>
        <v>0.79046227522869106</v>
      </c>
      <c r="S343" s="124">
        <f t="shared" si="189"/>
        <v>0.80649726876784833</v>
      </c>
      <c r="T343" s="124">
        <f t="shared" si="189"/>
        <v>0.82747780799312509</v>
      </c>
      <c r="U343" s="124">
        <f t="shared" si="189"/>
        <v>0.82671575790788931</v>
      </c>
      <c r="V343" s="124">
        <f t="shared" si="189"/>
        <v>0.84454009054136903</v>
      </c>
      <c r="W343" s="124">
        <f t="shared" ref="W343" si="190">IF(W324=0,"",W324/W305)</f>
        <v>0.84083937558462785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0.58950678071556706</v>
      </c>
      <c r="D344" s="111">
        <f t="shared" si="191"/>
        <v>0.58998758990569</v>
      </c>
      <c r="E344" s="111">
        <f t="shared" si="191"/>
        <v>0.59046161822094334</v>
      </c>
      <c r="F344" s="111">
        <f t="shared" si="191"/>
        <v>0.5909347218714418</v>
      </c>
      <c r="G344" s="111">
        <f t="shared" si="191"/>
        <v>0.59140158073503002</v>
      </c>
      <c r="H344" s="111">
        <f t="shared" si="191"/>
        <v>0.59186284592693095</v>
      </c>
      <c r="I344" s="111">
        <f t="shared" si="191"/>
        <v>0.5923172065688902</v>
      </c>
      <c r="J344" s="111">
        <f t="shared" si="191"/>
        <v>0.59275929245539738</v>
      </c>
      <c r="K344" s="111">
        <f t="shared" si="191"/>
        <v>0.59318453749923639</v>
      </c>
      <c r="L344" s="111">
        <f t="shared" si="191"/>
        <v>0.59359172008487704</v>
      </c>
      <c r="M344" s="111" t="str">
        <f t="shared" si="191"/>
        <v/>
      </c>
      <c r="N344" s="111" t="str">
        <f t="shared" si="191"/>
        <v/>
      </c>
      <c r="O344" s="111">
        <f t="shared" si="191"/>
        <v>0.59381083822584535</v>
      </c>
      <c r="P344" s="111" t="str">
        <f t="shared" si="191"/>
        <v/>
      </c>
      <c r="Q344" s="111" t="str">
        <f t="shared" si="191"/>
        <v/>
      </c>
      <c r="R344" s="111">
        <f t="shared" ref="R344:V344" si="192">IF(R325=0,"",R325/R306)</f>
        <v>0.59519516057153399</v>
      </c>
      <c r="S344" s="111">
        <f t="shared" si="192"/>
        <v>0.5974588412585814</v>
      </c>
      <c r="T344" s="111" t="str">
        <f t="shared" si="192"/>
        <v/>
      </c>
      <c r="U344" s="111">
        <f t="shared" si="192"/>
        <v>0.6028350828903154</v>
      </c>
      <c r="V344" s="111">
        <f t="shared" si="192"/>
        <v>0.60538172366324228</v>
      </c>
      <c r="W344" s="111">
        <f t="shared" ref="W344" si="193">IF(W325=0,"",W325/W306)</f>
        <v>0.60773972437891421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0.75126372723481127</v>
      </c>
      <c r="D345" s="45">
        <f t="shared" si="194"/>
        <v>0.75261001320180632</v>
      </c>
      <c r="E345" s="45">
        <f t="shared" si="194"/>
        <v>0.75400608156071036</v>
      </c>
      <c r="F345" s="45">
        <f t="shared" si="194"/>
        <v>0.75540893842760182</v>
      </c>
      <c r="G345" s="45">
        <f t="shared" si="194"/>
        <v>0.75685764194928862</v>
      </c>
      <c r="H345" s="45">
        <f t="shared" si="194"/>
        <v>0.75834741190583976</v>
      </c>
      <c r="I345" s="45">
        <f t="shared" si="194"/>
        <v>0.75988787222576981</v>
      </c>
      <c r="J345" s="45">
        <f t="shared" si="194"/>
        <v>0.76151844874726282</v>
      </c>
      <c r="K345" s="45">
        <f t="shared" si="194"/>
        <v>0.76327266380300318</v>
      </c>
      <c r="L345" s="45">
        <f t="shared" si="194"/>
        <v>0.76515948599133021</v>
      </c>
      <c r="M345" s="45" t="str">
        <f t="shared" si="194"/>
        <v/>
      </c>
      <c r="N345" s="45" t="str">
        <f t="shared" si="194"/>
        <v/>
      </c>
      <c r="O345" s="45">
        <f t="shared" si="194"/>
        <v>0.7757449636560626</v>
      </c>
      <c r="P345" s="45">
        <f t="shared" si="194"/>
        <v>0.78177216807877303</v>
      </c>
      <c r="Q345" s="45" t="str">
        <f t="shared" si="194"/>
        <v/>
      </c>
      <c r="R345" s="45">
        <f t="shared" ref="R345:V345" si="195">IF(R326=0,"",R326/R307)</f>
        <v>0.80010795619476671</v>
      </c>
      <c r="S345" s="45">
        <f t="shared" si="195"/>
        <v>0.81329721534018895</v>
      </c>
      <c r="T345" s="45">
        <f t="shared" si="195"/>
        <v>0.82747780799312509</v>
      </c>
      <c r="U345" s="45">
        <f t="shared" si="195"/>
        <v>0.84101933315282251</v>
      </c>
      <c r="V345" s="45">
        <f t="shared" si="195"/>
        <v>0.85229138981851071</v>
      </c>
      <c r="W345" s="45">
        <f t="shared" ref="W345" si="196">IF(W326=0,"",W326/W307)</f>
        <v>0.86072127070185445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1.0917037757422956</v>
      </c>
      <c r="D347" s="117">
        <f t="shared" si="197"/>
        <v>0.69905746053860496</v>
      </c>
      <c r="E347" s="117">
        <f t="shared" si="197"/>
        <v>0.13379897175731373</v>
      </c>
      <c r="F347" s="117">
        <f t="shared" si="197"/>
        <v>0.12626668027089316</v>
      </c>
      <c r="G347" s="117">
        <f t="shared" si="197"/>
        <v>0.21264308112056007</v>
      </c>
      <c r="H347" s="117">
        <f t="shared" si="197"/>
        <v>2.8106865134769246</v>
      </c>
      <c r="I347" s="117">
        <f t="shared" si="197"/>
        <v>0.517674511522902</v>
      </c>
      <c r="J347" s="117">
        <f t="shared" si="197"/>
        <v>0.51187870622018705</v>
      </c>
      <c r="K347" s="117">
        <f t="shared" si="197"/>
        <v>0.43863835187553885</v>
      </c>
      <c r="L347" s="117">
        <f t="shared" si="197"/>
        <v>0.11812000425933446</v>
      </c>
      <c r="M347" s="117">
        <f t="shared" si="197"/>
        <v>0</v>
      </c>
      <c r="N347" s="117">
        <f t="shared" si="197"/>
        <v>0</v>
      </c>
      <c r="O347" s="117">
        <f t="shared" si="197"/>
        <v>0.17331064320257419</v>
      </c>
      <c r="P347" s="117">
        <f t="shared" si="197"/>
        <v>4.5063045050963276E-3</v>
      </c>
      <c r="Q347" s="117">
        <f t="shared" si="197"/>
        <v>0</v>
      </c>
      <c r="R347" s="117">
        <f t="shared" ref="R347:V347" si="198">R348+R351+R353+R362</f>
        <v>0.11977491777996437</v>
      </c>
      <c r="S347" s="117">
        <f t="shared" si="198"/>
        <v>8.2150114401588328E-2</v>
      </c>
      <c r="T347" s="117">
        <f t="shared" si="198"/>
        <v>0.13335615425697528</v>
      </c>
      <c r="U347" s="117">
        <f t="shared" si="198"/>
        <v>0.14340814442655195</v>
      </c>
      <c r="V347" s="117">
        <f t="shared" si="198"/>
        <v>0.17240982433759749</v>
      </c>
      <c r="W347" s="117">
        <f t="shared" ref="W347" si="199">W348+W351+W353+W362</f>
        <v>0.35925343188791048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1.0442325088373154</v>
      </c>
      <c r="D348" s="122">
        <f t="shared" si="200"/>
        <v>0.69041385271372102</v>
      </c>
      <c r="E348" s="122">
        <f t="shared" si="200"/>
        <v>0.12995917550485619</v>
      </c>
      <c r="F348" s="122">
        <f t="shared" si="200"/>
        <v>0.11428520675130939</v>
      </c>
      <c r="G348" s="122">
        <f t="shared" si="200"/>
        <v>0.20511562277392986</v>
      </c>
      <c r="H348" s="122">
        <f t="shared" si="200"/>
        <v>2.7736642095429334</v>
      </c>
      <c r="I348" s="122">
        <f t="shared" si="200"/>
        <v>0.5074886888021225</v>
      </c>
      <c r="J348" s="122">
        <f t="shared" si="200"/>
        <v>0.50763884864647157</v>
      </c>
      <c r="K348" s="122">
        <f t="shared" si="200"/>
        <v>0.43650559319136983</v>
      </c>
      <c r="L348" s="122">
        <f t="shared" si="200"/>
        <v>0.11774638077274668</v>
      </c>
      <c r="M348" s="122">
        <f t="shared" si="200"/>
        <v>0</v>
      </c>
      <c r="N348" s="122">
        <f t="shared" si="200"/>
        <v>0</v>
      </c>
      <c r="O348" s="122">
        <f t="shared" si="200"/>
        <v>0.17222177305294648</v>
      </c>
      <c r="P348" s="122">
        <f t="shared" si="200"/>
        <v>4.5063045050963276E-3</v>
      </c>
      <c r="Q348" s="122">
        <f t="shared" si="200"/>
        <v>0</v>
      </c>
      <c r="R348" s="122">
        <f t="shared" ref="R348:V348" si="201">SUM(R349:R350)</f>
        <v>0.11866611932081937</v>
      </c>
      <c r="S348" s="122">
        <f t="shared" si="201"/>
        <v>8.1776368469392194E-2</v>
      </c>
      <c r="T348" s="122">
        <f t="shared" si="201"/>
        <v>0.13097781957252791</v>
      </c>
      <c r="U348" s="122">
        <f t="shared" si="201"/>
        <v>0.14126955104966291</v>
      </c>
      <c r="V348" s="122">
        <f t="shared" si="201"/>
        <v>0.16820915742565487</v>
      </c>
      <c r="W348" s="122">
        <f t="shared" ref="W348" si="202">SUM(W349:W350)</f>
        <v>0.35177301751426743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1.0442325088373154</v>
      </c>
      <c r="D349" s="98">
        <v>0.69041385271372102</v>
      </c>
      <c r="E349" s="98">
        <v>0.12995917550485619</v>
      </c>
      <c r="F349" s="98">
        <v>0.11428520675130939</v>
      </c>
      <c r="G349" s="98">
        <v>0.20511562277392986</v>
      </c>
      <c r="H349" s="98">
        <v>2.7736642095429334</v>
      </c>
      <c r="I349" s="98">
        <v>0.5074886888021225</v>
      </c>
      <c r="J349" s="98">
        <v>0.50763884864647157</v>
      </c>
      <c r="K349" s="98">
        <v>0.43650559319136983</v>
      </c>
      <c r="L349" s="98">
        <v>0.11774638077274668</v>
      </c>
      <c r="M349" s="98">
        <v>0</v>
      </c>
      <c r="N349" s="98">
        <v>0</v>
      </c>
      <c r="O349" s="98">
        <v>0.17222177305294648</v>
      </c>
      <c r="P349" s="98">
        <v>4.5063045050963276E-3</v>
      </c>
      <c r="Q349" s="98">
        <v>0</v>
      </c>
      <c r="R349" s="98">
        <v>0.11866611932081937</v>
      </c>
      <c r="S349" s="98">
        <v>8.1776368469392194E-2</v>
      </c>
      <c r="T349" s="98">
        <v>0.13097781957252791</v>
      </c>
      <c r="U349" s="98">
        <v>0.14126955104966291</v>
      </c>
      <c r="V349" s="98">
        <v>0.16820915742565487</v>
      </c>
      <c r="W349" s="98">
        <v>0.35177301751426743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4.4894269800125508E-2</v>
      </c>
      <c r="D353" s="122">
        <v>8.0058146403177068E-3</v>
      </c>
      <c r="E353" s="122">
        <v>3.6072663738969603E-3</v>
      </c>
      <c r="F353" s="122">
        <v>1.0647428971244119E-2</v>
      </c>
      <c r="G353" s="122">
        <v>6.2965181463734013E-3</v>
      </c>
      <c r="H353" s="122">
        <v>3.1308640222186573E-2</v>
      </c>
      <c r="I353" s="122">
        <v>8.5504965465286256E-3</v>
      </c>
      <c r="J353" s="122">
        <v>3.1498151104020445E-3</v>
      </c>
      <c r="K353" s="122">
        <v>1.5516057928905902E-3</v>
      </c>
      <c r="L353" s="122">
        <v>2.4640870453805218E-4</v>
      </c>
      <c r="M353" s="122">
        <v>0</v>
      </c>
      <c r="N353" s="122">
        <v>0</v>
      </c>
      <c r="O353" s="122">
        <v>8.7556263770756327E-4</v>
      </c>
      <c r="P353" s="122">
        <v>0</v>
      </c>
      <c r="Q353" s="122">
        <v>0</v>
      </c>
      <c r="R353" s="122">
        <v>9.1349343362714637E-4</v>
      </c>
      <c r="S353" s="122">
        <v>2.6420250792455393E-4</v>
      </c>
      <c r="T353" s="122">
        <v>2.3783346844473618E-3</v>
      </c>
      <c r="U353" s="122">
        <v>1.6216306507364933E-3</v>
      </c>
      <c r="V353" s="122">
        <v>3.8774536059310799E-3</v>
      </c>
      <c r="W353" s="122">
        <v>5.6833538499862397E-3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4.4894269800125508E-2</v>
      </c>
      <c r="D354" s="98">
        <v>8.0058146403177068E-3</v>
      </c>
      <c r="E354" s="98">
        <v>3.6072663738969603E-3</v>
      </c>
      <c r="F354" s="98">
        <v>1.0647428971244119E-2</v>
      </c>
      <c r="G354" s="98">
        <v>6.2965181463734013E-3</v>
      </c>
      <c r="H354" s="98">
        <v>3.1308640222186573E-2</v>
      </c>
      <c r="I354" s="98">
        <v>8.5504965465286256E-3</v>
      </c>
      <c r="J354" s="98">
        <v>3.1498151104020445E-3</v>
      </c>
      <c r="K354" s="98">
        <v>1.5516057928905902E-3</v>
      </c>
      <c r="L354" s="98">
        <v>2.4640870453805218E-4</v>
      </c>
      <c r="M354" s="98">
        <v>0</v>
      </c>
      <c r="N354" s="98">
        <v>0</v>
      </c>
      <c r="O354" s="98">
        <v>8.7556263770756327E-4</v>
      </c>
      <c r="P354" s="98">
        <v>0</v>
      </c>
      <c r="Q354" s="98">
        <v>0</v>
      </c>
      <c r="R354" s="98">
        <v>9.1349343362714637E-4</v>
      </c>
      <c r="S354" s="98">
        <v>2.6420250792455393E-4</v>
      </c>
      <c r="T354" s="98">
        <v>2.3783346844473618E-3</v>
      </c>
      <c r="U354" s="98">
        <v>1.6216306507364933E-3</v>
      </c>
      <c r="V354" s="98">
        <v>3.8774536059310799E-3</v>
      </c>
      <c r="W354" s="98">
        <v>5.6833538499862397E-3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2.5769971048546043E-3</v>
      </c>
      <c r="D362" s="122">
        <v>6.3779318456628814E-4</v>
      </c>
      <c r="E362" s="122">
        <v>2.3252987856056139E-4</v>
      </c>
      <c r="F362" s="122">
        <v>1.3340445483396655E-3</v>
      </c>
      <c r="G362" s="122">
        <v>1.2309402002567908E-3</v>
      </c>
      <c r="H362" s="122">
        <v>5.7136637118046273E-3</v>
      </c>
      <c r="I362" s="122">
        <v>1.635326174250851E-3</v>
      </c>
      <c r="J362" s="122">
        <v>1.0900424633134202E-3</v>
      </c>
      <c r="K362" s="122">
        <v>5.8115289127844095E-4</v>
      </c>
      <c r="L362" s="122">
        <v>1.2721478204971061E-4</v>
      </c>
      <c r="M362" s="122">
        <v>0</v>
      </c>
      <c r="N362" s="122">
        <v>0</v>
      </c>
      <c r="O362" s="122">
        <v>2.1330751192017165E-4</v>
      </c>
      <c r="P362" s="122">
        <v>0</v>
      </c>
      <c r="Q362" s="122">
        <v>0</v>
      </c>
      <c r="R362" s="122">
        <v>1.9530502551784232E-4</v>
      </c>
      <c r="S362" s="122">
        <v>1.0954342427158028E-4</v>
      </c>
      <c r="T362" s="122">
        <v>0</v>
      </c>
      <c r="U362" s="122">
        <v>5.1696272615254992E-4</v>
      </c>
      <c r="V362" s="122">
        <v>3.2321330601155218E-4</v>
      </c>
      <c r="W362" s="122">
        <v>1.797060523656822E-3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2.5769971048546043E-3</v>
      </c>
      <c r="D363" s="98">
        <v>6.3779318456628814E-4</v>
      </c>
      <c r="E363" s="98">
        <v>2.3252987856056139E-4</v>
      </c>
      <c r="F363" s="98">
        <v>1.3340445483396655E-3</v>
      </c>
      <c r="G363" s="98">
        <v>1.2309402002567908E-3</v>
      </c>
      <c r="H363" s="98">
        <v>5.7136637118046273E-3</v>
      </c>
      <c r="I363" s="98">
        <v>1.635326174250851E-3</v>
      </c>
      <c r="J363" s="98">
        <v>1.0900424633134202E-3</v>
      </c>
      <c r="K363" s="98">
        <v>5.8115289127844095E-4</v>
      </c>
      <c r="L363" s="98">
        <v>1.2721478204971061E-4</v>
      </c>
      <c r="M363" s="98">
        <v>0</v>
      </c>
      <c r="N363" s="98">
        <v>0</v>
      </c>
      <c r="O363" s="98">
        <v>2.1330751192017165E-4</v>
      </c>
      <c r="P363" s="98">
        <v>0</v>
      </c>
      <c r="Q363" s="98">
        <v>0</v>
      </c>
      <c r="R363" s="98">
        <v>1.9530502551784232E-4</v>
      </c>
      <c r="S363" s="98">
        <v>1.0954342427158028E-4</v>
      </c>
      <c r="T363" s="98">
        <v>0</v>
      </c>
      <c r="U363" s="98">
        <v>5.1696272615254992E-4</v>
      </c>
      <c r="V363" s="98">
        <v>3.2321330601155218E-4</v>
      </c>
      <c r="W363" s="98">
        <v>1.797060523656822E-3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13481.669703332862</v>
      </c>
      <c r="D366" s="117">
        <f t="shared" si="204"/>
        <v>24370.788048460963</v>
      </c>
      <c r="E366" s="117">
        <f t="shared" si="204"/>
        <v>9718.7282641933816</v>
      </c>
      <c r="F366" s="117">
        <f t="shared" si="204"/>
        <v>3281.9243659716017</v>
      </c>
      <c r="G366" s="117">
        <f t="shared" si="204"/>
        <v>6073.2299797846563</v>
      </c>
      <c r="H366" s="117">
        <f t="shared" si="204"/>
        <v>15037.958991286343</v>
      </c>
      <c r="I366" s="117">
        <f t="shared" si="204"/>
        <v>10048.416820411832</v>
      </c>
      <c r="J366" s="117">
        <f t="shared" si="204"/>
        <v>15866.136871073977</v>
      </c>
      <c r="K366" s="117">
        <f t="shared" si="204"/>
        <v>15862.343581290132</v>
      </c>
      <c r="L366" s="117">
        <f t="shared" si="204"/>
        <v>11166.532055627644</v>
      </c>
      <c r="M366" s="117">
        <f t="shared" si="204"/>
        <v>0</v>
      </c>
      <c r="N366" s="117">
        <f t="shared" si="204"/>
        <v>0</v>
      </c>
      <c r="O366" s="117">
        <f t="shared" si="204"/>
        <v>11328.918467952944</v>
      </c>
      <c r="P366" s="117">
        <f t="shared" si="204"/>
        <v>2268.3407216967594</v>
      </c>
      <c r="Q366" s="117">
        <f t="shared" si="204"/>
        <v>0</v>
      </c>
      <c r="R366" s="117">
        <f t="shared" ref="R366:V366" si="205">R367+R370+R372+R381</f>
        <v>10094.212751821095</v>
      </c>
      <c r="S366" s="117">
        <f t="shared" si="205"/>
        <v>9849.6465375140924</v>
      </c>
      <c r="T366" s="117">
        <f t="shared" si="205"/>
        <v>8935.5410210760365</v>
      </c>
      <c r="U366" s="117">
        <f t="shared" si="205"/>
        <v>8011.4257940272755</v>
      </c>
      <c r="V366" s="117">
        <f t="shared" si="205"/>
        <v>7997.2312964481762</v>
      </c>
      <c r="W366" s="117">
        <f t="shared" ref="W366" si="206">W367+W370+W372+W381</f>
        <v>9187.635927074416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12036.514183912705</v>
      </c>
      <c r="D367" s="122">
        <f t="shared" si="207"/>
        <v>22979.9366534773</v>
      </c>
      <c r="E367" s="122">
        <f t="shared" si="207"/>
        <v>8279.8096066904091</v>
      </c>
      <c r="F367" s="122">
        <f t="shared" si="207"/>
        <v>1866.8093331242371</v>
      </c>
      <c r="G367" s="122">
        <f t="shared" si="207"/>
        <v>4666.3710513300739</v>
      </c>
      <c r="H367" s="122">
        <f t="shared" si="207"/>
        <v>13649.067233753118</v>
      </c>
      <c r="I367" s="122">
        <f t="shared" si="207"/>
        <v>8537.3184420749931</v>
      </c>
      <c r="J367" s="122">
        <f t="shared" si="207"/>
        <v>14506.326515713246</v>
      </c>
      <c r="K367" s="122">
        <f t="shared" si="207"/>
        <v>14741.565176752538</v>
      </c>
      <c r="L367" s="122">
        <f t="shared" si="207"/>
        <v>10288.231986095916</v>
      </c>
      <c r="M367" s="122">
        <f t="shared" si="207"/>
        <v>0</v>
      </c>
      <c r="N367" s="122">
        <f t="shared" si="207"/>
        <v>0</v>
      </c>
      <c r="O367" s="122">
        <f t="shared" si="207"/>
        <v>9974.7198384524545</v>
      </c>
      <c r="P367" s="122">
        <f t="shared" si="207"/>
        <v>874.36074924688114</v>
      </c>
      <c r="Q367" s="122">
        <f t="shared" si="207"/>
        <v>0</v>
      </c>
      <c r="R367" s="122">
        <f t="shared" ref="R367:V367" si="208">SUM(R368:R369)</f>
        <v>8542.1638898085348</v>
      </c>
      <c r="S367" s="122">
        <f t="shared" si="208"/>
        <v>8296.711495113881</v>
      </c>
      <c r="T367" s="122">
        <f t="shared" si="208"/>
        <v>7222.7342947661273</v>
      </c>
      <c r="U367" s="122">
        <f t="shared" si="208"/>
        <v>5842.2929154480316</v>
      </c>
      <c r="V367" s="122">
        <f t="shared" si="208"/>
        <v>6059.0232756439491</v>
      </c>
      <c r="W367" s="122">
        <f t="shared" ref="W367" si="209">SUM(W368:W369)</f>
        <v>6799.2522031447943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11878.302591274387</v>
      </c>
      <c r="D368" s="98">
        <v>22681.555663104209</v>
      </c>
      <c r="E368" s="98">
        <v>8172.9162267537158</v>
      </c>
      <c r="F368" s="98">
        <v>1842.8734414385331</v>
      </c>
      <c r="G368" s="98">
        <v>4606.9214626643143</v>
      </c>
      <c r="H368" s="98">
        <v>13477.018510661315</v>
      </c>
      <c r="I368" s="98">
        <v>8430.4087685202758</v>
      </c>
      <c r="J368" s="98">
        <v>14325.124069515881</v>
      </c>
      <c r="K368" s="98">
        <v>14557.406913541443</v>
      </c>
      <c r="L368" s="98">
        <v>10163.552404347171</v>
      </c>
      <c r="M368" s="98">
        <v>0</v>
      </c>
      <c r="N368" s="98">
        <v>0</v>
      </c>
      <c r="O368" s="98">
        <v>9846.1278538696024</v>
      </c>
      <c r="P368" s="98">
        <v>862.50344616250698</v>
      </c>
      <c r="Q368" s="98">
        <v>0</v>
      </c>
      <c r="R368" s="98">
        <v>8425.6456526889779</v>
      </c>
      <c r="S368" s="98">
        <v>8181.6949676431686</v>
      </c>
      <c r="T368" s="98">
        <v>7118.375234105285</v>
      </c>
      <c r="U368" s="98">
        <v>5758.282261877046</v>
      </c>
      <c r="V368" s="98">
        <v>5971.6739879825654</v>
      </c>
      <c r="W368" s="98">
        <v>6703.763495536974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158.21159263831717</v>
      </c>
      <c r="D369" s="98">
        <v>298.38099037309149</v>
      </c>
      <c r="E369" s="98">
        <v>106.89337993669301</v>
      </c>
      <c r="F369" s="98">
        <v>23.935891685703986</v>
      </c>
      <c r="G369" s="98">
        <v>59.44958866575972</v>
      </c>
      <c r="H369" s="98">
        <v>172.04872309180229</v>
      </c>
      <c r="I369" s="98">
        <v>106.9096735547179</v>
      </c>
      <c r="J369" s="98">
        <v>181.20244619736556</v>
      </c>
      <c r="K369" s="98">
        <v>184.15826321109574</v>
      </c>
      <c r="L369" s="98">
        <v>124.67958174874623</v>
      </c>
      <c r="M369" s="98">
        <v>0</v>
      </c>
      <c r="N369" s="98">
        <v>0</v>
      </c>
      <c r="O369" s="98">
        <v>128.59198458285212</v>
      </c>
      <c r="P369" s="98">
        <v>11.857303084374196</v>
      </c>
      <c r="Q369" s="98">
        <v>0</v>
      </c>
      <c r="R369" s="98">
        <v>116.51823711955629</v>
      </c>
      <c r="S369" s="98">
        <v>115.01652747071179</v>
      </c>
      <c r="T369" s="98">
        <v>104.3590606608424</v>
      </c>
      <c r="U369" s="98">
        <v>84.010653570985596</v>
      </c>
      <c r="V369" s="98">
        <v>87.349287661384025</v>
      </c>
      <c r="W369" s="98">
        <v>95.488707607820203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5.9577869858068375</v>
      </c>
      <c r="D370" s="122">
        <f t="shared" si="210"/>
        <v>9.5146482844394544</v>
      </c>
      <c r="E370" s="122">
        <f t="shared" si="210"/>
        <v>14.345031562731224</v>
      </c>
      <c r="F370" s="122">
        <f t="shared" si="210"/>
        <v>12.31743921499614</v>
      </c>
      <c r="G370" s="122">
        <f t="shared" si="210"/>
        <v>13.88783310592664</v>
      </c>
      <c r="H370" s="122">
        <f t="shared" si="210"/>
        <v>11.421017644851943</v>
      </c>
      <c r="I370" s="122">
        <f t="shared" si="210"/>
        <v>17.322738747204699</v>
      </c>
      <c r="J370" s="122">
        <f t="shared" si="210"/>
        <v>13.314125608988601</v>
      </c>
      <c r="K370" s="122">
        <f t="shared" si="210"/>
        <v>18.725245728356775</v>
      </c>
      <c r="L370" s="122">
        <f t="shared" si="210"/>
        <v>14.129022248864306</v>
      </c>
      <c r="M370" s="122">
        <f t="shared" si="210"/>
        <v>0</v>
      </c>
      <c r="N370" s="122">
        <f t="shared" si="210"/>
        <v>0</v>
      </c>
      <c r="O370" s="122">
        <f t="shared" si="210"/>
        <v>12.940637983716176</v>
      </c>
      <c r="P370" s="122">
        <f t="shared" si="210"/>
        <v>12.162887297327904</v>
      </c>
      <c r="Q370" s="122">
        <f t="shared" si="210"/>
        <v>0</v>
      </c>
      <c r="R370" s="122">
        <f t="shared" si="210"/>
        <v>23.453450026725772</v>
      </c>
      <c r="S370" s="122">
        <f t="shared" si="210"/>
        <v>15.887814327945602</v>
      </c>
      <c r="T370" s="122">
        <f t="shared" si="210"/>
        <v>25.516459130812716</v>
      </c>
      <c r="U370" s="122">
        <f t="shared" si="210"/>
        <v>16.297194405900971</v>
      </c>
      <c r="V370" s="122">
        <f t="shared" si="210"/>
        <v>15.012058232454184</v>
      </c>
      <c r="W370" s="122">
        <f t="shared" si="210"/>
        <v>7.1449029539829283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5.9577869858068375</v>
      </c>
      <c r="D371" s="98">
        <f>RES_hhdet_in_fech!D29</f>
        <v>9.5146482844394544</v>
      </c>
      <c r="E371" s="98">
        <f>RES_hhdet_in_fech!E29</f>
        <v>14.345031562731224</v>
      </c>
      <c r="F371" s="98">
        <f>RES_hhdet_in_fech!F29</f>
        <v>12.31743921499614</v>
      </c>
      <c r="G371" s="98">
        <f>RES_hhdet_in_fech!G29</f>
        <v>13.88783310592664</v>
      </c>
      <c r="H371" s="98">
        <f>RES_hhdet_in_fech!H29</f>
        <v>11.421017644851943</v>
      </c>
      <c r="I371" s="98">
        <f>RES_hhdet_in_fech!I29</f>
        <v>17.322738747204699</v>
      </c>
      <c r="J371" s="98">
        <f>RES_hhdet_in_fech!J29</f>
        <v>13.314125608988601</v>
      </c>
      <c r="K371" s="98">
        <f>RES_hhdet_in_fech!K29</f>
        <v>18.725245728356775</v>
      </c>
      <c r="L371" s="98">
        <f>RES_hhdet_in_fech!L29</f>
        <v>14.129022248864306</v>
      </c>
      <c r="M371" s="98">
        <f>RES_hhdet_in_fech!M29</f>
        <v>0</v>
      </c>
      <c r="N371" s="98">
        <f>RES_hhdet_in_fech!N29</f>
        <v>0</v>
      </c>
      <c r="O371" s="98">
        <f>RES_hhdet_in_fech!O29</f>
        <v>12.940637983716176</v>
      </c>
      <c r="P371" s="98">
        <f>RES_hhdet_in_fech!P29</f>
        <v>12.162887297327904</v>
      </c>
      <c r="Q371" s="98">
        <f>RES_hhdet_in_fech!Q29</f>
        <v>0</v>
      </c>
      <c r="R371" s="98">
        <f>RES_hhdet_in_fech!R29</f>
        <v>23.453450026725772</v>
      </c>
      <c r="S371" s="98">
        <f>RES_hhdet_in_fech!S29</f>
        <v>15.887814327945602</v>
      </c>
      <c r="T371" s="98">
        <f>RES_hhdet_in_fech!T29</f>
        <v>25.516459130812716</v>
      </c>
      <c r="U371" s="98">
        <f>RES_hhdet_in_fech!U29</f>
        <v>16.297194405900971</v>
      </c>
      <c r="V371" s="98">
        <f>RES_hhdet_in_fech!V29</f>
        <v>15.012058232454184</v>
      </c>
      <c r="W371" s="98">
        <f>RES_hhdet_in_fech!W29</f>
        <v>7.1449029539829283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1143.6886134296385</v>
      </c>
      <c r="D372" s="122">
        <v>1116.7779640181138</v>
      </c>
      <c r="E372" s="122">
        <v>1134.4054928465791</v>
      </c>
      <c r="F372" s="122">
        <v>1095.5340212522804</v>
      </c>
      <c r="G372" s="122">
        <v>1090.7617718450483</v>
      </c>
      <c r="H372" s="122">
        <v>1105.6480143218494</v>
      </c>
      <c r="I372" s="122">
        <v>1190.3443751073687</v>
      </c>
      <c r="J372" s="122">
        <v>1087.1238614563008</v>
      </c>
      <c r="K372" s="122">
        <v>863.73924959281715</v>
      </c>
      <c r="L372" s="122">
        <v>653.00176869184907</v>
      </c>
      <c r="M372" s="122">
        <v>0</v>
      </c>
      <c r="N372" s="122">
        <v>0</v>
      </c>
      <c r="O372" s="122">
        <v>1103.2796447634385</v>
      </c>
      <c r="P372" s="122">
        <v>1109.342864402138</v>
      </c>
      <c r="Q372" s="122">
        <v>0</v>
      </c>
      <c r="R372" s="122">
        <v>1233.9999489968395</v>
      </c>
      <c r="S372" s="122">
        <v>1189.1708526234679</v>
      </c>
      <c r="T372" s="122">
        <v>1353.4601269250838</v>
      </c>
      <c r="U372" s="122">
        <v>1801.944827968663</v>
      </c>
      <c r="V372" s="122">
        <v>1557.685954219673</v>
      </c>
      <c r="W372" s="122">
        <v>1945.4762460191305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1275.0504064245038</v>
      </c>
      <c r="D373" s="98">
        <v>1258.6808920581004</v>
      </c>
      <c r="E373" s="98">
        <v>1221.5268038444469</v>
      </c>
      <c r="F373" s="98">
        <v>1201.8445116335167</v>
      </c>
      <c r="G373" s="98">
        <v>1205.1490514966274</v>
      </c>
      <c r="H373" s="98">
        <v>1209.0033233468089</v>
      </c>
      <c r="I373" s="98">
        <v>1214.2211183432771</v>
      </c>
      <c r="J373" s="98">
        <v>1155.5053377949623</v>
      </c>
      <c r="K373" s="98">
        <v>1138.4088989336371</v>
      </c>
      <c r="L373" s="98">
        <v>1084.7363291867061</v>
      </c>
      <c r="M373" s="98">
        <v>0</v>
      </c>
      <c r="N373" s="98">
        <v>0</v>
      </c>
      <c r="O373" s="98">
        <v>963.59684551369423</v>
      </c>
      <c r="P373" s="98">
        <v>0</v>
      </c>
      <c r="Q373" s="98">
        <v>0</v>
      </c>
      <c r="R373" s="98">
        <v>1005.3414263373242</v>
      </c>
      <c r="S373" s="98">
        <v>1163.0679165546483</v>
      </c>
      <c r="T373" s="98">
        <v>1495.6950949911713</v>
      </c>
      <c r="U373" s="98">
        <v>1189.7859443685018</v>
      </c>
      <c r="V373" s="98">
        <v>1551.7511109234501</v>
      </c>
      <c r="W373" s="98">
        <v>1787.0833176069225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1055.9253465580691</v>
      </c>
      <c r="D377" s="101">
        <v>1079.2941717056647</v>
      </c>
      <c r="E377" s="101">
        <v>1114.5357201628551</v>
      </c>
      <c r="F377" s="101">
        <v>1077.8156061887412</v>
      </c>
      <c r="G377" s="101">
        <v>1075.5542144347228</v>
      </c>
      <c r="H377" s="101">
        <v>1090.7711137803776</v>
      </c>
      <c r="I377" s="101">
        <v>1187.1812168154324</v>
      </c>
      <c r="J377" s="101">
        <v>1081.4254050947459</v>
      </c>
      <c r="K377" s="101">
        <v>850.65974248134955</v>
      </c>
      <c r="L377" s="101">
        <v>786.03261169703376</v>
      </c>
      <c r="M377" s="101">
        <v>0</v>
      </c>
      <c r="N377" s="101">
        <v>0</v>
      </c>
      <c r="O377" s="101">
        <v>1114.7124007240677</v>
      </c>
      <c r="P377" s="101">
        <v>1109.342864402138</v>
      </c>
      <c r="Q377" s="101">
        <v>0</v>
      </c>
      <c r="R377" s="101">
        <v>1265.0581880005586</v>
      </c>
      <c r="S377" s="101">
        <v>1302.6067637546062</v>
      </c>
      <c r="T377" s="101">
        <v>1548.9404583668017</v>
      </c>
      <c r="U377" s="101">
        <v>1841.847234557672</v>
      </c>
      <c r="V377" s="101">
        <v>1634.0594149649849</v>
      </c>
      <c r="W377" s="101">
        <v>1972.6794270695277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577.70094373367795</v>
      </c>
      <c r="M378" s="104">
        <v>0</v>
      </c>
      <c r="N378" s="104">
        <v>0</v>
      </c>
      <c r="O378" s="104">
        <v>838.85241259710608</v>
      </c>
      <c r="P378" s="104">
        <v>0</v>
      </c>
      <c r="Q378" s="104">
        <v>0</v>
      </c>
      <c r="R378" s="104">
        <v>969.47693080800491</v>
      </c>
      <c r="S378" s="104">
        <v>999.379186093974</v>
      </c>
      <c r="T378" s="104">
        <v>1219.9789838317013</v>
      </c>
      <c r="U378" s="104">
        <v>1444.7550640797099</v>
      </c>
      <c r="V378" s="104">
        <v>1291.4627034465127</v>
      </c>
      <c r="W378" s="104">
        <v>1563.1695059400549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280.18510239425683</v>
      </c>
      <c r="M379" s="98">
        <v>0</v>
      </c>
      <c r="N379" s="98">
        <v>0</v>
      </c>
      <c r="O379" s="98">
        <v>404.1888783218032</v>
      </c>
      <c r="P379" s="98">
        <v>0</v>
      </c>
      <c r="Q379" s="98">
        <v>0</v>
      </c>
      <c r="R379" s="98">
        <v>414.84535325248589</v>
      </c>
      <c r="S379" s="98">
        <v>391.09827380231377</v>
      </c>
      <c r="T379" s="98">
        <v>493.64507040686726</v>
      </c>
      <c r="U379" s="98">
        <v>547.94649403468793</v>
      </c>
      <c r="V379" s="98">
        <v>489.63363385222607</v>
      </c>
      <c r="W379" s="98">
        <v>584.55656935585955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297.515841339421</v>
      </c>
      <c r="M380" s="98">
        <v>0</v>
      </c>
      <c r="N380" s="98">
        <v>0</v>
      </c>
      <c r="O380" s="98">
        <v>434.66353427530288</v>
      </c>
      <c r="P380" s="98">
        <v>0</v>
      </c>
      <c r="Q380" s="98">
        <v>0</v>
      </c>
      <c r="R380" s="98">
        <v>554.63157755551902</v>
      </c>
      <c r="S380" s="98">
        <v>608.28091229166012</v>
      </c>
      <c r="T380" s="98">
        <v>726.3339134248339</v>
      </c>
      <c r="U380" s="98">
        <v>896.80857004502172</v>
      </c>
      <c r="V380" s="98">
        <v>801.82906959428681</v>
      </c>
      <c r="W380" s="98">
        <v>978.6129365841955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295.50911900471061</v>
      </c>
      <c r="D381" s="122">
        <v>264.55878268111036</v>
      </c>
      <c r="E381" s="122">
        <v>290.1681330936633</v>
      </c>
      <c r="F381" s="122">
        <v>307.26357238008814</v>
      </c>
      <c r="G381" s="122">
        <v>302.20932350360721</v>
      </c>
      <c r="H381" s="122">
        <v>271.82272556652356</v>
      </c>
      <c r="I381" s="122">
        <v>303.43126448226485</v>
      </c>
      <c r="J381" s="122">
        <v>259.37236829543963</v>
      </c>
      <c r="K381" s="122">
        <v>238.31390921641878</v>
      </c>
      <c r="L381" s="122">
        <v>211.16927859101503</v>
      </c>
      <c r="M381" s="122">
        <v>0</v>
      </c>
      <c r="N381" s="122">
        <v>0</v>
      </c>
      <c r="O381" s="122">
        <v>237.97834675333434</v>
      </c>
      <c r="P381" s="122">
        <v>272.47422075041231</v>
      </c>
      <c r="Q381" s="122">
        <v>0</v>
      </c>
      <c r="R381" s="122">
        <v>294.59546298899392</v>
      </c>
      <c r="S381" s="122">
        <v>347.87637544879783</v>
      </c>
      <c r="T381" s="122">
        <v>333.8301402540132</v>
      </c>
      <c r="U381" s="122">
        <v>350.89085620467966</v>
      </c>
      <c r="V381" s="122">
        <v>365.51000835210056</v>
      </c>
      <c r="W381" s="122">
        <v>435.76257495650924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391.18669278445753</v>
      </c>
      <c r="D382" s="98">
        <v>350.96032783406412</v>
      </c>
      <c r="E382" s="98">
        <v>341.21306356835322</v>
      </c>
      <c r="F382" s="98">
        <v>367.04430476857317</v>
      </c>
      <c r="G382" s="98">
        <v>387.05890129574834</v>
      </c>
      <c r="H382" s="98">
        <v>354.26191576853608</v>
      </c>
      <c r="I382" s="98">
        <v>359.95029368085289</v>
      </c>
      <c r="J382" s="98">
        <v>342.7547805553732</v>
      </c>
      <c r="K382" s="98">
        <v>319.79270738600599</v>
      </c>
      <c r="L382" s="98">
        <v>280.0114061668221</v>
      </c>
      <c r="M382" s="98">
        <v>0</v>
      </c>
      <c r="N382" s="98">
        <v>0</v>
      </c>
      <c r="O382" s="98">
        <v>313.00626859214009</v>
      </c>
      <c r="P382" s="98">
        <v>0</v>
      </c>
      <c r="Q382" s="98">
        <v>0</v>
      </c>
      <c r="R382" s="98">
        <v>429.88427874150881</v>
      </c>
      <c r="S382" s="98">
        <v>482.23025300044139</v>
      </c>
      <c r="T382" s="98">
        <v>0</v>
      </c>
      <c r="U382" s="98">
        <v>568.94119359983029</v>
      </c>
      <c r="V382" s="98">
        <v>355.71106930308167</v>
      </c>
      <c r="W382" s="98">
        <v>719.18092320063624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287.75870101696574</v>
      </c>
      <c r="D383" s="33">
        <v>259.07297029044662</v>
      </c>
      <c r="E383" s="33">
        <v>287.88253919181142</v>
      </c>
      <c r="F383" s="33">
        <v>303.54181472166107</v>
      </c>
      <c r="G383" s="33">
        <v>295.68243290421179</v>
      </c>
      <c r="H383" s="33">
        <v>264.8129261601249</v>
      </c>
      <c r="I383" s="33">
        <v>298.8174661803393</v>
      </c>
      <c r="J383" s="33">
        <v>251.15156708671381</v>
      </c>
      <c r="K383" s="33">
        <v>233.05721256031646</v>
      </c>
      <c r="L383" s="33">
        <v>208.35939583281882</v>
      </c>
      <c r="M383" s="33">
        <v>0</v>
      </c>
      <c r="N383" s="33">
        <v>0</v>
      </c>
      <c r="O383" s="33">
        <v>234.93667424635578</v>
      </c>
      <c r="P383" s="33">
        <v>272.47422075041231</v>
      </c>
      <c r="Q383" s="33">
        <v>0</v>
      </c>
      <c r="R383" s="33">
        <v>290.08583579724342</v>
      </c>
      <c r="S383" s="33">
        <v>344.75186666852704</v>
      </c>
      <c r="T383" s="33">
        <v>333.8301402540132</v>
      </c>
      <c r="U383" s="33">
        <v>342.50430476640457</v>
      </c>
      <c r="V383" s="33">
        <v>365.83663965373449</v>
      </c>
      <c r="W383" s="33">
        <v>421.59165754430296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7568.8300559327008</v>
      </c>
      <c r="D385" s="117">
        <f t="shared" si="211"/>
        <v>13802.03901644341</v>
      </c>
      <c r="E385" s="117">
        <f t="shared" si="211"/>
        <v>5607.7999454108467</v>
      </c>
      <c r="F385" s="117">
        <f t="shared" si="211"/>
        <v>1953.5062403175548</v>
      </c>
      <c r="G385" s="117">
        <f t="shared" si="211"/>
        <v>3598.1464918338856</v>
      </c>
      <c r="H385" s="117">
        <f t="shared" si="211"/>
        <v>8902.6705905167</v>
      </c>
      <c r="I385" s="117">
        <f t="shared" si="211"/>
        <v>6041.0075242166704</v>
      </c>
      <c r="J385" s="117">
        <f t="shared" si="211"/>
        <v>9601.6052690295091</v>
      </c>
      <c r="K385" s="117">
        <f t="shared" si="211"/>
        <v>9732.0263292763375</v>
      </c>
      <c r="L385" s="117">
        <f t="shared" si="211"/>
        <v>7027.7078606683499</v>
      </c>
      <c r="M385" s="117">
        <f t="shared" si="211"/>
        <v>0</v>
      </c>
      <c r="N385" s="117">
        <f t="shared" si="211"/>
        <v>0</v>
      </c>
      <c r="O385" s="117">
        <f t="shared" si="211"/>
        <v>7659.6472576629294</v>
      </c>
      <c r="P385" s="117">
        <f t="shared" si="211"/>
        <v>1570.9052922834628</v>
      </c>
      <c r="Q385" s="117">
        <f t="shared" si="211"/>
        <v>0</v>
      </c>
      <c r="R385" s="117">
        <f t="shared" ref="R385:V385" si="212">R386+R389+R391+R400</f>
        <v>7502.7336133108947</v>
      </c>
      <c r="S385" s="117">
        <f t="shared" si="212"/>
        <v>7457.2472246267207</v>
      </c>
      <c r="T385" s="117">
        <f t="shared" si="212"/>
        <v>6932.6342342419739</v>
      </c>
      <c r="U385" s="117">
        <f t="shared" si="212"/>
        <v>6075.4906981590166</v>
      </c>
      <c r="V385" s="117">
        <f t="shared" si="212"/>
        <v>6188.6601058155475</v>
      </c>
      <c r="W385" s="117">
        <f t="shared" ref="W385" si="213">W386+W389+W391+W400</f>
        <v>7047.4416326296014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6718.698844314803</v>
      </c>
      <c r="D386" s="122">
        <f t="shared" si="214"/>
        <v>12963.145488420649</v>
      </c>
      <c r="E386" s="122">
        <f t="shared" si="214"/>
        <v>4721.7063857404037</v>
      </c>
      <c r="F386" s="122">
        <f t="shared" si="214"/>
        <v>1076.0137299186395</v>
      </c>
      <c r="G386" s="122">
        <f t="shared" si="214"/>
        <v>2719.0783755791626</v>
      </c>
      <c r="H386" s="122">
        <f t="shared" si="214"/>
        <v>8041.0094020308652</v>
      </c>
      <c r="I386" s="122">
        <f t="shared" si="214"/>
        <v>5086.2518884599858</v>
      </c>
      <c r="J386" s="122">
        <f t="shared" si="214"/>
        <v>8744.6820548804353</v>
      </c>
      <c r="K386" s="122">
        <f t="shared" si="214"/>
        <v>8998.7295299458056</v>
      </c>
      <c r="L386" s="122">
        <f t="shared" si="214"/>
        <v>6363.0680475370418</v>
      </c>
      <c r="M386" s="122">
        <f t="shared" si="214"/>
        <v>0</v>
      </c>
      <c r="N386" s="122">
        <f t="shared" si="214"/>
        <v>0</v>
      </c>
      <c r="O386" s="122">
        <f t="shared" si="214"/>
        <v>6754.962217276664</v>
      </c>
      <c r="P386" s="122">
        <f t="shared" si="214"/>
        <v>618.45569154776922</v>
      </c>
      <c r="Q386" s="122">
        <f t="shared" si="214"/>
        <v>0</v>
      </c>
      <c r="R386" s="122">
        <f t="shared" ref="R386:V386" si="215">SUM(R387:R388)</f>
        <v>6356.7734189316452</v>
      </c>
      <c r="S386" s="122">
        <f t="shared" si="215"/>
        <v>6246.0251655666943</v>
      </c>
      <c r="T386" s="122">
        <f t="shared" si="215"/>
        <v>5483.9701649485887</v>
      </c>
      <c r="U386" s="122">
        <f t="shared" si="215"/>
        <v>4464.421431945324</v>
      </c>
      <c r="V386" s="122">
        <f t="shared" si="215"/>
        <v>4656.1513364144666</v>
      </c>
      <c r="W386" s="122">
        <f t="shared" ref="W386" si="216">SUM(W387:W388)</f>
        <v>5243.7819635162086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6560.4872516764854</v>
      </c>
      <c r="D387" s="98">
        <v>12664.764498047558</v>
      </c>
      <c r="E387" s="98">
        <v>4614.8130058037104</v>
      </c>
      <c r="F387" s="98">
        <v>1052.0778382329354</v>
      </c>
      <c r="G387" s="98">
        <v>2659.628786913403</v>
      </c>
      <c r="H387" s="98">
        <v>7868.9606789390627</v>
      </c>
      <c r="I387" s="98">
        <v>4979.3422149052676</v>
      </c>
      <c r="J387" s="98">
        <v>8563.4796086830702</v>
      </c>
      <c r="K387" s="98">
        <v>8814.5712667347107</v>
      </c>
      <c r="L387" s="98">
        <v>6238.3884657882954</v>
      </c>
      <c r="M387" s="98">
        <v>0</v>
      </c>
      <c r="N387" s="98">
        <v>0</v>
      </c>
      <c r="O387" s="98">
        <v>6626.3702326938119</v>
      </c>
      <c r="P387" s="98">
        <v>606.59838846339505</v>
      </c>
      <c r="Q387" s="98">
        <v>0</v>
      </c>
      <c r="R387" s="98">
        <v>6240.2551818120892</v>
      </c>
      <c r="S387" s="98">
        <v>6131.0086380959829</v>
      </c>
      <c r="T387" s="98">
        <v>5379.6111042877465</v>
      </c>
      <c r="U387" s="98">
        <v>4380.4107783743384</v>
      </c>
      <c r="V387" s="98">
        <v>4568.802048753083</v>
      </c>
      <c r="W387" s="98">
        <v>5148.2932559083883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158.21159263831717</v>
      </c>
      <c r="D388" s="98">
        <v>298.38099037309149</v>
      </c>
      <c r="E388" s="98">
        <v>106.89337993669301</v>
      </c>
      <c r="F388" s="98">
        <v>23.935891685703986</v>
      </c>
      <c r="G388" s="98">
        <v>59.44958866575972</v>
      </c>
      <c r="H388" s="98">
        <v>172.04872309180229</v>
      </c>
      <c r="I388" s="98">
        <v>106.9096735547179</v>
      </c>
      <c r="J388" s="98">
        <v>181.20244619736556</v>
      </c>
      <c r="K388" s="98">
        <v>184.15826321109574</v>
      </c>
      <c r="L388" s="98">
        <v>124.67958174874623</v>
      </c>
      <c r="M388" s="98">
        <v>0</v>
      </c>
      <c r="N388" s="98">
        <v>0</v>
      </c>
      <c r="O388" s="98">
        <v>128.59198458285212</v>
      </c>
      <c r="P388" s="98">
        <v>11.857303084374196</v>
      </c>
      <c r="Q388" s="98">
        <v>0</v>
      </c>
      <c r="R388" s="98">
        <v>116.51823711955629</v>
      </c>
      <c r="S388" s="98">
        <v>115.01652747071179</v>
      </c>
      <c r="T388" s="98">
        <v>104.3590606608424</v>
      </c>
      <c r="U388" s="98">
        <v>84.010653570985596</v>
      </c>
      <c r="V388" s="98">
        <v>87.349287661384025</v>
      </c>
      <c r="W388" s="98">
        <v>95.488707607820203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13.088092372321139</v>
      </c>
      <c r="D389" s="122">
        <f t="shared" si="217"/>
        <v>21.56946638327566</v>
      </c>
      <c r="E389" s="122">
        <f t="shared" si="217"/>
        <v>33.537046073643275</v>
      </c>
      <c r="F389" s="122">
        <f t="shared" si="217"/>
        <v>29.671149000864776</v>
      </c>
      <c r="G389" s="122">
        <f t="shared" si="217"/>
        <v>34.449257296761985</v>
      </c>
      <c r="H389" s="122">
        <f t="shared" si="217"/>
        <v>29.155510127273669</v>
      </c>
      <c r="I389" s="122">
        <f t="shared" si="217"/>
        <v>45.485953672754711</v>
      </c>
      <c r="J389" s="122">
        <f t="shared" si="217"/>
        <v>35.949897729973998</v>
      </c>
      <c r="K389" s="122">
        <f t="shared" si="217"/>
        <v>51.987057951103814</v>
      </c>
      <c r="L389" s="122">
        <f t="shared" si="217"/>
        <v>40.33055494321875</v>
      </c>
      <c r="M389" s="122">
        <f t="shared" si="217"/>
        <v>0</v>
      </c>
      <c r="N389" s="122">
        <f t="shared" si="217"/>
        <v>0</v>
      </c>
      <c r="O389" s="122">
        <f t="shared" si="217"/>
        <v>41.350382807090625</v>
      </c>
      <c r="P389" s="122">
        <f t="shared" si="217"/>
        <v>40.642736523130765</v>
      </c>
      <c r="Q389" s="122">
        <f t="shared" si="217"/>
        <v>0</v>
      </c>
      <c r="R389" s="122">
        <f t="shared" si="217"/>
        <v>83.164226527875726</v>
      </c>
      <c r="S389" s="122">
        <f t="shared" si="217"/>
        <v>57.333454804349508</v>
      </c>
      <c r="T389" s="122">
        <f t="shared" si="217"/>
        <v>93.416904936480279</v>
      </c>
      <c r="U389" s="122">
        <f t="shared" si="217"/>
        <v>60.442219867877306</v>
      </c>
      <c r="V389" s="122">
        <f t="shared" si="217"/>
        <v>56.406164801894874</v>
      </c>
      <c r="W389" s="122">
        <f t="shared" si="217"/>
        <v>27.186428599959292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13.088092372321139</v>
      </c>
      <c r="D390" s="98">
        <f>RES_hhdet_in_tesh!D29</f>
        <v>21.56946638327566</v>
      </c>
      <c r="E390" s="98">
        <f>RES_hhdet_in_tesh!E29</f>
        <v>33.537046073643275</v>
      </c>
      <c r="F390" s="98">
        <f>RES_hhdet_in_tesh!F29</f>
        <v>29.671149000864776</v>
      </c>
      <c r="G390" s="98">
        <f>RES_hhdet_in_tesh!G29</f>
        <v>34.449257296761985</v>
      </c>
      <c r="H390" s="98">
        <f>RES_hhdet_in_tesh!H29</f>
        <v>29.155510127273669</v>
      </c>
      <c r="I390" s="98">
        <f>RES_hhdet_in_tesh!I29</f>
        <v>45.485953672754711</v>
      </c>
      <c r="J390" s="98">
        <f>RES_hhdet_in_tesh!J29</f>
        <v>35.949897729973998</v>
      </c>
      <c r="K390" s="98">
        <f>RES_hhdet_in_tesh!K29</f>
        <v>51.987057951103814</v>
      </c>
      <c r="L390" s="98">
        <f>RES_hhdet_in_tesh!L29</f>
        <v>40.33055494321875</v>
      </c>
      <c r="M390" s="98">
        <f>RES_hhdet_in_tesh!M29</f>
        <v>0</v>
      </c>
      <c r="N390" s="98">
        <f>RES_hhdet_in_tesh!N29</f>
        <v>0</v>
      </c>
      <c r="O390" s="98">
        <f>RES_hhdet_in_tesh!O29</f>
        <v>41.350382807090625</v>
      </c>
      <c r="P390" s="98">
        <f>RES_hhdet_in_tesh!P29</f>
        <v>40.642736523130765</v>
      </c>
      <c r="Q390" s="98">
        <f>RES_hhdet_in_tesh!Q29</f>
        <v>0</v>
      </c>
      <c r="R390" s="98">
        <f>RES_hhdet_in_tesh!R29</f>
        <v>83.164226527875726</v>
      </c>
      <c r="S390" s="98">
        <f>RES_hhdet_in_tesh!S29</f>
        <v>57.333454804349508</v>
      </c>
      <c r="T390" s="98">
        <f>RES_hhdet_in_tesh!T29</f>
        <v>93.416904936480279</v>
      </c>
      <c r="U390" s="98">
        <f>RES_hhdet_in_tesh!U29</f>
        <v>60.442219867877306</v>
      </c>
      <c r="V390" s="98">
        <f>RES_hhdet_in_tesh!V29</f>
        <v>56.406164801894874</v>
      </c>
      <c r="W390" s="98">
        <f>RES_hhdet_in_tesh!W29</f>
        <v>27.186428599959292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619.77953676885181</v>
      </c>
      <c r="D391" s="122">
        <v>621.62187683219634</v>
      </c>
      <c r="E391" s="122">
        <v>636.15955545616669</v>
      </c>
      <c r="F391" s="122">
        <v>619.24984127549772</v>
      </c>
      <c r="G391" s="122">
        <v>620.46379737209634</v>
      </c>
      <c r="H391" s="122">
        <v>630.99160361404722</v>
      </c>
      <c r="I391" s="122">
        <v>683.24817889051872</v>
      </c>
      <c r="J391" s="122">
        <v>628.64751200878459</v>
      </c>
      <c r="K391" s="122">
        <v>502.70779103443761</v>
      </c>
      <c r="L391" s="122">
        <v>464.61503961773263</v>
      </c>
      <c r="M391" s="122">
        <v>0</v>
      </c>
      <c r="N391" s="122">
        <v>0</v>
      </c>
      <c r="O391" s="122">
        <v>680.94284927791716</v>
      </c>
      <c r="P391" s="122">
        <v>698.79410191093871</v>
      </c>
      <c r="Q391" s="122">
        <v>0</v>
      </c>
      <c r="R391" s="122">
        <v>829.92936790504336</v>
      </c>
      <c r="S391" s="122">
        <v>873.32725758736262</v>
      </c>
      <c r="T391" s="122">
        <v>1079.0101316574762</v>
      </c>
      <c r="U391" s="122">
        <v>1260.5400462156144</v>
      </c>
      <c r="V391" s="122">
        <v>1167.4147490517262</v>
      </c>
      <c r="W391" s="122">
        <v>1410.0669090838528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648.24570161804456</v>
      </c>
      <c r="D392" s="98">
        <v>643.99070147039743</v>
      </c>
      <c r="E392" s="98">
        <v>629.58199124092039</v>
      </c>
      <c r="F392" s="98">
        <v>624.05194803676693</v>
      </c>
      <c r="G392" s="98">
        <v>630.98855202530183</v>
      </c>
      <c r="H392" s="98">
        <v>638.77751714994065</v>
      </c>
      <c r="I392" s="98">
        <v>647.99159925487334</v>
      </c>
      <c r="J392" s="98">
        <v>623.92079529610953</v>
      </c>
      <c r="K392" s="98">
        <v>623.35845507099305</v>
      </c>
      <c r="L392" s="98">
        <v>603.7749340689511</v>
      </c>
      <c r="M392" s="98">
        <v>0</v>
      </c>
      <c r="N392" s="98">
        <v>0</v>
      </c>
      <c r="O392" s="98">
        <v>630.16662211858886</v>
      </c>
      <c r="P392" s="98">
        <v>0</v>
      </c>
      <c r="Q392" s="98">
        <v>0</v>
      </c>
      <c r="R392" s="98">
        <v>801.51364299500233</v>
      </c>
      <c r="S392" s="98">
        <v>966.29874959390213</v>
      </c>
      <c r="T392" s="98">
        <v>1288.1167747545376</v>
      </c>
      <c r="U392" s="98">
        <v>1054.8014417144927</v>
      </c>
      <c r="V392" s="98">
        <v>1404.1986257786798</v>
      </c>
      <c r="W392" s="98">
        <v>1632.5916957863344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600.76119387391714</v>
      </c>
      <c r="D396" s="101">
        <v>615.71313070135079</v>
      </c>
      <c r="E396" s="101">
        <v>637.65970168069668</v>
      </c>
      <c r="F396" s="101">
        <v>618.44949014861947</v>
      </c>
      <c r="G396" s="101">
        <v>619.06455253380909</v>
      </c>
      <c r="H396" s="101">
        <v>629.8709039384263</v>
      </c>
      <c r="I396" s="101">
        <v>687.918922346523</v>
      </c>
      <c r="J396" s="101">
        <v>629.0414050681743</v>
      </c>
      <c r="K396" s="101">
        <v>496.96252131841118</v>
      </c>
      <c r="L396" s="101">
        <v>461.46163206720428</v>
      </c>
      <c r="M396" s="101">
        <v>0</v>
      </c>
      <c r="N396" s="101">
        <v>0</v>
      </c>
      <c r="O396" s="101">
        <v>683.7409511635326</v>
      </c>
      <c r="P396" s="101">
        <v>698.79410191093871</v>
      </c>
      <c r="Q396" s="101">
        <v>0</v>
      </c>
      <c r="R396" s="101">
        <v>832.12804499418473</v>
      </c>
      <c r="S396" s="101">
        <v>871.83079879808236</v>
      </c>
      <c r="T396" s="101">
        <v>1053.9909665593902</v>
      </c>
      <c r="U396" s="101">
        <v>1272.6149202500947</v>
      </c>
      <c r="V396" s="101">
        <v>1144.269575082202</v>
      </c>
      <c r="W396" s="101">
        <v>1395.8605079465574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462.00605804000429</v>
      </c>
      <c r="M397" s="104">
        <v>0</v>
      </c>
      <c r="N397" s="104">
        <v>0</v>
      </c>
      <c r="O397" s="104">
        <v>682.58442215091952</v>
      </c>
      <c r="P397" s="104">
        <v>0</v>
      </c>
      <c r="Q397" s="104">
        <v>0</v>
      </c>
      <c r="R397" s="104">
        <v>827.50792115083868</v>
      </c>
      <c r="S397" s="104">
        <v>870.04181354386401</v>
      </c>
      <c r="T397" s="104">
        <v>1062.2393009334103</v>
      </c>
      <c r="U397" s="104">
        <v>1275.4093957398516</v>
      </c>
      <c r="V397" s="104">
        <v>1144.7008556645912</v>
      </c>
      <c r="W397" s="104">
        <v>1392.2429560530445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164.49021670058329</v>
      </c>
      <c r="M398" s="98">
        <v>0</v>
      </c>
      <c r="N398" s="98">
        <v>0</v>
      </c>
      <c r="O398" s="98">
        <v>247.92088787561667</v>
      </c>
      <c r="P398" s="98">
        <v>0</v>
      </c>
      <c r="Q398" s="98">
        <v>0</v>
      </c>
      <c r="R398" s="98">
        <v>272.87634359531972</v>
      </c>
      <c r="S398" s="98">
        <v>261.76090125220384</v>
      </c>
      <c r="T398" s="98">
        <v>335.90538750857633</v>
      </c>
      <c r="U398" s="98">
        <v>378.60082569482978</v>
      </c>
      <c r="V398" s="98">
        <v>342.87178607030449</v>
      </c>
      <c r="W398" s="98">
        <v>413.63001946884918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297.515841339421</v>
      </c>
      <c r="M399" s="98">
        <v>0</v>
      </c>
      <c r="N399" s="98">
        <v>0</v>
      </c>
      <c r="O399" s="98">
        <v>434.66353427530288</v>
      </c>
      <c r="P399" s="98">
        <v>0</v>
      </c>
      <c r="Q399" s="98">
        <v>0</v>
      </c>
      <c r="R399" s="98">
        <v>554.63157755551902</v>
      </c>
      <c r="S399" s="98">
        <v>608.28091229166012</v>
      </c>
      <c r="T399" s="98">
        <v>726.3339134248339</v>
      </c>
      <c r="U399" s="98">
        <v>896.80857004502172</v>
      </c>
      <c r="V399" s="98">
        <v>801.82906959428681</v>
      </c>
      <c r="W399" s="98">
        <v>978.6129365841955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217.26358247672511</v>
      </c>
      <c r="D400" s="122">
        <v>195.70218480728875</v>
      </c>
      <c r="E400" s="122">
        <v>216.39695814063379</v>
      </c>
      <c r="F400" s="122">
        <v>228.57152012255312</v>
      </c>
      <c r="G400" s="122">
        <v>224.1550615858647</v>
      </c>
      <c r="H400" s="122">
        <v>201.51407474451563</v>
      </c>
      <c r="I400" s="122">
        <v>226.02150319341138</v>
      </c>
      <c r="J400" s="122">
        <v>192.3258044103149</v>
      </c>
      <c r="K400" s="122">
        <v>178.60195034499012</v>
      </c>
      <c r="L400" s="122">
        <v>159.69421857035653</v>
      </c>
      <c r="M400" s="122">
        <v>0</v>
      </c>
      <c r="N400" s="122">
        <v>0</v>
      </c>
      <c r="O400" s="122">
        <v>182.39180830125804</v>
      </c>
      <c r="P400" s="122">
        <v>213.01276230162404</v>
      </c>
      <c r="Q400" s="122">
        <v>0</v>
      </c>
      <c r="R400" s="122">
        <v>232.86659994632981</v>
      </c>
      <c r="S400" s="122">
        <v>280.561346668314</v>
      </c>
      <c r="T400" s="122">
        <v>276.23703269942837</v>
      </c>
      <c r="U400" s="122">
        <v>290.08700013019995</v>
      </c>
      <c r="V400" s="122">
        <v>308.68785554745955</v>
      </c>
      <c r="W400" s="122">
        <v>366.40633142958086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230.60720792213513</v>
      </c>
      <c r="D401" s="98">
        <v>207.06223797133035</v>
      </c>
      <c r="E401" s="98">
        <v>201.47321767269545</v>
      </c>
      <c r="F401" s="98">
        <v>216.89922415291352</v>
      </c>
      <c r="G401" s="98">
        <v>228.90724606386951</v>
      </c>
      <c r="H401" s="98">
        <v>209.67446567029242</v>
      </c>
      <c r="I401" s="98">
        <v>213.20475245669439</v>
      </c>
      <c r="J401" s="98">
        <v>203.17108120770803</v>
      </c>
      <c r="K401" s="98">
        <v>189.69608922639657</v>
      </c>
      <c r="L401" s="98">
        <v>166.21245222994904</v>
      </c>
      <c r="M401" s="98">
        <v>0</v>
      </c>
      <c r="N401" s="98">
        <v>0</v>
      </c>
      <c r="O401" s="98">
        <v>185.86651472264279</v>
      </c>
      <c r="P401" s="98">
        <v>0</v>
      </c>
      <c r="Q401" s="98">
        <v>0</v>
      </c>
      <c r="R401" s="98">
        <v>255.8650423127304</v>
      </c>
      <c r="S401" s="98">
        <v>288.11272817747624</v>
      </c>
      <c r="T401" s="98">
        <v>0</v>
      </c>
      <c r="U401" s="98">
        <v>342.97771160346872</v>
      </c>
      <c r="V401" s="98">
        <v>215.34098026079459</v>
      </c>
      <c r="W401" s="98">
        <v>437.07481604452772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216.18267427025336</v>
      </c>
      <c r="D402" s="33">
        <v>194.98091159052419</v>
      </c>
      <c r="E402" s="33">
        <v>217.06518532576538</v>
      </c>
      <c r="F402" s="33">
        <v>229.2982000272778</v>
      </c>
      <c r="G402" s="33">
        <v>223.78950893371047</v>
      </c>
      <c r="H402" s="33">
        <v>200.82019719274297</v>
      </c>
      <c r="I402" s="33">
        <v>227.06776855967397</v>
      </c>
      <c r="J402" s="33">
        <v>191.25655176831842</v>
      </c>
      <c r="K402" s="33">
        <v>177.88619944941544</v>
      </c>
      <c r="L402" s="33">
        <v>159.42816821690374</v>
      </c>
      <c r="M402" s="33">
        <v>0</v>
      </c>
      <c r="N402" s="33">
        <v>0</v>
      </c>
      <c r="O402" s="33">
        <v>182.25094182471543</v>
      </c>
      <c r="P402" s="33">
        <v>213.01276230162404</v>
      </c>
      <c r="Q402" s="33">
        <v>0</v>
      </c>
      <c r="R402" s="33">
        <v>232.0999852007831</v>
      </c>
      <c r="S402" s="33">
        <v>280.38573314484512</v>
      </c>
      <c r="T402" s="33">
        <v>276.23703269942837</v>
      </c>
      <c r="U402" s="33">
        <v>288.05274199661267</v>
      </c>
      <c r="V402" s="33">
        <v>311.79941805701509</v>
      </c>
      <c r="W402" s="33">
        <v>362.87290719883345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2820.9399889981796</v>
      </c>
      <c r="D404" s="117">
        <f t="shared" si="218"/>
        <v>5216.846720437351</v>
      </c>
      <c r="E404" s="117">
        <f t="shared" si="218"/>
        <v>1911.4138822473387</v>
      </c>
      <c r="F404" s="117">
        <f t="shared" si="218"/>
        <v>462.51531234759403</v>
      </c>
      <c r="G404" s="117">
        <f t="shared" si="218"/>
        <v>1084.9136791865308</v>
      </c>
      <c r="H404" s="117">
        <f t="shared" si="218"/>
        <v>3102.3029950076434</v>
      </c>
      <c r="I404" s="117">
        <f t="shared" si="218"/>
        <v>1953.4887227279319</v>
      </c>
      <c r="J404" s="117">
        <f t="shared" si="218"/>
        <v>3281.273757821712</v>
      </c>
      <c r="K404" s="117">
        <f t="shared" si="218"/>
        <v>3323.0178172389305</v>
      </c>
      <c r="L404" s="117">
        <f t="shared" si="218"/>
        <v>2316.0785148889104</v>
      </c>
      <c r="M404" s="117">
        <f t="shared" si="218"/>
        <v>0</v>
      </c>
      <c r="N404" s="117">
        <f t="shared" si="218"/>
        <v>0</v>
      </c>
      <c r="O404" s="117">
        <f t="shared" si="218"/>
        <v>2250.7875740594054</v>
      </c>
      <c r="P404" s="117">
        <f t="shared" si="218"/>
        <v>195.92628283027511</v>
      </c>
      <c r="Q404" s="117">
        <f t="shared" si="218"/>
        <v>0</v>
      </c>
      <c r="R404" s="117">
        <f t="shared" ref="R404:V404" si="219">R405+R408+R410+R419</f>
        <v>1931.8535125800702</v>
      </c>
      <c r="S404" s="117">
        <f t="shared" si="219"/>
        <v>1867.0480545815528</v>
      </c>
      <c r="T404" s="117">
        <f t="shared" si="219"/>
        <v>1646.3722747774723</v>
      </c>
      <c r="U404" s="117">
        <f t="shared" si="219"/>
        <v>1327.8531891347402</v>
      </c>
      <c r="V404" s="117">
        <f t="shared" si="219"/>
        <v>1390.4018091741734</v>
      </c>
      <c r="W404" s="117">
        <f t="shared" ref="W404" si="220">W405+W408+W410+W419</f>
        <v>1555.2096618524263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2698.2752166338901</v>
      </c>
      <c r="D405" s="122">
        <f t="shared" si="221"/>
        <v>5152.3421844307541</v>
      </c>
      <c r="E405" s="122">
        <f t="shared" si="221"/>
        <v>1856.5596500693741</v>
      </c>
      <c r="F405" s="122">
        <f t="shared" si="221"/>
        <v>418.62713095717726</v>
      </c>
      <c r="G405" s="122">
        <f t="shared" si="221"/>
        <v>1046.5082794588257</v>
      </c>
      <c r="H405" s="122">
        <f t="shared" si="221"/>
        <v>3061.439524881825</v>
      </c>
      <c r="I405" s="122">
        <f t="shared" si="221"/>
        <v>1915.051655857066</v>
      </c>
      <c r="J405" s="122">
        <f t="shared" si="221"/>
        <v>3254.0951836312279</v>
      </c>
      <c r="K405" s="122">
        <f t="shared" si="221"/>
        <v>3306.8605544800744</v>
      </c>
      <c r="L405" s="122">
        <f t="shared" si="221"/>
        <v>2308.7525641715033</v>
      </c>
      <c r="M405" s="122">
        <f t="shared" si="221"/>
        <v>0</v>
      </c>
      <c r="N405" s="122">
        <f t="shared" si="221"/>
        <v>0</v>
      </c>
      <c r="O405" s="122">
        <f t="shared" si="221"/>
        <v>2236.646403285019</v>
      </c>
      <c r="P405" s="122">
        <f t="shared" si="221"/>
        <v>195.92628283027511</v>
      </c>
      <c r="Q405" s="122">
        <f t="shared" si="221"/>
        <v>0</v>
      </c>
      <c r="R405" s="122">
        <f t="shared" ref="R405:V405" si="222">SUM(R406:R407)</f>
        <v>1913.9696664648286</v>
      </c>
      <c r="S405" s="122">
        <f t="shared" si="222"/>
        <v>1858.5538288498226</v>
      </c>
      <c r="T405" s="122">
        <f t="shared" si="222"/>
        <v>1617.0101181793568</v>
      </c>
      <c r="U405" s="122">
        <f t="shared" si="222"/>
        <v>1308.0513986079898</v>
      </c>
      <c r="V405" s="122">
        <f t="shared" si="222"/>
        <v>1356.52546311012</v>
      </c>
      <c r="W405" s="122">
        <f t="shared" ref="W405" si="223">SUM(W406:W407)</f>
        <v>1522.8269156461793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2698.2752166338901</v>
      </c>
      <c r="D406" s="98">
        <v>5152.3421844307541</v>
      </c>
      <c r="E406" s="98">
        <v>1856.5596500693741</v>
      </c>
      <c r="F406" s="98">
        <v>418.62713095717726</v>
      </c>
      <c r="G406" s="98">
        <v>1046.5082794588257</v>
      </c>
      <c r="H406" s="98">
        <v>3061.439524881825</v>
      </c>
      <c r="I406" s="98">
        <v>1915.051655857066</v>
      </c>
      <c r="J406" s="98">
        <v>3254.0951836312279</v>
      </c>
      <c r="K406" s="98">
        <v>3306.8605544800744</v>
      </c>
      <c r="L406" s="98">
        <v>2308.7525641715033</v>
      </c>
      <c r="M406" s="98">
        <v>0</v>
      </c>
      <c r="N406" s="98">
        <v>0</v>
      </c>
      <c r="O406" s="98">
        <v>2236.646403285019</v>
      </c>
      <c r="P406" s="98">
        <v>195.92628283027511</v>
      </c>
      <c r="Q406" s="98">
        <v>0</v>
      </c>
      <c r="R406" s="98">
        <v>1913.9696664648286</v>
      </c>
      <c r="S406" s="98">
        <v>1858.5538288498226</v>
      </c>
      <c r="T406" s="98">
        <v>1617.0101181793568</v>
      </c>
      <c r="U406" s="98">
        <v>1308.0513986079898</v>
      </c>
      <c r="V406" s="98">
        <v>1356.52546311012</v>
      </c>
      <c r="W406" s="98">
        <v>1522.8269156461793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116.00586511660337</v>
      </c>
      <c r="D410" s="122">
        <v>59.744885375505277</v>
      </c>
      <c r="E410" s="122">
        <v>51.532376769956578</v>
      </c>
      <c r="F410" s="122">
        <v>39.001571323238529</v>
      </c>
      <c r="G410" s="122">
        <v>32.125092583537764</v>
      </c>
      <c r="H410" s="122">
        <v>34.556998037733521</v>
      </c>
      <c r="I410" s="122">
        <v>32.266024703881605</v>
      </c>
      <c r="J410" s="122">
        <v>20.191122502577208</v>
      </c>
      <c r="K410" s="122">
        <v>11.75458934008023</v>
      </c>
      <c r="L410" s="122">
        <v>4.8315432262363176</v>
      </c>
      <c r="M410" s="122">
        <v>0</v>
      </c>
      <c r="N410" s="122">
        <v>0</v>
      </c>
      <c r="O410" s="122">
        <v>11.370943346851471</v>
      </c>
      <c r="P410" s="122">
        <v>0</v>
      </c>
      <c r="Q410" s="122">
        <v>0</v>
      </c>
      <c r="R410" s="122">
        <v>14.73376505850236</v>
      </c>
      <c r="S410" s="122">
        <v>6.0046024528307704</v>
      </c>
      <c r="T410" s="122">
        <v>29.362156598115575</v>
      </c>
      <c r="U410" s="122">
        <v>15.015098617930494</v>
      </c>
      <c r="V410" s="122">
        <v>31.269787144605484</v>
      </c>
      <c r="W410" s="122">
        <v>24.603263419853853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289.64045032339033</v>
      </c>
      <c r="D411" s="98">
        <v>285.92195143991813</v>
      </c>
      <c r="E411" s="98">
        <v>277.48202876130466</v>
      </c>
      <c r="F411" s="98">
        <v>273.01099926266971</v>
      </c>
      <c r="G411" s="98">
        <v>273.76165853797397</v>
      </c>
      <c r="H411" s="98">
        <v>274.63719493146118</v>
      </c>
      <c r="I411" s="98">
        <v>275.82246924285892</v>
      </c>
      <c r="J411" s="98">
        <v>262.4845925335037</v>
      </c>
      <c r="K411" s="98">
        <v>258.60096548176506</v>
      </c>
      <c r="L411" s="98">
        <v>246.40870453805218</v>
      </c>
      <c r="M411" s="98">
        <v>0</v>
      </c>
      <c r="N411" s="98">
        <v>0</v>
      </c>
      <c r="O411" s="98">
        <v>218.89065942689081</v>
      </c>
      <c r="P411" s="98">
        <v>0</v>
      </c>
      <c r="Q411" s="98">
        <v>0</v>
      </c>
      <c r="R411" s="98">
        <v>228.37335840678659</v>
      </c>
      <c r="S411" s="98">
        <v>264.20250792455391</v>
      </c>
      <c r="T411" s="98">
        <v>339.76209777819452</v>
      </c>
      <c r="U411" s="98">
        <v>270.27177512274892</v>
      </c>
      <c r="V411" s="98">
        <v>352.4957823573709</v>
      </c>
      <c r="W411" s="98">
        <v>405.95384642758853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6.658907247686316</v>
      </c>
      <c r="D419" s="122">
        <v>4.7596506310917022</v>
      </c>
      <c r="E419" s="122">
        <v>3.32185540800802</v>
      </c>
      <c r="F419" s="122">
        <v>4.8866100671782613</v>
      </c>
      <c r="G419" s="122">
        <v>6.2803071441673</v>
      </c>
      <c r="H419" s="122">
        <v>6.3064720880845773</v>
      </c>
      <c r="I419" s="122">
        <v>6.1710421669843436</v>
      </c>
      <c r="J419" s="122">
        <v>6.9874516879065407</v>
      </c>
      <c r="K419" s="122">
        <v>4.4026734187760681</v>
      </c>
      <c r="L419" s="122">
        <v>2.4944074911707963</v>
      </c>
      <c r="M419" s="122">
        <v>0</v>
      </c>
      <c r="N419" s="122">
        <v>0</v>
      </c>
      <c r="O419" s="122">
        <v>2.7702274275346968</v>
      </c>
      <c r="P419" s="122">
        <v>0</v>
      </c>
      <c r="Q419" s="122">
        <v>0</v>
      </c>
      <c r="R419" s="122">
        <v>3.1500810567393924</v>
      </c>
      <c r="S419" s="122">
        <v>2.4896232788995518</v>
      </c>
      <c r="T419" s="122">
        <v>0</v>
      </c>
      <c r="U419" s="122">
        <v>4.7866919088199058</v>
      </c>
      <c r="V419" s="122">
        <v>2.6065589194480014</v>
      </c>
      <c r="W419" s="122">
        <v>7.7794827863931681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88.861969132917395</v>
      </c>
      <c r="D420" s="98">
        <v>79.724148070786015</v>
      </c>
      <c r="E420" s="98">
        <v>77.509959520187138</v>
      </c>
      <c r="F420" s="98">
        <v>83.377784271229089</v>
      </c>
      <c r="G420" s="98">
        <v>87.924300018342208</v>
      </c>
      <c r="H420" s="98">
        <v>80.474136785980662</v>
      </c>
      <c r="I420" s="98">
        <v>81.766308712542553</v>
      </c>
      <c r="J420" s="98">
        <v>77.860175950958592</v>
      </c>
      <c r="K420" s="98">
        <v>72.64411140980512</v>
      </c>
      <c r="L420" s="98">
        <v>63.607391024855303</v>
      </c>
      <c r="M420" s="98">
        <v>0</v>
      </c>
      <c r="N420" s="98">
        <v>0</v>
      </c>
      <c r="O420" s="98">
        <v>71.102503973390554</v>
      </c>
      <c r="P420" s="98">
        <v>0</v>
      </c>
      <c r="Q420" s="98">
        <v>0</v>
      </c>
      <c r="R420" s="98">
        <v>97.652512758921162</v>
      </c>
      <c r="S420" s="98">
        <v>109.54342427158028</v>
      </c>
      <c r="T420" s="98">
        <v>0</v>
      </c>
      <c r="U420" s="98">
        <v>129.24068153813747</v>
      </c>
      <c r="V420" s="98">
        <v>80.803326502888041</v>
      </c>
      <c r="W420" s="98">
        <v>163.36913851425655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153.80447365804494</v>
      </c>
      <c r="D423" s="118">
        <f t="shared" si="225"/>
        <v>277.84397350322462</v>
      </c>
      <c r="E423" s="118">
        <f t="shared" si="225"/>
        <v>110.73088528159658</v>
      </c>
      <c r="F423" s="118">
        <f t="shared" si="225"/>
        <v>37.380775232851825</v>
      </c>
      <c r="G423" s="118">
        <f t="shared" si="225"/>
        <v>69.139705916005894</v>
      </c>
      <c r="H423" s="118">
        <f t="shared" si="225"/>
        <v>171.15834557937299</v>
      </c>
      <c r="I423" s="118">
        <f t="shared" si="225"/>
        <v>114.31265738393459</v>
      </c>
      <c r="J423" s="118">
        <f t="shared" si="225"/>
        <v>180.42215851336323</v>
      </c>
      <c r="K423" s="118">
        <f t="shared" si="225"/>
        <v>180.31628516379104</v>
      </c>
      <c r="L423" s="118">
        <f t="shared" si="225"/>
        <v>126.87181396612966</v>
      </c>
      <c r="M423" s="118">
        <f t="shared" si="225"/>
        <v>0</v>
      </c>
      <c r="N423" s="118">
        <f t="shared" si="225"/>
        <v>0</v>
      </c>
      <c r="O423" s="118">
        <f t="shared" si="225"/>
        <v>128.39287548895879</v>
      </c>
      <c r="P423" s="118">
        <f t="shared" si="225"/>
        <v>25.699277936617221</v>
      </c>
      <c r="Q423" s="118">
        <f t="shared" si="225"/>
        <v>0</v>
      </c>
      <c r="R423" s="118">
        <f t="shared" ref="R423:V423" si="226">R424+R427+R429+R438</f>
        <v>114.23914591196673</v>
      </c>
      <c r="S423" s="118">
        <f t="shared" si="226"/>
        <v>111.3719198318382</v>
      </c>
      <c r="T423" s="118">
        <f t="shared" si="226"/>
        <v>101.02226344635264</v>
      </c>
      <c r="U423" s="118">
        <f t="shared" si="226"/>
        <v>90.512679234260304</v>
      </c>
      <c r="V423" s="118">
        <f t="shared" si="226"/>
        <v>90.341775815015055</v>
      </c>
      <c r="W423" s="118">
        <f t="shared" ref="W423" si="227">W424+W427+W429+W438</f>
        <v>103.71691477630421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137.31754074027089</v>
      </c>
      <c r="D424" s="123">
        <f t="shared" si="228"/>
        <v>261.9872979879998</v>
      </c>
      <c r="E424" s="123">
        <f t="shared" si="228"/>
        <v>94.336483415198202</v>
      </c>
      <c r="F424" s="123">
        <f t="shared" si="228"/>
        <v>21.26276303245891</v>
      </c>
      <c r="G424" s="123">
        <f t="shared" si="228"/>
        <v>53.123547643977815</v>
      </c>
      <c r="H424" s="123">
        <f t="shared" si="228"/>
        <v>155.35032166163521</v>
      </c>
      <c r="I424" s="123">
        <f t="shared" si="228"/>
        <v>97.122121373789412</v>
      </c>
      <c r="J424" s="123">
        <f t="shared" si="228"/>
        <v>164.95904222509441</v>
      </c>
      <c r="K424" s="123">
        <f t="shared" si="228"/>
        <v>167.57575931637507</v>
      </c>
      <c r="L424" s="123">
        <f t="shared" si="228"/>
        <v>116.89275131060184</v>
      </c>
      <c r="M424" s="123">
        <f t="shared" si="228"/>
        <v>0</v>
      </c>
      <c r="N424" s="123">
        <f t="shared" si="228"/>
        <v>0</v>
      </c>
      <c r="O424" s="123">
        <f t="shared" si="228"/>
        <v>113.04547436531102</v>
      </c>
      <c r="P424" s="123">
        <f t="shared" si="228"/>
        <v>9.9061131763997885</v>
      </c>
      <c r="Q424" s="123">
        <f t="shared" si="228"/>
        <v>0</v>
      </c>
      <c r="R424" s="123">
        <f t="shared" ref="R424:V424" si="229">SUM(R425:R426)</f>
        <v>96.674156866340851</v>
      </c>
      <c r="S424" s="123">
        <f t="shared" si="229"/>
        <v>93.812573271783918</v>
      </c>
      <c r="T424" s="123">
        <f t="shared" si="229"/>
        <v>81.657838625310561</v>
      </c>
      <c r="U424" s="123">
        <f t="shared" si="229"/>
        <v>66.005926815520695</v>
      </c>
      <c r="V424" s="123">
        <f t="shared" si="229"/>
        <v>68.4465538303605</v>
      </c>
      <c r="W424" s="123">
        <f t="shared" ref="W424" si="230">SUM(W425:W426)</f>
        <v>76.755050689162488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135.51259734173013</v>
      </c>
      <c r="D425" s="99">
        <v>258.58554668565228</v>
      </c>
      <c r="E425" s="99">
        <v>93.118587588771945</v>
      </c>
      <c r="F425" s="99">
        <v>20.990135729898785</v>
      </c>
      <c r="G425" s="99">
        <v>52.446753402551131</v>
      </c>
      <c r="H425" s="99">
        <v>153.39210546883274</v>
      </c>
      <c r="I425" s="99">
        <v>95.905897056814084</v>
      </c>
      <c r="J425" s="99">
        <v>162.89849423307288</v>
      </c>
      <c r="K425" s="99">
        <v>165.48232755238226</v>
      </c>
      <c r="L425" s="99">
        <v>115.47616784295042</v>
      </c>
      <c r="M425" s="99">
        <v>0</v>
      </c>
      <c r="N425" s="99">
        <v>0</v>
      </c>
      <c r="O425" s="99">
        <v>111.58811595001937</v>
      </c>
      <c r="P425" s="99">
        <v>9.7717752770580617</v>
      </c>
      <c r="Q425" s="99">
        <v>0</v>
      </c>
      <c r="R425" s="99">
        <v>95.35548603791942</v>
      </c>
      <c r="S425" s="99">
        <v>92.51205843320399</v>
      </c>
      <c r="T425" s="99">
        <v>80.47798969459366</v>
      </c>
      <c r="U425" s="99">
        <v>65.056778744449474</v>
      </c>
      <c r="V425" s="99">
        <v>67.459801106700908</v>
      </c>
      <c r="W425" s="99">
        <v>75.677102648157188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1.8049433985407433</v>
      </c>
      <c r="D426" s="99">
        <v>3.401751302347507</v>
      </c>
      <c r="E426" s="99">
        <v>1.2178958264262623</v>
      </c>
      <c r="F426" s="99">
        <v>0.27262730256012541</v>
      </c>
      <c r="G426" s="99">
        <v>0.67679424142668287</v>
      </c>
      <c r="H426" s="99">
        <v>1.9582161928024788</v>
      </c>
      <c r="I426" s="99">
        <v>1.2162243169753264</v>
      </c>
      <c r="J426" s="99">
        <v>2.0605479920215313</v>
      </c>
      <c r="K426" s="99">
        <v>2.0934317639928226</v>
      </c>
      <c r="L426" s="99">
        <v>1.4165834676514235</v>
      </c>
      <c r="M426" s="99">
        <v>0</v>
      </c>
      <c r="N426" s="99">
        <v>0</v>
      </c>
      <c r="O426" s="99">
        <v>1.4573584152916528</v>
      </c>
      <c r="P426" s="99">
        <v>0.13433789934172766</v>
      </c>
      <c r="Q426" s="99">
        <v>0</v>
      </c>
      <c r="R426" s="99">
        <v>1.3186708284214346</v>
      </c>
      <c r="S426" s="99">
        <v>1.3005148385799323</v>
      </c>
      <c r="T426" s="99">
        <v>1.1798489307168953</v>
      </c>
      <c r="U426" s="99">
        <v>0.94914807107121724</v>
      </c>
      <c r="V426" s="99">
        <v>0.98675272365959799</v>
      </c>
      <c r="W426" s="99">
        <v>1.0779480410052933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6.7968902345400123E-2</v>
      </c>
      <c r="D427" s="123">
        <f t="shared" si="231"/>
        <v>0.10847362344531333</v>
      </c>
      <c r="E427" s="123">
        <f t="shared" si="231"/>
        <v>0.16344093601072687</v>
      </c>
      <c r="F427" s="123">
        <f t="shared" si="231"/>
        <v>0.14029434423110948</v>
      </c>
      <c r="G427" s="123">
        <f t="shared" si="231"/>
        <v>0.15810379319578896</v>
      </c>
      <c r="H427" s="123">
        <f t="shared" si="231"/>
        <v>0.12999120998124708</v>
      </c>
      <c r="I427" s="123">
        <f t="shared" si="231"/>
        <v>0.19706669565479479</v>
      </c>
      <c r="J427" s="123">
        <f t="shared" si="231"/>
        <v>0.15140190082887947</v>
      </c>
      <c r="K427" s="123">
        <f t="shared" si="231"/>
        <v>0.21286052286113841</v>
      </c>
      <c r="L427" s="123">
        <f t="shared" si="231"/>
        <v>0.16053101118156085</v>
      </c>
      <c r="M427" s="123">
        <f t="shared" si="231"/>
        <v>0</v>
      </c>
      <c r="N427" s="123">
        <f t="shared" si="231"/>
        <v>0</v>
      </c>
      <c r="O427" s="123">
        <f t="shared" si="231"/>
        <v>0.14665881179134133</v>
      </c>
      <c r="P427" s="123">
        <f t="shared" si="231"/>
        <v>0.13780003073434549</v>
      </c>
      <c r="Q427" s="123">
        <f t="shared" si="231"/>
        <v>0</v>
      </c>
      <c r="R427" s="123">
        <f t="shared" si="231"/>
        <v>0.2654295253742075</v>
      </c>
      <c r="S427" s="123">
        <f t="shared" si="231"/>
        <v>0.17964668852793908</v>
      </c>
      <c r="T427" s="123">
        <f t="shared" si="231"/>
        <v>0.28848062478265435</v>
      </c>
      <c r="U427" s="123">
        <f t="shared" si="231"/>
        <v>0.18412486960553551</v>
      </c>
      <c r="V427" s="123">
        <f t="shared" si="231"/>
        <v>0.16958569148308433</v>
      </c>
      <c r="W427" s="123">
        <f t="shared" si="231"/>
        <v>8.0657015215358049E-2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6.7968902345400123E-2</v>
      </c>
      <c r="D428" s="99">
        <f>RES_hhdet_in_fecs!D29</f>
        <v>0.10847362344531333</v>
      </c>
      <c r="E428" s="99">
        <f>RES_hhdet_in_fecs!E29</f>
        <v>0.16344093601072687</v>
      </c>
      <c r="F428" s="99">
        <f>RES_hhdet_in_fecs!F29</f>
        <v>0.14029434423110948</v>
      </c>
      <c r="G428" s="99">
        <f>RES_hhdet_in_fecs!G29</f>
        <v>0.15810379319578896</v>
      </c>
      <c r="H428" s="99">
        <f>RES_hhdet_in_fecs!H29</f>
        <v>0.12999120998124708</v>
      </c>
      <c r="I428" s="99">
        <f>RES_hhdet_in_fecs!I29</f>
        <v>0.19706669565479479</v>
      </c>
      <c r="J428" s="99">
        <f>RES_hhdet_in_fecs!J29</f>
        <v>0.15140190082887947</v>
      </c>
      <c r="K428" s="99">
        <f>RES_hhdet_in_fecs!K29</f>
        <v>0.21286052286113841</v>
      </c>
      <c r="L428" s="99">
        <f>RES_hhdet_in_fecs!L29</f>
        <v>0.16053101118156085</v>
      </c>
      <c r="M428" s="99">
        <f>RES_hhdet_in_fecs!M29</f>
        <v>0</v>
      </c>
      <c r="N428" s="99">
        <f>RES_hhdet_in_fecs!N29</f>
        <v>0</v>
      </c>
      <c r="O428" s="99">
        <f>RES_hhdet_in_fecs!O29</f>
        <v>0.14665881179134133</v>
      </c>
      <c r="P428" s="99">
        <f>RES_hhdet_in_fecs!P29</f>
        <v>0.13780003073434549</v>
      </c>
      <c r="Q428" s="99">
        <f>RES_hhdet_in_fecs!Q29</f>
        <v>0</v>
      </c>
      <c r="R428" s="99">
        <f>RES_hhdet_in_fecs!R29</f>
        <v>0.2654295253742075</v>
      </c>
      <c r="S428" s="99">
        <f>RES_hhdet_in_fecs!S29</f>
        <v>0.17964668852793908</v>
      </c>
      <c r="T428" s="99">
        <f>RES_hhdet_in_fecs!T29</f>
        <v>0.28848062478265435</v>
      </c>
      <c r="U428" s="99">
        <f>RES_hhdet_in_fecs!U29</f>
        <v>0.18412486960553551</v>
      </c>
      <c r="V428" s="99">
        <f>RES_hhdet_in_fecs!V29</f>
        <v>0.16958569148308433</v>
      </c>
      <c r="W428" s="99">
        <f>RES_hhdet_in_fecs!W29</f>
        <v>8.0657015215358049E-2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13.047673551426548</v>
      </c>
      <c r="D429" s="123">
        <v>12.732047335795077</v>
      </c>
      <c r="E429" s="123">
        <v>12.924913741441362</v>
      </c>
      <c r="F429" s="123">
        <v>12.478017907109859</v>
      </c>
      <c r="G429" s="123">
        <v>12.417601240330804</v>
      </c>
      <c r="H429" s="123">
        <v>12.58421339186396</v>
      </c>
      <c r="I429" s="123">
        <v>13.541578852912822</v>
      </c>
      <c r="J429" s="123">
        <v>12.362255238886734</v>
      </c>
      <c r="K429" s="123">
        <v>9.8186155178508603</v>
      </c>
      <c r="L429" s="123">
        <v>7.4192702357642801</v>
      </c>
      <c r="M429" s="123">
        <v>0</v>
      </c>
      <c r="N429" s="123">
        <v>0</v>
      </c>
      <c r="O429" s="123">
        <v>12.503686601710585</v>
      </c>
      <c r="P429" s="123">
        <v>12.568354624409398</v>
      </c>
      <c r="Q429" s="123">
        <v>0</v>
      </c>
      <c r="R429" s="123">
        <v>13.965536857084464</v>
      </c>
      <c r="S429" s="123">
        <v>13.446192242566051</v>
      </c>
      <c r="T429" s="123">
        <v>15.301771340298142</v>
      </c>
      <c r="U429" s="123">
        <v>20.358280586379063</v>
      </c>
      <c r="V429" s="123">
        <v>17.596604380920123</v>
      </c>
      <c r="W429" s="123">
        <v>21.961992792191758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14.546303311311377</v>
      </c>
      <c r="D430" s="99">
        <v>14.349839641073521</v>
      </c>
      <c r="E430" s="99">
        <v>13.917535371704409</v>
      </c>
      <c r="F430" s="99">
        <v>13.68888327227155</v>
      </c>
      <c r="G430" s="99">
        <v>13.71982475269029</v>
      </c>
      <c r="H430" s="99">
        <v>13.760578064078278</v>
      </c>
      <c r="I430" s="99">
        <v>13.813205121781984</v>
      </c>
      <c r="J430" s="99">
        <v>13.139856848125634</v>
      </c>
      <c r="K430" s="99">
        <v>12.940941708969056</v>
      </c>
      <c r="L430" s="99">
        <v>12.324548487685574</v>
      </c>
      <c r="M430" s="99">
        <v>0</v>
      </c>
      <c r="N430" s="99">
        <v>0</v>
      </c>
      <c r="O430" s="99">
        <v>10.92063378843862</v>
      </c>
      <c r="P430" s="99">
        <v>0</v>
      </c>
      <c r="Q430" s="99">
        <v>0</v>
      </c>
      <c r="R430" s="99">
        <v>11.377741753459119</v>
      </c>
      <c r="S430" s="99">
        <v>13.151041133116605</v>
      </c>
      <c r="T430" s="99">
        <v>16.909832719163091</v>
      </c>
      <c r="U430" s="99">
        <v>13.44214080099748</v>
      </c>
      <c r="V430" s="99">
        <v>17.529560642569987</v>
      </c>
      <c r="W430" s="99">
        <v>20.173934799069983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12.046433841158667</v>
      </c>
      <c r="D434" s="102">
        <v>12.304705972136622</v>
      </c>
      <c r="E434" s="102">
        <v>12.698526352083125</v>
      </c>
      <c r="F434" s="102">
        <v>12.276207012916245</v>
      </c>
      <c r="G434" s="102">
        <v>12.244473258918848</v>
      </c>
      <c r="H434" s="102">
        <v>12.414888173893713</v>
      </c>
      <c r="I434" s="102">
        <v>13.505594176267767</v>
      </c>
      <c r="J434" s="102">
        <v>12.297455104783495</v>
      </c>
      <c r="K434" s="102">
        <v>9.6699333182738041</v>
      </c>
      <c r="L434" s="102">
        <v>8.9307389962918773</v>
      </c>
      <c r="M434" s="102">
        <v>0</v>
      </c>
      <c r="N434" s="102">
        <v>0</v>
      </c>
      <c r="O434" s="102">
        <v>12.633256288058055</v>
      </c>
      <c r="P434" s="102">
        <v>12.568354624409398</v>
      </c>
      <c r="Q434" s="102">
        <v>0</v>
      </c>
      <c r="R434" s="102">
        <v>14.317031994402081</v>
      </c>
      <c r="S434" s="102">
        <v>14.728834736632358</v>
      </c>
      <c r="T434" s="102">
        <v>17.511807139463158</v>
      </c>
      <c r="U434" s="102">
        <v>20.809095936994755</v>
      </c>
      <c r="V434" s="102">
        <v>18.459367231349898</v>
      </c>
      <c r="W434" s="102">
        <v>22.269082671791161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6.5637179292830181</v>
      </c>
      <c r="M435" s="105">
        <v>0</v>
      </c>
      <c r="N435" s="105">
        <v>0</v>
      </c>
      <c r="O435" s="105">
        <v>9.5068804377805751</v>
      </c>
      <c r="P435" s="105">
        <v>0</v>
      </c>
      <c r="Q435" s="105">
        <v>0</v>
      </c>
      <c r="R435" s="105">
        <v>10.971852811095207</v>
      </c>
      <c r="S435" s="105">
        <v>11.300179978169753</v>
      </c>
      <c r="T435" s="105">
        <v>13.792677803500061</v>
      </c>
      <c r="U435" s="105">
        <v>16.322768886483523</v>
      </c>
      <c r="V435" s="105">
        <v>14.589178392281378</v>
      </c>
      <c r="W435" s="105">
        <v>17.646228008528386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3.1834048395652141</v>
      </c>
      <c r="M436" s="99">
        <v>0</v>
      </c>
      <c r="N436" s="99">
        <v>0</v>
      </c>
      <c r="O436" s="99">
        <v>4.5807525647918492</v>
      </c>
      <c r="P436" s="99">
        <v>0</v>
      </c>
      <c r="Q436" s="99">
        <v>0</v>
      </c>
      <c r="R436" s="99">
        <v>4.6949256971587232</v>
      </c>
      <c r="S436" s="99">
        <v>4.4222262626771212</v>
      </c>
      <c r="T436" s="99">
        <v>5.580987456048911</v>
      </c>
      <c r="U436" s="99">
        <v>6.1906714893464292</v>
      </c>
      <c r="V436" s="99">
        <v>5.5312107829887154</v>
      </c>
      <c r="W436" s="99">
        <v>6.598912317275083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3.3803130897178026</v>
      </c>
      <c r="M437" s="99">
        <v>0</v>
      </c>
      <c r="N437" s="99">
        <v>0</v>
      </c>
      <c r="O437" s="99">
        <v>4.9261278729887259</v>
      </c>
      <c r="P437" s="99">
        <v>0</v>
      </c>
      <c r="Q437" s="99">
        <v>0</v>
      </c>
      <c r="R437" s="99">
        <v>6.2769271139364848</v>
      </c>
      <c r="S437" s="99">
        <v>6.8779537154926302</v>
      </c>
      <c r="T437" s="99">
        <v>8.2116903474511478</v>
      </c>
      <c r="U437" s="99">
        <v>10.132097397137091</v>
      </c>
      <c r="V437" s="99">
        <v>9.057967609292664</v>
      </c>
      <c r="W437" s="99">
        <v>11.047315691253303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3.3712904640020986</v>
      </c>
      <c r="D438" s="123">
        <v>3.0161545559844032</v>
      </c>
      <c r="E438" s="123">
        <v>3.3060471889462995</v>
      </c>
      <c r="F438" s="123">
        <v>3.4996999490519523</v>
      </c>
      <c r="G438" s="123">
        <v>3.4404532385014956</v>
      </c>
      <c r="H438" s="123">
        <v>3.0938193158925746</v>
      </c>
      <c r="I438" s="123">
        <v>3.451890461577567</v>
      </c>
      <c r="J438" s="123">
        <v>2.9494591485531907</v>
      </c>
      <c r="K438" s="123">
        <v>2.7090498067039439</v>
      </c>
      <c r="L438" s="123">
        <v>2.3992614085819848</v>
      </c>
      <c r="M438" s="123">
        <v>0</v>
      </c>
      <c r="N438" s="123">
        <v>0</v>
      </c>
      <c r="O438" s="123">
        <v>2.697055710145837</v>
      </c>
      <c r="P438" s="123">
        <v>3.0870101050736896</v>
      </c>
      <c r="Q438" s="123">
        <v>0</v>
      </c>
      <c r="R438" s="123">
        <v>3.3340226631672198</v>
      </c>
      <c r="S438" s="123">
        <v>3.9335076289602871</v>
      </c>
      <c r="T438" s="123">
        <v>3.7741728559612859</v>
      </c>
      <c r="U438" s="123">
        <v>3.9643469627550041</v>
      </c>
      <c r="V438" s="123">
        <v>4.1290319122513486</v>
      </c>
      <c r="W438" s="123">
        <v>4.9192142797346037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4.462819866508883</v>
      </c>
      <c r="D439" s="99">
        <v>4.0011924043452796</v>
      </c>
      <c r="E439" s="99">
        <v>3.8876305182615654</v>
      </c>
      <c r="F439" s="99">
        <v>4.1805962377778698</v>
      </c>
      <c r="G439" s="99">
        <v>4.4064095541972694</v>
      </c>
      <c r="H439" s="99">
        <v>4.0321218750401133</v>
      </c>
      <c r="I439" s="99">
        <v>4.0948614425709682</v>
      </c>
      <c r="J439" s="99">
        <v>3.8976442628147199</v>
      </c>
      <c r="K439" s="99">
        <v>3.6352656669428831</v>
      </c>
      <c r="L439" s="99">
        <v>3.1814313391674243</v>
      </c>
      <c r="M439" s="99">
        <v>0</v>
      </c>
      <c r="N439" s="99">
        <v>0</v>
      </c>
      <c r="O439" s="99">
        <v>3.5473619996733796</v>
      </c>
      <c r="P439" s="99">
        <v>0</v>
      </c>
      <c r="Q439" s="99">
        <v>0</v>
      </c>
      <c r="R439" s="99">
        <v>4.8651255973926206</v>
      </c>
      <c r="S439" s="99">
        <v>5.452673745509558</v>
      </c>
      <c r="T439" s="99">
        <v>0</v>
      </c>
      <c r="U439" s="99">
        <v>6.4278685321969178</v>
      </c>
      <c r="V439" s="99">
        <v>4.0183369076958808</v>
      </c>
      <c r="W439" s="99">
        <v>8.1186528408832981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3.2828704844694263</v>
      </c>
      <c r="D440" s="110">
        <v>2.9536124703741886</v>
      </c>
      <c r="E440" s="110">
        <v>3.2800061443500925</v>
      </c>
      <c r="F440" s="110">
        <v>3.4573095186254363</v>
      </c>
      <c r="G440" s="110">
        <v>3.3661489065248982</v>
      </c>
      <c r="H440" s="110">
        <v>3.0140355054740415</v>
      </c>
      <c r="I440" s="110">
        <v>3.3994030345576975</v>
      </c>
      <c r="J440" s="110">
        <v>2.8559761091189557</v>
      </c>
      <c r="K440" s="110">
        <v>2.6492939447530452</v>
      </c>
      <c r="L440" s="110">
        <v>2.3673361052927828</v>
      </c>
      <c r="M440" s="110">
        <v>0</v>
      </c>
      <c r="N440" s="110">
        <v>0</v>
      </c>
      <c r="O440" s="110">
        <v>2.6625838335433696</v>
      </c>
      <c r="P440" s="110">
        <v>3.0870101050736896</v>
      </c>
      <c r="Q440" s="110">
        <v>0</v>
      </c>
      <c r="R440" s="110">
        <v>3.28298589869304</v>
      </c>
      <c r="S440" s="110">
        <v>3.8981781843893737</v>
      </c>
      <c r="T440" s="110">
        <v>3.7741728559612859</v>
      </c>
      <c r="U440" s="110">
        <v>3.8695961331610835</v>
      </c>
      <c r="V440" s="110">
        <v>4.1327217457365313</v>
      </c>
      <c r="W440" s="110">
        <v>4.7592423516771696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86.348349171626182</v>
      </c>
      <c r="D442" s="118">
        <f t="shared" si="232"/>
        <v>157.3528666840688</v>
      </c>
      <c r="E442" s="118">
        <f t="shared" si="232"/>
        <v>63.892788805014419</v>
      </c>
      <c r="F442" s="118">
        <f t="shared" si="232"/>
        <v>22.250231736728523</v>
      </c>
      <c r="G442" s="118">
        <f t="shared" si="232"/>
        <v>40.962517658013049</v>
      </c>
      <c r="H442" s="118">
        <f t="shared" si="232"/>
        <v>101.32800404588919</v>
      </c>
      <c r="I442" s="118">
        <f t="shared" si="232"/>
        <v>68.723624398897954</v>
      </c>
      <c r="J442" s="118">
        <f t="shared" si="232"/>
        <v>109.18488614515046</v>
      </c>
      <c r="K442" s="118">
        <f t="shared" si="232"/>
        <v>110.62948080895042</v>
      </c>
      <c r="L442" s="118">
        <f t="shared" si="232"/>
        <v>79.84735456498953</v>
      </c>
      <c r="M442" s="118">
        <f t="shared" si="232"/>
        <v>0</v>
      </c>
      <c r="N442" s="118">
        <f t="shared" si="232"/>
        <v>0</v>
      </c>
      <c r="O442" s="118">
        <f t="shared" si="232"/>
        <v>86.808298552453294</v>
      </c>
      <c r="P442" s="118">
        <f t="shared" si="232"/>
        <v>17.79764888596511</v>
      </c>
      <c r="Q442" s="118">
        <f t="shared" si="232"/>
        <v>0</v>
      </c>
      <c r="R442" s="118">
        <f t="shared" ref="R442:V442" si="233">R443+R446+R448+R457</f>
        <v>84.910621666361308</v>
      </c>
      <c r="S442" s="118">
        <f t="shared" si="233"/>
        <v>84.320583170585351</v>
      </c>
      <c r="T442" s="118">
        <f t="shared" si="233"/>
        <v>78.378063548351108</v>
      </c>
      <c r="U442" s="118">
        <f t="shared" si="233"/>
        <v>68.64058344810114</v>
      </c>
      <c r="V442" s="118">
        <f t="shared" si="233"/>
        <v>69.911013343233833</v>
      </c>
      <c r="W442" s="118">
        <f t="shared" ref="W442" si="234">W443+W446+W448+W457</f>
        <v>79.556798833143631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76.649700085835079</v>
      </c>
      <c r="D443" s="123">
        <f t="shared" si="235"/>
        <v>147.78889564183154</v>
      </c>
      <c r="E443" s="123">
        <f t="shared" si="235"/>
        <v>53.797031249355165</v>
      </c>
      <c r="F443" s="123">
        <f t="shared" si="235"/>
        <v>12.255683830679491</v>
      </c>
      <c r="G443" s="123">
        <f t="shared" si="235"/>
        <v>30.954908652542137</v>
      </c>
      <c r="H443" s="123">
        <f t="shared" si="235"/>
        <v>91.520788614815814</v>
      </c>
      <c r="I443" s="123">
        <f t="shared" si="235"/>
        <v>57.862146832209852</v>
      </c>
      <c r="J443" s="123">
        <f t="shared" si="235"/>
        <v>99.440363125255473</v>
      </c>
      <c r="K443" s="123">
        <f t="shared" si="235"/>
        <v>102.2936788449997</v>
      </c>
      <c r="L443" s="123">
        <f t="shared" si="235"/>
        <v>72.295855289654412</v>
      </c>
      <c r="M443" s="123">
        <f t="shared" si="235"/>
        <v>0</v>
      </c>
      <c r="N443" s="123">
        <f t="shared" si="235"/>
        <v>0</v>
      </c>
      <c r="O443" s="123">
        <f t="shared" si="235"/>
        <v>76.555323912763285</v>
      </c>
      <c r="P443" s="123">
        <f t="shared" si="235"/>
        <v>7.0068242202520779</v>
      </c>
      <c r="Q443" s="123">
        <f t="shared" si="235"/>
        <v>0</v>
      </c>
      <c r="R443" s="123">
        <f t="shared" ref="R443:V443" si="236">SUM(R444:R445)</f>
        <v>71.941456356131567</v>
      </c>
      <c r="S443" s="123">
        <f t="shared" si="236"/>
        <v>70.625053534429185</v>
      </c>
      <c r="T443" s="123">
        <f t="shared" si="236"/>
        <v>61.999948008594117</v>
      </c>
      <c r="U443" s="123">
        <f t="shared" si="236"/>
        <v>50.438805204621779</v>
      </c>
      <c r="V443" s="123">
        <f t="shared" si="236"/>
        <v>52.598826344057386</v>
      </c>
      <c r="W443" s="123">
        <f t="shared" ref="W443" si="237">SUM(W444:W445)</f>
        <v>59.195737764580073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74.844756687294336</v>
      </c>
      <c r="D444" s="99">
        <v>144.38714433948402</v>
      </c>
      <c r="E444" s="99">
        <v>52.5791354229289</v>
      </c>
      <c r="F444" s="99">
        <v>11.983056528119365</v>
      </c>
      <c r="G444" s="99">
        <v>30.278114411115453</v>
      </c>
      <c r="H444" s="99">
        <v>89.562572422013332</v>
      </c>
      <c r="I444" s="99">
        <v>56.645922515234524</v>
      </c>
      <c r="J444" s="99">
        <v>97.379815133233947</v>
      </c>
      <c r="K444" s="99">
        <v>100.20024708100688</v>
      </c>
      <c r="L444" s="99">
        <v>70.879271822002991</v>
      </c>
      <c r="M444" s="99">
        <v>0</v>
      </c>
      <c r="N444" s="99">
        <v>0</v>
      </c>
      <c r="O444" s="99">
        <v>75.097965497471634</v>
      </c>
      <c r="P444" s="99">
        <v>6.8724863209103502</v>
      </c>
      <c r="Q444" s="99">
        <v>0</v>
      </c>
      <c r="R444" s="99">
        <v>70.622785527710136</v>
      </c>
      <c r="S444" s="99">
        <v>69.324538695849256</v>
      </c>
      <c r="T444" s="99">
        <v>60.820099077877224</v>
      </c>
      <c r="U444" s="99">
        <v>49.489657133550566</v>
      </c>
      <c r="V444" s="99">
        <v>51.612073620397787</v>
      </c>
      <c r="W444" s="99">
        <v>58.117789723574781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1.8049433985407433</v>
      </c>
      <c r="D445" s="99">
        <v>3.401751302347507</v>
      </c>
      <c r="E445" s="99">
        <v>1.2178958264262623</v>
      </c>
      <c r="F445" s="99">
        <v>0.27262730256012541</v>
      </c>
      <c r="G445" s="99">
        <v>0.67679424142668287</v>
      </c>
      <c r="H445" s="99">
        <v>1.9582161928024788</v>
      </c>
      <c r="I445" s="99">
        <v>1.2162243169753264</v>
      </c>
      <c r="J445" s="99">
        <v>2.0605479920215313</v>
      </c>
      <c r="K445" s="99">
        <v>2.0934317639928226</v>
      </c>
      <c r="L445" s="99">
        <v>1.4165834676514235</v>
      </c>
      <c r="M445" s="99">
        <v>0</v>
      </c>
      <c r="N445" s="99">
        <v>0</v>
      </c>
      <c r="O445" s="99">
        <v>1.4573584152916528</v>
      </c>
      <c r="P445" s="99">
        <v>0.13433789934172766</v>
      </c>
      <c r="Q445" s="99">
        <v>0</v>
      </c>
      <c r="R445" s="99">
        <v>1.3186708284214346</v>
      </c>
      <c r="S445" s="99">
        <v>1.3005148385799323</v>
      </c>
      <c r="T445" s="99">
        <v>1.1798489307168953</v>
      </c>
      <c r="U445" s="99">
        <v>0.94914807107121724</v>
      </c>
      <c r="V445" s="99">
        <v>0.98675272365959799</v>
      </c>
      <c r="W445" s="99">
        <v>1.0779480410052933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0.14931438040015779</v>
      </c>
      <c r="D446" s="123">
        <f t="shared" si="238"/>
        <v>0.24590695361826823</v>
      </c>
      <c r="E446" s="123">
        <f t="shared" si="238"/>
        <v>0.38210624893651418</v>
      </c>
      <c r="F446" s="123">
        <f t="shared" si="238"/>
        <v>0.33795128346092412</v>
      </c>
      <c r="G446" s="123">
        <f t="shared" si="238"/>
        <v>0.39218200635428563</v>
      </c>
      <c r="H446" s="123">
        <f t="shared" si="238"/>
        <v>0.33184083563456734</v>
      </c>
      <c r="I446" s="123">
        <f t="shared" si="238"/>
        <v>0.51745666316437955</v>
      </c>
      <c r="J446" s="123">
        <f t="shared" si="238"/>
        <v>0.40880513003777702</v>
      </c>
      <c r="K446" s="123">
        <f t="shared" si="238"/>
        <v>0.59096646837196676</v>
      </c>
      <c r="L446" s="123">
        <f t="shared" si="238"/>
        <v>0.45822737430177168</v>
      </c>
      <c r="M446" s="123">
        <f t="shared" si="238"/>
        <v>0</v>
      </c>
      <c r="N446" s="123">
        <f t="shared" si="238"/>
        <v>0</v>
      </c>
      <c r="O446" s="123">
        <f t="shared" si="238"/>
        <v>0.46863207341370205</v>
      </c>
      <c r="P446" s="123">
        <f t="shared" si="238"/>
        <v>0.46046388535111471</v>
      </c>
      <c r="Q446" s="123">
        <f t="shared" si="238"/>
        <v>0</v>
      </c>
      <c r="R446" s="123">
        <f t="shared" si="238"/>
        <v>0.94119377534021642</v>
      </c>
      <c r="S446" s="123">
        <f t="shared" si="238"/>
        <v>0.64828081980735708</v>
      </c>
      <c r="T446" s="123">
        <f t="shared" si="238"/>
        <v>1.0561405468988094</v>
      </c>
      <c r="U446" s="123">
        <f t="shared" si="238"/>
        <v>0.68287311144870444</v>
      </c>
      <c r="V446" s="123">
        <f t="shared" si="238"/>
        <v>0.63719966401131856</v>
      </c>
      <c r="W446" s="123">
        <f t="shared" si="238"/>
        <v>0.3069007653932932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0.14931438040015779</v>
      </c>
      <c r="D447" s="99">
        <f>RES_hhdet_in_tess!D29</f>
        <v>0.24590695361826823</v>
      </c>
      <c r="E447" s="99">
        <f>RES_hhdet_in_tess!E29</f>
        <v>0.38210624893651418</v>
      </c>
      <c r="F447" s="99">
        <f>RES_hhdet_in_tess!F29</f>
        <v>0.33795128346092412</v>
      </c>
      <c r="G447" s="99">
        <f>RES_hhdet_in_tess!G29</f>
        <v>0.39218200635428563</v>
      </c>
      <c r="H447" s="99">
        <f>RES_hhdet_in_tess!H29</f>
        <v>0.33184083563456734</v>
      </c>
      <c r="I447" s="99">
        <f>RES_hhdet_in_tess!I29</f>
        <v>0.51745666316437955</v>
      </c>
      <c r="J447" s="99">
        <f>RES_hhdet_in_tess!J29</f>
        <v>0.40880513003777702</v>
      </c>
      <c r="K447" s="99">
        <f>RES_hhdet_in_tess!K29</f>
        <v>0.59096646837196676</v>
      </c>
      <c r="L447" s="99">
        <f>RES_hhdet_in_tess!L29</f>
        <v>0.45822737430177168</v>
      </c>
      <c r="M447" s="99">
        <f>RES_hhdet_in_tess!M29</f>
        <v>0</v>
      </c>
      <c r="N447" s="99">
        <f>RES_hhdet_in_tess!N29</f>
        <v>0</v>
      </c>
      <c r="O447" s="99">
        <f>RES_hhdet_in_tess!O29</f>
        <v>0.46863207341370205</v>
      </c>
      <c r="P447" s="99">
        <f>RES_hhdet_in_tess!P29</f>
        <v>0.46046388535111471</v>
      </c>
      <c r="Q447" s="99">
        <f>RES_hhdet_in_tess!Q29</f>
        <v>0</v>
      </c>
      <c r="R447" s="99">
        <f>RES_hhdet_in_tess!R29</f>
        <v>0.94119377534021642</v>
      </c>
      <c r="S447" s="99">
        <f>RES_hhdet_in_tess!S29</f>
        <v>0.64828081980735708</v>
      </c>
      <c r="T447" s="99">
        <f>RES_hhdet_in_tess!T29</f>
        <v>1.0561405468988094</v>
      </c>
      <c r="U447" s="99">
        <f>RES_hhdet_in_tess!U29</f>
        <v>0.68287311144870444</v>
      </c>
      <c r="V447" s="99">
        <f>RES_hhdet_in_tess!V29</f>
        <v>0.63719966401131856</v>
      </c>
      <c r="W447" s="99">
        <f>RES_hhdet_in_tess!W29</f>
        <v>0.3069007653932932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7.0707017405414172</v>
      </c>
      <c r="D448" s="123">
        <v>7.0869227508010981</v>
      </c>
      <c r="E448" s="123">
        <v>7.2481202109064977</v>
      </c>
      <c r="F448" s="123">
        <v>7.0531909174103289</v>
      </c>
      <c r="G448" s="123">
        <v>7.0635699001400427</v>
      </c>
      <c r="H448" s="123">
        <v>7.1817910270692655</v>
      </c>
      <c r="I448" s="123">
        <v>7.7727582740251071</v>
      </c>
      <c r="J448" s="123">
        <v>7.1486803613463872</v>
      </c>
      <c r="K448" s="123">
        <v>5.7145655014775931</v>
      </c>
      <c r="L448" s="123">
        <v>5.2788594147759058</v>
      </c>
      <c r="M448" s="123">
        <v>0</v>
      </c>
      <c r="N448" s="123">
        <v>0</v>
      </c>
      <c r="O448" s="123">
        <v>7.7172600994306659</v>
      </c>
      <c r="P448" s="123">
        <v>7.9170221976373778</v>
      </c>
      <c r="Q448" s="123">
        <v>0</v>
      </c>
      <c r="R448" s="123">
        <v>9.39255239489834</v>
      </c>
      <c r="S448" s="123">
        <v>9.8748856569148433</v>
      </c>
      <c r="T448" s="123">
        <v>12.198930711020195</v>
      </c>
      <c r="U448" s="123">
        <v>14.241517028106809</v>
      </c>
      <c r="V448" s="123">
        <v>13.187854350144161</v>
      </c>
      <c r="W448" s="123">
        <v>15.917891239831242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7.3954555431517033</v>
      </c>
      <c r="D449" s="99">
        <v>7.3419429457868368</v>
      </c>
      <c r="E449" s="99">
        <v>7.1731783575331312</v>
      </c>
      <c r="F449" s="99">
        <v>7.1078864111116351</v>
      </c>
      <c r="G449" s="99">
        <v>7.1833872698070715</v>
      </c>
      <c r="H449" s="99">
        <v>7.270408377362596</v>
      </c>
      <c r="I449" s="99">
        <v>7.3716728711751722</v>
      </c>
      <c r="J449" s="99">
        <v>7.0949303881227985</v>
      </c>
      <c r="K449" s="99">
        <v>7.0860702498224057</v>
      </c>
      <c r="L449" s="99">
        <v>6.8599651826551398</v>
      </c>
      <c r="M449" s="99">
        <v>0</v>
      </c>
      <c r="N449" s="99">
        <v>0</v>
      </c>
      <c r="O449" s="99">
        <v>7.1418030661835452</v>
      </c>
      <c r="P449" s="99">
        <v>0</v>
      </c>
      <c r="Q449" s="99">
        <v>0</v>
      </c>
      <c r="R449" s="99">
        <v>9.070963359279208</v>
      </c>
      <c r="S449" s="99">
        <v>10.926132878321431</v>
      </c>
      <c r="T449" s="99">
        <v>14.563021070798982</v>
      </c>
      <c r="U449" s="99">
        <v>11.917092787767778</v>
      </c>
      <c r="V449" s="99">
        <v>15.86271457550456</v>
      </c>
      <c r="W449" s="99">
        <v>18.429917676362635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6.8537326051767886</v>
      </c>
      <c r="D453" s="102">
        <v>7.019558925710526</v>
      </c>
      <c r="E453" s="102">
        <v>7.265212212553056</v>
      </c>
      <c r="F453" s="102">
        <v>7.0440750017934439</v>
      </c>
      <c r="G453" s="102">
        <v>7.0476404232478966</v>
      </c>
      <c r="H453" s="102">
        <v>7.1690354993755294</v>
      </c>
      <c r="I453" s="102">
        <v>7.8258935197018076</v>
      </c>
      <c r="J453" s="102">
        <v>7.1531595257816871</v>
      </c>
      <c r="K453" s="102">
        <v>5.6492557515564119</v>
      </c>
      <c r="L453" s="102">
        <v>5.2430310542681875</v>
      </c>
      <c r="M453" s="102">
        <v>0</v>
      </c>
      <c r="N453" s="102">
        <v>0</v>
      </c>
      <c r="O453" s="102">
        <v>7.7489715419678777</v>
      </c>
      <c r="P453" s="102">
        <v>7.9170221976373778</v>
      </c>
      <c r="Q453" s="102">
        <v>0</v>
      </c>
      <c r="R453" s="102">
        <v>9.4174354639375188</v>
      </c>
      <c r="S453" s="102">
        <v>9.8579648986240151</v>
      </c>
      <c r="T453" s="102">
        <v>11.916072327651454</v>
      </c>
      <c r="U453" s="102">
        <v>14.377938337918081</v>
      </c>
      <c r="V453" s="102">
        <v>12.92639184637952</v>
      </c>
      <c r="W453" s="102">
        <v>15.757518744911971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5.2492167089007369</v>
      </c>
      <c r="M454" s="105">
        <v>0</v>
      </c>
      <c r="N454" s="105">
        <v>0</v>
      </c>
      <c r="O454" s="105">
        <v>7.7358643697399332</v>
      </c>
      <c r="P454" s="105">
        <v>0</v>
      </c>
      <c r="Q454" s="105">
        <v>0</v>
      </c>
      <c r="R454" s="105">
        <v>9.3651481766722338</v>
      </c>
      <c r="S454" s="105">
        <v>9.8377364851926998</v>
      </c>
      <c r="T454" s="105">
        <v>12.009325260647952</v>
      </c>
      <c r="U454" s="105">
        <v>14.40951017920268</v>
      </c>
      <c r="V454" s="105">
        <v>12.931263864237112</v>
      </c>
      <c r="W454" s="105">
        <v>15.716681110027825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1.8689036191829345</v>
      </c>
      <c r="M455" s="99">
        <v>0</v>
      </c>
      <c r="N455" s="99">
        <v>0</v>
      </c>
      <c r="O455" s="99">
        <v>2.8097364967512077</v>
      </c>
      <c r="P455" s="99">
        <v>0</v>
      </c>
      <c r="Q455" s="99">
        <v>0</v>
      </c>
      <c r="R455" s="99">
        <v>3.0882210627357503</v>
      </c>
      <c r="S455" s="99">
        <v>2.9597827697000696</v>
      </c>
      <c r="T455" s="99">
        <v>3.797634913196803</v>
      </c>
      <c r="U455" s="99">
        <v>4.2774127820655883</v>
      </c>
      <c r="V455" s="99">
        <v>3.8732962549444476</v>
      </c>
      <c r="W455" s="99">
        <v>4.6693654187745226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3.3803130897178026</v>
      </c>
      <c r="M456" s="99">
        <v>0</v>
      </c>
      <c r="N456" s="99">
        <v>0</v>
      </c>
      <c r="O456" s="99">
        <v>4.9261278729887259</v>
      </c>
      <c r="P456" s="99">
        <v>0</v>
      </c>
      <c r="Q456" s="99">
        <v>0</v>
      </c>
      <c r="R456" s="99">
        <v>6.2769271139364848</v>
      </c>
      <c r="S456" s="99">
        <v>6.8779537154926302</v>
      </c>
      <c r="T456" s="99">
        <v>8.2116903474511478</v>
      </c>
      <c r="U456" s="99">
        <v>10.132097397137091</v>
      </c>
      <c r="V456" s="99">
        <v>9.057967609292664</v>
      </c>
      <c r="W456" s="99">
        <v>11.047315691253303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2.4786329648495244</v>
      </c>
      <c r="D457" s="123">
        <v>2.2311413378178924</v>
      </c>
      <c r="E457" s="123">
        <v>2.4655310958162406</v>
      </c>
      <c r="F457" s="123">
        <v>2.6034057051777775</v>
      </c>
      <c r="G457" s="123">
        <v>2.5518570989765816</v>
      </c>
      <c r="H457" s="123">
        <v>2.2935835683695442</v>
      </c>
      <c r="I457" s="123">
        <v>2.5712626294986225</v>
      </c>
      <c r="J457" s="123">
        <v>2.1870375285108139</v>
      </c>
      <c r="K457" s="123">
        <v>2.0302699941011597</v>
      </c>
      <c r="L457" s="123">
        <v>1.8144124862574369</v>
      </c>
      <c r="M457" s="123">
        <v>0</v>
      </c>
      <c r="N457" s="123">
        <v>0</v>
      </c>
      <c r="O457" s="123">
        <v>2.0670824668456542</v>
      </c>
      <c r="P457" s="123">
        <v>2.4133385827245388</v>
      </c>
      <c r="Q457" s="123">
        <v>0</v>
      </c>
      <c r="R457" s="123">
        <v>2.635419139991181</v>
      </c>
      <c r="S457" s="123">
        <v>3.1723631594339663</v>
      </c>
      <c r="T457" s="123">
        <v>3.123044281837998</v>
      </c>
      <c r="U457" s="123">
        <v>3.2773881039238422</v>
      </c>
      <c r="V457" s="123">
        <v>3.4871329850209563</v>
      </c>
      <c r="W457" s="123">
        <v>4.1362690633390296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2.6308625724191286</v>
      </c>
      <c r="D458" s="99">
        <v>2.3606538633886247</v>
      </c>
      <c r="E458" s="99">
        <v>2.2954966068578488</v>
      </c>
      <c r="F458" s="99">
        <v>2.4704594750280617</v>
      </c>
      <c r="G458" s="99">
        <v>2.6059575757182034</v>
      </c>
      <c r="H458" s="99">
        <v>2.3864631280854742</v>
      </c>
      <c r="I458" s="99">
        <v>2.4254568909502914</v>
      </c>
      <c r="J458" s="99">
        <v>2.3103648554688925</v>
      </c>
      <c r="K458" s="99">
        <v>2.1563833833323671</v>
      </c>
      <c r="L458" s="99">
        <v>1.8884713009483247</v>
      </c>
      <c r="M458" s="99">
        <v>0</v>
      </c>
      <c r="N458" s="99">
        <v>0</v>
      </c>
      <c r="O458" s="99">
        <v>2.1064620025165604</v>
      </c>
      <c r="P458" s="99">
        <v>0</v>
      </c>
      <c r="Q458" s="99">
        <v>0</v>
      </c>
      <c r="R458" s="99">
        <v>2.8956992111407809</v>
      </c>
      <c r="S458" s="99">
        <v>3.2577481377532291</v>
      </c>
      <c r="T458" s="99">
        <v>0</v>
      </c>
      <c r="U458" s="99">
        <v>3.8749446594149792</v>
      </c>
      <c r="V458" s="99">
        <v>2.4326277234405551</v>
      </c>
      <c r="W458" s="99">
        <v>4.9340278398465047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2.4663015161916517</v>
      </c>
      <c r="D459" s="110">
        <v>2.2229183203213378</v>
      </c>
      <c r="E459" s="110">
        <v>2.4731445803964673</v>
      </c>
      <c r="F459" s="110">
        <v>2.611682513280484</v>
      </c>
      <c r="G459" s="110">
        <v>2.5476955238426107</v>
      </c>
      <c r="H459" s="110">
        <v>2.2856860249685491</v>
      </c>
      <c r="I459" s="110">
        <v>2.5831651387678738</v>
      </c>
      <c r="J459" s="110">
        <v>2.1748784962755106</v>
      </c>
      <c r="K459" s="110">
        <v>2.0221336464088226</v>
      </c>
      <c r="L459" s="110">
        <v>1.8113896774945433</v>
      </c>
      <c r="M459" s="110">
        <v>0</v>
      </c>
      <c r="N459" s="110">
        <v>0</v>
      </c>
      <c r="O459" s="110">
        <v>2.0654859991833203</v>
      </c>
      <c r="P459" s="110">
        <v>2.4133385827245388</v>
      </c>
      <c r="Q459" s="110">
        <v>0</v>
      </c>
      <c r="R459" s="110">
        <v>2.6267431376195272</v>
      </c>
      <c r="S459" s="110">
        <v>3.1703774622637511</v>
      </c>
      <c r="T459" s="110">
        <v>3.123044281837998</v>
      </c>
      <c r="U459" s="110">
        <v>3.254405159481875</v>
      </c>
      <c r="V459" s="110">
        <v>3.5222831604069702</v>
      </c>
      <c r="W459" s="110">
        <v>4.0963811245136545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32.182452157356778</v>
      </c>
      <c r="D461" s="118">
        <f t="shared" si="239"/>
        <v>59.475689464014472</v>
      </c>
      <c r="E461" s="118">
        <f t="shared" si="239"/>
        <v>21.777803182394834</v>
      </c>
      <c r="F461" s="118">
        <f t="shared" si="239"/>
        <v>5.2680010276529563</v>
      </c>
      <c r="G461" s="118">
        <f t="shared" si="239"/>
        <v>12.351024573890486</v>
      </c>
      <c r="H461" s="118">
        <f t="shared" si="239"/>
        <v>35.309648631115316</v>
      </c>
      <c r="I461" s="118">
        <f t="shared" si="239"/>
        <v>22.223250792200499</v>
      </c>
      <c r="J461" s="118">
        <f t="shared" si="239"/>
        <v>37.313083762611868</v>
      </c>
      <c r="K461" s="118">
        <f t="shared" si="239"/>
        <v>37.774634326063378</v>
      </c>
      <c r="L461" s="118">
        <f t="shared" si="239"/>
        <v>26.314802215057036</v>
      </c>
      <c r="M461" s="118">
        <f t="shared" si="239"/>
        <v>0</v>
      </c>
      <c r="N461" s="118">
        <f t="shared" si="239"/>
        <v>0</v>
      </c>
      <c r="O461" s="118">
        <f t="shared" si="239"/>
        <v>25.508621106752688</v>
      </c>
      <c r="P461" s="118">
        <f t="shared" si="239"/>
        <v>2.2197564719365097</v>
      </c>
      <c r="Q461" s="118">
        <f t="shared" si="239"/>
        <v>0</v>
      </c>
      <c r="R461" s="118">
        <f t="shared" ref="R461:V461" si="240">R462+R465+R467+R476</f>
        <v>21.863348903991042</v>
      </c>
      <c r="S461" s="118">
        <f t="shared" si="240"/>
        <v>21.111085099864546</v>
      </c>
      <c r="T461" s="118">
        <f t="shared" si="240"/>
        <v>18.613338944004092</v>
      </c>
      <c r="U461" s="118">
        <f t="shared" si="240"/>
        <v>15.002017477081949</v>
      </c>
      <c r="V461" s="118">
        <f t="shared" si="240"/>
        <v>15.706857021003321</v>
      </c>
      <c r="W461" s="118">
        <f t="shared" ref="W461" si="241">W462+W465+W467+W476</f>
        <v>17.55637132750379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30.783041612147418</v>
      </c>
      <c r="D462" s="123">
        <f t="shared" si="242"/>
        <v>58.7402927851128</v>
      </c>
      <c r="E462" s="123">
        <f t="shared" si="242"/>
        <v>21.152818356665435</v>
      </c>
      <c r="F462" s="123">
        <f t="shared" si="242"/>
        <v>4.7681192324038095</v>
      </c>
      <c r="G462" s="123">
        <f t="shared" si="242"/>
        <v>11.913804502923515</v>
      </c>
      <c r="H462" s="123">
        <f t="shared" si="242"/>
        <v>34.844550678300052</v>
      </c>
      <c r="I462" s="123">
        <f t="shared" si="242"/>
        <v>21.785983575425888</v>
      </c>
      <c r="J462" s="123">
        <f t="shared" si="242"/>
        <v>37.004021949984839</v>
      </c>
      <c r="K462" s="123">
        <f t="shared" si="242"/>
        <v>37.590965526799152</v>
      </c>
      <c r="L462" s="123">
        <f t="shared" si="242"/>
        <v>26.231566287204618</v>
      </c>
      <c r="M462" s="123">
        <f t="shared" si="242"/>
        <v>0</v>
      </c>
      <c r="N462" s="123">
        <f t="shared" si="242"/>
        <v>0</v>
      </c>
      <c r="O462" s="123">
        <f t="shared" si="242"/>
        <v>25.3483564192064</v>
      </c>
      <c r="P462" s="123">
        <f t="shared" si="242"/>
        <v>2.2197564719365097</v>
      </c>
      <c r="Q462" s="123">
        <f t="shared" si="242"/>
        <v>0</v>
      </c>
      <c r="R462" s="123">
        <f t="shared" ref="R462:V462" si="243">SUM(R463:R464)</f>
        <v>21.660952208373779</v>
      </c>
      <c r="S462" s="123">
        <f t="shared" si="243"/>
        <v>21.015039193686622</v>
      </c>
      <c r="T462" s="123">
        <f t="shared" si="243"/>
        <v>18.281380139023899</v>
      </c>
      <c r="U462" s="123">
        <f t="shared" si="243"/>
        <v>14.778297859589143</v>
      </c>
      <c r="V462" s="123">
        <f t="shared" si="243"/>
        <v>15.324168419398184</v>
      </c>
      <c r="W462" s="123">
        <f t="shared" ref="W462" si="244">SUM(W463:W464)</f>
        <v>17.190810637555391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30.783041612147418</v>
      </c>
      <c r="D463" s="99">
        <v>58.7402927851128</v>
      </c>
      <c r="E463" s="99">
        <v>21.152818356665435</v>
      </c>
      <c r="F463" s="99">
        <v>4.7681192324038095</v>
      </c>
      <c r="G463" s="99">
        <v>11.913804502923515</v>
      </c>
      <c r="H463" s="99">
        <v>34.844550678300052</v>
      </c>
      <c r="I463" s="99">
        <v>21.785983575425888</v>
      </c>
      <c r="J463" s="99">
        <v>37.004021949984839</v>
      </c>
      <c r="K463" s="99">
        <v>37.590965526799152</v>
      </c>
      <c r="L463" s="99">
        <v>26.231566287204618</v>
      </c>
      <c r="M463" s="99">
        <v>0</v>
      </c>
      <c r="N463" s="99">
        <v>0</v>
      </c>
      <c r="O463" s="99">
        <v>25.3483564192064</v>
      </c>
      <c r="P463" s="99">
        <v>2.2197564719365097</v>
      </c>
      <c r="Q463" s="99">
        <v>0</v>
      </c>
      <c r="R463" s="99">
        <v>21.660952208373779</v>
      </c>
      <c r="S463" s="99">
        <v>21.015039193686622</v>
      </c>
      <c r="T463" s="99">
        <v>18.281380139023899</v>
      </c>
      <c r="U463" s="99">
        <v>14.778297859589143</v>
      </c>
      <c r="V463" s="99">
        <v>15.324168419398184</v>
      </c>
      <c r="W463" s="99">
        <v>17.190810637555391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1.3234429724305206</v>
      </c>
      <c r="D467" s="123">
        <v>0.68113334358399491</v>
      </c>
      <c r="E467" s="123">
        <v>0.58713707650675528</v>
      </c>
      <c r="F467" s="123">
        <v>0.44422381773274366</v>
      </c>
      <c r="G467" s="123">
        <v>0.36572292851472415</v>
      </c>
      <c r="H467" s="123">
        <v>0.39331924071314184</v>
      </c>
      <c r="I467" s="123">
        <v>0.36706429411088254</v>
      </c>
      <c r="J467" s="123">
        <v>0.22960383704770923</v>
      </c>
      <c r="K467" s="123">
        <v>0.1336211053913369</v>
      </c>
      <c r="L467" s="123">
        <v>5.4894988911032457E-2</v>
      </c>
      <c r="M467" s="123">
        <v>0</v>
      </c>
      <c r="N467" s="123">
        <v>0</v>
      </c>
      <c r="O467" s="123">
        <v>0.1288691517600892</v>
      </c>
      <c r="P467" s="123">
        <v>0</v>
      </c>
      <c r="Q467" s="123">
        <v>0</v>
      </c>
      <c r="R467" s="123">
        <v>0.16674631075585639</v>
      </c>
      <c r="S467" s="123">
        <v>6.7895238722699272E-2</v>
      </c>
      <c r="T467" s="123">
        <v>0.33195880498019281</v>
      </c>
      <c r="U467" s="123">
        <v>0.1696398169085882</v>
      </c>
      <c r="V467" s="123">
        <v>0.35324326573571108</v>
      </c>
      <c r="W467" s="123">
        <v>0.27774006236101439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3.3043382601974929</v>
      </c>
      <c r="D468" s="99">
        <v>3.2597095728662615</v>
      </c>
      <c r="E468" s="99">
        <v>3.1615073350363745</v>
      </c>
      <c r="F468" s="99">
        <v>3.1095667241292055</v>
      </c>
      <c r="G468" s="99">
        <v>3.1165953908211272</v>
      </c>
      <c r="H468" s="99">
        <v>3.1258529130360224</v>
      </c>
      <c r="I468" s="99">
        <v>3.1378076754639963</v>
      </c>
      <c r="J468" s="99">
        <v>2.98484988162022</v>
      </c>
      <c r="K468" s="99">
        <v>2.9396643186094114</v>
      </c>
      <c r="L468" s="99">
        <v>2.799644434462655</v>
      </c>
      <c r="M468" s="99">
        <v>0</v>
      </c>
      <c r="N468" s="99">
        <v>0</v>
      </c>
      <c r="O468" s="99">
        <v>2.4807311713817173</v>
      </c>
      <c r="P468" s="99">
        <v>0</v>
      </c>
      <c r="Q468" s="99">
        <v>0</v>
      </c>
      <c r="R468" s="99">
        <v>2.584567816715774</v>
      </c>
      <c r="S468" s="99">
        <v>2.987390503798768</v>
      </c>
      <c r="T468" s="99">
        <v>3.8412376004850883</v>
      </c>
      <c r="U468" s="99">
        <v>3.0535167043545881</v>
      </c>
      <c r="V468" s="99">
        <v>3.9820149955661974</v>
      </c>
      <c r="W468" s="99">
        <v>4.5827110289567372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7.596757277883355E-2</v>
      </c>
      <c r="D476" s="123">
        <v>5.4263335317676048E-2</v>
      </c>
      <c r="E476" s="123">
        <v>3.7847749222641315E-2</v>
      </c>
      <c r="F476" s="123">
        <v>5.5657977516402696E-2</v>
      </c>
      <c r="G476" s="123">
        <v>7.1497142452246545E-2</v>
      </c>
      <c r="H476" s="123">
        <v>7.1778712102121389E-2</v>
      </c>
      <c r="I476" s="123">
        <v>7.0202922663729905E-2</v>
      </c>
      <c r="J476" s="123">
        <v>7.9457975579319787E-2</v>
      </c>
      <c r="K476" s="123">
        <v>5.0047693872893664E-2</v>
      </c>
      <c r="L476" s="123">
        <v>2.8340938941383217E-2</v>
      </c>
      <c r="M476" s="123">
        <v>0</v>
      </c>
      <c r="N476" s="123">
        <v>0</v>
      </c>
      <c r="O476" s="123">
        <v>3.139553578620019E-2</v>
      </c>
      <c r="P476" s="123">
        <v>0</v>
      </c>
      <c r="Q476" s="123">
        <v>0</v>
      </c>
      <c r="R476" s="123">
        <v>3.5650384861409937E-2</v>
      </c>
      <c r="S476" s="123">
        <v>2.8150667455226167E-2</v>
      </c>
      <c r="T476" s="123">
        <v>0</v>
      </c>
      <c r="U476" s="123">
        <v>5.4079800584216735E-2</v>
      </c>
      <c r="V476" s="123">
        <v>2.9445335869425694E-2</v>
      </c>
      <c r="W476" s="123">
        <v>8.7820627587383335E-2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1.0137741608761581</v>
      </c>
      <c r="D477" s="99">
        <v>0.90891086657107378</v>
      </c>
      <c r="E477" s="99">
        <v>0.8831141485282975</v>
      </c>
      <c r="F477" s="99">
        <v>0.94966424137362104</v>
      </c>
      <c r="G477" s="99">
        <v>1.0009599943314518</v>
      </c>
      <c r="H477" s="99">
        <v>0.91593680513411224</v>
      </c>
      <c r="I477" s="99">
        <v>0.9301887252944212</v>
      </c>
      <c r="J477" s="99">
        <v>0.88538887074099193</v>
      </c>
      <c r="K477" s="99">
        <v>0.8257869489027454</v>
      </c>
      <c r="L477" s="99">
        <v>0.72269394300527201</v>
      </c>
      <c r="M477" s="99">
        <v>0</v>
      </c>
      <c r="N477" s="99">
        <v>0</v>
      </c>
      <c r="O477" s="99">
        <v>0.80581875184580498</v>
      </c>
      <c r="P477" s="99">
        <v>0</v>
      </c>
      <c r="Q477" s="99">
        <v>0</v>
      </c>
      <c r="R477" s="99">
        <v>1.1051619307037079</v>
      </c>
      <c r="S477" s="99">
        <v>1.2386293680299512</v>
      </c>
      <c r="T477" s="99">
        <v>0</v>
      </c>
      <c r="U477" s="99">
        <v>1.4601546157738521</v>
      </c>
      <c r="V477" s="99">
        <v>0.91280541195219644</v>
      </c>
      <c r="W477" s="99">
        <v>1.8442331793350502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1078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1079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1080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1082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0</v>
      </c>
      <c r="K79" s="52">
        <f>RES_hhdet_numvin!K45</f>
        <v>0</v>
      </c>
      <c r="L79" s="52">
        <f>RES_hhdet_numvin!L45</f>
        <v>0</v>
      </c>
      <c r="M79" s="52">
        <f>RES_hhdet_numvin!M45</f>
        <v>0</v>
      </c>
      <c r="N79" s="52">
        <f>RES_hhdet_numvin!N45</f>
        <v>0</v>
      </c>
      <c r="O79" s="52">
        <f>RES_hhdet_numvin!O45</f>
        <v>0</v>
      </c>
      <c r="P79" s="52">
        <f>RES_hhdet_numvin!P45</f>
        <v>0</v>
      </c>
      <c r="Q79" s="52">
        <f>RES_hhdet_numvin!Q45</f>
        <v>0</v>
      </c>
      <c r="R79" s="52">
        <f>RES_hhdet_numvin!R45</f>
        <v>0</v>
      </c>
      <c r="S79" s="52">
        <f>RES_hhdet_numvin!S45</f>
        <v>0</v>
      </c>
      <c r="T79" s="52">
        <f>RES_hhdet_numvin!T45</f>
        <v>0</v>
      </c>
      <c r="U79" s="52">
        <f>RES_hhdet_numvin!U45</f>
        <v>0</v>
      </c>
      <c r="V79" s="52">
        <f>RES_hhdet_numvin!V45</f>
        <v>0</v>
      </c>
      <c r="W79" s="52">
        <f>RES_hhdet_numvin!W45</f>
        <v>0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0</v>
      </c>
      <c r="S82" s="138">
        <f>RES_hhdet_numvin!S48</f>
        <v>0</v>
      </c>
      <c r="T82" s="138">
        <f>RES_hhdet_numvin!T48</f>
        <v>0</v>
      </c>
      <c r="U82" s="138">
        <f>RES_hhdet_numvin!U48</f>
        <v>0</v>
      </c>
      <c r="V82" s="138">
        <f>RES_hhdet_numvin!V48</f>
        <v>0</v>
      </c>
      <c r="W82" s="138">
        <f>RES_hhdet_numvin!W48</f>
        <v>0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0</v>
      </c>
      <c r="L84" s="138">
        <f>RES_hhdet_numvin!L50</f>
        <v>0</v>
      </c>
      <c r="M84" s="138">
        <f>RES_hhdet_numvin!M50</f>
        <v>0</v>
      </c>
      <c r="N84" s="138">
        <f>RES_hhdet_numvin!N50</f>
        <v>0</v>
      </c>
      <c r="O84" s="138">
        <f>RES_hhdet_numvin!O50</f>
        <v>0</v>
      </c>
      <c r="P84" s="138">
        <f>RES_hhdet_numvin!P50</f>
        <v>0</v>
      </c>
      <c r="Q84" s="138">
        <f>RES_hhdet_numvin!Q50</f>
        <v>0</v>
      </c>
      <c r="R84" s="138">
        <f>RES_hhdet_numvin!R50</f>
        <v>0</v>
      </c>
      <c r="S84" s="138">
        <f>RES_hhdet_numvin!S50</f>
        <v>0</v>
      </c>
      <c r="T84" s="138">
        <f>RES_hhdet_numvin!T50</f>
        <v>0</v>
      </c>
      <c r="U84" s="138">
        <f>RES_hhdet_numvin!U50</f>
        <v>0</v>
      </c>
      <c r="V84" s="138">
        <f>RES_hhdet_numvin!V50</f>
        <v>0</v>
      </c>
      <c r="W84" s="138">
        <f>RES_hhdet_numvin!W50</f>
        <v>0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0</v>
      </c>
      <c r="U88" s="138">
        <f>RES_hhdet_numvin!U54</f>
        <v>0</v>
      </c>
      <c r="V88" s="138">
        <f>RES_hhdet_numvin!V54</f>
        <v>0</v>
      </c>
      <c r="W88" s="138">
        <f>RES_hhdet_numvin!W54</f>
        <v>0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0</v>
      </c>
      <c r="W89" s="138">
        <f>RES_hhdet_numvin!W55</f>
        <v>0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0</v>
      </c>
      <c r="S93" s="138">
        <f>RES_hhdet_numvin!S59</f>
        <v>0</v>
      </c>
      <c r="T93" s="138">
        <f>RES_hhdet_numvin!T59</f>
        <v>0</v>
      </c>
      <c r="U93" s="138">
        <f>RES_hhdet_numvin!U59</f>
        <v>0</v>
      </c>
      <c r="V93" s="138">
        <f>RES_hhdet_numvin!V59</f>
        <v>0</v>
      </c>
      <c r="W93" s="138">
        <f>RES_hhdet_numvin!W59</f>
        <v>0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0</v>
      </c>
      <c r="S94" s="39">
        <f>RES_hhdet_numvin!S60</f>
        <v>0</v>
      </c>
      <c r="T94" s="39">
        <f>RES_hhdet_numvin!T60</f>
        <v>0</v>
      </c>
      <c r="U94" s="39">
        <f>RES_hhdet_numvin!U60</f>
        <v>0</v>
      </c>
      <c r="V94" s="39">
        <f>RES_hhdet_numvin!V60</f>
        <v>0</v>
      </c>
      <c r="W94" s="39">
        <f>RES_hhdet_numvin!W60</f>
        <v>0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1610</v>
      </c>
    </row>
    <row r="100" spans="1:105" ht="12" customHeight="1" x14ac:dyDescent="0.25">
      <c r="A100" s="97" t="s">
        <v>216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1611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1613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1614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1615</v>
      </c>
    </row>
    <row r="105" spans="1:105" ht="12" customHeight="1" x14ac:dyDescent="0.25">
      <c r="A105" s="97" t="s">
        <v>138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1616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1617</v>
      </c>
    </row>
    <row r="107" spans="1:105" ht="12" customHeight="1" x14ac:dyDescent="0.25">
      <c r="A107" s="100" t="s">
        <v>216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1618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1619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1620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1621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1622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1623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1624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1625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1778</v>
      </c>
    </row>
    <row r="119" spans="1:105" ht="12" customHeight="1" x14ac:dyDescent="0.25">
      <c r="A119" s="97" t="s">
        <v>216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1779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1781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1782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1783</v>
      </c>
    </row>
    <row r="124" spans="1:105" ht="12" customHeight="1" x14ac:dyDescent="0.25">
      <c r="A124" s="97" t="s">
        <v>138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1784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1785</v>
      </c>
    </row>
    <row r="126" spans="1:105" ht="12" customHeight="1" x14ac:dyDescent="0.25">
      <c r="A126" s="100" t="s">
        <v>216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1786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1787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1788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1789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1790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1791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1792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1793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1945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1946</v>
      </c>
    </row>
    <row r="138" spans="1:105" ht="12" customHeight="1" x14ac:dyDescent="0.25">
      <c r="A138" s="97" t="s">
        <v>216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1947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1948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1949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1950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1951</v>
      </c>
    </row>
    <row r="143" spans="1:105" ht="12" customHeight="1" x14ac:dyDescent="0.25">
      <c r="A143" s="97" t="s">
        <v>138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1952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1953</v>
      </c>
    </row>
    <row r="145" spans="1:105" ht="12" customHeight="1" x14ac:dyDescent="0.25">
      <c r="A145" s="100" t="s">
        <v>216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1954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1955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1956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1957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1958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1959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1960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1961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2114</v>
      </c>
    </row>
    <row r="157" spans="1:105" ht="12" customHeight="1" x14ac:dyDescent="0.25">
      <c r="A157" s="97" t="s">
        <v>216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2119</v>
      </c>
    </row>
    <row r="162" spans="1:105" ht="12" customHeight="1" x14ac:dyDescent="0.25">
      <c r="A162" s="97" t="s">
        <v>138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2120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2121</v>
      </c>
    </row>
    <row r="164" spans="1:105" ht="12" customHeight="1" x14ac:dyDescent="0.25">
      <c r="A164" s="100" t="s">
        <v>216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2128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2282</v>
      </c>
    </row>
    <row r="176" spans="1:105" ht="12" customHeight="1" x14ac:dyDescent="0.25">
      <c r="A176" s="97" t="s">
        <v>216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2283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0</v>
      </c>
      <c r="C179" s="98">
        <f>RES_hhdet_fech!C48</f>
        <v>0</v>
      </c>
      <c r="D179" s="98">
        <f>RES_hhdet_fech!D48</f>
        <v>0</v>
      </c>
      <c r="E179" s="98">
        <f>RES_hhdet_fech!E48</f>
        <v>0</v>
      </c>
      <c r="F179" s="98">
        <f>RES_hhdet_fech!F48</f>
        <v>0</v>
      </c>
      <c r="G179" s="98">
        <f>RES_hhdet_fech!G48</f>
        <v>0</v>
      </c>
      <c r="H179" s="98">
        <f>RES_hhdet_fech!H48</f>
        <v>0</v>
      </c>
      <c r="I179" s="98">
        <f>RES_hhdet_fech!I48</f>
        <v>0</v>
      </c>
      <c r="J179" s="98">
        <f>RES_hhdet_fech!J48</f>
        <v>0</v>
      </c>
      <c r="K179" s="98">
        <f>RES_hhdet_fech!K48</f>
        <v>0</v>
      </c>
      <c r="L179" s="98">
        <f>RES_hhdet_fech!L48</f>
        <v>0</v>
      </c>
      <c r="M179" s="98">
        <f>RES_hhdet_fech!M48</f>
        <v>0</v>
      </c>
      <c r="N179" s="98">
        <f>RES_hhdet_fech!N48</f>
        <v>0</v>
      </c>
      <c r="O179" s="98">
        <f>RES_hhdet_fech!O48</f>
        <v>0</v>
      </c>
      <c r="P179" s="98">
        <f>RES_hhdet_fech!P48</f>
        <v>0</v>
      </c>
      <c r="Q179" s="98">
        <f>RES_hhdet_fech!Q48</f>
        <v>0</v>
      </c>
      <c r="R179" s="98">
        <f>RES_hhdet_fech!R48</f>
        <v>0</v>
      </c>
      <c r="S179" s="98">
        <f>RES_hhdet_fech!S48</f>
        <v>0</v>
      </c>
      <c r="T179" s="98">
        <f>RES_hhdet_fech!T48</f>
        <v>0</v>
      </c>
      <c r="U179" s="98">
        <f>RES_hhdet_fech!U48</f>
        <v>0</v>
      </c>
      <c r="V179" s="98">
        <f>RES_hhdet_fech!V48</f>
        <v>0</v>
      </c>
      <c r="W179" s="98">
        <f>RES_hhdet_fech!W48</f>
        <v>0</v>
      </c>
      <c r="DA179" s="63" t="s">
        <v>2286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2287</v>
      </c>
    </row>
    <row r="181" spans="1:105" ht="12" customHeight="1" x14ac:dyDescent="0.25">
      <c r="A181" s="97" t="s">
        <v>138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2288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2289</v>
      </c>
    </row>
    <row r="183" spans="1:105" ht="12" customHeight="1" x14ac:dyDescent="0.25">
      <c r="A183" s="100" t="s">
        <v>216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2290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2291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2292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2293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2294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2295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2296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2297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2450</v>
      </c>
    </row>
    <row r="195" spans="1:105" ht="12" customHeight="1" x14ac:dyDescent="0.25">
      <c r="A195" s="97" t="s">
        <v>216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2451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0</v>
      </c>
      <c r="C198" s="98">
        <f>RES_hhdet_tesh!C48</f>
        <v>0</v>
      </c>
      <c r="D198" s="98">
        <f>RES_hhdet_tesh!D48</f>
        <v>0</v>
      </c>
      <c r="E198" s="98">
        <f>RES_hhdet_tesh!E48</f>
        <v>0</v>
      </c>
      <c r="F198" s="98">
        <f>RES_hhdet_tesh!F48</f>
        <v>0</v>
      </c>
      <c r="G198" s="98">
        <f>RES_hhdet_tesh!G48</f>
        <v>0</v>
      </c>
      <c r="H198" s="98">
        <f>RES_hhdet_tesh!H48</f>
        <v>0</v>
      </c>
      <c r="I198" s="98">
        <f>RES_hhdet_tesh!I48</f>
        <v>0</v>
      </c>
      <c r="J198" s="98">
        <f>RES_hhdet_tesh!J48</f>
        <v>0</v>
      </c>
      <c r="K198" s="98">
        <f>RES_hhdet_tesh!K48</f>
        <v>0</v>
      </c>
      <c r="L198" s="98">
        <f>RES_hhdet_tesh!L48</f>
        <v>0</v>
      </c>
      <c r="M198" s="98">
        <f>RES_hhdet_tesh!M48</f>
        <v>0</v>
      </c>
      <c r="N198" s="98">
        <f>RES_hhdet_tesh!N48</f>
        <v>0</v>
      </c>
      <c r="O198" s="98">
        <f>RES_hhdet_tesh!O48</f>
        <v>0</v>
      </c>
      <c r="P198" s="98">
        <f>RES_hhdet_tesh!P48</f>
        <v>0</v>
      </c>
      <c r="Q198" s="98">
        <f>RES_hhdet_tesh!Q48</f>
        <v>0</v>
      </c>
      <c r="R198" s="98">
        <f>RES_hhdet_tesh!R48</f>
        <v>0</v>
      </c>
      <c r="S198" s="98">
        <f>RES_hhdet_tesh!S48</f>
        <v>0</v>
      </c>
      <c r="T198" s="98">
        <f>RES_hhdet_tesh!T48</f>
        <v>0</v>
      </c>
      <c r="U198" s="98">
        <f>RES_hhdet_tesh!U48</f>
        <v>0</v>
      </c>
      <c r="V198" s="98">
        <f>RES_hhdet_tesh!V48</f>
        <v>0</v>
      </c>
      <c r="W198" s="98">
        <f>RES_hhdet_tesh!W48</f>
        <v>0</v>
      </c>
      <c r="DA198" s="63" t="s">
        <v>2454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2455</v>
      </c>
    </row>
    <row r="200" spans="1:105" ht="12" customHeight="1" x14ac:dyDescent="0.25">
      <c r="A200" s="97" t="s">
        <v>138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2456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2457</v>
      </c>
    </row>
    <row r="202" spans="1:105" ht="12" customHeight="1" x14ac:dyDescent="0.25">
      <c r="A202" s="100" t="s">
        <v>216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2458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2459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2460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2461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2462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2463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2464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2465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2618</v>
      </c>
    </row>
    <row r="214" spans="1:105" ht="12" customHeight="1" x14ac:dyDescent="0.25">
      <c r="A214" s="97" t="s">
        <v>216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2623</v>
      </c>
    </row>
    <row r="219" spans="1:105" ht="12" customHeight="1" x14ac:dyDescent="0.25">
      <c r="A219" s="97" t="s">
        <v>138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2624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2625</v>
      </c>
    </row>
    <row r="221" spans="1:105" ht="12" customHeight="1" x14ac:dyDescent="0.25">
      <c r="A221" s="100" t="s">
        <v>216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2632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2786</v>
      </c>
    </row>
    <row r="233" spans="1:105" ht="12" customHeight="1" x14ac:dyDescent="0.25">
      <c r="A233" s="97" t="s">
        <v>216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2787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0</v>
      </c>
      <c r="C236" s="99">
        <f>RES_hhdet_fecs!C48</f>
        <v>0</v>
      </c>
      <c r="D236" s="99">
        <f>RES_hhdet_fecs!D48</f>
        <v>0</v>
      </c>
      <c r="E236" s="99">
        <f>RES_hhdet_fecs!E48</f>
        <v>0</v>
      </c>
      <c r="F236" s="99">
        <f>RES_hhdet_fecs!F48</f>
        <v>0</v>
      </c>
      <c r="G236" s="99">
        <f>RES_hhdet_fecs!G48</f>
        <v>0</v>
      </c>
      <c r="H236" s="99">
        <f>RES_hhdet_fecs!H48</f>
        <v>0</v>
      </c>
      <c r="I236" s="99">
        <f>RES_hhdet_fecs!I48</f>
        <v>0</v>
      </c>
      <c r="J236" s="99">
        <f>RES_hhdet_fecs!J48</f>
        <v>0</v>
      </c>
      <c r="K236" s="99">
        <f>RES_hhdet_fecs!K48</f>
        <v>0</v>
      </c>
      <c r="L236" s="99">
        <f>RES_hhdet_fecs!L48</f>
        <v>0</v>
      </c>
      <c r="M236" s="99">
        <f>RES_hhdet_fecs!M48</f>
        <v>0</v>
      </c>
      <c r="N236" s="99">
        <f>RES_hhdet_fecs!N48</f>
        <v>0</v>
      </c>
      <c r="O236" s="99">
        <f>RES_hhdet_fecs!O48</f>
        <v>0</v>
      </c>
      <c r="P236" s="99">
        <f>RES_hhdet_fecs!P48</f>
        <v>0</v>
      </c>
      <c r="Q236" s="99">
        <f>RES_hhdet_fecs!Q48</f>
        <v>0</v>
      </c>
      <c r="R236" s="99">
        <f>RES_hhdet_fecs!R48</f>
        <v>0</v>
      </c>
      <c r="S236" s="99">
        <f>RES_hhdet_fecs!S48</f>
        <v>0</v>
      </c>
      <c r="T236" s="99">
        <f>RES_hhdet_fecs!T48</f>
        <v>0</v>
      </c>
      <c r="U236" s="99">
        <f>RES_hhdet_fecs!U48</f>
        <v>0</v>
      </c>
      <c r="V236" s="99">
        <f>RES_hhdet_fecs!V48</f>
        <v>0</v>
      </c>
      <c r="W236" s="99">
        <f>RES_hhdet_fecs!W48</f>
        <v>0</v>
      </c>
      <c r="DA236" s="63" t="s">
        <v>2790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2791</v>
      </c>
    </row>
    <row r="238" spans="1:105" ht="12" customHeight="1" x14ac:dyDescent="0.25">
      <c r="A238" s="97" t="s">
        <v>138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2792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2793</v>
      </c>
    </row>
    <row r="240" spans="1:105" ht="12" customHeight="1" x14ac:dyDescent="0.25">
      <c r="A240" s="100" t="s">
        <v>216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2794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2795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2796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2797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2798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2799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2800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2801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2954</v>
      </c>
    </row>
    <row r="252" spans="1:105" ht="12" customHeight="1" x14ac:dyDescent="0.25">
      <c r="A252" s="97" t="s">
        <v>216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2955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</v>
      </c>
      <c r="C255" s="99">
        <f>RES_hhdet_tess!C48</f>
        <v>0</v>
      </c>
      <c r="D255" s="99">
        <f>RES_hhdet_tess!D48</f>
        <v>0</v>
      </c>
      <c r="E255" s="99">
        <f>RES_hhdet_tess!E48</f>
        <v>0</v>
      </c>
      <c r="F255" s="99">
        <f>RES_hhdet_tess!F48</f>
        <v>0</v>
      </c>
      <c r="G255" s="99">
        <f>RES_hhdet_tess!G48</f>
        <v>0</v>
      </c>
      <c r="H255" s="99">
        <f>RES_hhdet_tess!H48</f>
        <v>0</v>
      </c>
      <c r="I255" s="99">
        <f>RES_hhdet_tess!I48</f>
        <v>0</v>
      </c>
      <c r="J255" s="99">
        <f>RES_hhdet_tess!J48</f>
        <v>0</v>
      </c>
      <c r="K255" s="99">
        <f>RES_hhdet_tess!K48</f>
        <v>0</v>
      </c>
      <c r="L255" s="99">
        <f>RES_hhdet_tess!L48</f>
        <v>0</v>
      </c>
      <c r="M255" s="99">
        <f>RES_hhdet_tess!M48</f>
        <v>0</v>
      </c>
      <c r="N255" s="99">
        <f>RES_hhdet_tess!N48</f>
        <v>0</v>
      </c>
      <c r="O255" s="99">
        <f>RES_hhdet_tess!O48</f>
        <v>0</v>
      </c>
      <c r="P255" s="99">
        <f>RES_hhdet_tess!P48</f>
        <v>0</v>
      </c>
      <c r="Q255" s="99">
        <f>RES_hhdet_tess!Q48</f>
        <v>0</v>
      </c>
      <c r="R255" s="99">
        <f>RES_hhdet_tess!R48</f>
        <v>0</v>
      </c>
      <c r="S255" s="99">
        <f>RES_hhdet_tess!S48</f>
        <v>0</v>
      </c>
      <c r="T255" s="99">
        <f>RES_hhdet_tess!T48</f>
        <v>0</v>
      </c>
      <c r="U255" s="99">
        <f>RES_hhdet_tess!U48</f>
        <v>0</v>
      </c>
      <c r="V255" s="99">
        <f>RES_hhdet_tess!V48</f>
        <v>0</v>
      </c>
      <c r="W255" s="99">
        <f>RES_hhdet_tess!W48</f>
        <v>0</v>
      </c>
      <c r="DA255" s="63" t="s">
        <v>2958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2959</v>
      </c>
    </row>
    <row r="257" spans="1:105" ht="12" customHeight="1" x14ac:dyDescent="0.25">
      <c r="A257" s="97" t="s">
        <v>138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2960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2961</v>
      </c>
    </row>
    <row r="259" spans="1:105" ht="12" customHeight="1" x14ac:dyDescent="0.25">
      <c r="A259" s="100" t="s">
        <v>216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2962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2963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2964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2965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2966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2967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2968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2969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3122</v>
      </c>
    </row>
    <row r="271" spans="1:105" ht="12" customHeight="1" x14ac:dyDescent="0.25">
      <c r="A271" s="97" t="s">
        <v>216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3127</v>
      </c>
    </row>
    <row r="276" spans="1:105" ht="12" customHeight="1" x14ac:dyDescent="0.25">
      <c r="A276" s="97" t="s">
        <v>138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3128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3129</v>
      </c>
    </row>
    <row r="278" spans="1:105" ht="12" customHeight="1" x14ac:dyDescent="0.25">
      <c r="A278" s="100" t="s">
        <v>216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3136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</v>
      </c>
      <c r="H371" s="98">
        <f>RES_hhdet_in_fech!H48</f>
        <v>0</v>
      </c>
      <c r="I371" s="98">
        <f>RES_hhdet_in_fech!I48</f>
        <v>0</v>
      </c>
      <c r="J371" s="98">
        <f>RES_hhdet_in_fech!J48</f>
        <v>0</v>
      </c>
      <c r="K371" s="98">
        <f>RES_hhdet_in_fech!K48</f>
        <v>0</v>
      </c>
      <c r="L371" s="98">
        <f>RES_hhdet_in_fech!L48</f>
        <v>0</v>
      </c>
      <c r="M371" s="98">
        <f>RES_hhdet_in_fech!M48</f>
        <v>0</v>
      </c>
      <c r="N371" s="98">
        <f>RES_hhdet_in_fech!N48</f>
        <v>0</v>
      </c>
      <c r="O371" s="98">
        <f>RES_hhdet_in_fech!O48</f>
        <v>0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0</v>
      </c>
      <c r="T371" s="98">
        <f>RES_hhdet_in_fech!T48</f>
        <v>0</v>
      </c>
      <c r="U371" s="98">
        <f>RES_hhdet_in_fech!U48</f>
        <v>0</v>
      </c>
      <c r="V371" s="98">
        <f>RES_hhdet_in_fech!V48</f>
        <v>0</v>
      </c>
      <c r="W371" s="98">
        <f>RES_hhdet_in_fech!W48</f>
        <v>0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0</v>
      </c>
      <c r="H390" s="98">
        <f>RES_hhdet_in_tesh!H48</f>
        <v>0</v>
      </c>
      <c r="I390" s="98">
        <f>RES_hhdet_in_tesh!I48</f>
        <v>0</v>
      </c>
      <c r="J390" s="98">
        <f>RES_hhdet_in_tesh!J48</f>
        <v>0</v>
      </c>
      <c r="K390" s="98">
        <f>RES_hhdet_in_tesh!K48</f>
        <v>0</v>
      </c>
      <c r="L390" s="98">
        <f>RES_hhdet_in_tesh!L48</f>
        <v>0</v>
      </c>
      <c r="M390" s="98">
        <f>RES_hhdet_in_tesh!M48</f>
        <v>0</v>
      </c>
      <c r="N390" s="98">
        <f>RES_hhdet_in_tesh!N48</f>
        <v>0</v>
      </c>
      <c r="O390" s="98">
        <f>RES_hhdet_in_tesh!O48</f>
        <v>0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0</v>
      </c>
      <c r="T390" s="98">
        <f>RES_hhdet_in_tesh!T48</f>
        <v>0</v>
      </c>
      <c r="U390" s="98">
        <f>RES_hhdet_in_tesh!U48</f>
        <v>0</v>
      </c>
      <c r="V390" s="98">
        <f>RES_hhdet_in_tesh!V48</f>
        <v>0</v>
      </c>
      <c r="W390" s="98">
        <f>RES_hhdet_in_tesh!W48</f>
        <v>0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0</v>
      </c>
      <c r="H428" s="99">
        <f>RES_hhdet_in_fecs!H48</f>
        <v>0</v>
      </c>
      <c r="I428" s="99">
        <f>RES_hhdet_in_fecs!I48</f>
        <v>0</v>
      </c>
      <c r="J428" s="99">
        <f>RES_hhdet_in_fecs!J48</f>
        <v>0</v>
      </c>
      <c r="K428" s="99">
        <f>RES_hhdet_in_fecs!K48</f>
        <v>0</v>
      </c>
      <c r="L428" s="99">
        <f>RES_hhdet_in_fecs!L48</f>
        <v>0</v>
      </c>
      <c r="M428" s="99">
        <f>RES_hhdet_in_fecs!M48</f>
        <v>0</v>
      </c>
      <c r="N428" s="99">
        <f>RES_hhdet_in_fecs!N48</f>
        <v>0</v>
      </c>
      <c r="O428" s="99">
        <f>RES_hhdet_in_fecs!O48</f>
        <v>0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0</v>
      </c>
      <c r="T428" s="99">
        <f>RES_hhdet_in_fecs!T48</f>
        <v>0</v>
      </c>
      <c r="U428" s="99">
        <f>RES_hhdet_in_fecs!U48</f>
        <v>0</v>
      </c>
      <c r="V428" s="99">
        <f>RES_hhdet_in_fecs!V48</f>
        <v>0</v>
      </c>
      <c r="W428" s="99">
        <f>RES_hhdet_in_fecs!W48</f>
        <v>0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0</v>
      </c>
      <c r="H447" s="99">
        <f>RES_hhdet_in_tess!H48</f>
        <v>0</v>
      </c>
      <c r="I447" s="99">
        <f>RES_hhdet_in_tess!I48</f>
        <v>0</v>
      </c>
      <c r="J447" s="99">
        <f>RES_hhdet_in_tess!J48</f>
        <v>0</v>
      </c>
      <c r="K447" s="99">
        <f>RES_hhdet_in_tess!K48</f>
        <v>0</v>
      </c>
      <c r="L447" s="99">
        <f>RES_hhdet_in_tess!L48</f>
        <v>0</v>
      </c>
      <c r="M447" s="99">
        <f>RES_hhdet_in_tess!M48</f>
        <v>0</v>
      </c>
      <c r="N447" s="99">
        <f>RES_hhdet_in_tess!N48</f>
        <v>0</v>
      </c>
      <c r="O447" s="99">
        <f>RES_hhdet_in_tess!O48</f>
        <v>0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0</v>
      </c>
      <c r="T447" s="99">
        <f>RES_hhdet_in_tess!T48</f>
        <v>0</v>
      </c>
      <c r="U447" s="99">
        <f>RES_hhdet_in_tess!U48</f>
        <v>0</v>
      </c>
      <c r="V447" s="99">
        <f>RES_hhdet_in_tess!V48</f>
        <v>0</v>
      </c>
      <c r="W447" s="99">
        <f>RES_hhdet_in_tess!W48</f>
        <v>0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967448</v>
      </c>
      <c r="C5" s="120">
        <v>981445</v>
      </c>
      <c r="D5" s="120">
        <v>992033</v>
      </c>
      <c r="E5" s="120">
        <v>1004142</v>
      </c>
      <c r="F5" s="120">
        <v>1029475</v>
      </c>
      <c r="G5" s="120">
        <v>1040743</v>
      </c>
      <c r="H5" s="120">
        <v>1063416</v>
      </c>
      <c r="I5" s="120">
        <v>1103236</v>
      </c>
      <c r="J5" s="120">
        <v>1084516</v>
      </c>
      <c r="K5" s="120">
        <v>1057341</v>
      </c>
      <c r="L5" s="120">
        <v>931732</v>
      </c>
      <c r="M5" s="120">
        <v>912883</v>
      </c>
      <c r="N5" s="120">
        <v>862124</v>
      </c>
      <c r="O5" s="120">
        <v>851155</v>
      </c>
      <c r="P5" s="120">
        <v>855729</v>
      </c>
      <c r="Q5" s="120">
        <v>855388</v>
      </c>
      <c r="R5" s="120">
        <v>851850</v>
      </c>
      <c r="S5" s="120">
        <v>868661</v>
      </c>
      <c r="T5" s="120">
        <v>878871</v>
      </c>
      <c r="U5" s="120">
        <v>898821</v>
      </c>
      <c r="V5" s="120">
        <v>891172</v>
      </c>
      <c r="W5" s="120">
        <v>884044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967448</v>
      </c>
      <c r="C7" s="52">
        <v>981445</v>
      </c>
      <c r="D7" s="52">
        <v>992033</v>
      </c>
      <c r="E7" s="52">
        <v>1004142</v>
      </c>
      <c r="F7" s="52">
        <v>1029475</v>
      </c>
      <c r="G7" s="52">
        <v>1040743</v>
      </c>
      <c r="H7" s="52">
        <v>1063416</v>
      </c>
      <c r="I7" s="52">
        <v>1103236</v>
      </c>
      <c r="J7" s="52">
        <v>1084516</v>
      </c>
      <c r="K7" s="52">
        <v>1057341</v>
      </c>
      <c r="L7" s="52">
        <v>931732</v>
      </c>
      <c r="M7" s="52">
        <v>912883</v>
      </c>
      <c r="N7" s="52">
        <v>862124</v>
      </c>
      <c r="O7" s="52">
        <v>851155</v>
      </c>
      <c r="P7" s="52">
        <v>855729</v>
      </c>
      <c r="Q7" s="52">
        <v>855388</v>
      </c>
      <c r="R7" s="52">
        <v>851850</v>
      </c>
      <c r="S7" s="52">
        <v>868661</v>
      </c>
      <c r="T7" s="52">
        <v>878871</v>
      </c>
      <c r="U7" s="52">
        <v>898821</v>
      </c>
      <c r="V7" s="52">
        <v>891172</v>
      </c>
      <c r="W7" s="52">
        <v>884044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2849</v>
      </c>
      <c r="C9" s="52">
        <v>6147</v>
      </c>
      <c r="D9" s="52">
        <v>9562</v>
      </c>
      <c r="E9" s="52">
        <v>14002</v>
      </c>
      <c r="F9" s="52">
        <v>18605</v>
      </c>
      <c r="G9" s="52">
        <v>24162</v>
      </c>
      <c r="H9" s="52">
        <v>28681</v>
      </c>
      <c r="I9" s="52">
        <v>35989</v>
      </c>
      <c r="J9" s="52">
        <v>39305</v>
      </c>
      <c r="K9" s="52">
        <v>43809</v>
      </c>
      <c r="L9" s="52">
        <v>42404</v>
      </c>
      <c r="M9" s="52">
        <v>39174</v>
      </c>
      <c r="N9" s="52">
        <v>37727</v>
      </c>
      <c r="O9" s="52">
        <v>36849</v>
      </c>
      <c r="P9" s="52">
        <v>38694</v>
      </c>
      <c r="Q9" s="52">
        <v>45932</v>
      </c>
      <c r="R9" s="52">
        <v>52727</v>
      </c>
      <c r="S9" s="52">
        <v>60691</v>
      </c>
      <c r="T9" s="52">
        <v>74905</v>
      </c>
      <c r="U9" s="52">
        <v>87177</v>
      </c>
      <c r="V9" s="52">
        <v>98869</v>
      </c>
      <c r="W9" s="52">
        <v>103175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634482</v>
      </c>
      <c r="C11" s="52">
        <v>679106</v>
      </c>
      <c r="D11" s="52">
        <v>692766</v>
      </c>
      <c r="E11" s="52">
        <v>717818</v>
      </c>
      <c r="F11" s="52">
        <v>750336</v>
      </c>
      <c r="G11" s="52">
        <v>776796</v>
      </c>
      <c r="H11" s="52">
        <v>805544</v>
      </c>
      <c r="I11" s="52">
        <v>851576</v>
      </c>
      <c r="J11" s="52">
        <v>860439</v>
      </c>
      <c r="K11" s="52">
        <v>861365</v>
      </c>
      <c r="L11" s="52">
        <v>852255</v>
      </c>
      <c r="M11" s="52">
        <v>822582</v>
      </c>
      <c r="N11" s="52">
        <v>787399</v>
      </c>
      <c r="O11" s="52">
        <v>793032</v>
      </c>
      <c r="P11" s="52">
        <v>828834</v>
      </c>
      <c r="Q11" s="52">
        <v>826976</v>
      </c>
      <c r="R11" s="52">
        <v>828894</v>
      </c>
      <c r="S11" s="52">
        <v>843244</v>
      </c>
      <c r="T11" s="52">
        <v>822069</v>
      </c>
      <c r="U11" s="52">
        <v>797535</v>
      </c>
      <c r="V11" s="52">
        <v>769874</v>
      </c>
      <c r="W11" s="52">
        <v>728834</v>
      </c>
      <c r="DA11" s="63" t="s">
        <v>1086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2437</v>
      </c>
      <c r="M12" s="52">
        <v>2435</v>
      </c>
      <c r="N12" s="52">
        <v>2331</v>
      </c>
      <c r="O12" s="52">
        <v>2136</v>
      </c>
      <c r="P12" s="52">
        <v>1979</v>
      </c>
      <c r="Q12" s="52">
        <v>1627</v>
      </c>
      <c r="R12" s="52">
        <v>1463</v>
      </c>
      <c r="S12" s="52">
        <v>1574</v>
      </c>
      <c r="T12" s="52">
        <v>1919</v>
      </c>
      <c r="U12" s="52">
        <v>1502</v>
      </c>
      <c r="V12" s="52">
        <v>2301</v>
      </c>
      <c r="W12" s="52">
        <v>1876</v>
      </c>
      <c r="DA12" s="63" t="s">
        <v>1087</v>
      </c>
    </row>
    <row r="13" spans="1:105" ht="12" customHeight="1" x14ac:dyDescent="0.25">
      <c r="A13" s="97" t="s">
        <v>122</v>
      </c>
      <c r="B13" s="52">
        <v>332966</v>
      </c>
      <c r="C13" s="52">
        <v>302339</v>
      </c>
      <c r="D13" s="52">
        <v>299267</v>
      </c>
      <c r="E13" s="52">
        <v>286324</v>
      </c>
      <c r="F13" s="52">
        <v>279139</v>
      </c>
      <c r="G13" s="52">
        <v>263947</v>
      </c>
      <c r="H13" s="52">
        <v>257872</v>
      </c>
      <c r="I13" s="52">
        <v>251660</v>
      </c>
      <c r="J13" s="52">
        <v>224077</v>
      </c>
      <c r="K13" s="52">
        <v>195976</v>
      </c>
      <c r="L13" s="52">
        <v>77040</v>
      </c>
      <c r="M13" s="52">
        <v>87208</v>
      </c>
      <c r="N13" s="52">
        <v>71752</v>
      </c>
      <c r="O13" s="52">
        <v>55365</v>
      </c>
      <c r="P13" s="52">
        <v>24412</v>
      </c>
      <c r="Q13" s="52">
        <v>26248</v>
      </c>
      <c r="R13" s="52">
        <v>20961</v>
      </c>
      <c r="S13" s="52">
        <v>21462</v>
      </c>
      <c r="T13" s="52">
        <v>30264</v>
      </c>
      <c r="U13" s="52">
        <v>78337</v>
      </c>
      <c r="V13" s="52">
        <v>93008</v>
      </c>
      <c r="W13" s="52">
        <v>129033</v>
      </c>
      <c r="DA13" s="63" t="s">
        <v>1088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658</v>
      </c>
      <c r="N14" s="52">
        <v>642</v>
      </c>
      <c r="O14" s="52">
        <v>622</v>
      </c>
      <c r="P14" s="52">
        <v>504</v>
      </c>
      <c r="Q14" s="52">
        <v>537</v>
      </c>
      <c r="R14" s="52">
        <v>532</v>
      </c>
      <c r="S14" s="52">
        <v>2381</v>
      </c>
      <c r="T14" s="52">
        <v>24619</v>
      </c>
      <c r="U14" s="52">
        <v>21447</v>
      </c>
      <c r="V14" s="52">
        <v>25989</v>
      </c>
      <c r="W14" s="52">
        <v>24301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954696</v>
      </c>
      <c r="C16" s="52">
        <v>960151</v>
      </c>
      <c r="D16" s="52">
        <v>958715</v>
      </c>
      <c r="E16" s="52">
        <v>974206</v>
      </c>
      <c r="F16" s="52">
        <v>999654</v>
      </c>
      <c r="G16" s="52">
        <v>1019095</v>
      </c>
      <c r="H16" s="52">
        <v>1039187</v>
      </c>
      <c r="I16" s="52">
        <v>1076549</v>
      </c>
      <c r="J16" s="52">
        <v>1050949</v>
      </c>
      <c r="K16" s="52">
        <v>1025818</v>
      </c>
      <c r="L16" s="52">
        <v>905878</v>
      </c>
      <c r="M16" s="52">
        <v>833867</v>
      </c>
      <c r="N16" s="52">
        <v>793002</v>
      </c>
      <c r="O16" s="52">
        <v>808148</v>
      </c>
      <c r="P16" s="52">
        <v>832330</v>
      </c>
      <c r="Q16" s="52">
        <v>826274</v>
      </c>
      <c r="R16" s="52">
        <v>827742</v>
      </c>
      <c r="S16" s="52">
        <v>845807</v>
      </c>
      <c r="T16" s="52">
        <v>868449</v>
      </c>
      <c r="U16" s="52">
        <v>873574</v>
      </c>
      <c r="V16" s="52">
        <v>860264</v>
      </c>
      <c r="W16" s="52">
        <v>850410</v>
      </c>
      <c r="DA16" s="63" t="s">
        <v>1090</v>
      </c>
    </row>
    <row r="17" spans="1:105" ht="12" customHeight="1" x14ac:dyDescent="0.25">
      <c r="A17" s="109" t="s">
        <v>120</v>
      </c>
      <c r="B17" s="36">
        <v>12752</v>
      </c>
      <c r="C17" s="36">
        <v>21294</v>
      </c>
      <c r="D17" s="36">
        <v>33318</v>
      </c>
      <c r="E17" s="36">
        <v>29936</v>
      </c>
      <c r="F17" s="36">
        <v>29821</v>
      </c>
      <c r="G17" s="36">
        <v>21648</v>
      </c>
      <c r="H17" s="36">
        <v>24229</v>
      </c>
      <c r="I17" s="36">
        <v>26687</v>
      </c>
      <c r="J17" s="36">
        <v>33567</v>
      </c>
      <c r="K17" s="36">
        <v>31523</v>
      </c>
      <c r="L17" s="36">
        <v>25854</v>
      </c>
      <c r="M17" s="36">
        <v>79016</v>
      </c>
      <c r="N17" s="36">
        <v>69122</v>
      </c>
      <c r="O17" s="36">
        <v>43007</v>
      </c>
      <c r="P17" s="36">
        <v>23399</v>
      </c>
      <c r="Q17" s="36">
        <v>29114</v>
      </c>
      <c r="R17" s="36">
        <v>24108</v>
      </c>
      <c r="S17" s="36">
        <v>22854</v>
      </c>
      <c r="T17" s="36">
        <v>10422</v>
      </c>
      <c r="U17" s="36">
        <v>25247</v>
      </c>
      <c r="V17" s="36">
        <v>30908</v>
      </c>
      <c r="W17" s="36">
        <v>33634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75582</v>
      </c>
      <c r="D21" s="52">
        <v>75604</v>
      </c>
      <c r="E21" s="52">
        <v>75756</v>
      </c>
      <c r="F21" s="52">
        <v>76166</v>
      </c>
      <c r="G21" s="52">
        <v>76964</v>
      </c>
      <c r="H21" s="52">
        <v>78298</v>
      </c>
      <c r="I21" s="52">
        <v>80295</v>
      </c>
      <c r="J21" s="52">
        <v>83112</v>
      </c>
      <c r="K21" s="52">
        <v>86898</v>
      </c>
      <c r="L21" s="52">
        <v>125609</v>
      </c>
      <c r="M21" s="52">
        <v>74236</v>
      </c>
      <c r="N21" s="52">
        <v>99122</v>
      </c>
      <c r="O21" s="52">
        <v>95538</v>
      </c>
      <c r="P21" s="52">
        <v>46368</v>
      </c>
      <c r="Q21" s="52">
        <v>58617</v>
      </c>
      <c r="R21" s="52">
        <v>71654</v>
      </c>
      <c r="S21" s="52">
        <v>86002</v>
      </c>
      <c r="T21" s="52">
        <v>84204</v>
      </c>
      <c r="U21" s="52">
        <v>82707</v>
      </c>
      <c r="V21" s="52">
        <v>80594</v>
      </c>
      <c r="W21" s="52">
        <v>75450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445</v>
      </c>
      <c r="D23" s="52">
        <v>452</v>
      </c>
      <c r="E23" s="52">
        <v>504</v>
      </c>
      <c r="F23" s="52">
        <v>648</v>
      </c>
      <c r="G23" s="52">
        <v>935</v>
      </c>
      <c r="H23" s="52">
        <v>1438</v>
      </c>
      <c r="I23" s="52">
        <v>1954</v>
      </c>
      <c r="J23" s="52">
        <v>2920</v>
      </c>
      <c r="K23" s="52">
        <v>4533</v>
      </c>
      <c r="L23" s="52">
        <v>5088</v>
      </c>
      <c r="M23" s="52">
        <v>5822</v>
      </c>
      <c r="N23" s="52">
        <v>6355</v>
      </c>
      <c r="O23" s="52">
        <v>7124</v>
      </c>
      <c r="P23" s="52">
        <v>6799</v>
      </c>
      <c r="Q23" s="52">
        <v>7042</v>
      </c>
      <c r="R23" s="52">
        <v>5956</v>
      </c>
      <c r="S23" s="52">
        <v>6097</v>
      </c>
      <c r="T23" s="52">
        <v>5060</v>
      </c>
      <c r="U23" s="52">
        <v>6185</v>
      </c>
      <c r="V23" s="52">
        <v>8369</v>
      </c>
      <c r="W23" s="52">
        <v>10368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49569</v>
      </c>
      <c r="D25" s="52">
        <v>49591</v>
      </c>
      <c r="E25" s="52">
        <v>49747</v>
      </c>
      <c r="F25" s="52">
        <v>50131</v>
      </c>
      <c r="G25" s="52">
        <v>50860</v>
      </c>
      <c r="H25" s="52">
        <v>52047</v>
      </c>
      <c r="I25" s="52">
        <v>57643</v>
      </c>
      <c r="J25" s="52">
        <v>80115</v>
      </c>
      <c r="K25" s="52">
        <v>82380</v>
      </c>
      <c r="L25" s="52">
        <v>103067</v>
      </c>
      <c r="M25" s="52">
        <v>80873</v>
      </c>
      <c r="N25" s="52">
        <v>99645</v>
      </c>
      <c r="O25" s="52">
        <v>93769</v>
      </c>
      <c r="P25" s="52">
        <v>42738</v>
      </c>
      <c r="Q25" s="52">
        <v>56679</v>
      </c>
      <c r="R25" s="52">
        <v>70994</v>
      </c>
      <c r="S25" s="52">
        <v>85439</v>
      </c>
      <c r="T25" s="52">
        <v>83425</v>
      </c>
      <c r="U25" s="52">
        <v>81645</v>
      </c>
      <c r="V25" s="52">
        <v>80089</v>
      </c>
      <c r="W25" s="52">
        <v>76560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2</v>
      </c>
      <c r="N26" s="52">
        <v>104</v>
      </c>
      <c r="O26" s="52">
        <v>195</v>
      </c>
      <c r="P26" s="52">
        <v>504</v>
      </c>
      <c r="Q26" s="52">
        <v>352</v>
      </c>
      <c r="R26" s="52">
        <v>164</v>
      </c>
      <c r="S26" s="52">
        <v>207</v>
      </c>
      <c r="T26" s="52">
        <v>264</v>
      </c>
      <c r="U26" s="52">
        <v>491</v>
      </c>
      <c r="V26" s="52">
        <v>234</v>
      </c>
      <c r="W26" s="52">
        <v>425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52026</v>
      </c>
      <c r="D27" s="52">
        <v>52067</v>
      </c>
      <c r="E27" s="52">
        <v>52415</v>
      </c>
      <c r="F27" s="52">
        <v>53567</v>
      </c>
      <c r="G27" s="52">
        <v>56021</v>
      </c>
      <c r="H27" s="52">
        <v>60292</v>
      </c>
      <c r="I27" s="52">
        <v>35688</v>
      </c>
      <c r="J27" s="52">
        <v>27583</v>
      </c>
      <c r="K27" s="52">
        <v>33926</v>
      </c>
      <c r="L27" s="52">
        <v>118936</v>
      </c>
      <c r="M27" s="52">
        <v>4646</v>
      </c>
      <c r="N27" s="52">
        <v>15456</v>
      </c>
      <c r="O27" s="52">
        <v>17162</v>
      </c>
      <c r="P27" s="52">
        <v>30953</v>
      </c>
      <c r="Q27" s="52">
        <v>7360</v>
      </c>
      <c r="R27" s="52">
        <v>5287</v>
      </c>
      <c r="S27" s="52">
        <v>2664</v>
      </c>
      <c r="T27" s="52">
        <v>4111</v>
      </c>
      <c r="U27" s="52">
        <v>5834</v>
      </c>
      <c r="V27" s="52">
        <v>1633</v>
      </c>
      <c r="W27" s="52">
        <v>3373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16</v>
      </c>
      <c r="O28" s="52">
        <v>29</v>
      </c>
      <c r="P28" s="52">
        <v>118</v>
      </c>
      <c r="Q28" s="52">
        <v>58</v>
      </c>
      <c r="R28" s="52">
        <v>5</v>
      </c>
      <c r="S28" s="52">
        <v>54</v>
      </c>
      <c r="T28" s="52">
        <v>171</v>
      </c>
      <c r="U28" s="52">
        <v>3479</v>
      </c>
      <c r="V28" s="52">
        <v>5</v>
      </c>
      <c r="W28" s="52">
        <v>3360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149171</v>
      </c>
      <c r="D30" s="52">
        <v>149473</v>
      </c>
      <c r="E30" s="52">
        <v>151574</v>
      </c>
      <c r="F30" s="52">
        <v>157261</v>
      </c>
      <c r="G30" s="52">
        <v>168478</v>
      </c>
      <c r="H30" s="52">
        <v>187353</v>
      </c>
      <c r="I30" s="52">
        <v>126615</v>
      </c>
      <c r="J30" s="52">
        <v>131342</v>
      </c>
      <c r="K30" s="52">
        <v>161034</v>
      </c>
      <c r="L30" s="52">
        <v>181016</v>
      </c>
      <c r="M30" s="52">
        <v>165912</v>
      </c>
      <c r="N30" s="52">
        <v>187886</v>
      </c>
      <c r="O30" s="52">
        <v>177597</v>
      </c>
      <c r="P30" s="52">
        <v>122297</v>
      </c>
      <c r="Q30" s="52">
        <v>122903</v>
      </c>
      <c r="R30" s="52">
        <v>113864</v>
      </c>
      <c r="S30" s="52">
        <v>122137</v>
      </c>
      <c r="T30" s="52">
        <v>114086</v>
      </c>
      <c r="U30" s="52">
        <v>136109</v>
      </c>
      <c r="V30" s="52">
        <v>149477</v>
      </c>
      <c r="W30" s="52">
        <v>146119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1992</v>
      </c>
      <c r="D31" s="36">
        <v>2014</v>
      </c>
      <c r="E31" s="36">
        <v>8938</v>
      </c>
      <c r="F31" s="36">
        <v>595</v>
      </c>
      <c r="G31" s="36">
        <v>10575</v>
      </c>
      <c r="H31" s="36">
        <v>1233</v>
      </c>
      <c r="I31" s="36">
        <v>2131</v>
      </c>
      <c r="J31" s="36">
        <v>3341</v>
      </c>
      <c r="K31" s="36">
        <v>4925</v>
      </c>
      <c r="L31" s="36">
        <v>7310</v>
      </c>
      <c r="M31" s="36">
        <v>3315</v>
      </c>
      <c r="N31" s="36">
        <v>18615</v>
      </c>
      <c r="O31" s="36">
        <v>60464</v>
      </c>
      <c r="P31" s="36">
        <v>43007</v>
      </c>
      <c r="Q31" s="36">
        <v>171</v>
      </c>
      <c r="R31" s="36">
        <v>23274</v>
      </c>
      <c r="S31" s="36">
        <v>5904</v>
      </c>
      <c r="T31" s="36">
        <v>18221</v>
      </c>
      <c r="U31" s="36">
        <v>83</v>
      </c>
      <c r="V31" s="36">
        <v>265</v>
      </c>
      <c r="W31" s="36">
        <v>764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89579</v>
      </c>
      <c r="D35" s="52">
        <v>86192</v>
      </c>
      <c r="E35" s="52">
        <v>87865</v>
      </c>
      <c r="F35" s="52">
        <v>101499</v>
      </c>
      <c r="G35" s="52">
        <v>88232</v>
      </c>
      <c r="H35" s="52">
        <v>100971</v>
      </c>
      <c r="I35" s="52">
        <v>120115</v>
      </c>
      <c r="J35" s="52">
        <v>64392</v>
      </c>
      <c r="K35" s="52">
        <v>59723</v>
      </c>
      <c r="L35" s="52">
        <v>0</v>
      </c>
      <c r="M35" s="52">
        <v>55387</v>
      </c>
      <c r="N35" s="52">
        <v>48363</v>
      </c>
      <c r="O35" s="52">
        <v>84569</v>
      </c>
      <c r="P35" s="52">
        <v>50942</v>
      </c>
      <c r="Q35" s="52">
        <v>58276</v>
      </c>
      <c r="R35" s="52">
        <v>68116</v>
      </c>
      <c r="S35" s="52">
        <v>102813</v>
      </c>
      <c r="T35" s="52">
        <v>94414</v>
      </c>
      <c r="U35" s="52">
        <v>102657</v>
      </c>
      <c r="V35" s="52">
        <v>72945</v>
      </c>
      <c r="W35" s="52">
        <v>68322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3743</v>
      </c>
      <c r="D37" s="52">
        <v>3867</v>
      </c>
      <c r="E37" s="52">
        <v>4944</v>
      </c>
      <c r="F37" s="52">
        <v>5251</v>
      </c>
      <c r="G37" s="52">
        <v>6492</v>
      </c>
      <c r="H37" s="52">
        <v>5957</v>
      </c>
      <c r="I37" s="52">
        <v>9262</v>
      </c>
      <c r="J37" s="52">
        <v>6236</v>
      </c>
      <c r="K37" s="52">
        <v>9037</v>
      </c>
      <c r="L37" s="52">
        <v>3683</v>
      </c>
      <c r="M37" s="52">
        <v>2592</v>
      </c>
      <c r="N37" s="52">
        <v>4908</v>
      </c>
      <c r="O37" s="52">
        <v>6246</v>
      </c>
      <c r="P37" s="52">
        <v>8644</v>
      </c>
      <c r="Q37" s="52">
        <v>14280</v>
      </c>
      <c r="R37" s="52">
        <v>12751</v>
      </c>
      <c r="S37" s="52">
        <v>14061</v>
      </c>
      <c r="T37" s="52">
        <v>19274</v>
      </c>
      <c r="U37" s="52">
        <v>18457</v>
      </c>
      <c r="V37" s="52">
        <v>20061</v>
      </c>
      <c r="W37" s="52">
        <v>14674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94193</v>
      </c>
      <c r="D39" s="52">
        <v>63251</v>
      </c>
      <c r="E39" s="52">
        <v>74799</v>
      </c>
      <c r="F39" s="52">
        <v>82649</v>
      </c>
      <c r="G39" s="52">
        <v>77320</v>
      </c>
      <c r="H39" s="52">
        <v>80795</v>
      </c>
      <c r="I39" s="52">
        <v>103675</v>
      </c>
      <c r="J39" s="52">
        <v>88978</v>
      </c>
      <c r="K39" s="52">
        <v>83306</v>
      </c>
      <c r="L39" s="52">
        <v>93957</v>
      </c>
      <c r="M39" s="52">
        <v>51200</v>
      </c>
      <c r="N39" s="52">
        <v>64462</v>
      </c>
      <c r="O39" s="52">
        <v>99402</v>
      </c>
      <c r="P39" s="52">
        <v>78540</v>
      </c>
      <c r="Q39" s="52">
        <v>54821</v>
      </c>
      <c r="R39" s="52">
        <v>72912</v>
      </c>
      <c r="S39" s="52">
        <v>99789</v>
      </c>
      <c r="T39" s="52">
        <v>62250</v>
      </c>
      <c r="U39" s="52">
        <v>57111</v>
      </c>
      <c r="V39" s="52">
        <v>52428</v>
      </c>
      <c r="W39" s="52">
        <v>35520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2437</v>
      </c>
      <c r="M40" s="52">
        <v>0</v>
      </c>
      <c r="N40" s="52">
        <v>0</v>
      </c>
      <c r="O40" s="52">
        <v>0</v>
      </c>
      <c r="P40" s="52">
        <v>347</v>
      </c>
      <c r="Q40" s="52">
        <v>0</v>
      </c>
      <c r="R40" s="52">
        <v>0</v>
      </c>
      <c r="S40" s="52">
        <v>318</v>
      </c>
      <c r="T40" s="52">
        <v>609</v>
      </c>
      <c r="U40" s="52">
        <v>74</v>
      </c>
      <c r="V40" s="52">
        <v>1033</v>
      </c>
      <c r="W40" s="52">
        <v>0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21399</v>
      </c>
      <c r="D41" s="52">
        <v>48995</v>
      </c>
      <c r="E41" s="52">
        <v>39472</v>
      </c>
      <c r="F41" s="52">
        <v>46382</v>
      </c>
      <c r="G41" s="52">
        <v>40829</v>
      </c>
      <c r="H41" s="52">
        <v>54217</v>
      </c>
      <c r="I41" s="52">
        <v>29476</v>
      </c>
      <c r="J41" s="52">
        <v>0</v>
      </c>
      <c r="K41" s="52">
        <v>5825</v>
      </c>
      <c r="L41" s="52">
        <v>0</v>
      </c>
      <c r="M41" s="52">
        <v>14814</v>
      </c>
      <c r="N41" s="52">
        <v>0</v>
      </c>
      <c r="O41" s="52">
        <v>775</v>
      </c>
      <c r="P41" s="52">
        <v>0</v>
      </c>
      <c r="Q41" s="52">
        <v>9196</v>
      </c>
      <c r="R41" s="52">
        <v>0</v>
      </c>
      <c r="S41" s="52">
        <v>3165</v>
      </c>
      <c r="T41" s="52">
        <v>12913</v>
      </c>
      <c r="U41" s="52">
        <v>53907</v>
      </c>
      <c r="V41" s="52">
        <v>16304</v>
      </c>
      <c r="W41" s="52">
        <v>39398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658</v>
      </c>
      <c r="N42" s="52">
        <v>0</v>
      </c>
      <c r="O42" s="52">
        <v>9</v>
      </c>
      <c r="P42" s="52">
        <v>0</v>
      </c>
      <c r="Q42" s="52">
        <v>91</v>
      </c>
      <c r="R42" s="52">
        <v>0</v>
      </c>
      <c r="S42" s="52">
        <v>1903</v>
      </c>
      <c r="T42" s="52">
        <v>22409</v>
      </c>
      <c r="U42" s="52">
        <v>307</v>
      </c>
      <c r="V42" s="52">
        <v>4547</v>
      </c>
      <c r="W42" s="52">
        <v>1672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154626</v>
      </c>
      <c r="D44" s="52">
        <v>148037</v>
      </c>
      <c r="E44" s="52">
        <v>167065</v>
      </c>
      <c r="F44" s="52">
        <v>182709</v>
      </c>
      <c r="G44" s="52">
        <v>187919</v>
      </c>
      <c r="H44" s="52">
        <v>207445</v>
      </c>
      <c r="I44" s="52">
        <v>163977</v>
      </c>
      <c r="J44" s="52">
        <v>105742</v>
      </c>
      <c r="K44" s="52">
        <v>135903</v>
      </c>
      <c r="L44" s="52">
        <v>61076</v>
      </c>
      <c r="M44" s="52">
        <v>93901</v>
      </c>
      <c r="N44" s="52">
        <v>147021</v>
      </c>
      <c r="O44" s="52">
        <v>192743</v>
      </c>
      <c r="P44" s="52">
        <v>146479</v>
      </c>
      <c r="Q44" s="52">
        <v>116847</v>
      </c>
      <c r="R44" s="52">
        <v>115332</v>
      </c>
      <c r="S44" s="52">
        <v>140202</v>
      </c>
      <c r="T44" s="52">
        <v>136728</v>
      </c>
      <c r="U44" s="52">
        <v>141234</v>
      </c>
      <c r="V44" s="52">
        <v>136167</v>
      </c>
      <c r="W44" s="52">
        <v>136265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10534</v>
      </c>
      <c r="D45" s="36">
        <v>14038</v>
      </c>
      <c r="E45" s="36">
        <v>5556</v>
      </c>
      <c r="F45" s="36">
        <v>480</v>
      </c>
      <c r="G45" s="36">
        <v>2402</v>
      </c>
      <c r="H45" s="36">
        <v>3814</v>
      </c>
      <c r="I45" s="36">
        <v>4589</v>
      </c>
      <c r="J45" s="36">
        <v>10221</v>
      </c>
      <c r="K45" s="36">
        <v>2881</v>
      </c>
      <c r="L45" s="36">
        <v>1641</v>
      </c>
      <c r="M45" s="36">
        <v>56477</v>
      </c>
      <c r="N45" s="36">
        <v>8721</v>
      </c>
      <c r="O45" s="36">
        <v>34349</v>
      </c>
      <c r="P45" s="36">
        <v>23399</v>
      </c>
      <c r="Q45" s="36">
        <v>5886</v>
      </c>
      <c r="R45" s="36">
        <v>18268</v>
      </c>
      <c r="S45" s="36">
        <v>4650</v>
      </c>
      <c r="T45" s="36">
        <v>5789</v>
      </c>
      <c r="U45" s="36">
        <v>14908</v>
      </c>
      <c r="V45" s="36">
        <v>5926</v>
      </c>
      <c r="W45" s="36">
        <v>3490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28640</v>
      </c>
      <c r="D49" s="52">
        <v>32104</v>
      </c>
      <c r="E49" s="52">
        <v>32569</v>
      </c>
      <c r="F49" s="52">
        <v>38704</v>
      </c>
      <c r="G49" s="52">
        <v>33184</v>
      </c>
      <c r="H49" s="52">
        <v>38560</v>
      </c>
      <c r="I49" s="52">
        <v>53032</v>
      </c>
      <c r="J49" s="52">
        <v>22206</v>
      </c>
      <c r="K49" s="52">
        <v>23068</v>
      </c>
      <c r="L49" s="52">
        <v>0</v>
      </c>
      <c r="M49" s="52">
        <v>20214</v>
      </c>
      <c r="N49" s="52">
        <v>13321</v>
      </c>
      <c r="O49" s="52">
        <v>23788</v>
      </c>
      <c r="P49" s="52">
        <v>29441</v>
      </c>
      <c r="Q49" s="52">
        <v>28934</v>
      </c>
      <c r="R49" s="52">
        <v>26442</v>
      </c>
      <c r="S49" s="52">
        <v>31997</v>
      </c>
      <c r="T49" s="52">
        <v>32913</v>
      </c>
      <c r="U49" s="52">
        <v>32774</v>
      </c>
      <c r="V49" s="52">
        <v>23252</v>
      </c>
      <c r="W49" s="52">
        <v>19862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1195</v>
      </c>
      <c r="D51" s="52">
        <v>1963</v>
      </c>
      <c r="E51" s="52">
        <v>2664</v>
      </c>
      <c r="F51" s="52">
        <v>3268</v>
      </c>
      <c r="G51" s="52">
        <v>3113</v>
      </c>
      <c r="H51" s="52">
        <v>2545</v>
      </c>
      <c r="I51" s="52">
        <v>4667</v>
      </c>
      <c r="J51" s="52">
        <v>2023</v>
      </c>
      <c r="K51" s="52">
        <v>2866</v>
      </c>
      <c r="L51" s="52">
        <v>0</v>
      </c>
      <c r="M51" s="52">
        <v>688</v>
      </c>
      <c r="N51" s="52">
        <v>1484</v>
      </c>
      <c r="O51" s="52">
        <v>1576</v>
      </c>
      <c r="P51" s="52">
        <v>2345</v>
      </c>
      <c r="Q51" s="52">
        <v>3738</v>
      </c>
      <c r="R51" s="52">
        <v>3275</v>
      </c>
      <c r="S51" s="52">
        <v>3021</v>
      </c>
      <c r="T51" s="52">
        <v>4897</v>
      </c>
      <c r="U51" s="52">
        <v>3249</v>
      </c>
      <c r="V51" s="52">
        <v>2252</v>
      </c>
      <c r="W51" s="52">
        <v>1057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21798</v>
      </c>
      <c r="D53" s="52">
        <v>13855</v>
      </c>
      <c r="E53" s="52">
        <v>17938</v>
      </c>
      <c r="F53" s="52">
        <v>21017</v>
      </c>
      <c r="G53" s="52">
        <v>17828</v>
      </c>
      <c r="H53" s="52">
        <v>17855</v>
      </c>
      <c r="I53" s="52">
        <v>40019</v>
      </c>
      <c r="J53" s="52">
        <v>22206</v>
      </c>
      <c r="K53" s="52">
        <v>20986</v>
      </c>
      <c r="L53" s="52">
        <v>0</v>
      </c>
      <c r="M53" s="52">
        <v>14567</v>
      </c>
      <c r="N53" s="52">
        <v>13321</v>
      </c>
      <c r="O53" s="52">
        <v>23568</v>
      </c>
      <c r="P53" s="52">
        <v>29311</v>
      </c>
      <c r="Q53" s="52">
        <v>24323</v>
      </c>
      <c r="R53" s="52">
        <v>26442</v>
      </c>
      <c r="S53" s="52">
        <v>30323</v>
      </c>
      <c r="T53" s="52">
        <v>20399</v>
      </c>
      <c r="U53" s="52">
        <v>15698</v>
      </c>
      <c r="V53" s="52">
        <v>16285</v>
      </c>
      <c r="W53" s="52">
        <v>7923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130</v>
      </c>
      <c r="Q54" s="52">
        <v>0</v>
      </c>
      <c r="R54" s="52">
        <v>0</v>
      </c>
      <c r="S54" s="52">
        <v>97</v>
      </c>
      <c r="T54" s="52">
        <v>201</v>
      </c>
      <c r="U54" s="52">
        <v>21</v>
      </c>
      <c r="V54" s="52">
        <v>321</v>
      </c>
      <c r="W54" s="52">
        <v>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6842</v>
      </c>
      <c r="D55" s="52">
        <v>18249</v>
      </c>
      <c r="E55" s="52">
        <v>14631</v>
      </c>
      <c r="F55" s="52">
        <v>17687</v>
      </c>
      <c r="G55" s="52">
        <v>15356</v>
      </c>
      <c r="H55" s="52">
        <v>20705</v>
      </c>
      <c r="I55" s="52">
        <v>13013</v>
      </c>
      <c r="J55" s="52">
        <v>0</v>
      </c>
      <c r="K55" s="52">
        <v>2082</v>
      </c>
      <c r="L55" s="52">
        <v>0</v>
      </c>
      <c r="M55" s="52">
        <v>5407</v>
      </c>
      <c r="N55" s="52">
        <v>0</v>
      </c>
      <c r="O55" s="52">
        <v>217</v>
      </c>
      <c r="P55" s="52">
        <v>0</v>
      </c>
      <c r="Q55" s="52">
        <v>4565</v>
      </c>
      <c r="R55" s="52">
        <v>0</v>
      </c>
      <c r="S55" s="52">
        <v>985</v>
      </c>
      <c r="T55" s="52">
        <v>4502</v>
      </c>
      <c r="U55" s="52">
        <v>16958</v>
      </c>
      <c r="V55" s="52">
        <v>5197</v>
      </c>
      <c r="W55" s="52">
        <v>11453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240</v>
      </c>
      <c r="N56" s="52">
        <v>0</v>
      </c>
      <c r="O56" s="52">
        <v>3</v>
      </c>
      <c r="P56" s="52">
        <v>0</v>
      </c>
      <c r="Q56" s="52">
        <v>46</v>
      </c>
      <c r="R56" s="52">
        <v>0</v>
      </c>
      <c r="S56" s="52">
        <v>592</v>
      </c>
      <c r="T56" s="52">
        <v>7811</v>
      </c>
      <c r="U56" s="52">
        <v>97</v>
      </c>
      <c r="V56" s="52">
        <v>1449</v>
      </c>
      <c r="W56" s="52">
        <v>486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25272</v>
      </c>
      <c r="D58" s="52">
        <v>26875</v>
      </c>
      <c r="E58" s="52">
        <v>30510</v>
      </c>
      <c r="F58" s="52">
        <v>38521</v>
      </c>
      <c r="G58" s="52">
        <v>32281</v>
      </c>
      <c r="H58" s="52">
        <v>37103</v>
      </c>
      <c r="I58" s="52">
        <v>51006</v>
      </c>
      <c r="J58" s="52">
        <v>19463</v>
      </c>
      <c r="K58" s="52">
        <v>22336</v>
      </c>
      <c r="L58" s="52">
        <v>0</v>
      </c>
      <c r="M58" s="52">
        <v>9734</v>
      </c>
      <c r="N58" s="52">
        <v>11925</v>
      </c>
      <c r="O58" s="52">
        <v>17260</v>
      </c>
      <c r="P58" s="52">
        <v>21675</v>
      </c>
      <c r="Q58" s="52">
        <v>27029</v>
      </c>
      <c r="R58" s="52">
        <v>21288</v>
      </c>
      <c r="S58" s="52">
        <v>30690</v>
      </c>
      <c r="T58" s="52">
        <v>30983</v>
      </c>
      <c r="U58" s="52">
        <v>28389</v>
      </c>
      <c r="V58" s="52">
        <v>21684</v>
      </c>
      <c r="W58" s="52">
        <v>19060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3368</v>
      </c>
      <c r="D59" s="36">
        <v>5229</v>
      </c>
      <c r="E59" s="36">
        <v>2059</v>
      </c>
      <c r="F59" s="36">
        <v>183</v>
      </c>
      <c r="G59" s="36">
        <v>903</v>
      </c>
      <c r="H59" s="36">
        <v>1457</v>
      </c>
      <c r="I59" s="36">
        <v>2026</v>
      </c>
      <c r="J59" s="36">
        <v>2743</v>
      </c>
      <c r="K59" s="36">
        <v>732</v>
      </c>
      <c r="L59" s="36">
        <v>0</v>
      </c>
      <c r="M59" s="36">
        <v>10480</v>
      </c>
      <c r="N59" s="36">
        <v>1396</v>
      </c>
      <c r="O59" s="36">
        <v>6528</v>
      </c>
      <c r="P59" s="36">
        <v>7766</v>
      </c>
      <c r="Q59" s="36">
        <v>1905</v>
      </c>
      <c r="R59" s="36">
        <v>5154</v>
      </c>
      <c r="S59" s="36">
        <v>1307</v>
      </c>
      <c r="T59" s="36">
        <v>1930</v>
      </c>
      <c r="U59" s="36">
        <v>4385</v>
      </c>
      <c r="V59" s="36">
        <v>1568</v>
      </c>
      <c r="W59" s="36">
        <v>802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60939</v>
      </c>
      <c r="D63" s="52">
        <v>54088</v>
      </c>
      <c r="E63" s="52">
        <v>55296</v>
      </c>
      <c r="F63" s="52">
        <v>62795</v>
      </c>
      <c r="G63" s="52">
        <v>55048</v>
      </c>
      <c r="H63" s="52">
        <v>62411</v>
      </c>
      <c r="I63" s="52">
        <v>67083</v>
      </c>
      <c r="J63" s="52">
        <v>42186</v>
      </c>
      <c r="K63" s="52">
        <v>36655</v>
      </c>
      <c r="L63" s="52">
        <v>0</v>
      </c>
      <c r="M63" s="52">
        <v>35173</v>
      </c>
      <c r="N63" s="52">
        <v>35042</v>
      </c>
      <c r="O63" s="52">
        <v>60781</v>
      </c>
      <c r="P63" s="52">
        <v>21501</v>
      </c>
      <c r="Q63" s="52">
        <v>29342</v>
      </c>
      <c r="R63" s="52">
        <v>41674</v>
      </c>
      <c r="S63" s="52">
        <v>70816</v>
      </c>
      <c r="T63" s="52">
        <v>61501</v>
      </c>
      <c r="U63" s="52">
        <v>69883</v>
      </c>
      <c r="V63" s="52">
        <v>49693</v>
      </c>
      <c r="W63" s="52">
        <v>48460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2548</v>
      </c>
      <c r="D65" s="52">
        <v>1904</v>
      </c>
      <c r="E65" s="52">
        <v>2280</v>
      </c>
      <c r="F65" s="52">
        <v>1983</v>
      </c>
      <c r="G65" s="52">
        <v>3379</v>
      </c>
      <c r="H65" s="52">
        <v>3412</v>
      </c>
      <c r="I65" s="52">
        <v>4595</v>
      </c>
      <c r="J65" s="52">
        <v>4213</v>
      </c>
      <c r="K65" s="52">
        <v>6171</v>
      </c>
      <c r="L65" s="52">
        <v>3683</v>
      </c>
      <c r="M65" s="52">
        <v>1904</v>
      </c>
      <c r="N65" s="52">
        <v>3424</v>
      </c>
      <c r="O65" s="52">
        <v>4670</v>
      </c>
      <c r="P65" s="52">
        <v>6299</v>
      </c>
      <c r="Q65" s="52">
        <v>10542</v>
      </c>
      <c r="R65" s="52">
        <v>9476</v>
      </c>
      <c r="S65" s="52">
        <v>11040</v>
      </c>
      <c r="T65" s="52">
        <v>14377</v>
      </c>
      <c r="U65" s="52">
        <v>15208</v>
      </c>
      <c r="V65" s="52">
        <v>17809</v>
      </c>
      <c r="W65" s="52">
        <v>13617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72395</v>
      </c>
      <c r="D67" s="52">
        <f t="shared" si="0"/>
        <v>49396</v>
      </c>
      <c r="E67" s="52">
        <f t="shared" si="0"/>
        <v>56861</v>
      </c>
      <c r="F67" s="52">
        <f t="shared" si="0"/>
        <v>61632</v>
      </c>
      <c r="G67" s="52">
        <f t="shared" si="0"/>
        <v>59492</v>
      </c>
      <c r="H67" s="52">
        <f t="shared" si="0"/>
        <v>62940</v>
      </c>
      <c r="I67" s="52">
        <f t="shared" si="0"/>
        <v>63656</v>
      </c>
      <c r="J67" s="52">
        <f t="shared" si="0"/>
        <v>66772</v>
      </c>
      <c r="K67" s="52">
        <f t="shared" si="0"/>
        <v>62320</v>
      </c>
      <c r="L67" s="52">
        <f t="shared" si="0"/>
        <v>93957</v>
      </c>
      <c r="M67" s="52">
        <f t="shared" si="0"/>
        <v>36633</v>
      </c>
      <c r="N67" s="52">
        <f t="shared" si="0"/>
        <v>51141</v>
      </c>
      <c r="O67" s="52">
        <f t="shared" si="0"/>
        <v>75834</v>
      </c>
      <c r="P67" s="52">
        <f t="shared" si="0"/>
        <v>49229</v>
      </c>
      <c r="Q67" s="52">
        <f t="shared" si="0"/>
        <v>30498</v>
      </c>
      <c r="R67" s="52">
        <f t="shared" ref="R67:V67" si="1">R39-R53</f>
        <v>46470</v>
      </c>
      <c r="S67" s="52">
        <f t="shared" si="1"/>
        <v>69466</v>
      </c>
      <c r="T67" s="52">
        <f t="shared" si="1"/>
        <v>41851</v>
      </c>
      <c r="U67" s="52">
        <f t="shared" si="1"/>
        <v>41413</v>
      </c>
      <c r="V67" s="52">
        <f t="shared" si="1"/>
        <v>36143</v>
      </c>
      <c r="W67" s="52">
        <f t="shared" ref="W67" si="2">W39-W53</f>
        <v>27597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2437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217</v>
      </c>
      <c r="Q68" s="52">
        <f t="shared" si="3"/>
        <v>0</v>
      </c>
      <c r="R68" s="52">
        <f t="shared" ref="R68:V68" si="4">R40-R54</f>
        <v>0</v>
      </c>
      <c r="S68" s="52">
        <f t="shared" si="4"/>
        <v>221</v>
      </c>
      <c r="T68" s="52">
        <f t="shared" si="4"/>
        <v>408</v>
      </c>
      <c r="U68" s="52">
        <f t="shared" si="4"/>
        <v>53</v>
      </c>
      <c r="V68" s="52">
        <f t="shared" si="4"/>
        <v>712</v>
      </c>
      <c r="W68" s="52">
        <f t="shared" ref="W68" si="5">W40-W54</f>
        <v>0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14557</v>
      </c>
      <c r="D69" s="52">
        <f t="shared" si="6"/>
        <v>30746</v>
      </c>
      <c r="E69" s="52">
        <f t="shared" si="6"/>
        <v>24841</v>
      </c>
      <c r="F69" s="52">
        <f t="shared" si="6"/>
        <v>28695</v>
      </c>
      <c r="G69" s="52">
        <f t="shared" si="6"/>
        <v>25473</v>
      </c>
      <c r="H69" s="52">
        <f t="shared" si="6"/>
        <v>33512</v>
      </c>
      <c r="I69" s="52">
        <f t="shared" si="6"/>
        <v>16463</v>
      </c>
      <c r="J69" s="52">
        <f t="shared" si="6"/>
        <v>0</v>
      </c>
      <c r="K69" s="52">
        <f t="shared" si="6"/>
        <v>3743</v>
      </c>
      <c r="L69" s="52">
        <f t="shared" si="6"/>
        <v>0</v>
      </c>
      <c r="M69" s="52">
        <f t="shared" si="6"/>
        <v>9407</v>
      </c>
      <c r="N69" s="52">
        <f t="shared" si="6"/>
        <v>0</v>
      </c>
      <c r="O69" s="52">
        <f t="shared" si="6"/>
        <v>558</v>
      </c>
      <c r="P69" s="52">
        <f t="shared" si="6"/>
        <v>0</v>
      </c>
      <c r="Q69" s="52">
        <f t="shared" si="6"/>
        <v>4631</v>
      </c>
      <c r="R69" s="52">
        <f t="shared" ref="R69:V69" si="7">R41-R55</f>
        <v>0</v>
      </c>
      <c r="S69" s="52">
        <f t="shared" si="7"/>
        <v>2180</v>
      </c>
      <c r="T69" s="52">
        <f t="shared" si="7"/>
        <v>8411</v>
      </c>
      <c r="U69" s="52">
        <f t="shared" si="7"/>
        <v>36949</v>
      </c>
      <c r="V69" s="52">
        <f t="shared" si="7"/>
        <v>11107</v>
      </c>
      <c r="W69" s="52">
        <f t="shared" ref="W69" si="8">W41-W55</f>
        <v>27945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418</v>
      </c>
      <c r="N70" s="52">
        <f t="shared" si="9"/>
        <v>0</v>
      </c>
      <c r="O70" s="52">
        <f t="shared" si="9"/>
        <v>6</v>
      </c>
      <c r="P70" s="52">
        <f t="shared" si="9"/>
        <v>0</v>
      </c>
      <c r="Q70" s="52">
        <f t="shared" si="9"/>
        <v>45</v>
      </c>
      <c r="R70" s="52">
        <f t="shared" ref="R70:V70" si="10">R42-R56</f>
        <v>0</v>
      </c>
      <c r="S70" s="52">
        <f t="shared" si="10"/>
        <v>1311</v>
      </c>
      <c r="T70" s="52">
        <f t="shared" si="10"/>
        <v>14598</v>
      </c>
      <c r="U70" s="52">
        <f t="shared" si="10"/>
        <v>210</v>
      </c>
      <c r="V70" s="52">
        <f t="shared" si="10"/>
        <v>3098</v>
      </c>
      <c r="W70" s="52">
        <f t="shared" ref="W70" si="11">W42-W56</f>
        <v>1186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129354</v>
      </c>
      <c r="D72" s="52">
        <v>121162</v>
      </c>
      <c r="E72" s="52">
        <v>136555</v>
      </c>
      <c r="F72" s="52">
        <v>144188</v>
      </c>
      <c r="G72" s="52">
        <v>155638</v>
      </c>
      <c r="H72" s="52">
        <v>170342</v>
      </c>
      <c r="I72" s="52">
        <v>112971</v>
      </c>
      <c r="J72" s="52">
        <v>86279</v>
      </c>
      <c r="K72" s="52">
        <v>113567</v>
      </c>
      <c r="L72" s="52">
        <v>61076</v>
      </c>
      <c r="M72" s="52">
        <v>84167</v>
      </c>
      <c r="N72" s="52">
        <v>135096</v>
      </c>
      <c r="O72" s="52">
        <v>175483</v>
      </c>
      <c r="P72" s="52">
        <v>124804</v>
      </c>
      <c r="Q72" s="52">
        <v>89818</v>
      </c>
      <c r="R72" s="52">
        <v>94044</v>
      </c>
      <c r="S72" s="52">
        <v>109512</v>
      </c>
      <c r="T72" s="52">
        <v>105745</v>
      </c>
      <c r="U72" s="52">
        <v>112845</v>
      </c>
      <c r="V72" s="52">
        <v>114483</v>
      </c>
      <c r="W72" s="52">
        <v>117205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7166</v>
      </c>
      <c r="D73" s="36">
        <v>8809</v>
      </c>
      <c r="E73" s="36">
        <v>3497</v>
      </c>
      <c r="F73" s="36">
        <v>297</v>
      </c>
      <c r="G73" s="36">
        <v>1499</v>
      </c>
      <c r="H73" s="36">
        <v>2357</v>
      </c>
      <c r="I73" s="36">
        <v>2563</v>
      </c>
      <c r="J73" s="36">
        <v>7478</v>
      </c>
      <c r="K73" s="36">
        <v>2149</v>
      </c>
      <c r="L73" s="36">
        <v>1641</v>
      </c>
      <c r="M73" s="36">
        <v>45997</v>
      </c>
      <c r="N73" s="36">
        <v>7325</v>
      </c>
      <c r="O73" s="36">
        <v>27821</v>
      </c>
      <c r="P73" s="36">
        <v>15633</v>
      </c>
      <c r="Q73" s="36">
        <v>3981</v>
      </c>
      <c r="R73" s="36">
        <v>13114</v>
      </c>
      <c r="S73" s="36">
        <v>3343</v>
      </c>
      <c r="T73" s="36">
        <v>3859</v>
      </c>
      <c r="U73" s="36">
        <v>10523</v>
      </c>
      <c r="V73" s="36">
        <v>4358</v>
      </c>
      <c r="W73" s="36">
        <v>2688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17774</v>
      </c>
      <c r="I79" s="52">
        <f>RES_hhdet_numvin!I64</f>
        <v>39648</v>
      </c>
      <c r="J79" s="52">
        <f>RES_hhdet_numvin!J64</f>
        <v>29853</v>
      </c>
      <c r="K79" s="52">
        <f>RES_hhdet_numvin!K64</f>
        <v>34527</v>
      </c>
      <c r="L79" s="52">
        <f>RES_hhdet_numvin!L64</f>
        <v>0</v>
      </c>
      <c r="M79" s="52">
        <f>RES_hhdet_numvin!M64</f>
        <v>41865</v>
      </c>
      <c r="N79" s="52">
        <f>RES_hhdet_numvin!N64</f>
        <v>39757</v>
      </c>
      <c r="O79" s="52">
        <f>RES_hhdet_numvin!O64</f>
        <v>73998</v>
      </c>
      <c r="P79" s="52">
        <f>RES_hhdet_numvin!P64</f>
        <v>46676</v>
      </c>
      <c r="Q79" s="52">
        <f>RES_hhdet_numvin!Q64</f>
        <v>55203</v>
      </c>
      <c r="R79" s="52">
        <f>RES_hhdet_numvin!R64</f>
        <v>66036</v>
      </c>
      <c r="S79" s="52">
        <f>RES_hhdet_numvin!S64</f>
        <v>101209</v>
      </c>
      <c r="T79" s="52">
        <f>RES_hhdet_numvin!T64</f>
        <v>93791</v>
      </c>
      <c r="U79" s="52">
        <f>RES_hhdet_numvin!U64</f>
        <v>102456</v>
      </c>
      <c r="V79" s="52">
        <f>RES_hhdet_numvin!V64</f>
        <v>72929</v>
      </c>
      <c r="W79" s="52">
        <f>RES_hhdet_numvin!W64</f>
        <v>68322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2721</v>
      </c>
      <c r="Q82" s="138">
        <f>RES_hhdet_numvin!Q67</f>
        <v>7933</v>
      </c>
      <c r="R82" s="138">
        <f>RES_hhdet_numvin!R67</f>
        <v>9409</v>
      </c>
      <c r="S82" s="138">
        <f>RES_hhdet_numvin!S67</f>
        <v>12174</v>
      </c>
      <c r="T82" s="138">
        <f>RES_hhdet_numvin!T67</f>
        <v>18155</v>
      </c>
      <c r="U82" s="138">
        <f>RES_hhdet_numvin!U67</f>
        <v>18111</v>
      </c>
      <c r="V82" s="138">
        <f>RES_hhdet_numvin!V67</f>
        <v>19998</v>
      </c>
      <c r="W82" s="138">
        <f>RES_hhdet_numvin!W67</f>
        <v>14674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4884</v>
      </c>
      <c r="I84" s="138">
        <f>RES_hhdet_numvin!I69</f>
        <v>24407</v>
      </c>
      <c r="J84" s="138">
        <f>RES_hhdet_numvin!J69</f>
        <v>29900</v>
      </c>
      <c r="K84" s="138">
        <f>RES_hhdet_numvin!K69</f>
        <v>30744</v>
      </c>
      <c r="L84" s="138">
        <f>RES_hhdet_numvin!L69</f>
        <v>818</v>
      </c>
      <c r="M84" s="138">
        <f>RES_hhdet_numvin!M69</f>
        <v>31356</v>
      </c>
      <c r="N84" s="138">
        <f>RES_hhdet_numvin!N69</f>
        <v>45156</v>
      </c>
      <c r="O84" s="138">
        <f>RES_hhdet_numvin!O69</f>
        <v>79368</v>
      </c>
      <c r="P84" s="138">
        <f>RES_hhdet_numvin!P69</f>
        <v>58149</v>
      </c>
      <c r="Q84" s="138">
        <f>RES_hhdet_numvin!Q69</f>
        <v>50267</v>
      </c>
      <c r="R84" s="138">
        <f>RES_hhdet_numvin!R69</f>
        <v>70103</v>
      </c>
      <c r="S84" s="138">
        <f>RES_hhdet_numvin!S69</f>
        <v>97807</v>
      </c>
      <c r="T84" s="138">
        <f>RES_hhdet_numvin!T69</f>
        <v>61486</v>
      </c>
      <c r="U84" s="138">
        <f>RES_hhdet_numvin!U69</f>
        <v>56638</v>
      </c>
      <c r="V84" s="138">
        <f>RES_hhdet_numvin!V69</f>
        <v>52231</v>
      </c>
      <c r="W84" s="138">
        <f>RES_hhdet_numvin!W69</f>
        <v>35520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0</v>
      </c>
      <c r="L85" s="138">
        <f>RES_hhdet_numvin!L70</f>
        <v>11</v>
      </c>
      <c r="M85" s="138">
        <f>RES_hhdet_numvin!M70</f>
        <v>0</v>
      </c>
      <c r="N85" s="138">
        <f>RES_hhdet_numvin!N70</f>
        <v>0</v>
      </c>
      <c r="O85" s="138">
        <f>RES_hhdet_numvin!O70</f>
        <v>0</v>
      </c>
      <c r="P85" s="138">
        <f>RES_hhdet_numvin!P70</f>
        <v>189</v>
      </c>
      <c r="Q85" s="138">
        <f>RES_hhdet_numvin!Q70</f>
        <v>0</v>
      </c>
      <c r="R85" s="138">
        <f>RES_hhdet_numvin!R70</f>
        <v>0</v>
      </c>
      <c r="S85" s="138">
        <f>RES_hhdet_numvin!S70</f>
        <v>244</v>
      </c>
      <c r="T85" s="138">
        <f>RES_hhdet_numvin!T70</f>
        <v>463</v>
      </c>
      <c r="U85" s="138">
        <f>RES_hhdet_numvin!U70</f>
        <v>65</v>
      </c>
      <c r="V85" s="138">
        <f>RES_hhdet_numvin!V70</f>
        <v>904</v>
      </c>
      <c r="W85" s="138">
        <f>RES_hhdet_numvin!W70</f>
        <v>0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5318</v>
      </c>
      <c r="R88" s="138">
        <f>RES_hhdet_numvin!R73</f>
        <v>0</v>
      </c>
      <c r="S88" s="138">
        <f>RES_hhdet_numvin!S73</f>
        <v>2770</v>
      </c>
      <c r="T88" s="138">
        <f>RES_hhdet_numvin!T73</f>
        <v>12232</v>
      </c>
      <c r="U88" s="138">
        <f>RES_hhdet_numvin!U73</f>
        <v>53041</v>
      </c>
      <c r="V88" s="138">
        <f>RES_hhdet_numvin!V73</f>
        <v>16274</v>
      </c>
      <c r="W88" s="138">
        <f>RES_hhdet_numvin!W73</f>
        <v>39398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50</v>
      </c>
      <c r="R89" s="138">
        <f>RES_hhdet_numvin!R74</f>
        <v>0</v>
      </c>
      <c r="S89" s="138">
        <f>RES_hhdet_numvin!S74</f>
        <v>1422</v>
      </c>
      <c r="T89" s="138">
        <f>RES_hhdet_numvin!T74</f>
        <v>16936</v>
      </c>
      <c r="U89" s="138">
        <f>RES_hhdet_numvin!U74</f>
        <v>267</v>
      </c>
      <c r="V89" s="138">
        <f>RES_hhdet_numvin!V74</f>
        <v>3954</v>
      </c>
      <c r="W89" s="138">
        <f>RES_hhdet_numvin!W74</f>
        <v>1672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44256</v>
      </c>
      <c r="Q93" s="138">
        <f>RES_hhdet_numvin!Q78</f>
        <v>65588</v>
      </c>
      <c r="R93" s="138">
        <f>RES_hhdet_numvin!R78</f>
        <v>84299</v>
      </c>
      <c r="S93" s="138">
        <f>RES_hhdet_numvin!S78</f>
        <v>120821</v>
      </c>
      <c r="T93" s="138">
        <f>RES_hhdet_numvin!T78</f>
        <v>127697</v>
      </c>
      <c r="U93" s="138">
        <f>RES_hhdet_numvin!U78</f>
        <v>136418</v>
      </c>
      <c r="V93" s="138">
        <f>RES_hhdet_numvin!V78</f>
        <v>135066</v>
      </c>
      <c r="W93" s="138">
        <f>RES_hhdet_numvin!W78</f>
        <v>136265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0</v>
      </c>
      <c r="S94" s="39">
        <f>RES_hhdet_numvin!S79</f>
        <v>4071</v>
      </c>
      <c r="T94" s="39">
        <f>RES_hhdet_numvin!T79</f>
        <v>5482</v>
      </c>
      <c r="U94" s="39">
        <f>RES_hhdet_numvin!U79</f>
        <v>14675</v>
      </c>
      <c r="V94" s="39">
        <f>RES_hhdet_numvin!V79</f>
        <v>5916</v>
      </c>
      <c r="W94" s="39">
        <f>RES_hhdet_numvin!W79</f>
        <v>3490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1697.6278628365187</v>
      </c>
      <c r="C98" s="117">
        <f t="shared" si="12"/>
        <v>1702.5690617252183</v>
      </c>
      <c r="D98" s="117">
        <f t="shared" si="12"/>
        <v>1648.7803932461827</v>
      </c>
      <c r="E98" s="117">
        <f t="shared" si="12"/>
        <v>1654.4919803219011</v>
      </c>
      <c r="F98" s="117">
        <f t="shared" si="12"/>
        <v>1529.7380154541272</v>
      </c>
      <c r="G98" s="117">
        <f t="shared" si="12"/>
        <v>1457.3342416574237</v>
      </c>
      <c r="H98" s="117">
        <f t="shared" si="12"/>
        <v>1321.3867138900725</v>
      </c>
      <c r="I98" s="117">
        <f t="shared" si="12"/>
        <v>1148.4390739143466</v>
      </c>
      <c r="J98" s="117">
        <f t="shared" si="12"/>
        <v>1216.2376528468735</v>
      </c>
      <c r="K98" s="117">
        <f t="shared" si="12"/>
        <v>1233.6124588327641</v>
      </c>
      <c r="L98" s="117">
        <f t="shared" si="12"/>
        <v>1351.9928134593754</v>
      </c>
      <c r="M98" s="117">
        <f t="shared" si="12"/>
        <v>1193.1546375434766</v>
      </c>
      <c r="N98" s="117">
        <f t="shared" si="12"/>
        <v>1103.0112397037856</v>
      </c>
      <c r="O98" s="117">
        <f t="shared" si="12"/>
        <v>1163.8600117695373</v>
      </c>
      <c r="P98" s="117">
        <f t="shared" si="12"/>
        <v>1050.9865144431628</v>
      </c>
      <c r="Q98" s="117">
        <f t="shared" si="12"/>
        <v>1065.6007275421903</v>
      </c>
      <c r="R98" s="117">
        <f t="shared" ref="R98:V98" si="13">R99+R102+R104+R113</f>
        <v>1082.7131653490778</v>
      </c>
      <c r="S98" s="117">
        <f t="shared" si="13"/>
        <v>1166.3007742480891</v>
      </c>
      <c r="T98" s="117">
        <f t="shared" si="13"/>
        <v>1139.1057168806465</v>
      </c>
      <c r="U98" s="117">
        <f t="shared" si="13"/>
        <v>1149.9274469344791</v>
      </c>
      <c r="V98" s="117">
        <f t="shared" si="13"/>
        <v>1175.407944326711</v>
      </c>
      <c r="W98" s="117">
        <f t="shared" ref="W98" si="14">W99+W102+W104+W113</f>
        <v>1272.2132389982326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1516.9447348865292</v>
      </c>
      <c r="C99" s="122">
        <f t="shared" si="15"/>
        <v>1570.7297365216925</v>
      </c>
      <c r="D99" s="122">
        <f t="shared" si="15"/>
        <v>1515.5986782299979</v>
      </c>
      <c r="E99" s="122">
        <f t="shared" si="15"/>
        <v>1508.0209113681906</v>
      </c>
      <c r="F99" s="122">
        <f t="shared" si="15"/>
        <v>1383.1414599892046</v>
      </c>
      <c r="G99" s="122">
        <f t="shared" si="15"/>
        <v>1310.528440130428</v>
      </c>
      <c r="H99" s="122">
        <f t="shared" si="15"/>
        <v>1172.5176948942349</v>
      </c>
      <c r="I99" s="122">
        <f t="shared" si="15"/>
        <v>993.14783433380035</v>
      </c>
      <c r="J99" s="122">
        <f t="shared" si="15"/>
        <v>1061.7249529879969</v>
      </c>
      <c r="K99" s="122">
        <f t="shared" si="15"/>
        <v>1082.5108151196803</v>
      </c>
      <c r="L99" s="122">
        <f t="shared" si="15"/>
        <v>1266.2581156853169</v>
      </c>
      <c r="M99" s="122">
        <f t="shared" si="15"/>
        <v>1096.5435513489356</v>
      </c>
      <c r="N99" s="122">
        <f t="shared" si="15"/>
        <v>1009.597179574081</v>
      </c>
      <c r="O99" s="122">
        <f t="shared" si="15"/>
        <v>1060.6794531445119</v>
      </c>
      <c r="P99" s="122">
        <f t="shared" si="15"/>
        <v>904.22699623388087</v>
      </c>
      <c r="Q99" s="122">
        <f t="shared" si="15"/>
        <v>935.84484819085219</v>
      </c>
      <c r="R99" s="122">
        <f t="shared" ref="R99:V99" si="16">SUM(R100:R101)</f>
        <v>958.81994023027357</v>
      </c>
      <c r="S99" s="122">
        <f t="shared" si="16"/>
        <v>1018.2640486855061</v>
      </c>
      <c r="T99" s="122">
        <f t="shared" si="16"/>
        <v>950.3707169132125</v>
      </c>
      <c r="U99" s="122">
        <f t="shared" si="16"/>
        <v>951.71156800192682</v>
      </c>
      <c r="V99" s="122">
        <f t="shared" si="16"/>
        <v>967.81151134859533</v>
      </c>
      <c r="W99" s="122">
        <f t="shared" ref="W99" si="17">SUM(W100:W101)</f>
        <v>1077.0186982104169</v>
      </c>
      <c r="DA99" s="130" t="s">
        <v>1628</v>
      </c>
    </row>
    <row r="100" spans="1:105" ht="12" customHeight="1" x14ac:dyDescent="0.25">
      <c r="A100" s="97" t="s">
        <v>217</v>
      </c>
      <c r="B100" s="98">
        <v>1500.7663036482093</v>
      </c>
      <c r="C100" s="98">
        <v>1554.0345688363243</v>
      </c>
      <c r="D100" s="98">
        <v>1499.6197883683756</v>
      </c>
      <c r="E100" s="98">
        <v>1492.1320039390839</v>
      </c>
      <c r="F100" s="98">
        <v>1368.5509540098546</v>
      </c>
      <c r="G100" s="98">
        <v>1296.6997971953977</v>
      </c>
      <c r="H100" s="98">
        <v>1160.1654141543506</v>
      </c>
      <c r="I100" s="98">
        <v>982.63316205776107</v>
      </c>
      <c r="J100" s="98">
        <v>1050.452635494926</v>
      </c>
      <c r="K100" s="98">
        <v>1070.9525400052783</v>
      </c>
      <c r="L100" s="98">
        <v>1253.1441453289344</v>
      </c>
      <c r="M100" s="98">
        <v>1085.0650661368129</v>
      </c>
      <c r="N100" s="98">
        <v>998.9401618484294</v>
      </c>
      <c r="O100" s="98">
        <v>1049.0782380186329</v>
      </c>
      <c r="P100" s="98">
        <v>894.1661969218253</v>
      </c>
      <c r="Q100" s="98">
        <v>925.65763236849625</v>
      </c>
      <c r="R100" s="98">
        <v>948.31187634737933</v>
      </c>
      <c r="S100" s="98">
        <v>1006.767892009856</v>
      </c>
      <c r="T100" s="98">
        <v>939.02440834206936</v>
      </c>
      <c r="U100" s="98">
        <v>940.21401791463211</v>
      </c>
      <c r="V100" s="98">
        <v>955.92973636411239</v>
      </c>
      <c r="W100" s="98">
        <v>1063.9602654223884</v>
      </c>
      <c r="DA100" s="63" t="s">
        <v>1629</v>
      </c>
    </row>
    <row r="101" spans="1:105" ht="12" customHeight="1" x14ac:dyDescent="0.25">
      <c r="A101" s="97" t="s">
        <v>53</v>
      </c>
      <c r="B101" s="98">
        <v>16.178431238320023</v>
      </c>
      <c r="C101" s="98">
        <v>16.695167685368325</v>
      </c>
      <c r="D101" s="98">
        <v>15.978889861622363</v>
      </c>
      <c r="E101" s="98">
        <v>15.888907429106698</v>
      </c>
      <c r="F101" s="98">
        <v>14.590505979349901</v>
      </c>
      <c r="G101" s="98">
        <v>13.828642935030366</v>
      </c>
      <c r="H101" s="98">
        <v>12.352280739884126</v>
      </c>
      <c r="I101" s="98">
        <v>10.514672276039315</v>
      </c>
      <c r="J101" s="98">
        <v>11.272317493070931</v>
      </c>
      <c r="K101" s="98">
        <v>11.558275114401939</v>
      </c>
      <c r="L101" s="98">
        <v>13.113970356382387</v>
      </c>
      <c r="M101" s="98">
        <v>11.478485212122647</v>
      </c>
      <c r="N101" s="98">
        <v>10.657017725651579</v>
      </c>
      <c r="O101" s="98">
        <v>11.601215125878959</v>
      </c>
      <c r="P101" s="98">
        <v>10.060799312055615</v>
      </c>
      <c r="Q101" s="98">
        <v>10.187215822355908</v>
      </c>
      <c r="R101" s="98">
        <v>10.508063882894289</v>
      </c>
      <c r="S101" s="98">
        <v>11.496156675650029</v>
      </c>
      <c r="T101" s="98">
        <v>11.34630857114313</v>
      </c>
      <c r="U101" s="98">
        <v>11.497550087294666</v>
      </c>
      <c r="V101" s="98">
        <v>11.881774984483002</v>
      </c>
      <c r="W101" s="98">
        <v>13.058432788028631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4.6156767405898906E-2</v>
      </c>
      <c r="C102" s="122">
        <f t="shared" si="18"/>
        <v>8.5518963573241472E-2</v>
      </c>
      <c r="D102" s="122">
        <f t="shared" si="18"/>
        <v>0.14330276280820084</v>
      </c>
      <c r="E102" s="122">
        <f t="shared" si="18"/>
        <v>0.21826470920812066</v>
      </c>
      <c r="F102" s="122">
        <f t="shared" si="18"/>
        <v>0.25388998817727315</v>
      </c>
      <c r="G102" s="122">
        <f t="shared" si="18"/>
        <v>0.34258187259825301</v>
      </c>
      <c r="H102" s="122">
        <f t="shared" si="18"/>
        <v>0.4687732365575108</v>
      </c>
      <c r="I102" s="122">
        <f t="shared" si="18"/>
        <v>0.68452018750745847</v>
      </c>
      <c r="J102" s="122">
        <f t="shared" si="18"/>
        <v>0.5652720982264301</v>
      </c>
      <c r="K102" s="122">
        <f t="shared" si="18"/>
        <v>0.65985386008564928</v>
      </c>
      <c r="L102" s="122">
        <f t="shared" si="18"/>
        <v>0.76119868259612611</v>
      </c>
      <c r="M102" s="122">
        <f t="shared" si="18"/>
        <v>0.6430130110880008</v>
      </c>
      <c r="N102" s="122">
        <f t="shared" si="18"/>
        <v>0.91283042565591554</v>
      </c>
      <c r="O102" s="122">
        <f t="shared" si="18"/>
        <v>0.78105971095075388</v>
      </c>
      <c r="P102" s="122">
        <f t="shared" si="18"/>
        <v>0.57809349999922</v>
      </c>
      <c r="Q102" s="122">
        <f t="shared" si="18"/>
        <v>0.93929948681761433</v>
      </c>
      <c r="R102" s="122">
        <f t="shared" si="18"/>
        <v>0.99011466681561555</v>
      </c>
      <c r="S102" s="122">
        <f t="shared" si="18"/>
        <v>1.0880315932353404</v>
      </c>
      <c r="T102" s="122">
        <f t="shared" si="18"/>
        <v>1.325351401574715</v>
      </c>
      <c r="U102" s="122">
        <f t="shared" si="18"/>
        <v>1.4535689990748377</v>
      </c>
      <c r="V102" s="122">
        <f t="shared" si="18"/>
        <v>1.6288069215624634</v>
      </c>
      <c r="W102" s="122">
        <f t="shared" si="18"/>
        <v>1.6181370687983243</v>
      </c>
      <c r="DA102" s="130" t="s">
        <v>1631</v>
      </c>
    </row>
    <row r="103" spans="1:105" ht="12" customHeight="1" x14ac:dyDescent="0.25">
      <c r="A103" s="97" t="s">
        <v>53</v>
      </c>
      <c r="B103" s="98">
        <v>4.6156767405898906E-2</v>
      </c>
      <c r="C103" s="98">
        <v>8.5518963573241472E-2</v>
      </c>
      <c r="D103" s="98">
        <v>0.14330276280820084</v>
      </c>
      <c r="E103" s="98">
        <v>0.21826470920812066</v>
      </c>
      <c r="F103" s="98">
        <v>0.25388998817727315</v>
      </c>
      <c r="G103" s="98">
        <v>0.34258187259825301</v>
      </c>
      <c r="H103" s="98">
        <v>0.4687732365575108</v>
      </c>
      <c r="I103" s="98">
        <v>0.68452018750745847</v>
      </c>
      <c r="J103" s="98">
        <v>0.5652720982264301</v>
      </c>
      <c r="K103" s="98">
        <v>0.65985386008564928</v>
      </c>
      <c r="L103" s="98">
        <v>0.76119868259612611</v>
      </c>
      <c r="M103" s="98">
        <v>0.6430130110880008</v>
      </c>
      <c r="N103" s="98">
        <v>0.91283042565591554</v>
      </c>
      <c r="O103" s="98">
        <v>0.78105971095075388</v>
      </c>
      <c r="P103" s="98">
        <v>0.57809349999922</v>
      </c>
      <c r="Q103" s="98">
        <v>0.93929948681761433</v>
      </c>
      <c r="R103" s="98">
        <v>0.99011466681561555</v>
      </c>
      <c r="S103" s="98">
        <v>1.0880315932353404</v>
      </c>
      <c r="T103" s="98">
        <v>1.325351401574715</v>
      </c>
      <c r="U103" s="98">
        <v>1.4535689990748377</v>
      </c>
      <c r="V103" s="98">
        <v>1.6288069215624634</v>
      </c>
      <c r="W103" s="98">
        <v>1.6181370687983243</v>
      </c>
      <c r="DA103" s="63" t="s">
        <v>1632</v>
      </c>
    </row>
    <row r="104" spans="1:105" ht="12" customHeight="1" x14ac:dyDescent="0.25">
      <c r="A104" s="121" t="s">
        <v>55</v>
      </c>
      <c r="B104" s="122">
        <v>138.8459913964827</v>
      </c>
      <c r="C104" s="122">
        <v>104.13536742075787</v>
      </c>
      <c r="D104" s="122">
        <v>106.34313186469925</v>
      </c>
      <c r="E104" s="122">
        <v>112.57383585804044</v>
      </c>
      <c r="F104" s="122">
        <v>111.10911710571884</v>
      </c>
      <c r="G104" s="122">
        <v>112.53104846155784</v>
      </c>
      <c r="H104" s="122">
        <v>116.69120245100638</v>
      </c>
      <c r="I104" s="122">
        <v>120.26216212504838</v>
      </c>
      <c r="J104" s="122">
        <v>120.73598425940629</v>
      </c>
      <c r="K104" s="122">
        <v>117.21161282926089</v>
      </c>
      <c r="L104" s="122">
        <v>65.955818039709811</v>
      </c>
      <c r="M104" s="122">
        <v>73.256294370631636</v>
      </c>
      <c r="N104" s="122">
        <v>71.432629002795679</v>
      </c>
      <c r="O104" s="122">
        <v>80.658282578179936</v>
      </c>
      <c r="P104" s="122">
        <v>116.74629815423123</v>
      </c>
      <c r="Q104" s="122">
        <v>101.81975658653165</v>
      </c>
      <c r="R104" s="122">
        <v>96.058114656986305</v>
      </c>
      <c r="S104" s="122">
        <v>111.89355094297949</v>
      </c>
      <c r="T104" s="122">
        <v>150.76239980819241</v>
      </c>
      <c r="U104" s="122">
        <v>158.53571345197889</v>
      </c>
      <c r="V104" s="122">
        <v>167.14304285763399</v>
      </c>
      <c r="W104" s="122">
        <v>148.11661236779813</v>
      </c>
      <c r="DA104" s="130" t="s">
        <v>1633</v>
      </c>
    </row>
    <row r="105" spans="1:105" ht="12" customHeight="1" x14ac:dyDescent="0.25">
      <c r="A105" s="97" t="s">
        <v>134</v>
      </c>
      <c r="B105" s="98">
        <v>99.947675671405364</v>
      </c>
      <c r="C105" s="98">
        <v>75.693240736914134</v>
      </c>
      <c r="D105" s="98">
        <v>77.613078082779893</v>
      </c>
      <c r="E105" s="98">
        <v>84.217955461241417</v>
      </c>
      <c r="F105" s="98">
        <v>84.443129786942066</v>
      </c>
      <c r="G105" s="98">
        <v>87.440216662883003</v>
      </c>
      <c r="H105" s="98">
        <v>91.956213988338732</v>
      </c>
      <c r="I105" s="98">
        <v>93.965744192280141</v>
      </c>
      <c r="J105" s="98">
        <v>99.265914475393672</v>
      </c>
      <c r="K105" s="98">
        <v>102.34280561189419</v>
      </c>
      <c r="L105" s="98">
        <v>60.427723380349974</v>
      </c>
      <c r="M105" s="98">
        <v>66.50581195208035</v>
      </c>
      <c r="N105" s="98">
        <v>65.189267003218703</v>
      </c>
      <c r="O105" s="98">
        <v>74.669081465806144</v>
      </c>
      <c r="P105" s="98">
        <v>113.91979833892086</v>
      </c>
      <c r="Q105" s="98">
        <v>98.541699254038619</v>
      </c>
      <c r="R105" s="98">
        <v>93.340783398012064</v>
      </c>
      <c r="S105" s="98">
        <v>108.82386872246349</v>
      </c>
      <c r="T105" s="98">
        <v>143.3790005678099</v>
      </c>
      <c r="U105" s="98">
        <v>142.2358120430489</v>
      </c>
      <c r="V105" s="98">
        <v>149.50416549694702</v>
      </c>
      <c r="W105" s="98">
        <v>120.17670334772049</v>
      </c>
      <c r="DA105" s="63" t="s">
        <v>1634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0.11532097918418253</v>
      </c>
      <c r="M106" s="98">
        <v>0.13031455708065084</v>
      </c>
      <c r="N106" s="98">
        <v>0.13192321494144046</v>
      </c>
      <c r="O106" s="98">
        <v>0.14399535967884164</v>
      </c>
      <c r="P106" s="98">
        <v>0.19164246188960352</v>
      </c>
      <c r="Q106" s="98">
        <v>0.13899774815463117</v>
      </c>
      <c r="R106" s="98">
        <v>0.12082406710982523</v>
      </c>
      <c r="S106" s="98">
        <v>0.14846448137661317</v>
      </c>
      <c r="T106" s="98">
        <v>0.24557401984199145</v>
      </c>
      <c r="U106" s="98">
        <v>0.19714520836382188</v>
      </c>
      <c r="V106" s="98">
        <v>0.32865548327853639</v>
      </c>
      <c r="W106" s="98">
        <v>0.23068884927134126</v>
      </c>
      <c r="DA106" s="63" t="s">
        <v>1635</v>
      </c>
    </row>
    <row r="107" spans="1:105" ht="12" customHeight="1" x14ac:dyDescent="0.25">
      <c r="A107" s="100" t="s">
        <v>217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5.6298086378482687E-2</v>
      </c>
      <c r="M107" s="101">
        <v>5.7797965134690356E-2</v>
      </c>
      <c r="N107" s="101">
        <v>6.1115850178423192E-2</v>
      </c>
      <c r="O107" s="101">
        <v>7.1747670005422884E-2</v>
      </c>
      <c r="P107" s="101">
        <v>8.6412517077353881E-2</v>
      </c>
      <c r="Q107" s="101">
        <v>6.3074276401797649E-2</v>
      </c>
      <c r="R107" s="101">
        <v>5.4886493820611545E-2</v>
      </c>
      <c r="S107" s="101">
        <v>6.0956316919191969E-2</v>
      </c>
      <c r="T107" s="101">
        <v>0.10189132134103292</v>
      </c>
      <c r="U107" s="101">
        <v>7.549445384300385E-2</v>
      </c>
      <c r="V107" s="101">
        <v>0.12431377155096536</v>
      </c>
      <c r="W107" s="101">
        <v>8.5986787209230878E-2</v>
      </c>
      <c r="DA107" s="131" t="s">
        <v>1636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5.9022892805699848E-2</v>
      </c>
      <c r="M108" s="104">
        <v>7.2516591945960482E-2</v>
      </c>
      <c r="N108" s="104">
        <v>7.0807364763017272E-2</v>
      </c>
      <c r="O108" s="104">
        <v>7.2247689673418741E-2</v>
      </c>
      <c r="P108" s="104">
        <v>0.10522994481224963</v>
      </c>
      <c r="Q108" s="104">
        <v>7.5923471752833538E-2</v>
      </c>
      <c r="R108" s="104">
        <v>6.593757328921368E-2</v>
      </c>
      <c r="S108" s="104">
        <v>8.7508164457421184E-2</v>
      </c>
      <c r="T108" s="104">
        <v>0.14368269850095855</v>
      </c>
      <c r="U108" s="104">
        <v>0.12165075452081801</v>
      </c>
      <c r="V108" s="104">
        <v>0.20434171172757104</v>
      </c>
      <c r="W108" s="104">
        <v>0.14470206206211039</v>
      </c>
      <c r="DA108" s="132" t="s">
        <v>1637</v>
      </c>
    </row>
    <row r="109" spans="1:105" ht="12" customHeight="1" x14ac:dyDescent="0.25">
      <c r="A109" s="106" t="s">
        <v>122</v>
      </c>
      <c r="B109" s="101">
        <v>38.898315725077332</v>
      </c>
      <c r="C109" s="101">
        <v>28.442126683843743</v>
      </c>
      <c r="D109" s="101">
        <v>28.730053781919359</v>
      </c>
      <c r="E109" s="101">
        <v>28.35588039679903</v>
      </c>
      <c r="F109" s="101">
        <v>26.665987318776768</v>
      </c>
      <c r="G109" s="101">
        <v>25.090831798674849</v>
      </c>
      <c r="H109" s="101">
        <v>24.734988462667644</v>
      </c>
      <c r="I109" s="101">
        <v>26.296417932768236</v>
      </c>
      <c r="J109" s="101">
        <v>21.470069784012622</v>
      </c>
      <c r="K109" s="101">
        <v>14.868807217366699</v>
      </c>
      <c r="L109" s="101">
        <v>5.4127736801756576</v>
      </c>
      <c r="M109" s="101">
        <v>6.5852426278667648</v>
      </c>
      <c r="N109" s="101">
        <v>6.0728737432717947</v>
      </c>
      <c r="O109" s="101">
        <v>5.798025118918245</v>
      </c>
      <c r="P109" s="101">
        <v>2.596465725715277</v>
      </c>
      <c r="Q109" s="101">
        <v>3.0921821600121278</v>
      </c>
      <c r="R109" s="101">
        <v>2.5480278178284888</v>
      </c>
      <c r="S109" s="101">
        <v>2.7045431289707862</v>
      </c>
      <c r="T109" s="101">
        <v>4.4288609681462674</v>
      </c>
      <c r="U109" s="101">
        <v>13.270171409458385</v>
      </c>
      <c r="V109" s="101">
        <v>14.206689198759872</v>
      </c>
      <c r="W109" s="101">
        <v>24.131013376987628</v>
      </c>
      <c r="DA109" s="131" t="s">
        <v>1638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3.4925233603868018E-2</v>
      </c>
      <c r="N110" s="104">
        <v>3.8565041363745389E-2</v>
      </c>
      <c r="O110" s="104">
        <v>4.7180633776706296E-2</v>
      </c>
      <c r="P110" s="104">
        <v>3.8391627705493661E-2</v>
      </c>
      <c r="Q110" s="104">
        <v>4.6877424326269977E-2</v>
      </c>
      <c r="R110" s="104">
        <v>4.8479374035930667E-2</v>
      </c>
      <c r="S110" s="104">
        <v>0.2166746101686049</v>
      </c>
      <c r="T110" s="104">
        <v>2.7089642523942525</v>
      </c>
      <c r="U110" s="104">
        <v>2.8325847911077782</v>
      </c>
      <c r="V110" s="104">
        <v>3.1035326786485586</v>
      </c>
      <c r="W110" s="104">
        <v>3.5782067938186537</v>
      </c>
      <c r="DA110" s="132" t="s">
        <v>1639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1.5216527305237801E-2</v>
      </c>
      <c r="N111" s="98">
        <v>1.7516799717549873E-2</v>
      </c>
      <c r="O111" s="98">
        <v>2.3140155975226596E-2</v>
      </c>
      <c r="P111" s="98">
        <v>1.7133447420551777E-2</v>
      </c>
      <c r="Q111" s="98">
        <v>2.1008523918717801E-2</v>
      </c>
      <c r="R111" s="98">
        <v>2.1823506928641965E-2</v>
      </c>
      <c r="S111" s="98">
        <v>8.5954150139434762E-2</v>
      </c>
      <c r="T111" s="98">
        <v>1.0979928743737479</v>
      </c>
      <c r="U111" s="98">
        <v>1.0853627366639491</v>
      </c>
      <c r="V111" s="98">
        <v>1.1947998491429945</v>
      </c>
      <c r="W111" s="98">
        <v>1.3656846713866249</v>
      </c>
      <c r="DA111" s="63" t="s">
        <v>1640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1.9708706298630217E-2</v>
      </c>
      <c r="N112" s="98">
        <v>2.1048241646195519E-2</v>
      </c>
      <c r="O112" s="98">
        <v>2.4040477801479703E-2</v>
      </c>
      <c r="P112" s="98">
        <v>2.1258180284941884E-2</v>
      </c>
      <c r="Q112" s="98">
        <v>2.5868900407552176E-2</v>
      </c>
      <c r="R112" s="98">
        <v>2.6655867107288705E-2</v>
      </c>
      <c r="S112" s="98">
        <v>0.13072046002917015</v>
      </c>
      <c r="T112" s="98">
        <v>1.6109713780205046</v>
      </c>
      <c r="U112" s="98">
        <v>1.7472220544438293</v>
      </c>
      <c r="V112" s="98">
        <v>1.9087328295055641</v>
      </c>
      <c r="W112" s="98">
        <v>2.2125221224320288</v>
      </c>
      <c r="DA112" s="63" t="s">
        <v>1641</v>
      </c>
    </row>
    <row r="113" spans="1:105" ht="12" customHeight="1" x14ac:dyDescent="0.25">
      <c r="A113" s="121" t="s">
        <v>54</v>
      </c>
      <c r="B113" s="122">
        <v>41.790979786100849</v>
      </c>
      <c r="C113" s="122">
        <v>27.61843881919452</v>
      </c>
      <c r="D113" s="122">
        <v>26.695280388677382</v>
      </c>
      <c r="E113" s="122">
        <v>33.678968386462024</v>
      </c>
      <c r="F113" s="122">
        <v>35.233548371026529</v>
      </c>
      <c r="G113" s="122">
        <v>33.932171192839675</v>
      </c>
      <c r="H113" s="122">
        <v>31.709043308273813</v>
      </c>
      <c r="I113" s="122">
        <v>34.344557267990524</v>
      </c>
      <c r="J113" s="122">
        <v>33.211443501244077</v>
      </c>
      <c r="K113" s="122">
        <v>33.230177023737376</v>
      </c>
      <c r="L113" s="122">
        <v>19.017681051752554</v>
      </c>
      <c r="M113" s="122">
        <v>22.711778812821375</v>
      </c>
      <c r="N113" s="122">
        <v>21.068600701252976</v>
      </c>
      <c r="O113" s="122">
        <v>21.741216335894705</v>
      </c>
      <c r="P113" s="122">
        <v>29.435126555051543</v>
      </c>
      <c r="Q113" s="122">
        <v>26.996823277988824</v>
      </c>
      <c r="R113" s="122">
        <v>26.844995795002308</v>
      </c>
      <c r="S113" s="122">
        <v>35.055143026368221</v>
      </c>
      <c r="T113" s="122">
        <v>36.647248757666873</v>
      </c>
      <c r="U113" s="122">
        <v>38.226596481498511</v>
      </c>
      <c r="V113" s="122">
        <v>38.824583198919306</v>
      </c>
      <c r="W113" s="122">
        <v>45.459791351219167</v>
      </c>
      <c r="DA113" s="130" t="s">
        <v>1642</v>
      </c>
    </row>
    <row r="114" spans="1:105" ht="12" customHeight="1" x14ac:dyDescent="0.25">
      <c r="A114" s="97" t="s">
        <v>175</v>
      </c>
      <c r="B114" s="98">
        <v>41.504421368261369</v>
      </c>
      <c r="C114" s="98">
        <v>27.086463857543521</v>
      </c>
      <c r="D114" s="98">
        <v>25.948560891922536</v>
      </c>
      <c r="E114" s="98">
        <v>32.936369060551449</v>
      </c>
      <c r="F114" s="98">
        <v>34.452175876462285</v>
      </c>
      <c r="G114" s="98">
        <v>33.379332659346531</v>
      </c>
      <c r="H114" s="98">
        <v>31.154382175453819</v>
      </c>
      <c r="I114" s="98">
        <v>33.654748092176845</v>
      </c>
      <c r="J114" s="98">
        <v>32.48265381299953</v>
      </c>
      <c r="K114" s="98">
        <v>32.594594193661891</v>
      </c>
      <c r="L114" s="98">
        <v>18.551540856959765</v>
      </c>
      <c r="M114" s="98">
        <v>21.114230222842508</v>
      </c>
      <c r="N114" s="98">
        <v>19.622868883728273</v>
      </c>
      <c r="O114" s="98">
        <v>20.871388563525663</v>
      </c>
      <c r="P114" s="98">
        <v>28.886921542898584</v>
      </c>
      <c r="Q114" s="98">
        <v>26.274997368475244</v>
      </c>
      <c r="R114" s="98">
        <v>26.241722892344512</v>
      </c>
      <c r="S114" s="98">
        <v>34.368779081458378</v>
      </c>
      <c r="T114" s="98">
        <v>36.345774575314671</v>
      </c>
      <c r="U114" s="98">
        <v>37.475707402748746</v>
      </c>
      <c r="V114" s="98">
        <v>37.83404576033805</v>
      </c>
      <c r="W114" s="98">
        <v>44.20937462324973</v>
      </c>
      <c r="DA114" s="63" t="s">
        <v>1643</v>
      </c>
    </row>
    <row r="115" spans="1:105" ht="12" customHeight="1" x14ac:dyDescent="0.25">
      <c r="A115" s="109" t="s">
        <v>120</v>
      </c>
      <c r="B115" s="33">
        <v>0.28655841783947938</v>
      </c>
      <c r="C115" s="33">
        <v>0.53197496165100022</v>
      </c>
      <c r="D115" s="33">
        <v>0.74671949675484428</v>
      </c>
      <c r="E115" s="33">
        <v>0.7425993259105772</v>
      </c>
      <c r="F115" s="33">
        <v>0.78137249456424274</v>
      </c>
      <c r="G115" s="33">
        <v>0.55283853349314738</v>
      </c>
      <c r="H115" s="33">
        <v>0.55466113281999507</v>
      </c>
      <c r="I115" s="33">
        <v>0.68980917581367795</v>
      </c>
      <c r="J115" s="33">
        <v>0.72878968824454804</v>
      </c>
      <c r="K115" s="33">
        <v>0.63558283007548566</v>
      </c>
      <c r="L115" s="33">
        <v>0.46614019479278834</v>
      </c>
      <c r="M115" s="33">
        <v>1.5975485899788673</v>
      </c>
      <c r="N115" s="33">
        <v>1.445731817524704</v>
      </c>
      <c r="O115" s="33">
        <v>0.86982777236904074</v>
      </c>
      <c r="P115" s="33">
        <v>0.54820501215295758</v>
      </c>
      <c r="Q115" s="33">
        <v>0.72182590951357861</v>
      </c>
      <c r="R115" s="33">
        <v>0.60327290265779587</v>
      </c>
      <c r="S115" s="33">
        <v>0.68636394490984576</v>
      </c>
      <c r="T115" s="33">
        <v>0.30147418235220003</v>
      </c>
      <c r="U115" s="33">
        <v>0.75088907874976507</v>
      </c>
      <c r="V115" s="33">
        <v>0.99053743858125853</v>
      </c>
      <c r="W115" s="33">
        <v>1.2504167279694396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766.29873817079351</v>
      </c>
      <c r="C117" s="117">
        <f t="shared" si="19"/>
        <v>775.9374542126418</v>
      </c>
      <c r="D117" s="117">
        <f t="shared" si="19"/>
        <v>762.32312014319302</v>
      </c>
      <c r="E117" s="117">
        <f t="shared" si="19"/>
        <v>777.70242746673978</v>
      </c>
      <c r="F117" s="117">
        <f t="shared" si="19"/>
        <v>732.6387424106714</v>
      </c>
      <c r="G117" s="117">
        <f t="shared" si="19"/>
        <v>709.93283247843942</v>
      </c>
      <c r="H117" s="117">
        <f t="shared" si="19"/>
        <v>656.5990677265529</v>
      </c>
      <c r="I117" s="117">
        <f t="shared" si="19"/>
        <v>584.44777733300828</v>
      </c>
      <c r="J117" s="117">
        <f t="shared" si="19"/>
        <v>628.04211446933709</v>
      </c>
      <c r="K117" s="117">
        <f t="shared" si="19"/>
        <v>647.80331679505537</v>
      </c>
      <c r="L117" s="117">
        <f t="shared" si="19"/>
        <v>717.73291692596149</v>
      </c>
      <c r="M117" s="117">
        <f t="shared" si="19"/>
        <v>647.93301567674189</v>
      </c>
      <c r="N117" s="117">
        <f t="shared" si="19"/>
        <v>615.68731562317623</v>
      </c>
      <c r="O117" s="117">
        <f t="shared" si="19"/>
        <v>670.25358072636709</v>
      </c>
      <c r="P117" s="117">
        <f t="shared" si="19"/>
        <v>611.0522764684365</v>
      </c>
      <c r="Q117" s="117">
        <f t="shared" si="19"/>
        <v>628.69285883154021</v>
      </c>
      <c r="R117" s="117">
        <f t="shared" ref="R117:V117" si="20">R118+R121+R123+R132</f>
        <v>649.92853598874285</v>
      </c>
      <c r="S117" s="117">
        <f t="shared" si="20"/>
        <v>717.91952849201857</v>
      </c>
      <c r="T117" s="117">
        <f t="shared" si="20"/>
        <v>718.60034197103107</v>
      </c>
      <c r="U117" s="117">
        <f t="shared" si="20"/>
        <v>742.82329530280481</v>
      </c>
      <c r="V117" s="117">
        <f t="shared" si="20"/>
        <v>774.61469673091813</v>
      </c>
      <c r="W117" s="117">
        <f t="shared" ref="W117" si="21">W118+W121+W123+W132</f>
        <v>852.16658597346009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675.01406811908384</v>
      </c>
      <c r="C118" s="122">
        <f t="shared" si="22"/>
        <v>708.98599756690453</v>
      </c>
      <c r="D118" s="122">
        <f t="shared" si="22"/>
        <v>694.20197902238851</v>
      </c>
      <c r="E118" s="122">
        <f t="shared" si="22"/>
        <v>701.84660373619965</v>
      </c>
      <c r="F118" s="122">
        <f t="shared" si="22"/>
        <v>655.90139554388429</v>
      </c>
      <c r="G118" s="122">
        <f t="shared" si="22"/>
        <v>632.48821080410971</v>
      </c>
      <c r="H118" s="122">
        <f t="shared" si="22"/>
        <v>577.30626406878366</v>
      </c>
      <c r="I118" s="122">
        <f t="shared" si="22"/>
        <v>500.23791058692956</v>
      </c>
      <c r="J118" s="122">
        <f t="shared" si="22"/>
        <v>543.99283545657363</v>
      </c>
      <c r="K118" s="122">
        <f t="shared" si="22"/>
        <v>564.78482026072777</v>
      </c>
      <c r="L118" s="122">
        <f t="shared" si="22"/>
        <v>669.27627267151775</v>
      </c>
      <c r="M118" s="122">
        <f t="shared" si="22"/>
        <v>592.87866222729724</v>
      </c>
      <c r="N118" s="122">
        <f t="shared" si="22"/>
        <v>561.06330880063217</v>
      </c>
      <c r="O118" s="122">
        <f t="shared" si="22"/>
        <v>609.41411009423882</v>
      </c>
      <c r="P118" s="122">
        <f t="shared" si="22"/>
        <v>524.75327245875724</v>
      </c>
      <c r="Q118" s="122">
        <f t="shared" si="22"/>
        <v>550.13291440902321</v>
      </c>
      <c r="R118" s="122">
        <f t="shared" ref="R118:V118" si="23">SUM(R119:R120)</f>
        <v>573.27833673521013</v>
      </c>
      <c r="S118" s="122">
        <f t="shared" si="23"/>
        <v>624.30404988267776</v>
      </c>
      <c r="T118" s="122">
        <f t="shared" si="23"/>
        <v>596.23780908365927</v>
      </c>
      <c r="U118" s="122">
        <f t="shared" si="23"/>
        <v>610.99285439091852</v>
      </c>
      <c r="V118" s="122">
        <f t="shared" si="23"/>
        <v>633.35768332125963</v>
      </c>
      <c r="W118" s="122">
        <f t="shared" ref="W118" si="24">SUM(W119:W120)</f>
        <v>717.10651490737428</v>
      </c>
      <c r="DA118" s="130" t="s">
        <v>1796</v>
      </c>
    </row>
    <row r="119" spans="1:105" ht="12" customHeight="1" x14ac:dyDescent="0.25">
      <c r="A119" s="97" t="s">
        <v>217</v>
      </c>
      <c r="B119" s="98">
        <v>658.83563688076379</v>
      </c>
      <c r="C119" s="98">
        <v>692.29082988153618</v>
      </c>
      <c r="D119" s="98">
        <v>678.22308916076611</v>
      </c>
      <c r="E119" s="98">
        <v>685.95769630709299</v>
      </c>
      <c r="F119" s="98">
        <v>641.31088956453436</v>
      </c>
      <c r="G119" s="98">
        <v>618.6595678690793</v>
      </c>
      <c r="H119" s="98">
        <v>564.95398332889954</v>
      </c>
      <c r="I119" s="98">
        <v>489.72323831089022</v>
      </c>
      <c r="J119" s="98">
        <v>532.72051796350274</v>
      </c>
      <c r="K119" s="98">
        <v>553.22654514632586</v>
      </c>
      <c r="L119" s="98">
        <v>656.16230231513532</v>
      </c>
      <c r="M119" s="98">
        <v>581.40017701517456</v>
      </c>
      <c r="N119" s="98">
        <v>550.40629107498057</v>
      </c>
      <c r="O119" s="98">
        <v>597.81289496835984</v>
      </c>
      <c r="P119" s="98">
        <v>514.69247314670167</v>
      </c>
      <c r="Q119" s="98">
        <v>539.94569858666728</v>
      </c>
      <c r="R119" s="98">
        <v>562.77027285231588</v>
      </c>
      <c r="S119" s="98">
        <v>612.80789320702775</v>
      </c>
      <c r="T119" s="98">
        <v>584.89150051251613</v>
      </c>
      <c r="U119" s="98">
        <v>599.49530430362381</v>
      </c>
      <c r="V119" s="98">
        <v>621.47590833677668</v>
      </c>
      <c r="W119" s="98">
        <v>704.04808211934562</v>
      </c>
      <c r="DA119" s="63" t="s">
        <v>1797</v>
      </c>
    </row>
    <row r="120" spans="1:105" ht="12" customHeight="1" x14ac:dyDescent="0.25">
      <c r="A120" s="97" t="s">
        <v>53</v>
      </c>
      <c r="B120" s="98">
        <v>16.178431238320023</v>
      </c>
      <c r="C120" s="98">
        <v>16.695167685368325</v>
      </c>
      <c r="D120" s="98">
        <v>15.978889861622363</v>
      </c>
      <c r="E120" s="98">
        <v>15.888907429106698</v>
      </c>
      <c r="F120" s="98">
        <v>14.590505979349901</v>
      </c>
      <c r="G120" s="98">
        <v>13.828642935030366</v>
      </c>
      <c r="H120" s="98">
        <v>12.352280739884126</v>
      </c>
      <c r="I120" s="98">
        <v>10.514672276039315</v>
      </c>
      <c r="J120" s="98">
        <v>11.272317493070931</v>
      </c>
      <c r="K120" s="98">
        <v>11.558275114401939</v>
      </c>
      <c r="L120" s="98">
        <v>13.113970356382387</v>
      </c>
      <c r="M120" s="98">
        <v>11.478485212122647</v>
      </c>
      <c r="N120" s="98">
        <v>10.657017725651579</v>
      </c>
      <c r="O120" s="98">
        <v>11.601215125878959</v>
      </c>
      <c r="P120" s="98">
        <v>10.060799312055615</v>
      </c>
      <c r="Q120" s="98">
        <v>10.187215822355908</v>
      </c>
      <c r="R120" s="98">
        <v>10.508063882894289</v>
      </c>
      <c r="S120" s="98">
        <v>11.496156675650029</v>
      </c>
      <c r="T120" s="98">
        <v>11.34630857114313</v>
      </c>
      <c r="U120" s="98">
        <v>11.497550087294666</v>
      </c>
      <c r="V120" s="98">
        <v>11.881774984483002</v>
      </c>
      <c r="W120" s="98">
        <v>13.058432788028631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7.760286124974225E-2</v>
      </c>
      <c r="C121" s="122">
        <f t="shared" si="25"/>
        <v>0.16774165780854536</v>
      </c>
      <c r="D121" s="122">
        <f t="shared" si="25"/>
        <v>0.29967067328201441</v>
      </c>
      <c r="E121" s="122">
        <f t="shared" si="25"/>
        <v>0.47771693777358876</v>
      </c>
      <c r="F121" s="122">
        <f t="shared" si="25"/>
        <v>0.57442909340094883</v>
      </c>
      <c r="G121" s="122">
        <f t="shared" si="25"/>
        <v>0.79902179794985051</v>
      </c>
      <c r="H121" s="122">
        <f t="shared" si="25"/>
        <v>1.1212511017077469</v>
      </c>
      <c r="I121" s="122">
        <f t="shared" si="25"/>
        <v>1.6827924840756583</v>
      </c>
      <c r="J121" s="122">
        <f t="shared" si="25"/>
        <v>1.4166801558545186</v>
      </c>
      <c r="K121" s="122">
        <f t="shared" si="25"/>
        <v>1.7014723027469374</v>
      </c>
      <c r="L121" s="122">
        <f t="shared" si="25"/>
        <v>1.9983201725483453</v>
      </c>
      <c r="M121" s="122">
        <f t="shared" si="25"/>
        <v>1.7179067469091565</v>
      </c>
      <c r="N121" s="122">
        <f t="shared" si="25"/>
        <v>2.5030591470396435</v>
      </c>
      <c r="O121" s="122">
        <f t="shared" si="25"/>
        <v>2.2182455358241415</v>
      </c>
      <c r="P121" s="122">
        <f t="shared" si="25"/>
        <v>1.7188978570483824</v>
      </c>
      <c r="Q121" s="122">
        <f t="shared" si="25"/>
        <v>2.9656509036625929</v>
      </c>
      <c r="R121" s="122">
        <f t="shared" si="25"/>
        <v>3.2585229980827926</v>
      </c>
      <c r="S121" s="122">
        <f t="shared" si="25"/>
        <v>3.7050426127927323</v>
      </c>
      <c r="T121" s="122">
        <f t="shared" si="25"/>
        <v>4.623737164685898</v>
      </c>
      <c r="U121" s="122">
        <f t="shared" si="25"/>
        <v>5.162309342252998</v>
      </c>
      <c r="V121" s="122">
        <f t="shared" si="25"/>
        <v>5.8822057036284878</v>
      </c>
      <c r="W121" s="122">
        <f t="shared" si="25"/>
        <v>5.9188663162836415</v>
      </c>
      <c r="DA121" s="130" t="s">
        <v>1799</v>
      </c>
    </row>
    <row r="122" spans="1:105" ht="12" customHeight="1" x14ac:dyDescent="0.25">
      <c r="A122" s="97" t="s">
        <v>53</v>
      </c>
      <c r="B122" s="98">
        <v>7.760286124974225E-2</v>
      </c>
      <c r="C122" s="98">
        <v>0.16774165780854536</v>
      </c>
      <c r="D122" s="98">
        <v>0.29967067328201441</v>
      </c>
      <c r="E122" s="98">
        <v>0.47771693777358876</v>
      </c>
      <c r="F122" s="98">
        <v>0.57442909340094883</v>
      </c>
      <c r="G122" s="98">
        <v>0.79902179794985051</v>
      </c>
      <c r="H122" s="98">
        <v>1.1212511017077469</v>
      </c>
      <c r="I122" s="98">
        <v>1.6827924840756583</v>
      </c>
      <c r="J122" s="98">
        <v>1.4166801558545186</v>
      </c>
      <c r="K122" s="98">
        <v>1.7014723027469374</v>
      </c>
      <c r="L122" s="98">
        <v>1.9983201725483453</v>
      </c>
      <c r="M122" s="98">
        <v>1.7179067469091565</v>
      </c>
      <c r="N122" s="98">
        <v>2.5030591470396435</v>
      </c>
      <c r="O122" s="98">
        <v>2.2182455358241415</v>
      </c>
      <c r="P122" s="98">
        <v>1.7188978570483824</v>
      </c>
      <c r="Q122" s="98">
        <v>2.9656509036625929</v>
      </c>
      <c r="R122" s="98">
        <v>3.2585229980827926</v>
      </c>
      <c r="S122" s="98">
        <v>3.7050426127927323</v>
      </c>
      <c r="T122" s="98">
        <v>4.623737164685898</v>
      </c>
      <c r="U122" s="98">
        <v>5.162309342252998</v>
      </c>
      <c r="V122" s="98">
        <v>5.8822057036284878</v>
      </c>
      <c r="W122" s="98">
        <v>5.9188663162836415</v>
      </c>
      <c r="DA122" s="63" t="s">
        <v>1800</v>
      </c>
    </row>
    <row r="123" spans="1:105" ht="12" customHeight="1" x14ac:dyDescent="0.25">
      <c r="A123" s="121" t="s">
        <v>55</v>
      </c>
      <c r="B123" s="122">
        <v>67.000099096560405</v>
      </c>
      <c r="C123" s="122">
        <v>50.699649482614426</v>
      </c>
      <c r="D123" s="122">
        <v>52.204948921055291</v>
      </c>
      <c r="E123" s="122">
        <v>55.663566352944983</v>
      </c>
      <c r="F123" s="122">
        <v>55.488393784116568</v>
      </c>
      <c r="G123" s="122">
        <v>56.718261392366742</v>
      </c>
      <c r="H123" s="122">
        <v>59.492779805385389</v>
      </c>
      <c r="I123" s="122">
        <v>62.250193561009922</v>
      </c>
      <c r="J123" s="122">
        <v>63.000372346685666</v>
      </c>
      <c r="K123" s="122">
        <v>61.669818950037644</v>
      </c>
      <c r="L123" s="122">
        <v>35.187742164825508</v>
      </c>
      <c r="M123" s="122">
        <v>39.677258117604062</v>
      </c>
      <c r="N123" s="122">
        <v>39.440355451540526</v>
      </c>
      <c r="O123" s="122">
        <v>45.628236583864997</v>
      </c>
      <c r="P123" s="122">
        <v>67.092887550997446</v>
      </c>
      <c r="Q123" s="122">
        <v>59.507358625058274</v>
      </c>
      <c r="R123" s="122">
        <v>57.398634155536051</v>
      </c>
      <c r="S123" s="122">
        <v>69.01207910635101</v>
      </c>
      <c r="T123" s="122">
        <v>95.923238021815635</v>
      </c>
      <c r="U123" s="122">
        <v>103.72791766948258</v>
      </c>
      <c r="V123" s="122">
        <v>111.91933522405121</v>
      </c>
      <c r="W123" s="122">
        <v>101.51745598738238</v>
      </c>
      <c r="DA123" s="130" t="s">
        <v>1801</v>
      </c>
    </row>
    <row r="124" spans="1:105" ht="12" customHeight="1" x14ac:dyDescent="0.25">
      <c r="A124" s="97" t="s">
        <v>134</v>
      </c>
      <c r="B124" s="98">
        <v>45.652651954348727</v>
      </c>
      <c r="C124" s="98">
        <v>35.05138668199433</v>
      </c>
      <c r="D124" s="98">
        <v>36.298862372123125</v>
      </c>
      <c r="E124" s="98">
        <v>39.869670448475439</v>
      </c>
      <c r="F124" s="98">
        <v>40.523257823670065</v>
      </c>
      <c r="G124" s="98">
        <v>42.522435939758054</v>
      </c>
      <c r="H124" s="98">
        <v>45.353632579866172</v>
      </c>
      <c r="I124" s="98">
        <v>47.141550265856495</v>
      </c>
      <c r="J124" s="98">
        <v>50.655680491644283</v>
      </c>
      <c r="K124" s="98">
        <v>53.109299871599283</v>
      </c>
      <c r="L124" s="98">
        <v>31.964251064433061</v>
      </c>
      <c r="M124" s="98">
        <v>35.717160808910606</v>
      </c>
      <c r="N124" s="98">
        <v>35.771118634636757</v>
      </c>
      <c r="O124" s="98">
        <v>42.096748193019565</v>
      </c>
      <c r="P124" s="98">
        <v>65.376877063831557</v>
      </c>
      <c r="Q124" s="98">
        <v>57.471369899369634</v>
      </c>
      <c r="R124" s="98">
        <v>55.692786065860851</v>
      </c>
      <c r="S124" s="98">
        <v>67.008697486485701</v>
      </c>
      <c r="T124" s="98">
        <v>90.468508903770029</v>
      </c>
      <c r="U124" s="98">
        <v>92.006761899444854</v>
      </c>
      <c r="V124" s="98">
        <v>99.145226337402178</v>
      </c>
      <c r="W124" s="98">
        <v>81.424202236586154</v>
      </c>
      <c r="DA124" s="63" t="s">
        <v>1802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9.1414329400552247E-2</v>
      </c>
      <c r="M125" s="98">
        <v>0.10577099264415825</v>
      </c>
      <c r="N125" s="98">
        <v>0.10597073022247835</v>
      </c>
      <c r="O125" s="98">
        <v>0.11352813548085017</v>
      </c>
      <c r="P125" s="98">
        <v>0.15618479691404777</v>
      </c>
      <c r="Q125" s="98">
        <v>0.1131839722014563</v>
      </c>
      <c r="R125" s="98">
        <v>9.8449475646072829E-2</v>
      </c>
      <c r="S125" s="98">
        <v>0.12518639404753484</v>
      </c>
      <c r="T125" s="98">
        <v>0.21100103064886677</v>
      </c>
      <c r="U125" s="98">
        <v>0.1730773545819258</v>
      </c>
      <c r="V125" s="98">
        <v>0.2954099925311191</v>
      </c>
      <c r="W125" s="98">
        <v>0.20894418950240579</v>
      </c>
      <c r="DA125" s="63" t="s">
        <v>1803</v>
      </c>
    </row>
    <row r="126" spans="1:105" ht="12" customHeight="1" x14ac:dyDescent="0.25">
      <c r="A126" s="100" t="s">
        <v>217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3.2391436594852406E-2</v>
      </c>
      <c r="M126" s="101">
        <v>3.3254400698197767E-2</v>
      </c>
      <c r="N126" s="101">
        <v>3.5163365459461075E-2</v>
      </c>
      <c r="O126" s="101">
        <v>4.1280445807431433E-2</v>
      </c>
      <c r="P126" s="101">
        <v>5.0954852101798134E-2</v>
      </c>
      <c r="Q126" s="101">
        <v>3.7260500448622766E-2</v>
      </c>
      <c r="R126" s="101">
        <v>3.2511902356859149E-2</v>
      </c>
      <c r="S126" s="101">
        <v>3.7678229590113646E-2</v>
      </c>
      <c r="T126" s="101">
        <v>6.7318332147908222E-2</v>
      </c>
      <c r="U126" s="101">
        <v>5.1426600061107781E-2</v>
      </c>
      <c r="V126" s="101">
        <v>9.1068280803548091E-2</v>
      </c>
      <c r="W126" s="101">
        <v>6.4242127440295407E-2</v>
      </c>
      <c r="DA126" s="131" t="s">
        <v>1804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5.9022892805699848E-2</v>
      </c>
      <c r="M127" s="104">
        <v>7.2516591945960482E-2</v>
      </c>
      <c r="N127" s="104">
        <v>7.0807364763017272E-2</v>
      </c>
      <c r="O127" s="104">
        <v>7.2247689673418741E-2</v>
      </c>
      <c r="P127" s="104">
        <v>0.10522994481224963</v>
      </c>
      <c r="Q127" s="104">
        <v>7.5923471752833538E-2</v>
      </c>
      <c r="R127" s="104">
        <v>6.593757328921368E-2</v>
      </c>
      <c r="S127" s="104">
        <v>8.7508164457421184E-2</v>
      </c>
      <c r="T127" s="104">
        <v>0.14368269850095855</v>
      </c>
      <c r="U127" s="104">
        <v>0.12165075452081801</v>
      </c>
      <c r="V127" s="104">
        <v>0.20434171172757104</v>
      </c>
      <c r="W127" s="104">
        <v>0.14470206206211039</v>
      </c>
      <c r="DA127" s="132" t="s">
        <v>1805</v>
      </c>
    </row>
    <row r="128" spans="1:105" ht="12" customHeight="1" x14ac:dyDescent="0.25">
      <c r="A128" s="106" t="s">
        <v>122</v>
      </c>
      <c r="B128" s="101">
        <v>21.347447142211674</v>
      </c>
      <c r="C128" s="101">
        <v>15.648262800620094</v>
      </c>
      <c r="D128" s="101">
        <v>15.906086548932169</v>
      </c>
      <c r="E128" s="101">
        <v>15.793895904469547</v>
      </c>
      <c r="F128" s="101">
        <v>14.965135960446499</v>
      </c>
      <c r="G128" s="101">
        <v>14.195825452608688</v>
      </c>
      <c r="H128" s="101">
        <v>14.139147225519219</v>
      </c>
      <c r="I128" s="101">
        <v>15.108643295153424</v>
      </c>
      <c r="J128" s="101">
        <v>12.344691855041379</v>
      </c>
      <c r="K128" s="101">
        <v>8.5605190784383609</v>
      </c>
      <c r="L128" s="101">
        <v>3.1320767709918966</v>
      </c>
      <c r="M128" s="101">
        <v>3.8256052934757165</v>
      </c>
      <c r="N128" s="101">
        <v>3.5318431428436776</v>
      </c>
      <c r="O128" s="101">
        <v>3.3802077080391779</v>
      </c>
      <c r="P128" s="101">
        <v>1.5284150033916584</v>
      </c>
      <c r="Q128" s="101">
        <v>1.8843127593790558</v>
      </c>
      <c r="R128" s="101">
        <v>1.5676281752927599</v>
      </c>
      <c r="S128" s="101">
        <v>1.6912219642656667</v>
      </c>
      <c r="T128" s="101">
        <v>2.8877357830537473</v>
      </c>
      <c r="U128" s="101">
        <v>9.0632410721087595</v>
      </c>
      <c r="V128" s="101">
        <v>9.7537688734644448</v>
      </c>
      <c r="W128" s="101">
        <v>16.736621415233312</v>
      </c>
      <c r="DA128" s="131" t="s">
        <v>1806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2.8721022573574943E-2</v>
      </c>
      <c r="N129" s="104">
        <v>3.1422943837613487E-2</v>
      </c>
      <c r="O129" s="104">
        <v>3.7752547325402376E-2</v>
      </c>
      <c r="P129" s="104">
        <v>3.1410686860188095E-2</v>
      </c>
      <c r="Q129" s="104">
        <v>3.8491994108130534E-2</v>
      </c>
      <c r="R129" s="104">
        <v>3.977043873636546E-2</v>
      </c>
      <c r="S129" s="104">
        <v>0.18697326155211447</v>
      </c>
      <c r="T129" s="104">
        <v>2.355992304342986</v>
      </c>
      <c r="U129" s="104">
        <v>2.4848373433470585</v>
      </c>
      <c r="V129" s="104">
        <v>2.7249300206534737</v>
      </c>
      <c r="W129" s="104">
        <v>3.1476881460604966</v>
      </c>
      <c r="DA129" s="132" t="s">
        <v>1807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9.0123162749447261E-3</v>
      </c>
      <c r="N130" s="98">
        <v>1.0374702191417968E-2</v>
      </c>
      <c r="O130" s="98">
        <v>1.3712069523922673E-2</v>
      </c>
      <c r="P130" s="98">
        <v>1.0152506575246207E-2</v>
      </c>
      <c r="Q130" s="98">
        <v>1.2623093700578354E-2</v>
      </c>
      <c r="R130" s="98">
        <v>1.3114571629076754E-2</v>
      </c>
      <c r="S130" s="98">
        <v>5.6252801522944332E-2</v>
      </c>
      <c r="T130" s="98">
        <v>0.74502092632248151</v>
      </c>
      <c r="U130" s="98">
        <v>0.73761528890322914</v>
      </c>
      <c r="V130" s="98">
        <v>0.81619719114790956</v>
      </c>
      <c r="W130" s="98">
        <v>0.93516602362846757</v>
      </c>
      <c r="DA130" s="63" t="s">
        <v>1808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1.9708706298630217E-2</v>
      </c>
      <c r="N131" s="98">
        <v>2.1048241646195519E-2</v>
      </c>
      <c r="O131" s="98">
        <v>2.4040477801479703E-2</v>
      </c>
      <c r="P131" s="98">
        <v>2.1258180284941884E-2</v>
      </c>
      <c r="Q131" s="98">
        <v>2.5868900407552176E-2</v>
      </c>
      <c r="R131" s="98">
        <v>2.6655867107288705E-2</v>
      </c>
      <c r="S131" s="98">
        <v>0.13072046002917015</v>
      </c>
      <c r="T131" s="98">
        <v>1.6109713780205046</v>
      </c>
      <c r="U131" s="98">
        <v>1.7472220544438293</v>
      </c>
      <c r="V131" s="98">
        <v>1.9087328295055641</v>
      </c>
      <c r="W131" s="98">
        <v>2.2125221224320288</v>
      </c>
      <c r="DA131" s="63" t="s">
        <v>1809</v>
      </c>
    </row>
    <row r="132" spans="1:105" ht="12" customHeight="1" x14ac:dyDescent="0.25">
      <c r="A132" s="121" t="s">
        <v>54</v>
      </c>
      <c r="B132" s="122">
        <v>24.206968093899629</v>
      </c>
      <c r="C132" s="122">
        <v>16.084065505314403</v>
      </c>
      <c r="D132" s="122">
        <v>15.616521526467197</v>
      </c>
      <c r="E132" s="122">
        <v>19.71454043982158</v>
      </c>
      <c r="F132" s="122">
        <v>20.674523989269698</v>
      </c>
      <c r="G132" s="122">
        <v>19.927338484012996</v>
      </c>
      <c r="H132" s="122">
        <v>18.678772750676103</v>
      </c>
      <c r="I132" s="122">
        <v>20.276880700993182</v>
      </c>
      <c r="J132" s="122">
        <v>19.632226510223244</v>
      </c>
      <c r="K132" s="122">
        <v>19.647205281542988</v>
      </c>
      <c r="L132" s="122">
        <v>11.270581917069872</v>
      </c>
      <c r="M132" s="122">
        <v>13.65918858493132</v>
      </c>
      <c r="N132" s="122">
        <v>12.680592223963966</v>
      </c>
      <c r="O132" s="122">
        <v>12.992988512439073</v>
      </c>
      <c r="P132" s="122">
        <v>17.48721860163332</v>
      </c>
      <c r="Q132" s="122">
        <v>16.086934893796187</v>
      </c>
      <c r="R132" s="122">
        <v>15.993042099913978</v>
      </c>
      <c r="S132" s="122">
        <v>20.898356890197093</v>
      </c>
      <c r="T132" s="122">
        <v>21.815557700870301</v>
      </c>
      <c r="U132" s="122">
        <v>22.94021390015067</v>
      </c>
      <c r="V132" s="122">
        <v>23.455472481978731</v>
      </c>
      <c r="W132" s="122">
        <v>27.623748762419769</v>
      </c>
      <c r="DA132" s="130" t="s">
        <v>1810</v>
      </c>
    </row>
    <row r="133" spans="1:105" ht="12" customHeight="1" x14ac:dyDescent="0.25">
      <c r="A133" s="97" t="s">
        <v>175</v>
      </c>
      <c r="B133" s="98">
        <v>23.995735071480755</v>
      </c>
      <c r="C133" s="98">
        <v>15.688244880558534</v>
      </c>
      <c r="D133" s="98">
        <v>15.057933907174585</v>
      </c>
      <c r="E133" s="98">
        <v>19.155807560379436</v>
      </c>
      <c r="F133" s="98">
        <v>20.086570281357965</v>
      </c>
      <c r="G133" s="98">
        <v>19.510778269963385</v>
      </c>
      <c r="H133" s="98">
        <v>18.26040021776269</v>
      </c>
      <c r="I133" s="98">
        <v>19.755835340756551</v>
      </c>
      <c r="J133" s="98">
        <v>19.080213726628475</v>
      </c>
      <c r="K133" s="98">
        <v>19.165046496913245</v>
      </c>
      <c r="L133" s="98">
        <v>10.916166107862665</v>
      </c>
      <c r="M133" s="98">
        <v>12.435807521808412</v>
      </c>
      <c r="N133" s="98">
        <v>11.570388686969807</v>
      </c>
      <c r="O133" s="98">
        <v>12.319036125933868</v>
      </c>
      <c r="P133" s="98">
        <v>17.058647180730851</v>
      </c>
      <c r="Q133" s="98">
        <v>15.521506765094145</v>
      </c>
      <c r="R133" s="98">
        <v>15.511918588029157</v>
      </c>
      <c r="S133" s="98">
        <v>20.347373610292337</v>
      </c>
      <c r="T133" s="98">
        <v>21.568013216365276</v>
      </c>
      <c r="U133" s="98">
        <v>22.314894246050198</v>
      </c>
      <c r="V133" s="98">
        <v>22.626831345838902</v>
      </c>
      <c r="W133" s="98">
        <v>26.574319066742593</v>
      </c>
      <c r="DA133" s="63" t="s">
        <v>1811</v>
      </c>
    </row>
    <row r="134" spans="1:105" ht="12" customHeight="1" x14ac:dyDescent="0.25">
      <c r="A134" s="109" t="s">
        <v>120</v>
      </c>
      <c r="B134" s="33">
        <v>0.21123302241887446</v>
      </c>
      <c r="C134" s="33">
        <v>0.3958206247558706</v>
      </c>
      <c r="D134" s="33">
        <v>0.55858761929261269</v>
      </c>
      <c r="E134" s="33">
        <v>0.55873287944214212</v>
      </c>
      <c r="F134" s="33">
        <v>0.58795370791173251</v>
      </c>
      <c r="G134" s="33">
        <v>0.41656021404961002</v>
      </c>
      <c r="H134" s="33">
        <v>0.41837253291341109</v>
      </c>
      <c r="I134" s="33">
        <v>0.52104536023663095</v>
      </c>
      <c r="J134" s="33">
        <v>0.55201278359476735</v>
      </c>
      <c r="K134" s="33">
        <v>0.4821587846297441</v>
      </c>
      <c r="L134" s="33">
        <v>0.35441580920720805</v>
      </c>
      <c r="M134" s="33">
        <v>1.2233810631229083</v>
      </c>
      <c r="N134" s="33">
        <v>1.1102035369941601</v>
      </c>
      <c r="O134" s="33">
        <v>0.67395238650520528</v>
      </c>
      <c r="P134" s="33">
        <v>0.42857142090246786</v>
      </c>
      <c r="Q134" s="33">
        <v>0.56542812870204096</v>
      </c>
      <c r="R134" s="33">
        <v>0.48112351188482183</v>
      </c>
      <c r="S134" s="33">
        <v>0.55098327990475426</v>
      </c>
      <c r="T134" s="33">
        <v>0.24754448450502509</v>
      </c>
      <c r="U134" s="33">
        <v>0.62531965410047108</v>
      </c>
      <c r="V134" s="33">
        <v>0.82864113613982981</v>
      </c>
      <c r="W134" s="33">
        <v>1.0494296956771776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0.45139382720215637</v>
      </c>
      <c r="C136" s="119">
        <f t="shared" si="26"/>
        <v>0.45574506882345323</v>
      </c>
      <c r="D136" s="119">
        <f t="shared" si="26"/>
        <v>0.46235576506480752</v>
      </c>
      <c r="E136" s="119">
        <f t="shared" si="26"/>
        <v>0.47005512067542843</v>
      </c>
      <c r="F136" s="119">
        <f t="shared" si="26"/>
        <v>0.4789308594080901</v>
      </c>
      <c r="G136" s="119">
        <f t="shared" si="26"/>
        <v>0.48714482387446961</v>
      </c>
      <c r="H136" s="119">
        <f t="shared" si="26"/>
        <v>0.49690152082244715</v>
      </c>
      <c r="I136" s="119">
        <f t="shared" si="26"/>
        <v>0.50890621070647912</v>
      </c>
      <c r="J136" s="119">
        <f t="shared" si="26"/>
        <v>0.51638108144347072</v>
      </c>
      <c r="K136" s="119">
        <f t="shared" si="26"/>
        <v>0.52512708683892717</v>
      </c>
      <c r="L136" s="119">
        <f t="shared" si="26"/>
        <v>0.53087036394038345</v>
      </c>
      <c r="M136" s="119">
        <f t="shared" si="26"/>
        <v>0.54304194551909646</v>
      </c>
      <c r="N136" s="119">
        <f t="shared" si="26"/>
        <v>0.55818770785012084</v>
      </c>
      <c r="O136" s="119">
        <f t="shared" si="26"/>
        <v>0.57588848654342106</v>
      </c>
      <c r="P136" s="119">
        <f t="shared" si="26"/>
        <v>0.58140829408471173</v>
      </c>
      <c r="Q136" s="119">
        <f t="shared" si="26"/>
        <v>0.58998914188208307</v>
      </c>
      <c r="R136" s="119">
        <f t="shared" ref="R136:V136" si="27">IF(R117=0,"",R117/R98)</f>
        <v>0.60027766982883157</v>
      </c>
      <c r="S136" s="119">
        <f t="shared" si="27"/>
        <v>0.61555264674745613</v>
      </c>
      <c r="T136" s="119">
        <f t="shared" si="27"/>
        <v>0.63084604995123972</v>
      </c>
      <c r="U136" s="119">
        <f t="shared" si="27"/>
        <v>0.64597405452235424</v>
      </c>
      <c r="V136" s="119">
        <f t="shared" si="27"/>
        <v>0.65901774823772141</v>
      </c>
      <c r="W136" s="119">
        <f t="shared" ref="W136" si="28">IF(W117=0,"",W117/W98)</f>
        <v>0.66982999378663433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0.44498263687211809</v>
      </c>
      <c r="C137" s="124">
        <f t="shared" si="29"/>
        <v>0.45137363932315999</v>
      </c>
      <c r="D137" s="124">
        <f t="shared" si="29"/>
        <v>0.45803812644724456</v>
      </c>
      <c r="E137" s="124">
        <f t="shared" si="29"/>
        <v>0.46540906591237607</v>
      </c>
      <c r="F137" s="124">
        <f t="shared" si="29"/>
        <v>0.47421136197378078</v>
      </c>
      <c r="G137" s="124">
        <f t="shared" si="29"/>
        <v>0.48262074399633975</v>
      </c>
      <c r="H137" s="124">
        <f t="shared" si="29"/>
        <v>0.49236464966173382</v>
      </c>
      <c r="I137" s="124">
        <f t="shared" si="29"/>
        <v>0.50368927292932897</v>
      </c>
      <c r="J137" s="124">
        <f t="shared" si="29"/>
        <v>0.51236700609288932</v>
      </c>
      <c r="K137" s="124">
        <f t="shared" si="29"/>
        <v>0.5217359608534593</v>
      </c>
      <c r="L137" s="124">
        <f t="shared" si="29"/>
        <v>0.52854648225436718</v>
      </c>
      <c r="M137" s="124">
        <f t="shared" si="29"/>
        <v>0.5406795393561481</v>
      </c>
      <c r="N137" s="124">
        <f t="shared" si="29"/>
        <v>0.55572986944885094</v>
      </c>
      <c r="O137" s="124">
        <f t="shared" si="29"/>
        <v>0.57455068851155489</v>
      </c>
      <c r="P137" s="124">
        <f t="shared" si="29"/>
        <v>0.58033356075892728</v>
      </c>
      <c r="Q137" s="124">
        <f t="shared" si="29"/>
        <v>0.587846281862345</v>
      </c>
      <c r="R137" s="124">
        <f t="shared" ref="R137:V137" si="30">IF(R118=0,"",R118/R99)</f>
        <v>0.59789988993922005</v>
      </c>
      <c r="S137" s="124">
        <f t="shared" si="30"/>
        <v>0.61310624752843057</v>
      </c>
      <c r="T137" s="124">
        <f t="shared" si="30"/>
        <v>0.62737392732409647</v>
      </c>
      <c r="U137" s="124">
        <f t="shared" si="30"/>
        <v>0.64199372470975524</v>
      </c>
      <c r="V137" s="124">
        <f t="shared" si="30"/>
        <v>0.65442255634954005</v>
      </c>
      <c r="W137" s="124">
        <f t="shared" ref="W137" si="31">IF(W118=0,"",W118/W99)</f>
        <v>0.66582550154321773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0.43899948664838878</v>
      </c>
      <c r="C138" s="111">
        <f t="shared" si="32"/>
        <v>0.44547968479229522</v>
      </c>
      <c r="D138" s="111">
        <f t="shared" si="32"/>
        <v>0.45226336330136724</v>
      </c>
      <c r="E138" s="111">
        <f t="shared" si="32"/>
        <v>0.45971649592410802</v>
      </c>
      <c r="F138" s="111">
        <f t="shared" si="32"/>
        <v>0.46860578167403505</v>
      </c>
      <c r="G138" s="111">
        <f t="shared" si="32"/>
        <v>0.4771031577294636</v>
      </c>
      <c r="H138" s="111">
        <f t="shared" si="32"/>
        <v>0.48695985627247546</v>
      </c>
      <c r="I138" s="111">
        <f t="shared" si="32"/>
        <v>0.4983784969004571</v>
      </c>
      <c r="J138" s="111">
        <f t="shared" si="32"/>
        <v>0.50713425809294943</v>
      </c>
      <c r="K138" s="111">
        <f t="shared" si="32"/>
        <v>0.51657428735693489</v>
      </c>
      <c r="L138" s="111">
        <f t="shared" si="32"/>
        <v>0.5236127900856139</v>
      </c>
      <c r="M138" s="111">
        <f t="shared" si="32"/>
        <v>0.53582056519905263</v>
      </c>
      <c r="N138" s="111">
        <f t="shared" si="32"/>
        <v>0.55099025156473236</v>
      </c>
      <c r="O138" s="111">
        <f t="shared" si="32"/>
        <v>0.56984586402005033</v>
      </c>
      <c r="P138" s="111">
        <f t="shared" si="32"/>
        <v>0.57561164235299311</v>
      </c>
      <c r="Q138" s="111">
        <f t="shared" si="32"/>
        <v>0.58331037276179409</v>
      </c>
      <c r="R138" s="111">
        <f t="shared" ref="R138:V138" si="33">IF(R119=0,"",R119/R100)</f>
        <v>0.59344429495066831</v>
      </c>
      <c r="S138" s="111">
        <f t="shared" si="33"/>
        <v>0.60868835614498173</v>
      </c>
      <c r="T138" s="111">
        <f t="shared" si="33"/>
        <v>0.62287145607343031</v>
      </c>
      <c r="U138" s="111">
        <f t="shared" si="33"/>
        <v>0.63761579053382689</v>
      </c>
      <c r="V138" s="111">
        <f t="shared" si="33"/>
        <v>0.65012718476628428</v>
      </c>
      <c r="W138" s="111">
        <f t="shared" ref="W138" si="34">IF(W119=0,"",W119/W100)</f>
        <v>0.66172403707185534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1.6812889119229022</v>
      </c>
      <c r="C140" s="124">
        <f t="shared" si="38"/>
        <v>1.9614556912267238</v>
      </c>
      <c r="D140" s="124">
        <f t="shared" si="38"/>
        <v>2.0911716383521468</v>
      </c>
      <c r="E140" s="124">
        <f t="shared" si="38"/>
        <v>2.1887044383252729</v>
      </c>
      <c r="F140" s="124">
        <f t="shared" si="38"/>
        <v>2.2625117970381181</v>
      </c>
      <c r="G140" s="124">
        <f t="shared" si="38"/>
        <v>2.3323528238368474</v>
      </c>
      <c r="H140" s="124">
        <f t="shared" si="38"/>
        <v>2.3918837814670928</v>
      </c>
      <c r="I140" s="124">
        <f t="shared" si="38"/>
        <v>2.4583533324315914</v>
      </c>
      <c r="J140" s="124">
        <f t="shared" si="38"/>
        <v>2.5061915496969061</v>
      </c>
      <c r="K140" s="124">
        <f t="shared" si="38"/>
        <v>2.5785592926986678</v>
      </c>
      <c r="L140" s="124">
        <f t="shared" si="38"/>
        <v>2.6252281017262433</v>
      </c>
      <c r="M140" s="124">
        <f t="shared" si="38"/>
        <v>2.6716516109097035</v>
      </c>
      <c r="N140" s="124">
        <f t="shared" si="38"/>
        <v>2.742085579850241</v>
      </c>
      <c r="O140" s="124">
        <f t="shared" si="38"/>
        <v>2.8400460358196646</v>
      </c>
      <c r="P140" s="124">
        <f t="shared" si="38"/>
        <v>2.973390735323441</v>
      </c>
      <c r="Q140" s="124">
        <f t="shared" si="38"/>
        <v>3.1573006749001231</v>
      </c>
      <c r="R140" s="124">
        <f t="shared" ref="R140:V140" si="39">IF(R121=0,"",R121/R102)</f>
        <v>3.291056185000047</v>
      </c>
      <c r="S140" s="124">
        <f t="shared" si="39"/>
        <v>3.4052711665986841</v>
      </c>
      <c r="T140" s="124">
        <f t="shared" si="39"/>
        <v>3.4886877240196141</v>
      </c>
      <c r="U140" s="124">
        <f t="shared" si="39"/>
        <v>3.5514718224856789</v>
      </c>
      <c r="V140" s="124">
        <f t="shared" si="39"/>
        <v>3.6113584893081572</v>
      </c>
      <c r="W140" s="124">
        <f t="shared" ref="W140" si="40">IF(W121=0,"",W121/W102)</f>
        <v>3.6578275292087361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1.6812889119229022</v>
      </c>
      <c r="C141" s="111">
        <f t="shared" si="41"/>
        <v>1.9614556912267238</v>
      </c>
      <c r="D141" s="111">
        <f t="shared" si="41"/>
        <v>2.0911716383521468</v>
      </c>
      <c r="E141" s="111">
        <f t="shared" si="41"/>
        <v>2.1887044383252729</v>
      </c>
      <c r="F141" s="111">
        <f t="shared" si="41"/>
        <v>2.2625117970381181</v>
      </c>
      <c r="G141" s="111">
        <f t="shared" si="41"/>
        <v>2.3323528238368474</v>
      </c>
      <c r="H141" s="111">
        <f t="shared" si="41"/>
        <v>2.3918837814670928</v>
      </c>
      <c r="I141" s="111">
        <f t="shared" si="41"/>
        <v>2.4583533324315914</v>
      </c>
      <c r="J141" s="111">
        <f t="shared" si="41"/>
        <v>2.5061915496969061</v>
      </c>
      <c r="K141" s="111">
        <f t="shared" si="41"/>
        <v>2.5785592926986678</v>
      </c>
      <c r="L141" s="111">
        <f t="shared" si="41"/>
        <v>2.6252281017262433</v>
      </c>
      <c r="M141" s="111">
        <f t="shared" si="41"/>
        <v>2.6716516109097035</v>
      </c>
      <c r="N141" s="111">
        <f t="shared" si="41"/>
        <v>2.742085579850241</v>
      </c>
      <c r="O141" s="111">
        <f t="shared" si="41"/>
        <v>2.8400460358196646</v>
      </c>
      <c r="P141" s="111">
        <f t="shared" si="41"/>
        <v>2.973390735323441</v>
      </c>
      <c r="Q141" s="111">
        <f t="shared" si="41"/>
        <v>3.1573006749001231</v>
      </c>
      <c r="R141" s="111">
        <f t="shared" ref="R141:V141" si="42">IF(R122=0,"",R122/R103)</f>
        <v>3.291056185000047</v>
      </c>
      <c r="S141" s="111">
        <f t="shared" si="42"/>
        <v>3.4052711665986841</v>
      </c>
      <c r="T141" s="111">
        <f t="shared" si="42"/>
        <v>3.4886877240196141</v>
      </c>
      <c r="U141" s="111">
        <f t="shared" si="42"/>
        <v>3.5514718224856789</v>
      </c>
      <c r="V141" s="111">
        <f t="shared" si="42"/>
        <v>3.6113584893081572</v>
      </c>
      <c r="W141" s="111">
        <f t="shared" ref="W141" si="43">IF(W122=0,"",W122/W103)</f>
        <v>3.6578275292087361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0.48254975475120326</v>
      </c>
      <c r="C142" s="124">
        <f t="shared" si="44"/>
        <v>0.48686292407999116</v>
      </c>
      <c r="D142" s="124">
        <f t="shared" si="44"/>
        <v>0.49091039548727827</v>
      </c>
      <c r="E142" s="124">
        <f t="shared" si="44"/>
        <v>0.49446273131474966</v>
      </c>
      <c r="F142" s="124">
        <f t="shared" si="44"/>
        <v>0.49940450639455719</v>
      </c>
      <c r="G142" s="124">
        <f t="shared" si="44"/>
        <v>0.50402321997153066</v>
      </c>
      <c r="H142" s="124">
        <f t="shared" si="44"/>
        <v>0.50983089175350516</v>
      </c>
      <c r="I142" s="124">
        <f t="shared" si="44"/>
        <v>0.51762077498891368</v>
      </c>
      <c r="J142" s="124">
        <f t="shared" si="44"/>
        <v>0.52180278094496446</v>
      </c>
      <c r="K142" s="124">
        <f t="shared" si="44"/>
        <v>0.52614086148503447</v>
      </c>
      <c r="L142" s="124">
        <f t="shared" si="44"/>
        <v>0.53350474924956792</v>
      </c>
      <c r="M142" s="124">
        <f t="shared" si="44"/>
        <v>0.54162251119148375</v>
      </c>
      <c r="N142" s="124">
        <f t="shared" si="44"/>
        <v>0.55213361179800535</v>
      </c>
      <c r="O142" s="124">
        <f t="shared" si="44"/>
        <v>0.56569809231480672</v>
      </c>
      <c r="P142" s="124">
        <f t="shared" si="44"/>
        <v>0.5746896356607587</v>
      </c>
      <c r="Q142" s="124">
        <f t="shared" si="44"/>
        <v>0.58443823301115305</v>
      </c>
      <c r="R142" s="124">
        <f t="shared" ref="R142:V142" si="45">IF(R123=0,"",R123/R104)</f>
        <v>0.59754071127151198</v>
      </c>
      <c r="S142" s="124">
        <f t="shared" si="45"/>
        <v>0.61676547508550594</v>
      </c>
      <c r="T142" s="124">
        <f t="shared" si="45"/>
        <v>0.63625438533649004</v>
      </c>
      <c r="U142" s="124">
        <f t="shared" si="45"/>
        <v>0.65428738680324028</v>
      </c>
      <c r="V142" s="124">
        <f t="shared" si="45"/>
        <v>0.66960211631051725</v>
      </c>
      <c r="W142" s="124">
        <f t="shared" ref="W142" si="46">IF(W123=0,"",W123/W104)</f>
        <v>0.6853887242255966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0.45676551903457391</v>
      </c>
      <c r="C143" s="111">
        <f t="shared" si="47"/>
        <v>0.46307155488059909</v>
      </c>
      <c r="D143" s="111">
        <f t="shared" si="47"/>
        <v>0.46769002426894851</v>
      </c>
      <c r="E143" s="111">
        <f t="shared" si="47"/>
        <v>0.47341057177319107</v>
      </c>
      <c r="F143" s="111">
        <f t="shared" si="47"/>
        <v>0.47988815580277572</v>
      </c>
      <c r="G143" s="111">
        <f t="shared" si="47"/>
        <v>0.48630295718157979</v>
      </c>
      <c r="H143" s="111">
        <f t="shared" si="47"/>
        <v>0.49320900255438543</v>
      </c>
      <c r="I143" s="111">
        <f t="shared" si="47"/>
        <v>0.50168868103030961</v>
      </c>
      <c r="J143" s="111">
        <f t="shared" si="47"/>
        <v>0.51030286437547467</v>
      </c>
      <c r="K143" s="111">
        <f t="shared" si="47"/>
        <v>0.51893535216340569</v>
      </c>
      <c r="L143" s="111">
        <f t="shared" si="47"/>
        <v>0.52896666093542211</v>
      </c>
      <c r="M143" s="111">
        <f t="shared" si="47"/>
        <v>0.53705322528271682</v>
      </c>
      <c r="N143" s="111">
        <f t="shared" si="47"/>
        <v>0.54872711842074506</v>
      </c>
      <c r="O143" s="111">
        <f t="shared" si="47"/>
        <v>0.56377750156599005</v>
      </c>
      <c r="P143" s="111">
        <f t="shared" si="47"/>
        <v>0.57388511933044262</v>
      </c>
      <c r="Q143" s="111">
        <f t="shared" si="47"/>
        <v>0.58321878285465267</v>
      </c>
      <c r="R143" s="111">
        <f t="shared" ref="R143:V143" si="48">IF(R124=0,"",R124/R105)</f>
        <v>0.59666079540368389</v>
      </c>
      <c r="S143" s="111">
        <f t="shared" si="48"/>
        <v>0.61575367861052455</v>
      </c>
      <c r="T143" s="111">
        <f t="shared" si="48"/>
        <v>0.63097460956971663</v>
      </c>
      <c r="U143" s="111">
        <f t="shared" si="48"/>
        <v>0.64686073484502071</v>
      </c>
      <c r="V143" s="111">
        <f t="shared" si="48"/>
        <v>0.6631602939479756</v>
      </c>
      <c r="W143" s="111">
        <f t="shared" ref="W143" si="49">IF(W124=0,"",W124/W105)</f>
        <v>0.67753732602393446</v>
      </c>
      <c r="DA143" s="63" t="s">
        <v>1970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>
        <f t="shared" si="50"/>
        <v>0.79269470348974169</v>
      </c>
      <c r="M144" s="111">
        <f t="shared" si="50"/>
        <v>0.81165907335047194</v>
      </c>
      <c r="N144" s="111">
        <f t="shared" si="50"/>
        <v>0.80327583185050344</v>
      </c>
      <c r="O144" s="111">
        <f t="shared" si="50"/>
        <v>0.78841523597743923</v>
      </c>
      <c r="P144" s="111">
        <f t="shared" si="50"/>
        <v>0.81498012170193634</v>
      </c>
      <c r="Q144" s="111">
        <f t="shared" si="50"/>
        <v>0.81428637301046236</v>
      </c>
      <c r="R144" s="111">
        <f t="shared" ref="R144:V144" si="51">IF(R125=0,"",R125/R106)</f>
        <v>0.814816766237354</v>
      </c>
      <c r="S144" s="111">
        <f t="shared" si="51"/>
        <v>0.84320770117380284</v>
      </c>
      <c r="T144" s="111">
        <f t="shared" si="51"/>
        <v>0.85921560751674864</v>
      </c>
      <c r="U144" s="111">
        <f t="shared" si="51"/>
        <v>0.87791813972226995</v>
      </c>
      <c r="V144" s="111">
        <f t="shared" si="51"/>
        <v>0.89884394924504685</v>
      </c>
      <c r="W144" s="111">
        <f t="shared" ref="W144" si="52">IF(W125=0,"",W125/W106)</f>
        <v>0.90574030848210207</v>
      </c>
      <c r="DA144" s="63" t="s">
        <v>1971</v>
      </c>
    </row>
    <row r="145" spans="1:105" ht="12" customHeight="1" x14ac:dyDescent="0.25">
      <c r="A145" s="100" t="s">
        <v>217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>
        <f t="shared" si="53"/>
        <v>0.57535590778503831</v>
      </c>
      <c r="M145" s="112">
        <f t="shared" si="53"/>
        <v>0.57535590778503831</v>
      </c>
      <c r="N145" s="112">
        <f t="shared" si="53"/>
        <v>0.57535590778503842</v>
      </c>
      <c r="O145" s="112">
        <f t="shared" si="53"/>
        <v>0.57535590778503809</v>
      </c>
      <c r="P145" s="112">
        <f t="shared" si="53"/>
        <v>0.58966980508373446</v>
      </c>
      <c r="Q145" s="112">
        <f t="shared" si="53"/>
        <v>0.59074003816175091</v>
      </c>
      <c r="R145" s="112">
        <f t="shared" ref="R145:V145" si="54">IF(R126=0,"",R126/R107)</f>
        <v>0.5923479547285263</v>
      </c>
      <c r="S145" s="112">
        <f t="shared" si="54"/>
        <v>0.61811853954468066</v>
      </c>
      <c r="T145" s="112">
        <f t="shared" si="54"/>
        <v>0.66068759597877824</v>
      </c>
      <c r="U145" s="112">
        <f t="shared" si="54"/>
        <v>0.68119706075433162</v>
      </c>
      <c r="V145" s="112">
        <f t="shared" si="54"/>
        <v>0.73256791799782617</v>
      </c>
      <c r="W145" s="112">
        <f t="shared" ref="W145" si="55">IF(W126=0,"",W126/W107)</f>
        <v>0.74711626664193898</v>
      </c>
      <c r="DA145" s="131" t="s">
        <v>1972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0.54880132325238962</v>
      </c>
      <c r="C147" s="112">
        <f t="shared" si="59"/>
        <v>0.55017906974969377</v>
      </c>
      <c r="D147" s="112">
        <f t="shared" si="59"/>
        <v>0.55363928900621562</v>
      </c>
      <c r="E147" s="112">
        <f t="shared" si="59"/>
        <v>0.55698838066239165</v>
      </c>
      <c r="F147" s="112">
        <f t="shared" si="59"/>
        <v>0.56120689556875503</v>
      </c>
      <c r="G147" s="112">
        <f t="shared" si="59"/>
        <v>0.56577739496697066</v>
      </c>
      <c r="H147" s="112">
        <f t="shared" si="59"/>
        <v>0.57162538186986989</v>
      </c>
      <c r="I147" s="112">
        <f t="shared" si="59"/>
        <v>0.57455138314965659</v>
      </c>
      <c r="J147" s="112">
        <f t="shared" si="59"/>
        <v>0.57497213466132635</v>
      </c>
      <c r="K147" s="112">
        <f t="shared" si="59"/>
        <v>0.57573677251257338</v>
      </c>
      <c r="L147" s="112">
        <f t="shared" si="59"/>
        <v>0.57864543320241923</v>
      </c>
      <c r="M147" s="112">
        <f t="shared" si="59"/>
        <v>0.5809361187827623</v>
      </c>
      <c r="N147" s="112">
        <f t="shared" si="59"/>
        <v>0.58157690940909923</v>
      </c>
      <c r="O147" s="112">
        <f t="shared" si="59"/>
        <v>0.58299293961490006</v>
      </c>
      <c r="P147" s="112">
        <f t="shared" si="59"/>
        <v>0.58865210052815509</v>
      </c>
      <c r="Q147" s="112">
        <f t="shared" si="59"/>
        <v>0.60937961021405851</v>
      </c>
      <c r="R147" s="112">
        <f t="shared" ref="R147:V147" si="60">IF(R128=0,"",R128/R109)</f>
        <v>0.61523197051621792</v>
      </c>
      <c r="S147" s="112">
        <f t="shared" si="60"/>
        <v>0.62532630600321071</v>
      </c>
      <c r="T147" s="112">
        <f t="shared" si="60"/>
        <v>0.65202674092125101</v>
      </c>
      <c r="U147" s="112">
        <f t="shared" si="60"/>
        <v>0.68297844786306883</v>
      </c>
      <c r="V147" s="112">
        <f t="shared" si="60"/>
        <v>0.68656171307779923</v>
      </c>
      <c r="W147" s="112">
        <f t="shared" ref="W147" si="61">IF(W128=0,"",W128/W109)</f>
        <v>0.69357308596057865</v>
      </c>
      <c r="DA147" s="131" t="s">
        <v>1974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>
        <f t="shared" si="62"/>
        <v>0.82235735054307701</v>
      </c>
      <c r="N148" s="113">
        <f t="shared" si="62"/>
        <v>0.81480384115843019</v>
      </c>
      <c r="O148" s="113">
        <f t="shared" si="62"/>
        <v>0.80017041534616495</v>
      </c>
      <c r="P148" s="113">
        <f t="shared" si="62"/>
        <v>0.81816502027845439</v>
      </c>
      <c r="Q148" s="113">
        <f t="shared" si="62"/>
        <v>0.82112007349686511</v>
      </c>
      <c r="R148" s="113">
        <f t="shared" ref="R148:V148" si="63">IF(R129=0,"",R129/R110)</f>
        <v>0.82035792596846346</v>
      </c>
      <c r="S148" s="113">
        <f t="shared" si="63"/>
        <v>0.86292187814078269</v>
      </c>
      <c r="T148" s="113">
        <f t="shared" si="63"/>
        <v>0.86970224958144027</v>
      </c>
      <c r="U148" s="113">
        <f t="shared" si="63"/>
        <v>0.87723317273594437</v>
      </c>
      <c r="V148" s="113">
        <f t="shared" si="63"/>
        <v>0.87800912792065444</v>
      </c>
      <c r="W148" s="113">
        <f t="shared" ref="W148" si="64">IF(W129=0,"",W129/W110)</f>
        <v>0.87968312829155726</v>
      </c>
      <c r="DA148" s="132" t="s">
        <v>1975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>
        <f t="shared" si="65"/>
        <v>0.59227155409122323</v>
      </c>
      <c r="N149" s="111">
        <f t="shared" si="65"/>
        <v>0.59227155409122345</v>
      </c>
      <c r="O149" s="111">
        <f t="shared" si="65"/>
        <v>0.59256599387672881</v>
      </c>
      <c r="P149" s="111">
        <f t="shared" si="65"/>
        <v>0.59255480383172343</v>
      </c>
      <c r="Q149" s="111">
        <f t="shared" si="65"/>
        <v>0.60085581211784489</v>
      </c>
      <c r="R149" s="111">
        <f t="shared" ref="R149:V149" si="66">IF(R130=0,"",R130/R111)</f>
        <v>0.60093786355962397</v>
      </c>
      <c r="S149" s="111">
        <f t="shared" si="66"/>
        <v>0.65445125606722976</v>
      </c>
      <c r="T149" s="111">
        <f t="shared" si="66"/>
        <v>0.67852983722450133</v>
      </c>
      <c r="U149" s="111">
        <f t="shared" si="66"/>
        <v>0.67960255496739996</v>
      </c>
      <c r="V149" s="111">
        <f t="shared" si="66"/>
        <v>0.6831246185152694</v>
      </c>
      <c r="W149" s="111">
        <f t="shared" ref="W149" si="67">IF(W130=0,"",W130/W111)</f>
        <v>0.68475984480294605</v>
      </c>
      <c r="DA149" s="63" t="s">
        <v>1976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0.57923906588929897</v>
      </c>
      <c r="C151" s="124">
        <f t="shared" si="71"/>
        <v>0.58236693285270524</v>
      </c>
      <c r="D151" s="124">
        <f t="shared" si="71"/>
        <v>0.58499185245834073</v>
      </c>
      <c r="E151" s="124">
        <f t="shared" si="71"/>
        <v>0.58536651757261837</v>
      </c>
      <c r="F151" s="124">
        <f t="shared" si="71"/>
        <v>0.58678517904460914</v>
      </c>
      <c r="G151" s="124">
        <f t="shared" si="71"/>
        <v>0.58726977330050834</v>
      </c>
      <c r="H151" s="124">
        <f t="shared" si="71"/>
        <v>0.58906768548902477</v>
      </c>
      <c r="I151" s="124">
        <f t="shared" si="71"/>
        <v>0.59039575158220026</v>
      </c>
      <c r="J151" s="124">
        <f t="shared" si="71"/>
        <v>0.59112837144485564</v>
      </c>
      <c r="K151" s="124">
        <f t="shared" si="71"/>
        <v>0.59124588073991791</v>
      </c>
      <c r="L151" s="124">
        <f t="shared" si="71"/>
        <v>0.59263702479810199</v>
      </c>
      <c r="M151" s="124">
        <f t="shared" si="71"/>
        <v>0.60141430125324935</v>
      </c>
      <c r="N151" s="124">
        <f t="shared" si="71"/>
        <v>0.60187159098847209</v>
      </c>
      <c r="O151" s="124">
        <f t="shared" si="71"/>
        <v>0.59762012905357431</v>
      </c>
      <c r="P151" s="124">
        <f t="shared" si="71"/>
        <v>0.59409354224883504</v>
      </c>
      <c r="Q151" s="124">
        <f t="shared" si="71"/>
        <v>0.59588251284780835</v>
      </c>
      <c r="R151" s="124">
        <f t="shared" ref="R151:V151" si="72">IF(R132=0,"",R132/R113)</f>
        <v>0.59575506072127526</v>
      </c>
      <c r="S151" s="124">
        <f t="shared" si="72"/>
        <v>0.59615665736914847</v>
      </c>
      <c r="T151" s="124">
        <f t="shared" si="72"/>
        <v>0.59528500611676416</v>
      </c>
      <c r="U151" s="124">
        <f t="shared" si="72"/>
        <v>0.60011133638993008</v>
      </c>
      <c r="V151" s="124">
        <f t="shared" si="72"/>
        <v>0.60413971121862864</v>
      </c>
      <c r="W151" s="124">
        <f t="shared" ref="W151" si="73">IF(W132=0,"",W132/W113)</f>
        <v>0.60765234378223643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0.57814888824905797</v>
      </c>
      <c r="C152" s="111">
        <f t="shared" si="74"/>
        <v>0.57919132460656697</v>
      </c>
      <c r="D152" s="111">
        <f t="shared" si="74"/>
        <v>0.58029938422758276</v>
      </c>
      <c r="E152" s="111">
        <f t="shared" si="74"/>
        <v>0.58160046498029838</v>
      </c>
      <c r="F152" s="111">
        <f t="shared" si="74"/>
        <v>0.58302762511673767</v>
      </c>
      <c r="G152" s="111">
        <f t="shared" si="74"/>
        <v>0.58451672683456668</v>
      </c>
      <c r="H152" s="111">
        <f t="shared" si="74"/>
        <v>0.58612621861427416</v>
      </c>
      <c r="I152" s="111">
        <f t="shared" si="74"/>
        <v>0.58701480357682012</v>
      </c>
      <c r="J152" s="111">
        <f t="shared" si="74"/>
        <v>0.58739701000022937</v>
      </c>
      <c r="K152" s="111">
        <f t="shared" si="74"/>
        <v>0.58798236244462709</v>
      </c>
      <c r="L152" s="111">
        <f t="shared" si="74"/>
        <v>0.58842368900949671</v>
      </c>
      <c r="M152" s="111">
        <f t="shared" si="74"/>
        <v>0.58897754692258153</v>
      </c>
      <c r="N152" s="111">
        <f t="shared" si="74"/>
        <v>0.58963797574799237</v>
      </c>
      <c r="O152" s="111">
        <f t="shared" si="74"/>
        <v>0.59023557960404804</v>
      </c>
      <c r="P152" s="111">
        <f t="shared" si="74"/>
        <v>0.59053184865676567</v>
      </c>
      <c r="Q152" s="111">
        <f t="shared" si="74"/>
        <v>0.59073295222159972</v>
      </c>
      <c r="R152" s="111">
        <f t="shared" ref="R152:V152" si="75">IF(R133=0,"",R133/R114)</f>
        <v>0.59111662186458203</v>
      </c>
      <c r="S152" s="111">
        <f t="shared" si="75"/>
        <v>0.59203073702637132</v>
      </c>
      <c r="T152" s="111">
        <f t="shared" si="75"/>
        <v>0.59341184686194148</v>
      </c>
      <c r="U152" s="111">
        <f t="shared" si="75"/>
        <v>0.59544958034370443</v>
      </c>
      <c r="V152" s="111">
        <f t="shared" si="75"/>
        <v>0.59805476499050281</v>
      </c>
      <c r="W152" s="111">
        <f t="shared" ref="W152" si="76">IF(W133=0,"",W133/W114)</f>
        <v>0.60110144722036274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0.73713773272296701</v>
      </c>
      <c r="C153" s="45">
        <f t="shared" si="77"/>
        <v>0.74405874954608664</v>
      </c>
      <c r="D153" s="45">
        <f t="shared" si="77"/>
        <v>0.74805549034164665</v>
      </c>
      <c r="E153" s="45">
        <f t="shared" si="77"/>
        <v>0.75240154407226589</v>
      </c>
      <c r="F153" s="45">
        <f t="shared" si="77"/>
        <v>0.75246276520089639</v>
      </c>
      <c r="G153" s="45">
        <f t="shared" si="77"/>
        <v>0.75349345028022263</v>
      </c>
      <c r="H153" s="45">
        <f t="shared" si="77"/>
        <v>0.75428492850460116</v>
      </c>
      <c r="I153" s="45">
        <f t="shared" si="77"/>
        <v>0.75534709961203639</v>
      </c>
      <c r="J153" s="45">
        <f t="shared" si="77"/>
        <v>0.75743769773199299</v>
      </c>
      <c r="K153" s="45">
        <f t="shared" si="77"/>
        <v>0.75860888906089552</v>
      </c>
      <c r="L153" s="45">
        <f t="shared" si="77"/>
        <v>0.76032020659526101</v>
      </c>
      <c r="M153" s="45">
        <f t="shared" si="77"/>
        <v>0.76578644981251642</v>
      </c>
      <c r="N153" s="45">
        <f t="shared" si="77"/>
        <v>0.76791803537601078</v>
      </c>
      <c r="O153" s="45">
        <f t="shared" si="77"/>
        <v>0.77481129933302284</v>
      </c>
      <c r="P153" s="45">
        <f t="shared" si="77"/>
        <v>0.78177216807877314</v>
      </c>
      <c r="Q153" s="45">
        <f t="shared" si="77"/>
        <v>0.78333033110860428</v>
      </c>
      <c r="R153" s="45">
        <f t="shared" ref="R153:V153" si="78">IF(R134=0,"",R134/R115)</f>
        <v>0.79752216578130841</v>
      </c>
      <c r="S153" s="45">
        <f t="shared" si="78"/>
        <v>0.80275673568069805</v>
      </c>
      <c r="T153" s="45">
        <f t="shared" si="78"/>
        <v>0.82111337884259994</v>
      </c>
      <c r="U153" s="45">
        <f t="shared" si="78"/>
        <v>0.83277233854783472</v>
      </c>
      <c r="V153" s="45">
        <f t="shared" si="78"/>
        <v>0.836557109165594</v>
      </c>
      <c r="W153" s="45">
        <f t="shared" ref="W153" si="79">IF(W134=0,"",W134/W115)</f>
        <v>0.83926396072879939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3857.2340400000003</v>
      </c>
      <c r="C155" s="117">
        <f t="shared" si="80"/>
        <v>3891.5167499999993</v>
      </c>
      <c r="D155" s="117">
        <f t="shared" si="80"/>
        <v>3765.5441999999998</v>
      </c>
      <c r="E155" s="117">
        <f t="shared" si="80"/>
        <v>3779.8833600000003</v>
      </c>
      <c r="F155" s="117">
        <f t="shared" si="80"/>
        <v>3493.7060400000009</v>
      </c>
      <c r="G155" s="117">
        <f t="shared" si="80"/>
        <v>3329.4620700000009</v>
      </c>
      <c r="H155" s="117">
        <f t="shared" si="80"/>
        <v>3014.1520200000014</v>
      </c>
      <c r="I155" s="117">
        <f t="shared" si="80"/>
        <v>2607.7580099999996</v>
      </c>
      <c r="J155" s="117">
        <f t="shared" si="80"/>
        <v>2776.7480400000009</v>
      </c>
      <c r="K155" s="117">
        <f t="shared" si="80"/>
        <v>2832.3880200000008</v>
      </c>
      <c r="L155" s="117">
        <f t="shared" si="80"/>
        <v>3129.0167700000011</v>
      </c>
      <c r="M155" s="117">
        <f t="shared" si="80"/>
        <v>2754.5324400000013</v>
      </c>
      <c r="N155" s="117">
        <f t="shared" si="80"/>
        <v>2545.6553100000006</v>
      </c>
      <c r="O155" s="117">
        <f t="shared" si="80"/>
        <v>2688.6429899999985</v>
      </c>
      <c r="P155" s="117">
        <f t="shared" si="80"/>
        <v>2435.8395599999994</v>
      </c>
      <c r="Q155" s="117">
        <f t="shared" si="80"/>
        <v>2467.4967900000006</v>
      </c>
      <c r="R155" s="117">
        <f t="shared" ref="R155:V155" si="81">R156+R159+R161+R170</f>
        <v>2508.3936900000008</v>
      </c>
      <c r="S155" s="117">
        <f t="shared" si="81"/>
        <v>2701.1645100000019</v>
      </c>
      <c r="T155" s="117">
        <f t="shared" si="81"/>
        <v>2627.951586480001</v>
      </c>
      <c r="U155" s="117">
        <f t="shared" si="81"/>
        <v>2630.6525995199991</v>
      </c>
      <c r="V155" s="117">
        <f t="shared" si="81"/>
        <v>2685.5937979199985</v>
      </c>
      <c r="W155" s="117">
        <f t="shared" ref="W155" si="82">W156+W159+W161+W170</f>
        <v>2885.3354692800012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3524.9920900241355</v>
      </c>
      <c r="C156" s="122">
        <f t="shared" si="83"/>
        <v>3650.108314303001</v>
      </c>
      <c r="D156" s="122">
        <f t="shared" si="83"/>
        <v>3522.2991608967413</v>
      </c>
      <c r="E156" s="122">
        <f t="shared" si="83"/>
        <v>3504.7118917657003</v>
      </c>
      <c r="F156" s="122">
        <f t="shared" si="83"/>
        <v>3214.4453643133861</v>
      </c>
      <c r="G156" s="122">
        <f t="shared" si="83"/>
        <v>3045.6817408136048</v>
      </c>
      <c r="H156" s="122">
        <f t="shared" si="83"/>
        <v>2724.9904919055857</v>
      </c>
      <c r="I156" s="122">
        <f t="shared" si="83"/>
        <v>2308.0036613488269</v>
      </c>
      <c r="J156" s="122">
        <f t="shared" si="83"/>
        <v>2467.2976878967779</v>
      </c>
      <c r="K156" s="122">
        <f t="shared" si="83"/>
        <v>2515.4477570111899</v>
      </c>
      <c r="L156" s="122">
        <f t="shared" si="83"/>
        <v>2943.378452199046</v>
      </c>
      <c r="M156" s="122">
        <f t="shared" si="83"/>
        <v>2548.5951850038027</v>
      </c>
      <c r="N156" s="122">
        <f t="shared" si="83"/>
        <v>2346.3054576607497</v>
      </c>
      <c r="O156" s="122">
        <f t="shared" si="83"/>
        <v>2464.0695102513273</v>
      </c>
      <c r="P156" s="122">
        <f t="shared" si="83"/>
        <v>2100.2129136657595</v>
      </c>
      <c r="Q156" s="122">
        <f t="shared" si="83"/>
        <v>2174.1798334874361</v>
      </c>
      <c r="R156" s="122">
        <f t="shared" ref="R156:V156" si="84">SUM(R157:R158)</f>
        <v>2227.3900039429677</v>
      </c>
      <c r="S156" s="122">
        <f t="shared" si="84"/>
        <v>2364.6911895597118</v>
      </c>
      <c r="T156" s="122">
        <f t="shared" si="84"/>
        <v>2205.5756473869296</v>
      </c>
      <c r="U156" s="122">
        <f t="shared" si="84"/>
        <v>2208.369796164995</v>
      </c>
      <c r="V156" s="122">
        <f t="shared" si="84"/>
        <v>2245.2827939373983</v>
      </c>
      <c r="W156" s="122">
        <f t="shared" ref="W156" si="85">SUM(W157:W158)</f>
        <v>2499.0243388307258</v>
      </c>
      <c r="DA156" s="130" t="s">
        <v>2132</v>
      </c>
    </row>
    <row r="157" spans="1:105" ht="12" customHeight="1" x14ac:dyDescent="0.25">
      <c r="A157" s="97" t="s">
        <v>217</v>
      </c>
      <c r="B157" s="98">
        <v>3524.9920900241355</v>
      </c>
      <c r="C157" s="98">
        <v>3650.108314303001</v>
      </c>
      <c r="D157" s="98">
        <v>3522.2991608967413</v>
      </c>
      <c r="E157" s="98">
        <v>3504.7118917657003</v>
      </c>
      <c r="F157" s="98">
        <v>3214.4453643133861</v>
      </c>
      <c r="G157" s="98">
        <v>3045.6817408136048</v>
      </c>
      <c r="H157" s="98">
        <v>2724.9904919055857</v>
      </c>
      <c r="I157" s="98">
        <v>2308.0036613488269</v>
      </c>
      <c r="J157" s="98">
        <v>2467.2976878967779</v>
      </c>
      <c r="K157" s="98">
        <v>2515.4477570111899</v>
      </c>
      <c r="L157" s="98">
        <v>2943.378452199046</v>
      </c>
      <c r="M157" s="98">
        <v>2548.5951850038027</v>
      </c>
      <c r="N157" s="98">
        <v>2346.3054576607497</v>
      </c>
      <c r="O157" s="98">
        <v>2464.0695102513273</v>
      </c>
      <c r="P157" s="98">
        <v>2100.2129136657595</v>
      </c>
      <c r="Q157" s="98">
        <v>2174.1798334874361</v>
      </c>
      <c r="R157" s="98">
        <v>2227.3900039429677</v>
      </c>
      <c r="S157" s="98">
        <v>2364.6911895597118</v>
      </c>
      <c r="T157" s="98">
        <v>2205.5756473869296</v>
      </c>
      <c r="U157" s="98">
        <v>2208.369796164995</v>
      </c>
      <c r="V157" s="98">
        <v>2245.2827939373983</v>
      </c>
      <c r="W157" s="98">
        <v>2499.0243388307258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234.75658088908347</v>
      </c>
      <c r="C161" s="122">
        <v>177.7878902380121</v>
      </c>
      <c r="D161" s="122">
        <v>182.29719421282741</v>
      </c>
      <c r="E161" s="122">
        <v>197.81069585399547</v>
      </c>
      <c r="F161" s="122">
        <v>198.33958413929466</v>
      </c>
      <c r="G161" s="122">
        <v>205.37912620865296</v>
      </c>
      <c r="H161" s="122">
        <v>215.98627724349731</v>
      </c>
      <c r="I161" s="122">
        <v>220.70625133695782</v>
      </c>
      <c r="J161" s="122">
        <v>233.15526373704941</v>
      </c>
      <c r="K161" s="122">
        <v>240.38224963862794</v>
      </c>
      <c r="L161" s="122">
        <v>142.06455510414017</v>
      </c>
      <c r="M161" s="122">
        <v>156.34426084278314</v>
      </c>
      <c r="N161" s="122">
        <v>153.25975994406835</v>
      </c>
      <c r="O161" s="122">
        <v>175.55087082188274</v>
      </c>
      <c r="P161" s="122">
        <v>267.77719522627217</v>
      </c>
      <c r="Q161" s="122">
        <v>231.60237932347613</v>
      </c>
      <c r="R161" s="122">
        <v>219.36726378445317</v>
      </c>
      <c r="S161" s="122">
        <v>255.74811085141187</v>
      </c>
      <c r="T161" s="122">
        <v>337.0071727685999</v>
      </c>
      <c r="U161" s="122">
        <v>334.26005668110594</v>
      </c>
      <c r="V161" s="122">
        <v>351.44659403775591</v>
      </c>
      <c r="W161" s="122">
        <v>282.4723812229343</v>
      </c>
      <c r="DA161" s="130" t="s">
        <v>2137</v>
      </c>
    </row>
    <row r="162" spans="1:105" ht="12" customHeight="1" x14ac:dyDescent="0.25">
      <c r="A162" s="97" t="s">
        <v>134</v>
      </c>
      <c r="B162" s="98">
        <v>234.75658088908347</v>
      </c>
      <c r="C162" s="98">
        <v>177.7878902380121</v>
      </c>
      <c r="D162" s="98">
        <v>182.29719421282741</v>
      </c>
      <c r="E162" s="98">
        <v>197.81069585399547</v>
      </c>
      <c r="F162" s="98">
        <v>198.33958413929466</v>
      </c>
      <c r="G162" s="98">
        <v>205.37912620865296</v>
      </c>
      <c r="H162" s="98">
        <v>215.98627724349731</v>
      </c>
      <c r="I162" s="98">
        <v>220.70625133695782</v>
      </c>
      <c r="J162" s="98">
        <v>233.15526373704941</v>
      </c>
      <c r="K162" s="98">
        <v>240.38224963862794</v>
      </c>
      <c r="L162" s="98">
        <v>141.93232245160445</v>
      </c>
      <c r="M162" s="98">
        <v>156.20850528282421</v>
      </c>
      <c r="N162" s="98">
        <v>153.1162113529717</v>
      </c>
      <c r="O162" s="98">
        <v>175.38235026766188</v>
      </c>
      <c r="P162" s="98">
        <v>267.57422995550598</v>
      </c>
      <c r="Q162" s="98">
        <v>231.45423079104981</v>
      </c>
      <c r="R162" s="98">
        <v>219.23834667317709</v>
      </c>
      <c r="S162" s="98">
        <v>255.60493697120492</v>
      </c>
      <c r="T162" s="98">
        <v>336.76785096286898</v>
      </c>
      <c r="U162" s="98">
        <v>334.08273570049067</v>
      </c>
      <c r="V162" s="98">
        <v>351.15460649756864</v>
      </c>
      <c r="W162" s="98">
        <v>282.27041590426853</v>
      </c>
      <c r="DA162" s="63" t="s">
        <v>2138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0.13223265253573099</v>
      </c>
      <c r="M163" s="98">
        <v>0.13575555995894203</v>
      </c>
      <c r="N163" s="98">
        <v>0.14354859109665949</v>
      </c>
      <c r="O163" s="98">
        <v>0.16852055422085327</v>
      </c>
      <c r="P163" s="98">
        <v>0.20296527076620002</v>
      </c>
      <c r="Q163" s="98">
        <v>0.14814853242630505</v>
      </c>
      <c r="R163" s="98">
        <v>0.12891711127608455</v>
      </c>
      <c r="S163" s="98">
        <v>0.14317388020695013</v>
      </c>
      <c r="T163" s="98">
        <v>0.23932180573094716</v>
      </c>
      <c r="U163" s="98">
        <v>0.17732098061528748</v>
      </c>
      <c r="V163" s="98">
        <v>0.29198754018729539</v>
      </c>
      <c r="W163" s="98">
        <v>0.20196531866574802</v>
      </c>
      <c r="DA163" s="63" t="s">
        <v>2139</v>
      </c>
    </row>
    <row r="164" spans="1:105" ht="12" customHeight="1" x14ac:dyDescent="0.25">
      <c r="A164" s="100" t="s">
        <v>217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0.13223265253573099</v>
      </c>
      <c r="M164" s="101">
        <v>0.13575555995894203</v>
      </c>
      <c r="N164" s="101">
        <v>0.14354859109665949</v>
      </c>
      <c r="O164" s="101">
        <v>0.16852055422085327</v>
      </c>
      <c r="P164" s="101">
        <v>0.20296527076620002</v>
      </c>
      <c r="Q164" s="101">
        <v>0.14814853242630505</v>
      </c>
      <c r="R164" s="101">
        <v>0.12891711127608455</v>
      </c>
      <c r="S164" s="101">
        <v>0.14317388020695013</v>
      </c>
      <c r="T164" s="101">
        <v>0.23932180573094716</v>
      </c>
      <c r="U164" s="101">
        <v>0.17732098061528748</v>
      </c>
      <c r="V164" s="101">
        <v>0.29198754018729539</v>
      </c>
      <c r="W164" s="101">
        <v>0.20196531866574802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97.485369086781205</v>
      </c>
      <c r="C170" s="122">
        <v>63.620545458986172</v>
      </c>
      <c r="D170" s="122">
        <v>60.947844890431021</v>
      </c>
      <c r="E170" s="122">
        <v>77.360772380304141</v>
      </c>
      <c r="F170" s="122">
        <v>80.92109154732006</v>
      </c>
      <c r="G170" s="122">
        <v>78.40120297774331</v>
      </c>
      <c r="H170" s="122">
        <v>73.17525085091863</v>
      </c>
      <c r="I170" s="122">
        <v>79.0480973142149</v>
      </c>
      <c r="J170" s="122">
        <v>76.295088366173474</v>
      </c>
      <c r="K170" s="122">
        <v>76.558013350183245</v>
      </c>
      <c r="L170" s="122">
        <v>43.573762696814647</v>
      </c>
      <c r="M170" s="122">
        <v>49.592994153415333</v>
      </c>
      <c r="N170" s="122">
        <v>46.090092395182779</v>
      </c>
      <c r="O170" s="122">
        <v>49.02260892678855</v>
      </c>
      <c r="P170" s="122">
        <v>67.849451107968179</v>
      </c>
      <c r="Q170" s="122">
        <v>61.714577189088345</v>
      </c>
      <c r="R170" s="122">
        <v>61.636422272579757</v>
      </c>
      <c r="S170" s="122">
        <v>80.725209588878229</v>
      </c>
      <c r="T170" s="122">
        <v>85.368766324471324</v>
      </c>
      <c r="U170" s="122">
        <v>88.022746673897771</v>
      </c>
      <c r="V170" s="122">
        <v>88.86440994484407</v>
      </c>
      <c r="W170" s="122">
        <v>103.83874922634094</v>
      </c>
      <c r="DA170" s="130" t="s">
        <v>2146</v>
      </c>
    </row>
    <row r="171" spans="1:105" ht="12" customHeight="1" x14ac:dyDescent="0.25">
      <c r="A171" s="97" t="s">
        <v>175</v>
      </c>
      <c r="B171" s="98">
        <v>97.485369086781205</v>
      </c>
      <c r="C171" s="98">
        <v>63.620545458986172</v>
      </c>
      <c r="D171" s="98">
        <v>60.947844890431021</v>
      </c>
      <c r="E171" s="98">
        <v>77.360772380304141</v>
      </c>
      <c r="F171" s="98">
        <v>80.92109154732006</v>
      </c>
      <c r="G171" s="98">
        <v>78.40120297774331</v>
      </c>
      <c r="H171" s="98">
        <v>73.17525085091863</v>
      </c>
      <c r="I171" s="98">
        <v>79.0480973142149</v>
      </c>
      <c r="J171" s="98">
        <v>76.295088366173474</v>
      </c>
      <c r="K171" s="98">
        <v>76.558013350183245</v>
      </c>
      <c r="L171" s="98">
        <v>43.573762696814647</v>
      </c>
      <c r="M171" s="98">
        <v>49.592994153415333</v>
      </c>
      <c r="N171" s="98">
        <v>46.090092395182779</v>
      </c>
      <c r="O171" s="98">
        <v>49.02260892678855</v>
      </c>
      <c r="P171" s="98">
        <v>67.849451107968179</v>
      </c>
      <c r="Q171" s="98">
        <v>61.714577189088345</v>
      </c>
      <c r="R171" s="98">
        <v>61.636422272579757</v>
      </c>
      <c r="S171" s="98">
        <v>80.725209588878229</v>
      </c>
      <c r="T171" s="98">
        <v>85.368766324471324</v>
      </c>
      <c r="U171" s="98">
        <v>88.022746673897771</v>
      </c>
      <c r="V171" s="98">
        <v>88.86440994484407</v>
      </c>
      <c r="W171" s="98">
        <v>103.83874922634094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20407.724285738055</v>
      </c>
      <c r="C174" s="117">
        <f t="shared" si="87"/>
        <v>20175.229572583579</v>
      </c>
      <c r="D174" s="117">
        <f t="shared" si="87"/>
        <v>19329.312606993019</v>
      </c>
      <c r="E174" s="117">
        <f t="shared" si="87"/>
        <v>19162.371189676076</v>
      </c>
      <c r="F174" s="117">
        <f t="shared" si="87"/>
        <v>17281.48145387843</v>
      </c>
      <c r="G174" s="117">
        <f t="shared" si="87"/>
        <v>16285.285829907902</v>
      </c>
      <c r="H174" s="117">
        <f t="shared" si="87"/>
        <v>14451.284805326932</v>
      </c>
      <c r="I174" s="117">
        <f t="shared" si="87"/>
        <v>12106.517943235949</v>
      </c>
      <c r="J174" s="117">
        <f t="shared" si="87"/>
        <v>13042.540545837168</v>
      </c>
      <c r="K174" s="117">
        <f t="shared" si="87"/>
        <v>13568.860846429909</v>
      </c>
      <c r="L174" s="117">
        <f t="shared" si="87"/>
        <v>16875.750130437224</v>
      </c>
      <c r="M174" s="117">
        <f t="shared" si="87"/>
        <v>15200.62092801666</v>
      </c>
      <c r="N174" s="117">
        <f t="shared" si="87"/>
        <v>14879.554121860689</v>
      </c>
      <c r="O174" s="117">
        <f t="shared" si="87"/>
        <v>15902.734445406204</v>
      </c>
      <c r="P174" s="117">
        <f t="shared" si="87"/>
        <v>14283.696313872713</v>
      </c>
      <c r="Q174" s="117">
        <f t="shared" si="87"/>
        <v>14488.087816658259</v>
      </c>
      <c r="R174" s="117">
        <f t="shared" ref="R174:V174" si="88">R175+R178+R180+R189</f>
        <v>14781.891310688236</v>
      </c>
      <c r="S174" s="117">
        <f t="shared" si="88"/>
        <v>15614.926886904417</v>
      </c>
      <c r="T174" s="117">
        <f t="shared" si="88"/>
        <v>15073.65641524401</v>
      </c>
      <c r="U174" s="117">
        <f t="shared" si="88"/>
        <v>14879.109642351472</v>
      </c>
      <c r="V174" s="117">
        <f t="shared" si="88"/>
        <v>15339.344585017987</v>
      </c>
      <c r="W174" s="117">
        <f t="shared" ref="W174" si="89">W175+W178+W180+W189</f>
        <v>16736.542490588075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18235.67495796191</v>
      </c>
      <c r="C175" s="122">
        <f t="shared" si="90"/>
        <v>18612.950125322648</v>
      </c>
      <c r="D175" s="122">
        <f t="shared" si="90"/>
        <v>17767.970045164704</v>
      </c>
      <c r="E175" s="122">
        <f t="shared" si="90"/>
        <v>17465.939278719601</v>
      </c>
      <c r="F175" s="122">
        <f t="shared" si="90"/>
        <v>15625.377187085116</v>
      </c>
      <c r="G175" s="122">
        <f t="shared" si="90"/>
        <v>14644.773742140835</v>
      </c>
      <c r="H175" s="122">
        <f t="shared" si="90"/>
        <v>12823.185650413339</v>
      </c>
      <c r="I175" s="122">
        <f t="shared" si="90"/>
        <v>10469.48188175703</v>
      </c>
      <c r="J175" s="122">
        <f t="shared" si="90"/>
        <v>11385.596158332753</v>
      </c>
      <c r="K175" s="122">
        <f t="shared" si="90"/>
        <v>11906.850088894576</v>
      </c>
      <c r="L175" s="122">
        <f t="shared" si="90"/>
        <v>15805.598482632598</v>
      </c>
      <c r="M175" s="122">
        <f t="shared" si="90"/>
        <v>13969.809386512972</v>
      </c>
      <c r="N175" s="122">
        <f t="shared" si="90"/>
        <v>13619.404167435961</v>
      </c>
      <c r="O175" s="122">
        <f t="shared" si="90"/>
        <v>14492.897345454909</v>
      </c>
      <c r="P175" s="122">
        <f t="shared" si="90"/>
        <v>12289.124204274993</v>
      </c>
      <c r="Q175" s="122">
        <f t="shared" si="90"/>
        <v>12723.904923215678</v>
      </c>
      <c r="R175" s="122">
        <f t="shared" ref="R175:V175" si="91">SUM(R176:R177)</f>
        <v>13090.421910991467</v>
      </c>
      <c r="S175" s="122">
        <f t="shared" si="91"/>
        <v>13632.948740892518</v>
      </c>
      <c r="T175" s="122">
        <f t="shared" si="91"/>
        <v>12576.147623144536</v>
      </c>
      <c r="U175" s="122">
        <f t="shared" si="91"/>
        <v>12314.360185022835</v>
      </c>
      <c r="V175" s="122">
        <f t="shared" si="91"/>
        <v>12630.163287204001</v>
      </c>
      <c r="W175" s="122">
        <f t="shared" ref="W175" si="92">SUM(W176:W177)</f>
        <v>14168.669727057872</v>
      </c>
      <c r="DA175" s="130" t="s">
        <v>2300</v>
      </c>
    </row>
    <row r="176" spans="1:105" ht="12" customHeight="1" x14ac:dyDescent="0.25">
      <c r="A176" s="97" t="s">
        <v>217</v>
      </c>
      <c r="B176" s="98">
        <v>18041.188892249167</v>
      </c>
      <c r="C176" s="98">
        <v>18415.11448483252</v>
      </c>
      <c r="D176" s="98">
        <v>17580.643122481015</v>
      </c>
      <c r="E176" s="98">
        <v>17281.913520011658</v>
      </c>
      <c r="F176" s="98">
        <v>15460.547944471318</v>
      </c>
      <c r="G176" s="98">
        <v>14490.242683719684</v>
      </c>
      <c r="H176" s="98">
        <v>12688.095502244747</v>
      </c>
      <c r="I176" s="98">
        <v>10358.639198441459</v>
      </c>
      <c r="J176" s="98">
        <v>11264.715459067445</v>
      </c>
      <c r="K176" s="98">
        <v>11779.717272158543</v>
      </c>
      <c r="L176" s="98">
        <v>15641.908199112522</v>
      </c>
      <c r="M176" s="98">
        <v>13823.575112222634</v>
      </c>
      <c r="N176" s="98">
        <v>13475.641650501822</v>
      </c>
      <c r="O176" s="98">
        <v>14334.380821538616</v>
      </c>
      <c r="P176" s="98">
        <v>12152.390383171341</v>
      </c>
      <c r="Q176" s="98">
        <v>12585.397812975647</v>
      </c>
      <c r="R176" s="98">
        <v>12946.959114773752</v>
      </c>
      <c r="S176" s="98">
        <v>13479.033344509107</v>
      </c>
      <c r="T176" s="98">
        <v>12426.003212096277</v>
      </c>
      <c r="U176" s="98">
        <v>12165.591400676189</v>
      </c>
      <c r="V176" s="98">
        <v>12475.103385109302</v>
      </c>
      <c r="W176" s="98">
        <v>13996.880117802255</v>
      </c>
      <c r="DA176" s="63" t="s">
        <v>2301</v>
      </c>
    </row>
    <row r="177" spans="1:105" ht="12" customHeight="1" x14ac:dyDescent="0.25">
      <c r="A177" s="97" t="s">
        <v>53</v>
      </c>
      <c r="B177" s="98">
        <v>194.48606571274308</v>
      </c>
      <c r="C177" s="98">
        <v>197.83564049012793</v>
      </c>
      <c r="D177" s="98">
        <v>187.32692268368902</v>
      </c>
      <c r="E177" s="98">
        <v>184.0257587079426</v>
      </c>
      <c r="F177" s="98">
        <v>164.82924261379767</v>
      </c>
      <c r="G177" s="98">
        <v>154.53105842115022</v>
      </c>
      <c r="H177" s="98">
        <v>135.09014816859289</v>
      </c>
      <c r="I177" s="98">
        <v>110.84268331557095</v>
      </c>
      <c r="J177" s="98">
        <v>120.88069926530815</v>
      </c>
      <c r="K177" s="98">
        <v>127.13281673603365</v>
      </c>
      <c r="L177" s="98">
        <v>163.6902835200757</v>
      </c>
      <c r="M177" s="98">
        <v>146.23427429033774</v>
      </c>
      <c r="N177" s="98">
        <v>143.76251693413923</v>
      </c>
      <c r="O177" s="98">
        <v>158.5165239162929</v>
      </c>
      <c r="P177" s="98">
        <v>136.73382110365174</v>
      </c>
      <c r="Q177" s="98">
        <v>138.5071102400305</v>
      </c>
      <c r="R177" s="98">
        <v>143.46279621771507</v>
      </c>
      <c r="S177" s="98">
        <v>153.91539638341058</v>
      </c>
      <c r="T177" s="98">
        <v>150.1444110482592</v>
      </c>
      <c r="U177" s="98">
        <v>148.7687843466463</v>
      </c>
      <c r="V177" s="98">
        <v>155.05990209469925</v>
      </c>
      <c r="W177" s="98">
        <v>171.78960925561731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0.55486517614445863</v>
      </c>
      <c r="C178" s="122">
        <f t="shared" si="93"/>
        <v>1.0133889788595372</v>
      </c>
      <c r="D178" s="122">
        <f t="shared" si="93"/>
        <v>1.67999565685756</v>
      </c>
      <c r="E178" s="122">
        <f t="shared" si="93"/>
        <v>2.5279478082685944</v>
      </c>
      <c r="F178" s="122">
        <f t="shared" si="93"/>
        <v>2.8682003569797097</v>
      </c>
      <c r="G178" s="122">
        <f t="shared" si="93"/>
        <v>3.8282526794008538</v>
      </c>
      <c r="H178" s="122">
        <f t="shared" si="93"/>
        <v>5.1267168644856298</v>
      </c>
      <c r="I178" s="122">
        <f t="shared" si="93"/>
        <v>7.2160170450490577</v>
      </c>
      <c r="J178" s="122">
        <f t="shared" si="93"/>
        <v>6.0617957709922052</v>
      </c>
      <c r="K178" s="122">
        <f t="shared" si="93"/>
        <v>7.2579237850382254</v>
      </c>
      <c r="L178" s="122">
        <f t="shared" si="93"/>
        <v>9.5013809535284253</v>
      </c>
      <c r="M178" s="122">
        <f t="shared" si="93"/>
        <v>8.1918946009000599</v>
      </c>
      <c r="N178" s="122">
        <f t="shared" si="93"/>
        <v>12.314026578982023</v>
      </c>
      <c r="O178" s="122">
        <f t="shared" si="93"/>
        <v>10.672232952114793</v>
      </c>
      <c r="P178" s="122">
        <f t="shared" si="93"/>
        <v>7.8567249736668128</v>
      </c>
      <c r="Q178" s="122">
        <f t="shared" si="93"/>
        <v>12.77087477459218</v>
      </c>
      <c r="R178" s="122">
        <f t="shared" si="93"/>
        <v>13.517677496115054</v>
      </c>
      <c r="S178" s="122">
        <f t="shared" si="93"/>
        <v>14.56702606578056</v>
      </c>
      <c r="T178" s="122">
        <f t="shared" si="93"/>
        <v>17.538224381409712</v>
      </c>
      <c r="U178" s="122">
        <f t="shared" si="93"/>
        <v>18.807980075276792</v>
      </c>
      <c r="V178" s="122">
        <f t="shared" si="93"/>
        <v>21.256305738703023</v>
      </c>
      <c r="W178" s="122">
        <f t="shared" si="93"/>
        <v>21.287327452168118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0.55486517614445863</v>
      </c>
      <c r="C179" s="98">
        <f>RES_hhdet_fech!C67</f>
        <v>1.0133889788595372</v>
      </c>
      <c r="D179" s="98">
        <f>RES_hhdet_fech!D67</f>
        <v>1.67999565685756</v>
      </c>
      <c r="E179" s="98">
        <f>RES_hhdet_fech!E67</f>
        <v>2.5279478082685944</v>
      </c>
      <c r="F179" s="98">
        <f>RES_hhdet_fech!F67</f>
        <v>2.8682003569797097</v>
      </c>
      <c r="G179" s="98">
        <f>RES_hhdet_fech!G67</f>
        <v>3.8282526794008538</v>
      </c>
      <c r="H179" s="98">
        <f>RES_hhdet_fech!H67</f>
        <v>5.1267168644856298</v>
      </c>
      <c r="I179" s="98">
        <f>RES_hhdet_fech!I67</f>
        <v>7.2160170450490577</v>
      </c>
      <c r="J179" s="98">
        <f>RES_hhdet_fech!J67</f>
        <v>6.0617957709922052</v>
      </c>
      <c r="K179" s="98">
        <f>RES_hhdet_fech!K67</f>
        <v>7.2579237850382254</v>
      </c>
      <c r="L179" s="98">
        <f>RES_hhdet_fech!L67</f>
        <v>9.5013809535284253</v>
      </c>
      <c r="M179" s="98">
        <f>RES_hhdet_fech!M67</f>
        <v>8.1918946009000599</v>
      </c>
      <c r="N179" s="98">
        <f>RES_hhdet_fech!N67</f>
        <v>12.314026578982023</v>
      </c>
      <c r="O179" s="98">
        <f>RES_hhdet_fech!O67</f>
        <v>10.672232952114793</v>
      </c>
      <c r="P179" s="98">
        <f>RES_hhdet_fech!P67</f>
        <v>7.8567249736668128</v>
      </c>
      <c r="Q179" s="98">
        <f>RES_hhdet_fech!Q67</f>
        <v>12.77087477459218</v>
      </c>
      <c r="R179" s="98">
        <f>RES_hhdet_fech!R67</f>
        <v>13.517677496115054</v>
      </c>
      <c r="S179" s="98">
        <f>RES_hhdet_fech!S67</f>
        <v>14.56702606578056</v>
      </c>
      <c r="T179" s="98">
        <f>RES_hhdet_fech!T67</f>
        <v>17.538224381409712</v>
      </c>
      <c r="U179" s="98">
        <f>RES_hhdet_fech!U67</f>
        <v>18.807980075276792</v>
      </c>
      <c r="V179" s="98">
        <f>RES_hhdet_fech!V67</f>
        <v>21.256305738703023</v>
      </c>
      <c r="W179" s="98">
        <f>RES_hhdet_fech!W67</f>
        <v>21.287327452168118</v>
      </c>
      <c r="DA179" s="63" t="s">
        <v>2304</v>
      </c>
    </row>
    <row r="180" spans="1:105" ht="12" customHeight="1" x14ac:dyDescent="0.25">
      <c r="A180" s="121" t="s">
        <v>55</v>
      </c>
      <c r="B180" s="122">
        <v>1669.1118074987944</v>
      </c>
      <c r="C180" s="122">
        <v>1233.9910266020145</v>
      </c>
      <c r="D180" s="122">
        <v>1246.7031072418481</v>
      </c>
      <c r="E180" s="122">
        <v>1303.8332337747154</v>
      </c>
      <c r="F180" s="122">
        <v>1255.201954335472</v>
      </c>
      <c r="G180" s="122">
        <v>1257.5017017725966</v>
      </c>
      <c r="H180" s="122">
        <v>1276.1879494997293</v>
      </c>
      <c r="I180" s="122">
        <v>1267.7694940287597</v>
      </c>
      <c r="J180" s="122">
        <v>1294.7337770368488</v>
      </c>
      <c r="K180" s="122">
        <v>1289.244488962694</v>
      </c>
      <c r="L180" s="122">
        <v>823.26909862688535</v>
      </c>
      <c r="M180" s="122">
        <v>933.27480469068428</v>
      </c>
      <c r="N180" s="122">
        <v>963.62179373560389</v>
      </c>
      <c r="O180" s="122">
        <v>1102.0975338031647</v>
      </c>
      <c r="P180" s="122">
        <v>1586.6699007906818</v>
      </c>
      <c r="Q180" s="122">
        <v>1384.3586408756764</v>
      </c>
      <c r="R180" s="122">
        <v>1311.4467024250171</v>
      </c>
      <c r="S180" s="122">
        <v>1498.0780735716828</v>
      </c>
      <c r="T180" s="122">
        <v>1995.0216923408302</v>
      </c>
      <c r="U180" s="122">
        <v>2051.3209498292927</v>
      </c>
      <c r="V180" s="122">
        <v>2181.2552329228065</v>
      </c>
      <c r="W180" s="122">
        <v>1948.5412511566078</v>
      </c>
      <c r="DA180" s="130" t="s">
        <v>2305</v>
      </c>
    </row>
    <row r="181" spans="1:105" ht="12" customHeight="1" x14ac:dyDescent="0.25">
      <c r="A181" s="97" t="s">
        <v>134</v>
      </c>
      <c r="B181" s="98">
        <v>1832.0322216523782</v>
      </c>
      <c r="C181" s="98">
        <v>1296.28127239387</v>
      </c>
      <c r="D181" s="98">
        <v>1302.9509215272258</v>
      </c>
      <c r="E181" s="98">
        <v>1364.4890794243634</v>
      </c>
      <c r="F181" s="98">
        <v>1308.8451032899077</v>
      </c>
      <c r="G181" s="98">
        <v>1309.1335689026839</v>
      </c>
      <c r="H181" s="98">
        <v>1327.6131020582111</v>
      </c>
      <c r="I181" s="98">
        <v>1283.2931000359545</v>
      </c>
      <c r="J181" s="98">
        <v>1341.7134571408649</v>
      </c>
      <c r="K181" s="98">
        <v>1381.814711842633</v>
      </c>
      <c r="L181" s="98">
        <v>824.60580801927847</v>
      </c>
      <c r="M181" s="98">
        <v>940.28630945327563</v>
      </c>
      <c r="N181" s="98">
        <v>962.8551411005518</v>
      </c>
      <c r="O181" s="98">
        <v>1095.0395664327864</v>
      </c>
      <c r="P181" s="98">
        <v>1598.4953014495661</v>
      </c>
      <c r="Q181" s="98">
        <v>1385.8200991618489</v>
      </c>
      <c r="R181" s="98">
        <v>1309.6406909917075</v>
      </c>
      <c r="S181" s="98">
        <v>1500.8960552844142</v>
      </c>
      <c r="T181" s="98">
        <v>2028.4158344416699</v>
      </c>
      <c r="U181" s="98">
        <v>2074.1440740038479</v>
      </c>
      <c r="V181" s="98">
        <v>2258.464949757355</v>
      </c>
      <c r="W181" s="98">
        <v>1917.6589730089283</v>
      </c>
      <c r="DA181" s="63" t="s">
        <v>2306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550.34180874519609</v>
      </c>
      <c r="M182" s="98">
        <v>622.40587221682517</v>
      </c>
      <c r="N182" s="98">
        <v>658.20119681207746</v>
      </c>
      <c r="O182" s="98">
        <v>784.01967840118368</v>
      </c>
      <c r="P182" s="98">
        <v>1126.2262919535569</v>
      </c>
      <c r="Q182" s="98">
        <v>993.57333192277838</v>
      </c>
      <c r="R182" s="98">
        <v>960.48113498787927</v>
      </c>
      <c r="S182" s="98">
        <v>1096.9770764993718</v>
      </c>
      <c r="T182" s="98">
        <v>1488.288614258656</v>
      </c>
      <c r="U182" s="98">
        <v>1526.4971859329219</v>
      </c>
      <c r="V182" s="98">
        <v>1661.1313648541409</v>
      </c>
      <c r="W182" s="98">
        <v>1430.1233033186027</v>
      </c>
      <c r="DA182" s="63" t="s">
        <v>2307</v>
      </c>
    </row>
    <row r="183" spans="1:105" ht="12" customHeight="1" x14ac:dyDescent="0.25">
      <c r="A183" s="100" t="s">
        <v>217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268.66916068188493</v>
      </c>
      <c r="M183" s="101">
        <v>276.05352546876753</v>
      </c>
      <c r="N183" s="101">
        <v>304.92378274348425</v>
      </c>
      <c r="O183" s="101">
        <v>390.64859651829033</v>
      </c>
      <c r="P183" s="101">
        <v>507.8209063211853</v>
      </c>
      <c r="Q183" s="101">
        <v>450.86283623411595</v>
      </c>
      <c r="R183" s="101">
        <v>436.31573693350128</v>
      </c>
      <c r="S183" s="101">
        <v>450.39514979047186</v>
      </c>
      <c r="T183" s="101">
        <v>617.50706993028291</v>
      </c>
      <c r="U183" s="101">
        <v>584.55425978304584</v>
      </c>
      <c r="V183" s="101">
        <v>628.32210479692617</v>
      </c>
      <c r="W183" s="101">
        <v>533.06307848792915</v>
      </c>
      <c r="DA183" s="131" t="s">
        <v>2308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281.67264806331116</v>
      </c>
      <c r="M184" s="104">
        <v>346.35234674805764</v>
      </c>
      <c r="N184" s="104">
        <v>353.27741406859326</v>
      </c>
      <c r="O184" s="104">
        <v>393.37108188289324</v>
      </c>
      <c r="P184" s="104">
        <v>618.40538563237158</v>
      </c>
      <c r="Q184" s="104">
        <v>542.7104956886626</v>
      </c>
      <c r="R184" s="104">
        <v>524.1653980543781</v>
      </c>
      <c r="S184" s="104">
        <v>646.58192670889991</v>
      </c>
      <c r="T184" s="104">
        <v>870.781544328373</v>
      </c>
      <c r="U184" s="104">
        <v>941.9429261498758</v>
      </c>
      <c r="V184" s="104">
        <v>1032.8092600572147</v>
      </c>
      <c r="W184" s="104">
        <v>897.06022483067375</v>
      </c>
      <c r="DA184" s="132" t="s">
        <v>2309</v>
      </c>
    </row>
    <row r="185" spans="1:105" ht="12" customHeight="1" x14ac:dyDescent="0.25">
      <c r="A185" s="106" t="s">
        <v>122</v>
      </c>
      <c r="B185" s="101">
        <v>1358.6594783931373</v>
      </c>
      <c r="C185" s="101">
        <v>1094.0762962538829</v>
      </c>
      <c r="D185" s="101">
        <v>1116.4963911280634</v>
      </c>
      <c r="E185" s="101">
        <v>1151.7682381315319</v>
      </c>
      <c r="F185" s="101">
        <v>1111.0071774899739</v>
      </c>
      <c r="G185" s="101">
        <v>1105.5491209166555</v>
      </c>
      <c r="H185" s="101">
        <v>1115.5453706522021</v>
      </c>
      <c r="I185" s="101">
        <v>1215.2401675200451</v>
      </c>
      <c r="J185" s="101">
        <v>1114.3353025436204</v>
      </c>
      <c r="K185" s="101">
        <v>882.37451493027049</v>
      </c>
      <c r="L185" s="101">
        <v>817.11523754468976</v>
      </c>
      <c r="M185" s="101">
        <v>878.20351071106404</v>
      </c>
      <c r="N185" s="101">
        <v>984.32826449786717</v>
      </c>
      <c r="O185" s="101">
        <v>1217.9360992146517</v>
      </c>
      <c r="P185" s="101">
        <v>1236.9693753100389</v>
      </c>
      <c r="Q185" s="101">
        <v>1370.0883313372847</v>
      </c>
      <c r="R185" s="101">
        <v>1413.7476037090466</v>
      </c>
      <c r="S185" s="101">
        <v>1465.5594348117718</v>
      </c>
      <c r="T185" s="101">
        <v>1701.9446556813737</v>
      </c>
      <c r="U185" s="101">
        <v>1970.1047205279881</v>
      </c>
      <c r="V185" s="101">
        <v>1776.4471376825361</v>
      </c>
      <c r="W185" s="101">
        <v>2174.9760570890094</v>
      </c>
      <c r="DA185" s="131" t="s">
        <v>2310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617.29554226897426</v>
      </c>
      <c r="N186" s="104">
        <v>698.61593623108865</v>
      </c>
      <c r="O186" s="104">
        <v>882.17165727185557</v>
      </c>
      <c r="P186" s="104">
        <v>885.90204407716521</v>
      </c>
      <c r="Q186" s="104">
        <v>1015.2410519823462</v>
      </c>
      <c r="R186" s="104">
        <v>1059.8028572140481</v>
      </c>
      <c r="S186" s="104">
        <v>1058.3476338768901</v>
      </c>
      <c r="T186" s="104">
        <v>1279.7129962770689</v>
      </c>
      <c r="U186" s="104">
        <v>1536.0172108259178</v>
      </c>
      <c r="V186" s="104">
        <v>1388.8216188650097</v>
      </c>
      <c r="W186" s="104">
        <v>1712.4622448504567</v>
      </c>
      <c r="DA186" s="132" t="s">
        <v>2311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268.94865130686264</v>
      </c>
      <c r="N187" s="98">
        <v>317.32146528832556</v>
      </c>
      <c r="O187" s="98">
        <v>432.66883278438161</v>
      </c>
      <c r="P187" s="98">
        <v>395.3610982163039</v>
      </c>
      <c r="Q187" s="98">
        <v>454.9890748131993</v>
      </c>
      <c r="R187" s="98">
        <v>477.08155184230463</v>
      </c>
      <c r="S187" s="98">
        <v>419.84324490618496</v>
      </c>
      <c r="T187" s="98">
        <v>518.69113810336273</v>
      </c>
      <c r="U187" s="98">
        <v>588.55637746079765</v>
      </c>
      <c r="V187" s="98">
        <v>534.66936956146935</v>
      </c>
      <c r="W187" s="98">
        <v>653.59091100063563</v>
      </c>
      <c r="DA187" s="63" t="s">
        <v>2312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348.34689096211162</v>
      </c>
      <c r="N188" s="98">
        <v>381.2944709427631</v>
      </c>
      <c r="O188" s="98">
        <v>449.50282448747419</v>
      </c>
      <c r="P188" s="98">
        <v>490.54094586086137</v>
      </c>
      <c r="Q188" s="98">
        <v>560.25197716914681</v>
      </c>
      <c r="R188" s="98">
        <v>582.72130537174371</v>
      </c>
      <c r="S188" s="98">
        <v>638.50438897070501</v>
      </c>
      <c r="T188" s="98">
        <v>761.02185817370594</v>
      </c>
      <c r="U188" s="98">
        <v>947.46083336512027</v>
      </c>
      <c r="V188" s="98">
        <v>854.15224930354043</v>
      </c>
      <c r="W188" s="98">
        <v>1058.8713338498208</v>
      </c>
      <c r="DA188" s="63" t="s">
        <v>2313</v>
      </c>
    </row>
    <row r="189" spans="1:105" ht="12" customHeight="1" x14ac:dyDescent="0.25">
      <c r="A189" s="121" t="s">
        <v>54</v>
      </c>
      <c r="B189" s="122">
        <v>502.38265510120738</v>
      </c>
      <c r="C189" s="122">
        <v>327.27503168005575</v>
      </c>
      <c r="D189" s="122">
        <v>312.95945892961015</v>
      </c>
      <c r="E189" s="122">
        <v>390.07072937348835</v>
      </c>
      <c r="F189" s="122">
        <v>398.03411210086551</v>
      </c>
      <c r="G189" s="122">
        <v>379.18213331506951</v>
      </c>
      <c r="H189" s="122">
        <v>346.7844885493771</v>
      </c>
      <c r="I189" s="122">
        <v>362.05055040510803</v>
      </c>
      <c r="J189" s="122">
        <v>356.14881469657303</v>
      </c>
      <c r="K189" s="122">
        <v>365.50834478759992</v>
      </c>
      <c r="L189" s="122">
        <v>237.38116822421276</v>
      </c>
      <c r="M189" s="122">
        <v>289.34484221210448</v>
      </c>
      <c r="N189" s="122">
        <v>284.21413411014208</v>
      </c>
      <c r="O189" s="122">
        <v>297.06733319601648</v>
      </c>
      <c r="P189" s="122">
        <v>400.04548383337413</v>
      </c>
      <c r="Q189" s="122">
        <v>367.05337779231189</v>
      </c>
      <c r="R189" s="122">
        <v>366.50501977563749</v>
      </c>
      <c r="S189" s="122">
        <v>469.33304637443422</v>
      </c>
      <c r="T189" s="122">
        <v>484.9488753772348</v>
      </c>
      <c r="U189" s="122">
        <v>494.6205274240674</v>
      </c>
      <c r="V189" s="122">
        <v>506.6697591524773</v>
      </c>
      <c r="W189" s="122">
        <v>598.04418492142815</v>
      </c>
      <c r="DA189" s="130" t="s">
        <v>2314</v>
      </c>
    </row>
    <row r="190" spans="1:105" ht="12" customHeight="1" x14ac:dyDescent="0.25">
      <c r="A190" s="97" t="s">
        <v>175</v>
      </c>
      <c r="B190" s="98">
        <v>505.60222365326734</v>
      </c>
      <c r="C190" s="98">
        <v>328.08961784472558</v>
      </c>
      <c r="D190" s="98">
        <v>314.77734589847773</v>
      </c>
      <c r="E190" s="98">
        <v>393.19196573847148</v>
      </c>
      <c r="F190" s="98">
        <v>400.81748829420616</v>
      </c>
      <c r="G190" s="98">
        <v>380.92782206585269</v>
      </c>
      <c r="H190" s="98">
        <v>348.66243005400173</v>
      </c>
      <c r="I190" s="98">
        <v>363.57353015238203</v>
      </c>
      <c r="J190" s="98">
        <v>359.45917817628117</v>
      </c>
      <c r="K190" s="98">
        <v>369.53448903439772</v>
      </c>
      <c r="L190" s="98">
        <v>238.17160828107325</v>
      </c>
      <c r="M190" s="98">
        <v>294.4816109663272</v>
      </c>
      <c r="N190" s="98">
        <v>287.7848544111614</v>
      </c>
      <c r="O190" s="98">
        <v>300.35865830739351</v>
      </c>
      <c r="P190" s="98">
        <v>403.63184979985169</v>
      </c>
      <c r="Q190" s="98">
        <v>369.82673955052087</v>
      </c>
      <c r="R190" s="98">
        <v>368.70333659276281</v>
      </c>
      <c r="S190" s="98">
        <v>472.57695989435058</v>
      </c>
      <c r="T190" s="98">
        <v>486.73135476108513</v>
      </c>
      <c r="U190" s="98">
        <v>498.91878317574458</v>
      </c>
      <c r="V190" s="98">
        <v>511.48246607173087</v>
      </c>
      <c r="W190" s="98">
        <v>604.59663793745881</v>
      </c>
      <c r="DA190" s="63" t="s">
        <v>2315</v>
      </c>
    </row>
    <row r="191" spans="1:105" ht="12" customHeight="1" x14ac:dyDescent="0.25">
      <c r="A191" s="109" t="s">
        <v>120</v>
      </c>
      <c r="B191" s="33">
        <v>261.34523207913622</v>
      </c>
      <c r="C191" s="33">
        <v>290.54516784075952</v>
      </c>
      <c r="D191" s="33">
        <v>260.65033157028751</v>
      </c>
      <c r="E191" s="33">
        <v>288.49646446886737</v>
      </c>
      <c r="F191" s="33">
        <v>304.73029448315424</v>
      </c>
      <c r="G191" s="33">
        <v>297.00259352020066</v>
      </c>
      <c r="H191" s="33">
        <v>266.23917514947141</v>
      </c>
      <c r="I191" s="33">
        <v>300.61380877255124</v>
      </c>
      <c r="J191" s="33">
        <v>252.50466453016634</v>
      </c>
      <c r="K191" s="33">
        <v>234.49000138876053</v>
      </c>
      <c r="L191" s="33">
        <v>209.68555989170449</v>
      </c>
      <c r="M191" s="33">
        <v>235.1357965659389</v>
      </c>
      <c r="N191" s="33">
        <v>243.24905294714139</v>
      </c>
      <c r="O191" s="33">
        <v>235.21977800478865</v>
      </c>
      <c r="P191" s="33">
        <v>272.47422075041231</v>
      </c>
      <c r="Q191" s="33">
        <v>288.34359166184379</v>
      </c>
      <c r="R191" s="33">
        <v>291.02637539033373</v>
      </c>
      <c r="S191" s="33">
        <v>349.27858052426302</v>
      </c>
      <c r="T191" s="33">
        <v>336.41764927615492</v>
      </c>
      <c r="U191" s="33">
        <v>345.89614551668586</v>
      </c>
      <c r="V191" s="33">
        <v>372.71743272615629</v>
      </c>
      <c r="W191" s="33">
        <v>432.37041524304522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9211.920769825696</v>
      </c>
      <c r="C193" s="117">
        <f t="shared" si="94"/>
        <v>9194.7613900860724</v>
      </c>
      <c r="D193" s="117">
        <f t="shared" si="94"/>
        <v>8937.0191185830863</v>
      </c>
      <c r="E193" s="117">
        <f t="shared" si="94"/>
        <v>9007.3707019905396</v>
      </c>
      <c r="F193" s="117">
        <f t="shared" si="94"/>
        <v>8276.6347645509704</v>
      </c>
      <c r="G193" s="117">
        <f t="shared" si="94"/>
        <v>7933.2926973558779</v>
      </c>
      <c r="H193" s="117">
        <f t="shared" si="94"/>
        <v>7180.8653976052747</v>
      </c>
      <c r="I193" s="117">
        <f t="shared" si="94"/>
        <v>6161.0821713422019</v>
      </c>
      <c r="J193" s="117">
        <f t="shared" si="94"/>
        <v>6734.9211918297106</v>
      </c>
      <c r="K193" s="117">
        <f t="shared" si="94"/>
        <v>7125.3763680085176</v>
      </c>
      <c r="L193" s="117">
        <f t="shared" si="94"/>
        <v>8958.8356135121812</v>
      </c>
      <c r="M193" s="117">
        <f t="shared" si="94"/>
        <v>8254.5747618484584</v>
      </c>
      <c r="N193" s="117">
        <f t="shared" si="94"/>
        <v>8305.5842091132363</v>
      </c>
      <c r="O193" s="117">
        <f t="shared" si="94"/>
        <v>9158.2016716669077</v>
      </c>
      <c r="P193" s="117">
        <f t="shared" si="94"/>
        <v>8304.6595070728181</v>
      </c>
      <c r="Q193" s="117">
        <f t="shared" si="94"/>
        <v>8547.8144984624687</v>
      </c>
      <c r="R193" s="117">
        <f t="shared" ref="R193:V193" si="95">R194+R197+R199+R208</f>
        <v>8873.2392716429895</v>
      </c>
      <c r="S193" s="117">
        <f t="shared" si="95"/>
        <v>9611.8095740020271</v>
      </c>
      <c r="T193" s="117">
        <f t="shared" si="95"/>
        <v>9509.1566078788474</v>
      </c>
      <c r="U193" s="117">
        <f t="shared" si="95"/>
        <v>9611.5187833524342</v>
      </c>
      <c r="V193" s="117">
        <f t="shared" si="95"/>
        <v>10108.900327861038</v>
      </c>
      <c r="W193" s="117">
        <f t="shared" ref="W193" si="96">W194+W197+W199+W208</f>
        <v>11210.638152480349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8114.558727936741</v>
      </c>
      <c r="C194" s="122">
        <f t="shared" si="97"/>
        <v>8401.3950366073495</v>
      </c>
      <c r="D194" s="122">
        <f t="shared" si="97"/>
        <v>8138.4077102580031</v>
      </c>
      <c r="E194" s="122">
        <f t="shared" si="97"/>
        <v>8128.8064849911689</v>
      </c>
      <c r="F194" s="122">
        <f t="shared" si="97"/>
        <v>7409.7313972416759</v>
      </c>
      <c r="G194" s="122">
        <f t="shared" si="97"/>
        <v>7067.8715990900691</v>
      </c>
      <c r="H194" s="122">
        <f t="shared" si="97"/>
        <v>6313.6833103131366</v>
      </c>
      <c r="I194" s="122">
        <f t="shared" si="97"/>
        <v>5273.3657169689805</v>
      </c>
      <c r="J194" s="122">
        <f t="shared" si="97"/>
        <v>5833.6038162276554</v>
      </c>
      <c r="K194" s="122">
        <f t="shared" si="97"/>
        <v>6212.2318718675097</v>
      </c>
      <c r="L194" s="122">
        <f t="shared" si="97"/>
        <v>8353.9934779204232</v>
      </c>
      <c r="M194" s="122">
        <f t="shared" si="97"/>
        <v>7553.1901039930262</v>
      </c>
      <c r="N194" s="122">
        <f t="shared" si="97"/>
        <v>7568.7096999403248</v>
      </c>
      <c r="O194" s="122">
        <f t="shared" si="97"/>
        <v>8326.9041483584042</v>
      </c>
      <c r="P194" s="122">
        <f t="shared" si="97"/>
        <v>7131.791208075625</v>
      </c>
      <c r="Q194" s="122">
        <f t="shared" si="97"/>
        <v>7479.7001998823225</v>
      </c>
      <c r="R194" s="122">
        <f t="shared" ref="R194:V194" si="98">SUM(R195:R196)</f>
        <v>7826.7618198397531</v>
      </c>
      <c r="S194" s="122">
        <f t="shared" si="98"/>
        <v>8358.4460452760541</v>
      </c>
      <c r="T194" s="122">
        <f t="shared" si="98"/>
        <v>7889.9471249397884</v>
      </c>
      <c r="U194" s="122">
        <f t="shared" si="98"/>
        <v>7905.7419626003193</v>
      </c>
      <c r="V194" s="122">
        <f t="shared" si="98"/>
        <v>8265.4637455241518</v>
      </c>
      <c r="W194" s="122">
        <f t="shared" ref="W194" si="99">SUM(W195:W196)</f>
        <v>9433.8616272185118</v>
      </c>
      <c r="DA194" s="130" t="s">
        <v>2468</v>
      </c>
    </row>
    <row r="195" spans="1:105" ht="12" customHeight="1" x14ac:dyDescent="0.25">
      <c r="A195" s="97" t="s">
        <v>217</v>
      </c>
      <c r="B195" s="98">
        <v>7920.0726622239981</v>
      </c>
      <c r="C195" s="98">
        <v>8203.5593961172217</v>
      </c>
      <c r="D195" s="98">
        <v>7951.0807875743139</v>
      </c>
      <c r="E195" s="98">
        <v>7944.7807262832266</v>
      </c>
      <c r="F195" s="98">
        <v>7244.9021546278782</v>
      </c>
      <c r="G195" s="98">
        <v>6913.3405406689189</v>
      </c>
      <c r="H195" s="98">
        <v>6178.5931621445434</v>
      </c>
      <c r="I195" s="98">
        <v>5162.5230336534096</v>
      </c>
      <c r="J195" s="98">
        <v>5712.7231169623474</v>
      </c>
      <c r="K195" s="98">
        <v>6085.0990551314762</v>
      </c>
      <c r="L195" s="98">
        <v>8190.3031944003469</v>
      </c>
      <c r="M195" s="98">
        <v>7406.9558297026888</v>
      </c>
      <c r="N195" s="98">
        <v>7424.9471830061857</v>
      </c>
      <c r="O195" s="98">
        <v>8168.3876244421108</v>
      </c>
      <c r="P195" s="98">
        <v>6995.0573869719738</v>
      </c>
      <c r="Q195" s="98">
        <v>7341.1930896422919</v>
      </c>
      <c r="R195" s="98">
        <v>7683.2990236220385</v>
      </c>
      <c r="S195" s="98">
        <v>8204.5306488926435</v>
      </c>
      <c r="T195" s="98">
        <v>7739.8027138915295</v>
      </c>
      <c r="U195" s="98">
        <v>7756.9731782536728</v>
      </c>
      <c r="V195" s="98">
        <v>8110.4038434294534</v>
      </c>
      <c r="W195" s="98">
        <v>9262.0720179628952</v>
      </c>
      <c r="DA195" s="63" t="s">
        <v>2469</v>
      </c>
    </row>
    <row r="196" spans="1:105" ht="12" customHeight="1" x14ac:dyDescent="0.25">
      <c r="A196" s="97" t="s">
        <v>53</v>
      </c>
      <c r="B196" s="98">
        <v>194.48606571274308</v>
      </c>
      <c r="C196" s="98">
        <v>197.83564049012793</v>
      </c>
      <c r="D196" s="98">
        <v>187.32692268368902</v>
      </c>
      <c r="E196" s="98">
        <v>184.0257587079426</v>
      </c>
      <c r="F196" s="98">
        <v>164.82924261379767</v>
      </c>
      <c r="G196" s="98">
        <v>154.53105842115022</v>
      </c>
      <c r="H196" s="98">
        <v>135.09014816859289</v>
      </c>
      <c r="I196" s="98">
        <v>110.84268331557095</v>
      </c>
      <c r="J196" s="98">
        <v>120.88069926530815</v>
      </c>
      <c r="K196" s="98">
        <v>127.13281673603365</v>
      </c>
      <c r="L196" s="98">
        <v>163.6902835200757</v>
      </c>
      <c r="M196" s="98">
        <v>146.23427429033774</v>
      </c>
      <c r="N196" s="98">
        <v>143.76251693413923</v>
      </c>
      <c r="O196" s="98">
        <v>158.5165239162929</v>
      </c>
      <c r="P196" s="98">
        <v>136.73382110365174</v>
      </c>
      <c r="Q196" s="98">
        <v>138.5071102400305</v>
      </c>
      <c r="R196" s="98">
        <v>143.46279621771507</v>
      </c>
      <c r="S196" s="98">
        <v>153.91539638341058</v>
      </c>
      <c r="T196" s="98">
        <v>150.1444110482592</v>
      </c>
      <c r="U196" s="98">
        <v>148.7687843466463</v>
      </c>
      <c r="V196" s="98">
        <v>155.05990209469925</v>
      </c>
      <c r="W196" s="98">
        <v>171.78960925561731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0.93288866826382644</v>
      </c>
      <c r="C197" s="122">
        <f t="shared" si="100"/>
        <v>1.9877175800104769</v>
      </c>
      <c r="D197" s="122">
        <f t="shared" si="100"/>
        <v>3.5131592701753149</v>
      </c>
      <c r="E197" s="122">
        <f t="shared" si="100"/>
        <v>5.5329305878121202</v>
      </c>
      <c r="F197" s="122">
        <f t="shared" si="100"/>
        <v>6.4893371439355354</v>
      </c>
      <c r="G197" s="122">
        <f t="shared" si="100"/>
        <v>8.9288359471615593</v>
      </c>
      <c r="H197" s="122">
        <f t="shared" si="100"/>
        <v>12.262510920337004</v>
      </c>
      <c r="I197" s="122">
        <f t="shared" si="100"/>
        <v>17.739519549579512</v>
      </c>
      <c r="J197" s="122">
        <f t="shared" si="100"/>
        <v>15.192021337249104</v>
      </c>
      <c r="K197" s="122">
        <f t="shared" si="100"/>
        <v>18.714986821608999</v>
      </c>
      <c r="L197" s="122">
        <f t="shared" si="100"/>
        <v>24.94329228440931</v>
      </c>
      <c r="M197" s="122">
        <f t="shared" si="100"/>
        <v>21.885888406897148</v>
      </c>
      <c r="N197" s="122">
        <f t="shared" si="100"/>
        <v>33.766114712119204</v>
      </c>
      <c r="O197" s="122">
        <f t="shared" si="100"/>
        <v>30.309632888997612</v>
      </c>
      <c r="P197" s="122">
        <f t="shared" si="100"/>
        <v>23.361113246685207</v>
      </c>
      <c r="Q197" s="122">
        <f t="shared" si="100"/>
        <v>40.32149154488485</v>
      </c>
      <c r="R197" s="122">
        <f t="shared" si="100"/>
        <v>44.487436130425401</v>
      </c>
      <c r="S197" s="122">
        <f t="shared" si="100"/>
        <v>49.604673844894009</v>
      </c>
      <c r="T197" s="122">
        <f t="shared" si="100"/>
        <v>61.185388100525557</v>
      </c>
      <c r="U197" s="122">
        <f t="shared" si="100"/>
        <v>66.796011275217609</v>
      </c>
      <c r="V197" s="122">
        <f t="shared" si="100"/>
        <v>76.764140180794854</v>
      </c>
      <c r="W197" s="122">
        <f t="shared" si="100"/>
        <v>77.865372377821402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0.93288866826382644</v>
      </c>
      <c r="C198" s="98">
        <f>RES_hhdet_tesh!C67</f>
        <v>1.9877175800104769</v>
      </c>
      <c r="D198" s="98">
        <f>RES_hhdet_tesh!D67</f>
        <v>3.5131592701753149</v>
      </c>
      <c r="E198" s="98">
        <f>RES_hhdet_tesh!E67</f>
        <v>5.5329305878121202</v>
      </c>
      <c r="F198" s="98">
        <f>RES_hhdet_tesh!F67</f>
        <v>6.4893371439355354</v>
      </c>
      <c r="G198" s="98">
        <f>RES_hhdet_tesh!G67</f>
        <v>8.9288359471615593</v>
      </c>
      <c r="H198" s="98">
        <f>RES_hhdet_tesh!H67</f>
        <v>12.262510920337004</v>
      </c>
      <c r="I198" s="98">
        <f>RES_hhdet_tesh!I67</f>
        <v>17.739519549579512</v>
      </c>
      <c r="J198" s="98">
        <f>RES_hhdet_tesh!J67</f>
        <v>15.192021337249104</v>
      </c>
      <c r="K198" s="98">
        <f>RES_hhdet_tesh!K67</f>
        <v>18.714986821608999</v>
      </c>
      <c r="L198" s="98">
        <f>RES_hhdet_tesh!L67</f>
        <v>24.94329228440931</v>
      </c>
      <c r="M198" s="98">
        <f>RES_hhdet_tesh!M67</f>
        <v>21.885888406897148</v>
      </c>
      <c r="N198" s="98">
        <f>RES_hhdet_tesh!N67</f>
        <v>33.766114712119204</v>
      </c>
      <c r="O198" s="98">
        <f>RES_hhdet_tesh!O67</f>
        <v>30.309632888997612</v>
      </c>
      <c r="P198" s="98">
        <f>RES_hhdet_tesh!P67</f>
        <v>23.361113246685207</v>
      </c>
      <c r="Q198" s="98">
        <f>RES_hhdet_tesh!Q67</f>
        <v>40.32149154488485</v>
      </c>
      <c r="R198" s="98">
        <f>RES_hhdet_tesh!R67</f>
        <v>44.487436130425401</v>
      </c>
      <c r="S198" s="98">
        <f>RES_hhdet_tesh!S67</f>
        <v>49.604673844894009</v>
      </c>
      <c r="T198" s="98">
        <f>RES_hhdet_tesh!T67</f>
        <v>61.185388100525557</v>
      </c>
      <c r="U198" s="98">
        <f>RES_hhdet_tesh!U67</f>
        <v>66.796011275217609</v>
      </c>
      <c r="V198" s="98">
        <f>RES_hhdet_tesh!V67</f>
        <v>76.764140180794854</v>
      </c>
      <c r="W198" s="98">
        <f>RES_hhdet_tesh!W67</f>
        <v>77.865372377821402</v>
      </c>
      <c r="DA198" s="63" t="s">
        <v>2472</v>
      </c>
    </row>
    <row r="199" spans="1:105" ht="12" customHeight="1" x14ac:dyDescent="0.25">
      <c r="A199" s="121" t="s">
        <v>55</v>
      </c>
      <c r="B199" s="122">
        <v>805.42949336088088</v>
      </c>
      <c r="C199" s="122">
        <v>600.78447949992687</v>
      </c>
      <c r="D199" s="122">
        <v>612.01951543131429</v>
      </c>
      <c r="E199" s="122">
        <v>644.69694195118825</v>
      </c>
      <c r="F199" s="122">
        <v>626.85351243038997</v>
      </c>
      <c r="G199" s="122">
        <v>633.81005684710362</v>
      </c>
      <c r="H199" s="122">
        <v>650.64004033852427</v>
      </c>
      <c r="I199" s="122">
        <v>656.22382800646949</v>
      </c>
      <c r="J199" s="122">
        <v>675.59568544120543</v>
      </c>
      <c r="K199" s="122">
        <v>678.32420608766506</v>
      </c>
      <c r="L199" s="122">
        <v>439.21797402785427</v>
      </c>
      <c r="M199" s="122">
        <v>505.48264334830992</v>
      </c>
      <c r="N199" s="122">
        <v>532.04798138251147</v>
      </c>
      <c r="O199" s="122">
        <v>623.45447241730335</v>
      </c>
      <c r="P199" s="122">
        <v>911.84274719928897</v>
      </c>
      <c r="Q199" s="122">
        <v>809.07211792710177</v>
      </c>
      <c r="R199" s="122">
        <v>783.64279536172353</v>
      </c>
      <c r="S199" s="122">
        <v>923.96283476161841</v>
      </c>
      <c r="T199" s="122">
        <v>1269.3413005932794</v>
      </c>
      <c r="U199" s="122">
        <v>1342.1534237585488</v>
      </c>
      <c r="V199" s="122">
        <v>1460.5731201785018</v>
      </c>
      <c r="W199" s="122">
        <v>1335.5082022311751</v>
      </c>
      <c r="DA199" s="130" t="s">
        <v>2473</v>
      </c>
    </row>
    <row r="200" spans="1:105" ht="12" customHeight="1" x14ac:dyDescent="0.25">
      <c r="A200" s="97" t="s">
        <v>134</v>
      </c>
      <c r="B200" s="98">
        <v>836.80914861111228</v>
      </c>
      <c r="C200" s="98">
        <v>600.27098437003076</v>
      </c>
      <c r="D200" s="98">
        <v>609.37714811031708</v>
      </c>
      <c r="E200" s="98">
        <v>645.96355526856291</v>
      </c>
      <c r="F200" s="98">
        <v>628.09926284928736</v>
      </c>
      <c r="G200" s="98">
        <v>636.63552590305062</v>
      </c>
      <c r="H200" s="98">
        <v>654.79073384426374</v>
      </c>
      <c r="I200" s="98">
        <v>643.81362273233515</v>
      </c>
      <c r="J200" s="98">
        <v>684.68022035010381</v>
      </c>
      <c r="K200" s="98">
        <v>717.07250411463167</v>
      </c>
      <c r="L200" s="98">
        <v>436.18898085591343</v>
      </c>
      <c r="M200" s="98">
        <v>504.98379518106441</v>
      </c>
      <c r="N200" s="98">
        <v>528.3447270327058</v>
      </c>
      <c r="O200" s="98">
        <v>617.35867087938129</v>
      </c>
      <c r="P200" s="98">
        <v>917.3526668215361</v>
      </c>
      <c r="Q200" s="98">
        <v>808.23631148868753</v>
      </c>
      <c r="R200" s="98">
        <v>781.41125638014239</v>
      </c>
      <c r="S200" s="98">
        <v>924.18226725340321</v>
      </c>
      <c r="T200" s="98">
        <v>1279.8788891818638</v>
      </c>
      <c r="U200" s="98">
        <v>1341.6823598845738</v>
      </c>
      <c r="V200" s="98">
        <v>1497.7242799522874</v>
      </c>
      <c r="W200" s="98">
        <v>1299.2855327982736</v>
      </c>
      <c r="DA200" s="63" t="s">
        <v>2474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436.2530369012814</v>
      </c>
      <c r="M201" s="98">
        <v>505.18137349140062</v>
      </c>
      <c r="N201" s="98">
        <v>528.71711389421841</v>
      </c>
      <c r="O201" s="98">
        <v>618.13305975762523</v>
      </c>
      <c r="P201" s="98">
        <v>917.85204048023036</v>
      </c>
      <c r="Q201" s="98">
        <v>809.05322477131949</v>
      </c>
      <c r="R201" s="98">
        <v>782.61613244280716</v>
      </c>
      <c r="S201" s="98">
        <v>924.97951891539401</v>
      </c>
      <c r="T201" s="98">
        <v>1278.760805860511</v>
      </c>
      <c r="U201" s="98">
        <v>1340.1395697655107</v>
      </c>
      <c r="V201" s="98">
        <v>1493.0978762003108</v>
      </c>
      <c r="W201" s="98">
        <v>1295.3203219152344</v>
      </c>
      <c r="DA201" s="63" t="s">
        <v>2475</v>
      </c>
    </row>
    <row r="202" spans="1:105" ht="12" customHeight="1" x14ac:dyDescent="0.25">
      <c r="A202" s="100" t="s">
        <v>217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154.58038883797025</v>
      </c>
      <c r="M202" s="101">
        <v>158.82902674334292</v>
      </c>
      <c r="N202" s="101">
        <v>175.43969982562518</v>
      </c>
      <c r="O202" s="101">
        <v>224.761977874732</v>
      </c>
      <c r="P202" s="101">
        <v>299.44665484785867</v>
      </c>
      <c r="Q202" s="101">
        <v>266.34272908265689</v>
      </c>
      <c r="R202" s="101">
        <v>258.45073438842917</v>
      </c>
      <c r="S202" s="101">
        <v>278.3975922064941</v>
      </c>
      <c r="T202" s="101">
        <v>407.97926153213785</v>
      </c>
      <c r="U202" s="101">
        <v>398.19664361563485</v>
      </c>
      <c r="V202" s="101">
        <v>460.28861614309619</v>
      </c>
      <c r="W202" s="101">
        <v>398.26009708456058</v>
      </c>
      <c r="DA202" s="131" t="s">
        <v>2476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281.67264806331116</v>
      </c>
      <c r="M203" s="104">
        <v>346.35234674805764</v>
      </c>
      <c r="N203" s="104">
        <v>353.27741406859326</v>
      </c>
      <c r="O203" s="104">
        <v>393.37108188289324</v>
      </c>
      <c r="P203" s="104">
        <v>618.40538563237158</v>
      </c>
      <c r="Q203" s="104">
        <v>542.7104956886626</v>
      </c>
      <c r="R203" s="104">
        <v>524.1653980543781</v>
      </c>
      <c r="S203" s="104">
        <v>646.58192670889991</v>
      </c>
      <c r="T203" s="104">
        <v>870.781544328373</v>
      </c>
      <c r="U203" s="104">
        <v>941.9429261498758</v>
      </c>
      <c r="V203" s="104">
        <v>1032.8092600572147</v>
      </c>
      <c r="W203" s="104">
        <v>897.06022483067375</v>
      </c>
      <c r="DA203" s="132" t="s">
        <v>2477</v>
      </c>
    </row>
    <row r="204" spans="1:105" ht="12" customHeight="1" x14ac:dyDescent="0.25">
      <c r="A204" s="106" t="s">
        <v>122</v>
      </c>
      <c r="B204" s="101">
        <v>745.63411959155519</v>
      </c>
      <c r="C204" s="101">
        <v>601.93787890815167</v>
      </c>
      <c r="D204" s="101">
        <v>618.13626816214662</v>
      </c>
      <c r="E204" s="101">
        <v>641.52152585525778</v>
      </c>
      <c r="F204" s="101">
        <v>623.50488903375299</v>
      </c>
      <c r="G204" s="101">
        <v>625.4947016402499</v>
      </c>
      <c r="H204" s="101">
        <v>637.67404849223067</v>
      </c>
      <c r="I204" s="101">
        <v>698.2179191076624</v>
      </c>
      <c r="J204" s="101">
        <v>640.7117476319803</v>
      </c>
      <c r="K204" s="101">
        <v>508.01545537330151</v>
      </c>
      <c r="L204" s="101">
        <v>472.82000060534472</v>
      </c>
      <c r="M204" s="101">
        <v>510.18013901388161</v>
      </c>
      <c r="N204" s="101">
        <v>572.46258991069203</v>
      </c>
      <c r="O204" s="101">
        <v>710.04814674425438</v>
      </c>
      <c r="P204" s="101">
        <v>728.14462106525423</v>
      </c>
      <c r="Q204" s="101">
        <v>834.90389330914422</v>
      </c>
      <c r="R204" s="101">
        <v>869.78272404249788</v>
      </c>
      <c r="S204" s="101">
        <v>916.4528675989983</v>
      </c>
      <c r="T204" s="101">
        <v>1109.7134270722668</v>
      </c>
      <c r="U204" s="101">
        <v>1345.5390641539102</v>
      </c>
      <c r="V204" s="101">
        <v>1219.640590039475</v>
      </c>
      <c r="W204" s="101">
        <v>1508.5048558055955</v>
      </c>
      <c r="DA204" s="131" t="s">
        <v>2478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507.63752664236563</v>
      </c>
      <c r="N205" s="104">
        <v>569.23494833558391</v>
      </c>
      <c r="O205" s="104">
        <v>705.8876614058355</v>
      </c>
      <c r="P205" s="104">
        <v>724.81406385711819</v>
      </c>
      <c r="Q205" s="104">
        <v>833.63480722077861</v>
      </c>
      <c r="R205" s="104">
        <v>869.41767387956827</v>
      </c>
      <c r="S205" s="104">
        <v>913.27132795089938</v>
      </c>
      <c r="T205" s="104">
        <v>1112.9692716807722</v>
      </c>
      <c r="U205" s="104">
        <v>1347.445251229836</v>
      </c>
      <c r="V205" s="104">
        <v>1219.3980584170185</v>
      </c>
      <c r="W205" s="104">
        <v>1506.4241446312324</v>
      </c>
      <c r="DA205" s="132" t="s">
        <v>2479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159.29063568025407</v>
      </c>
      <c r="N206" s="98">
        <v>187.94047739282084</v>
      </c>
      <c r="O206" s="98">
        <v>256.38483691836126</v>
      </c>
      <c r="P206" s="98">
        <v>234.27311799625673</v>
      </c>
      <c r="Q206" s="98">
        <v>273.38283005163174</v>
      </c>
      <c r="R206" s="98">
        <v>286.69636850782456</v>
      </c>
      <c r="S206" s="98">
        <v>274.76693898019425</v>
      </c>
      <c r="T206" s="98">
        <v>351.94741350706607</v>
      </c>
      <c r="U206" s="98">
        <v>399.98441786471557</v>
      </c>
      <c r="V206" s="98">
        <v>365.2458091134784</v>
      </c>
      <c r="W206" s="98">
        <v>447.55281078141144</v>
      </c>
      <c r="DA206" s="63" t="s">
        <v>2480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348.34689096211162</v>
      </c>
      <c r="N207" s="98">
        <v>381.2944709427631</v>
      </c>
      <c r="O207" s="98">
        <v>449.50282448747419</v>
      </c>
      <c r="P207" s="98">
        <v>490.54094586086137</v>
      </c>
      <c r="Q207" s="98">
        <v>560.25197716914681</v>
      </c>
      <c r="R207" s="98">
        <v>582.72130537174371</v>
      </c>
      <c r="S207" s="98">
        <v>638.50438897070501</v>
      </c>
      <c r="T207" s="98">
        <v>761.02185817370594</v>
      </c>
      <c r="U207" s="98">
        <v>947.46083336512027</v>
      </c>
      <c r="V207" s="98">
        <v>854.15224930354043</v>
      </c>
      <c r="W207" s="98">
        <v>1058.8713338498208</v>
      </c>
      <c r="DA207" s="63" t="s">
        <v>2481</v>
      </c>
    </row>
    <row r="208" spans="1:105" ht="12" customHeight="1" x14ac:dyDescent="0.25">
      <c r="A208" s="121" t="s">
        <v>54</v>
      </c>
      <c r="B208" s="122">
        <v>290.99965985980919</v>
      </c>
      <c r="C208" s="122">
        <v>190.594156398786</v>
      </c>
      <c r="D208" s="122">
        <v>183.07873362359268</v>
      </c>
      <c r="E208" s="122">
        <v>228.33434446037012</v>
      </c>
      <c r="F208" s="122">
        <v>233.56051773496839</v>
      </c>
      <c r="G208" s="122">
        <v>222.68220547154402</v>
      </c>
      <c r="H208" s="122">
        <v>204.27953603327677</v>
      </c>
      <c r="I208" s="122">
        <v>213.75310681717303</v>
      </c>
      <c r="J208" s="122">
        <v>210.52966882360087</v>
      </c>
      <c r="K208" s="122">
        <v>216.10530323173407</v>
      </c>
      <c r="L208" s="122">
        <v>140.68086927949517</v>
      </c>
      <c r="M208" s="122">
        <v>174.01612610022451</v>
      </c>
      <c r="N208" s="122">
        <v>171.06041307828215</v>
      </c>
      <c r="O208" s="122">
        <v>177.53341800220454</v>
      </c>
      <c r="P208" s="122">
        <v>237.66443855121832</v>
      </c>
      <c r="Q208" s="122">
        <v>218.72068910815869</v>
      </c>
      <c r="R208" s="122">
        <v>218.34722031108714</v>
      </c>
      <c r="S208" s="122">
        <v>279.79602011946224</v>
      </c>
      <c r="T208" s="122">
        <v>288.68279424525508</v>
      </c>
      <c r="U208" s="122">
        <v>296.82738571834915</v>
      </c>
      <c r="V208" s="122">
        <v>306.09932197758974</v>
      </c>
      <c r="W208" s="122">
        <v>363.402950652843</v>
      </c>
      <c r="DA208" s="130" t="s">
        <v>2482</v>
      </c>
    </row>
    <row r="209" spans="1:105" ht="12" customHeight="1" x14ac:dyDescent="0.25">
      <c r="A209" s="97" t="s">
        <v>175</v>
      </c>
      <c r="B209" s="98">
        <v>292.3133635013881</v>
      </c>
      <c r="C209" s="98">
        <v>190.02666034914898</v>
      </c>
      <c r="D209" s="98">
        <v>182.66509999367946</v>
      </c>
      <c r="E209" s="98">
        <v>228.68063010001256</v>
      </c>
      <c r="F209" s="98">
        <v>233.6876683054268</v>
      </c>
      <c r="G209" s="98">
        <v>222.6586837141524</v>
      </c>
      <c r="H209" s="98">
        <v>204.3601917004159</v>
      </c>
      <c r="I209" s="98">
        <v>213.42304438813161</v>
      </c>
      <c r="J209" s="98">
        <v>211.1452464778873</v>
      </c>
      <c r="K209" s="98">
        <v>217.27976186721332</v>
      </c>
      <c r="L209" s="98">
        <v>140.1458163620739</v>
      </c>
      <c r="M209" s="98">
        <v>173.44305684075738</v>
      </c>
      <c r="N209" s="98">
        <v>169.68887900592793</v>
      </c>
      <c r="O209" s="98">
        <v>177.28236677515861</v>
      </c>
      <c r="P209" s="98">
        <v>238.35746243905638</v>
      </c>
      <c r="Q209" s="98">
        <v>218.46884166516787</v>
      </c>
      <c r="R209" s="98">
        <v>217.94667079691388</v>
      </c>
      <c r="S209" s="98">
        <v>279.78008586793425</v>
      </c>
      <c r="T209" s="98">
        <v>288.83215215439037</v>
      </c>
      <c r="U209" s="98">
        <v>297.08098006758877</v>
      </c>
      <c r="V209" s="98">
        <v>305.89452604329188</v>
      </c>
      <c r="W209" s="98">
        <v>363.42391404877219</v>
      </c>
      <c r="DA209" s="63" t="s">
        <v>2483</v>
      </c>
    </row>
    <row r="210" spans="1:105" ht="12" customHeight="1" x14ac:dyDescent="0.25">
      <c r="A210" s="109" t="s">
        <v>120</v>
      </c>
      <c r="B210" s="33">
        <v>192.6474318327721</v>
      </c>
      <c r="C210" s="33">
        <v>216.18267427025336</v>
      </c>
      <c r="D210" s="33">
        <v>194.98091159052422</v>
      </c>
      <c r="E210" s="33">
        <v>217.06518532576538</v>
      </c>
      <c r="F210" s="33">
        <v>229.29820002727772</v>
      </c>
      <c r="G210" s="33">
        <v>223.78950893371047</v>
      </c>
      <c r="H210" s="33">
        <v>200.82019719274305</v>
      </c>
      <c r="I210" s="33">
        <v>227.06776855967394</v>
      </c>
      <c r="J210" s="33">
        <v>191.25655176831842</v>
      </c>
      <c r="K210" s="33">
        <v>177.88619944941547</v>
      </c>
      <c r="L210" s="33">
        <v>159.42816821690377</v>
      </c>
      <c r="M210" s="33">
        <v>180.06380687606841</v>
      </c>
      <c r="N210" s="33">
        <v>186.79533484624406</v>
      </c>
      <c r="O210" s="33">
        <v>182.25094182471545</v>
      </c>
      <c r="P210" s="33">
        <v>213.01276230162404</v>
      </c>
      <c r="Q210" s="33">
        <v>225.86828112951625</v>
      </c>
      <c r="R210" s="33">
        <v>232.09998520078307</v>
      </c>
      <c r="S210" s="33">
        <v>280.38573314484518</v>
      </c>
      <c r="T210" s="33">
        <v>276.23703269942826</v>
      </c>
      <c r="U210" s="33">
        <v>288.05274199661261</v>
      </c>
      <c r="V210" s="33">
        <v>311.79941805701503</v>
      </c>
      <c r="W210" s="33">
        <v>362.87290719883373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3987.0194987224122</v>
      </c>
      <c r="C212" s="117">
        <f t="shared" si="101"/>
        <v>3965.0889759487281</v>
      </c>
      <c r="D212" s="117">
        <f t="shared" si="101"/>
        <v>3795.7852208545482</v>
      </c>
      <c r="E212" s="117">
        <f t="shared" si="101"/>
        <v>3764.2916639280106</v>
      </c>
      <c r="F212" s="117">
        <f t="shared" si="101"/>
        <v>3393.6773986740823</v>
      </c>
      <c r="G212" s="117">
        <f t="shared" si="101"/>
        <v>3199.1203111623149</v>
      </c>
      <c r="H212" s="117">
        <f t="shared" si="101"/>
        <v>2834.4053691123718</v>
      </c>
      <c r="I212" s="117">
        <f t="shared" si="101"/>
        <v>2363.7354201639537</v>
      </c>
      <c r="J212" s="117">
        <f t="shared" si="101"/>
        <v>2560.3569149740538</v>
      </c>
      <c r="K212" s="117">
        <f t="shared" si="101"/>
        <v>2678.7838738874225</v>
      </c>
      <c r="L212" s="117">
        <f t="shared" si="101"/>
        <v>3358.2798165137629</v>
      </c>
      <c r="M212" s="117">
        <f t="shared" si="101"/>
        <v>3017.3992066891387</v>
      </c>
      <c r="N212" s="117">
        <f t="shared" si="101"/>
        <v>2952.7716546575675</v>
      </c>
      <c r="O212" s="117">
        <f t="shared" si="101"/>
        <v>3158.8171249654865</v>
      </c>
      <c r="P212" s="117">
        <f t="shared" si="101"/>
        <v>2846.5081351689605</v>
      </c>
      <c r="Q212" s="117">
        <f t="shared" si="101"/>
        <v>2884.6520993981685</v>
      </c>
      <c r="R212" s="117">
        <f t="shared" ref="R212:V212" si="102">R213+R216+R218+R227</f>
        <v>2944.6424722662455</v>
      </c>
      <c r="S212" s="117">
        <f t="shared" si="102"/>
        <v>3109.5726756467739</v>
      </c>
      <c r="T212" s="117">
        <f t="shared" si="102"/>
        <v>2990.1448409152204</v>
      </c>
      <c r="U212" s="117">
        <f t="shared" si="102"/>
        <v>2926.7814164555557</v>
      </c>
      <c r="V212" s="117">
        <f t="shared" si="102"/>
        <v>3013.5527125178955</v>
      </c>
      <c r="W212" s="117">
        <f t="shared" ref="W212" si="103">W213+W216+W218+W227</f>
        <v>3263.7916995986639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3643.5985086786427</v>
      </c>
      <c r="C213" s="122">
        <f t="shared" si="104"/>
        <v>3719.116521356776</v>
      </c>
      <c r="D213" s="122">
        <f t="shared" si="104"/>
        <v>3550.5866850162661</v>
      </c>
      <c r="E213" s="122">
        <f t="shared" si="104"/>
        <v>3490.2552545015551</v>
      </c>
      <c r="F213" s="122">
        <f t="shared" si="104"/>
        <v>3122.4122628654277</v>
      </c>
      <c r="G213" s="122">
        <f t="shared" si="104"/>
        <v>2926.4494124040275</v>
      </c>
      <c r="H213" s="122">
        <f t="shared" si="104"/>
        <v>2562.4877676333494</v>
      </c>
      <c r="I213" s="122">
        <f t="shared" si="104"/>
        <v>2092.0307725172374</v>
      </c>
      <c r="J213" s="122">
        <f t="shared" si="104"/>
        <v>2275.0219341132615</v>
      </c>
      <c r="K213" s="122">
        <f t="shared" si="104"/>
        <v>2379.0317002851398</v>
      </c>
      <c r="L213" s="122">
        <f t="shared" si="104"/>
        <v>3159.0397798927656</v>
      </c>
      <c r="M213" s="122">
        <f t="shared" si="104"/>
        <v>2791.8092296644836</v>
      </c>
      <c r="N213" s="122">
        <f t="shared" si="104"/>
        <v>2721.5405877353483</v>
      </c>
      <c r="O213" s="122">
        <f t="shared" si="104"/>
        <v>2894.971550717939</v>
      </c>
      <c r="P213" s="122">
        <f t="shared" si="104"/>
        <v>2454.2967617852842</v>
      </c>
      <c r="Q213" s="122">
        <f t="shared" si="104"/>
        <v>2541.7469423085622</v>
      </c>
      <c r="R213" s="122">
        <f t="shared" ref="R213:V213" si="105">SUM(R214:R215)</f>
        <v>2614.7678628197077</v>
      </c>
      <c r="S213" s="122">
        <f t="shared" si="105"/>
        <v>2722.2255742570601</v>
      </c>
      <c r="T213" s="122">
        <f t="shared" si="105"/>
        <v>2509.5556087149644</v>
      </c>
      <c r="U213" s="122">
        <f t="shared" si="105"/>
        <v>2456.9628392805635</v>
      </c>
      <c r="V213" s="122">
        <f t="shared" si="105"/>
        <v>2519.4718796566749</v>
      </c>
      <c r="W213" s="122">
        <f t="shared" ref="W213" si="106">SUM(W214:W215)</f>
        <v>2826.8099085913436</v>
      </c>
      <c r="DA213" s="130" t="s">
        <v>2636</v>
      </c>
    </row>
    <row r="214" spans="1:105" ht="12" customHeight="1" x14ac:dyDescent="0.25">
      <c r="A214" s="97" t="s">
        <v>217</v>
      </c>
      <c r="B214" s="98">
        <v>3643.5985086786427</v>
      </c>
      <c r="C214" s="98">
        <v>3719.116521356776</v>
      </c>
      <c r="D214" s="98">
        <v>3550.5866850162661</v>
      </c>
      <c r="E214" s="98">
        <v>3490.2552545015551</v>
      </c>
      <c r="F214" s="98">
        <v>3122.4122628654277</v>
      </c>
      <c r="G214" s="98">
        <v>2926.4494124040275</v>
      </c>
      <c r="H214" s="98">
        <v>2562.4877676333494</v>
      </c>
      <c r="I214" s="98">
        <v>2092.0307725172374</v>
      </c>
      <c r="J214" s="98">
        <v>2275.0219341132615</v>
      </c>
      <c r="K214" s="98">
        <v>2379.0317002851398</v>
      </c>
      <c r="L214" s="98">
        <v>3159.0397798927656</v>
      </c>
      <c r="M214" s="98">
        <v>2791.8092296644836</v>
      </c>
      <c r="N214" s="98">
        <v>2721.5405877353483</v>
      </c>
      <c r="O214" s="98">
        <v>2894.971550717939</v>
      </c>
      <c r="P214" s="98">
        <v>2454.2967617852842</v>
      </c>
      <c r="Q214" s="98">
        <v>2541.7469423085622</v>
      </c>
      <c r="R214" s="98">
        <v>2614.7678628197077</v>
      </c>
      <c r="S214" s="98">
        <v>2722.2255742570601</v>
      </c>
      <c r="T214" s="98">
        <v>2509.5556087149644</v>
      </c>
      <c r="U214" s="98">
        <v>2456.9628392805635</v>
      </c>
      <c r="V214" s="98">
        <v>2519.4718796566749</v>
      </c>
      <c r="W214" s="98">
        <v>2826.8099085913436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242.65550281677514</v>
      </c>
      <c r="C218" s="122">
        <v>181.14911201138332</v>
      </c>
      <c r="D218" s="122">
        <v>183.76121985138337</v>
      </c>
      <c r="E218" s="122">
        <v>196.994743625897</v>
      </c>
      <c r="F218" s="122">
        <v>192.66090399406946</v>
      </c>
      <c r="G218" s="122">
        <v>197.33894555010505</v>
      </c>
      <c r="H218" s="122">
        <v>203.10610075783825</v>
      </c>
      <c r="I218" s="122">
        <v>200.05352557109975</v>
      </c>
      <c r="J218" s="122">
        <v>214.98554538342395</v>
      </c>
      <c r="K218" s="122">
        <v>227.34600250877241</v>
      </c>
      <c r="L218" s="122">
        <v>152.47362450161651</v>
      </c>
      <c r="M218" s="122">
        <v>171.26429218506988</v>
      </c>
      <c r="N218" s="122">
        <v>177.76997270006211</v>
      </c>
      <c r="O218" s="122">
        <v>206.25017866532269</v>
      </c>
      <c r="P218" s="122">
        <v>312.92289407776548</v>
      </c>
      <c r="Q218" s="122">
        <v>270.75710592558715</v>
      </c>
      <c r="R218" s="122">
        <v>257.51865209186263</v>
      </c>
      <c r="S218" s="122">
        <v>294.41647645216244</v>
      </c>
      <c r="T218" s="122">
        <v>383.45465121570732</v>
      </c>
      <c r="U218" s="122">
        <v>371.88723525719348</v>
      </c>
      <c r="V218" s="122">
        <v>394.36449309196865</v>
      </c>
      <c r="W218" s="122">
        <v>319.52298892694745</v>
      </c>
      <c r="DA218" s="130" t="s">
        <v>2641</v>
      </c>
    </row>
    <row r="219" spans="1:105" ht="12" customHeight="1" x14ac:dyDescent="0.25">
      <c r="A219" s="97" t="s">
        <v>134</v>
      </c>
      <c r="B219" s="98">
        <v>369.99722748491445</v>
      </c>
      <c r="C219" s="98">
        <v>261.796965772666</v>
      </c>
      <c r="D219" s="98">
        <v>263.14396811163857</v>
      </c>
      <c r="E219" s="98">
        <v>275.57221448054446</v>
      </c>
      <c r="F219" s="98">
        <v>264.3343570604298</v>
      </c>
      <c r="G219" s="98">
        <v>264.39261557558609</v>
      </c>
      <c r="H219" s="98">
        <v>268.1247420916763</v>
      </c>
      <c r="I219" s="98">
        <v>259.17387448326139</v>
      </c>
      <c r="J219" s="98">
        <v>270.97244980416906</v>
      </c>
      <c r="K219" s="98">
        <v>279.07129920373819</v>
      </c>
      <c r="L219" s="98">
        <v>166.53738898757351</v>
      </c>
      <c r="M219" s="98">
        <v>189.90022305718361</v>
      </c>
      <c r="N219" s="98">
        <v>194.45822429666751</v>
      </c>
      <c r="O219" s="98">
        <v>221.15419083676557</v>
      </c>
      <c r="P219" s="98">
        <v>322.83211108075443</v>
      </c>
      <c r="Q219" s="98">
        <v>279.88022722672702</v>
      </c>
      <c r="R219" s="98">
        <v>264.49503395268528</v>
      </c>
      <c r="S219" s="98">
        <v>303.12096732524026</v>
      </c>
      <c r="T219" s="98">
        <v>409.65886192383971</v>
      </c>
      <c r="U219" s="98">
        <v>418.8941371858171</v>
      </c>
      <c r="V219" s="98">
        <v>456.11958125299543</v>
      </c>
      <c r="W219" s="98">
        <v>387.2904061888832</v>
      </c>
      <c r="DA219" s="63" t="s">
        <v>2642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54.260423691313498</v>
      </c>
      <c r="M220" s="98">
        <v>55.751770003672291</v>
      </c>
      <c r="N220" s="98">
        <v>61.582407162874084</v>
      </c>
      <c r="O220" s="98">
        <v>78.895390552833916</v>
      </c>
      <c r="P220" s="98">
        <v>102.55951024062659</v>
      </c>
      <c r="Q220" s="98">
        <v>91.056258405842073</v>
      </c>
      <c r="R220" s="98">
        <v>88.11832623108991</v>
      </c>
      <c r="S220" s="98">
        <v>90.96180445168369</v>
      </c>
      <c r="T220" s="98">
        <v>124.71172784311995</v>
      </c>
      <c r="U220" s="98">
        <v>118.05657830578393</v>
      </c>
      <c r="V220" s="98">
        <v>126.89593228478722</v>
      </c>
      <c r="W220" s="98">
        <v>107.65741933142219</v>
      </c>
      <c r="DA220" s="63" t="s">
        <v>2643</v>
      </c>
    </row>
    <row r="221" spans="1:105" ht="12" customHeight="1" x14ac:dyDescent="0.25">
      <c r="A221" s="100" t="s">
        <v>217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54.260423691313498</v>
      </c>
      <c r="M221" s="101">
        <v>55.751770003672291</v>
      </c>
      <c r="N221" s="101">
        <v>61.582407162874084</v>
      </c>
      <c r="O221" s="101">
        <v>78.895390552833916</v>
      </c>
      <c r="P221" s="101">
        <v>102.55951024062659</v>
      </c>
      <c r="Q221" s="101">
        <v>91.056258405842073</v>
      </c>
      <c r="R221" s="101">
        <v>88.11832623108991</v>
      </c>
      <c r="S221" s="101">
        <v>90.96180445168369</v>
      </c>
      <c r="T221" s="101">
        <v>124.71172784311995</v>
      </c>
      <c r="U221" s="101">
        <v>118.05657830578393</v>
      </c>
      <c r="V221" s="101">
        <v>126.89593228478722</v>
      </c>
      <c r="W221" s="101">
        <v>107.65741933142219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100.76548722699432</v>
      </c>
      <c r="C227" s="122">
        <v>64.823342580568621</v>
      </c>
      <c r="D227" s="122">
        <v>61.437315986898646</v>
      </c>
      <c r="E227" s="122">
        <v>77.041665800558235</v>
      </c>
      <c r="F227" s="122">
        <v>78.604231814585162</v>
      </c>
      <c r="G227" s="122">
        <v>75.331953208182341</v>
      </c>
      <c r="H227" s="122">
        <v>68.811500721184032</v>
      </c>
      <c r="I227" s="122">
        <v>71.651122075616556</v>
      </c>
      <c r="J227" s="122">
        <v>70.349435477368218</v>
      </c>
      <c r="K227" s="122">
        <v>72.406171093510281</v>
      </c>
      <c r="L227" s="122">
        <v>46.766412119380519</v>
      </c>
      <c r="M227" s="122">
        <v>54.325684839585499</v>
      </c>
      <c r="N227" s="122">
        <v>53.461094222156881</v>
      </c>
      <c r="O227" s="122">
        <v>57.595395582224796</v>
      </c>
      <c r="P227" s="122">
        <v>79.288479305911309</v>
      </c>
      <c r="Q227" s="122">
        <v>72.148051164019535</v>
      </c>
      <c r="R227" s="122">
        <v>72.355957354674842</v>
      </c>
      <c r="S227" s="122">
        <v>92.930624937551272</v>
      </c>
      <c r="T227" s="122">
        <v>97.134580984548734</v>
      </c>
      <c r="U227" s="122">
        <v>97.931341917798733</v>
      </c>
      <c r="V227" s="122">
        <v>99.716339769252258</v>
      </c>
      <c r="W227" s="122">
        <v>117.45880208037262</v>
      </c>
      <c r="DA227" s="130" t="s">
        <v>2650</v>
      </c>
    </row>
    <row r="228" spans="1:105" ht="12" customHeight="1" x14ac:dyDescent="0.25">
      <c r="A228" s="97" t="s">
        <v>175</v>
      </c>
      <c r="B228" s="98">
        <v>102.11142508901389</v>
      </c>
      <c r="C228" s="98">
        <v>66.260979219920799</v>
      </c>
      <c r="D228" s="98">
        <v>63.572432777656573</v>
      </c>
      <c r="E228" s="98">
        <v>79.409049400541718</v>
      </c>
      <c r="F228" s="98">
        <v>80.949099935897877</v>
      </c>
      <c r="G228" s="98">
        <v>76.932182944419623</v>
      </c>
      <c r="H228" s="98">
        <v>70.415864373706214</v>
      </c>
      <c r="I228" s="98">
        <v>73.427310149575078</v>
      </c>
      <c r="J228" s="98">
        <v>72.596375624481752</v>
      </c>
      <c r="K228" s="98">
        <v>74.631185405386972</v>
      </c>
      <c r="L228" s="98">
        <v>48.10113800844556</v>
      </c>
      <c r="M228" s="98">
        <v>59.473506150759448</v>
      </c>
      <c r="N228" s="98">
        <v>58.121029196878169</v>
      </c>
      <c r="O228" s="98">
        <v>60.660434631761198</v>
      </c>
      <c r="P228" s="98">
        <v>81.517488385578048</v>
      </c>
      <c r="Q228" s="98">
        <v>74.69020831962321</v>
      </c>
      <c r="R228" s="98">
        <v>74.463325858274388</v>
      </c>
      <c r="S228" s="98">
        <v>95.441642820263056</v>
      </c>
      <c r="T228" s="98">
        <v>98.300264407548767</v>
      </c>
      <c r="U228" s="98">
        <v>100.7616374501734</v>
      </c>
      <c r="V228" s="98">
        <v>103.29899884784679</v>
      </c>
      <c r="W228" s="98">
        <v>122.1043369978492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234.24452522026832</v>
      </c>
      <c r="C231" s="118">
        <f t="shared" si="108"/>
        <v>231.53717628146052</v>
      </c>
      <c r="D231" s="118">
        <f t="shared" si="108"/>
        <v>221.78268781580036</v>
      </c>
      <c r="E231" s="118">
        <f t="shared" si="108"/>
        <v>219.81827212603096</v>
      </c>
      <c r="F231" s="118">
        <f t="shared" si="108"/>
        <v>198.19577536494228</v>
      </c>
      <c r="G231" s="118">
        <f t="shared" si="108"/>
        <v>186.72370454262131</v>
      </c>
      <c r="H231" s="118">
        <f t="shared" si="108"/>
        <v>165.65077448783708</v>
      </c>
      <c r="I231" s="118">
        <f t="shared" si="108"/>
        <v>138.72392200425517</v>
      </c>
      <c r="J231" s="118">
        <f t="shared" si="108"/>
        <v>149.41201038148563</v>
      </c>
      <c r="K231" s="118">
        <f t="shared" si="108"/>
        <v>155.38903176056192</v>
      </c>
      <c r="L231" s="118">
        <f t="shared" si="108"/>
        <v>193.20968428840229</v>
      </c>
      <c r="M231" s="118">
        <f t="shared" si="108"/>
        <v>173.9760484920896</v>
      </c>
      <c r="N231" s="118">
        <f t="shared" si="108"/>
        <v>170.24661466659825</v>
      </c>
      <c r="O231" s="118">
        <f t="shared" si="108"/>
        <v>181.89345092439305</v>
      </c>
      <c r="P231" s="118">
        <f t="shared" si="108"/>
        <v>163.31812703307588</v>
      </c>
      <c r="Q231" s="118">
        <f t="shared" si="108"/>
        <v>165.5969724214545</v>
      </c>
      <c r="R231" s="118">
        <f t="shared" ref="R231:V231" si="109">R232+R235+R237+R246</f>
        <v>168.89352726315695</v>
      </c>
      <c r="S231" s="118">
        <f t="shared" si="109"/>
        <v>178.34333027186906</v>
      </c>
      <c r="T231" s="118">
        <f t="shared" si="109"/>
        <v>172.07992260294671</v>
      </c>
      <c r="U231" s="118">
        <f t="shared" si="109"/>
        <v>169.79121704233444</v>
      </c>
      <c r="V231" s="118">
        <f t="shared" si="109"/>
        <v>174.96634743528568</v>
      </c>
      <c r="W231" s="118">
        <f t="shared" ref="W231" si="110">W232+W235+W237+W246</f>
        <v>190.82241865164451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209.3132464350343</v>
      </c>
      <c r="C232" s="123">
        <f t="shared" si="111"/>
        <v>213.60797401488949</v>
      </c>
      <c r="D232" s="123">
        <f t="shared" si="111"/>
        <v>203.86799229588757</v>
      </c>
      <c r="E232" s="123">
        <f t="shared" si="111"/>
        <v>200.35790744805104</v>
      </c>
      <c r="F232" s="123">
        <f t="shared" si="111"/>
        <v>179.20244599568113</v>
      </c>
      <c r="G232" s="123">
        <f t="shared" si="111"/>
        <v>167.91393371181061</v>
      </c>
      <c r="H232" s="123">
        <f t="shared" si="111"/>
        <v>146.98835868277206</v>
      </c>
      <c r="I232" s="123">
        <f t="shared" si="111"/>
        <v>119.96575685920322</v>
      </c>
      <c r="J232" s="123">
        <f t="shared" si="111"/>
        <v>130.43047904889792</v>
      </c>
      <c r="K232" s="123">
        <f t="shared" si="111"/>
        <v>136.35587597011076</v>
      </c>
      <c r="L232" s="123">
        <f t="shared" si="111"/>
        <v>180.95756746900682</v>
      </c>
      <c r="M232" s="123">
        <f t="shared" si="111"/>
        <v>159.88901024257984</v>
      </c>
      <c r="N232" s="123">
        <f t="shared" si="111"/>
        <v>155.82842296837484</v>
      </c>
      <c r="O232" s="123">
        <f t="shared" si="111"/>
        <v>165.76791375770426</v>
      </c>
      <c r="P232" s="123">
        <f t="shared" si="111"/>
        <v>140.51242086194048</v>
      </c>
      <c r="Q232" s="123">
        <f t="shared" si="111"/>
        <v>145.43258981632496</v>
      </c>
      <c r="R232" s="123">
        <f t="shared" ref="R232:V232" si="112">SUM(R233:R234)</f>
        <v>149.56729713684567</v>
      </c>
      <c r="S232" s="123">
        <f t="shared" si="112"/>
        <v>155.70649145437392</v>
      </c>
      <c r="T232" s="123">
        <f t="shared" si="112"/>
        <v>143.56851781797172</v>
      </c>
      <c r="U232" s="123">
        <f t="shared" si="112"/>
        <v>140.52387899349168</v>
      </c>
      <c r="V232" s="123">
        <f t="shared" si="112"/>
        <v>144.06440416181144</v>
      </c>
      <c r="W232" s="123">
        <f t="shared" ref="W232" si="113">SUM(W233:W234)</f>
        <v>161.54470542012879</v>
      </c>
      <c r="DA232" s="130" t="s">
        <v>2804</v>
      </c>
    </row>
    <row r="233" spans="1:105" ht="12" customHeight="1" x14ac:dyDescent="0.25">
      <c r="A233" s="97" t="s">
        <v>217</v>
      </c>
      <c r="B233" s="99">
        <v>207.08089090695236</v>
      </c>
      <c r="C233" s="99">
        <v>211.33755099927407</v>
      </c>
      <c r="D233" s="99">
        <v>201.71862106589253</v>
      </c>
      <c r="E233" s="99">
        <v>198.2468835092362</v>
      </c>
      <c r="F233" s="99">
        <v>177.31207220858164</v>
      </c>
      <c r="G233" s="99">
        <v>166.14211269517867</v>
      </c>
      <c r="H233" s="99">
        <v>145.43986054082447</v>
      </c>
      <c r="I233" s="99">
        <v>118.69565328135303</v>
      </c>
      <c r="J233" s="99">
        <v>129.04570065928317</v>
      </c>
      <c r="K233" s="99">
        <v>134.8999655940527</v>
      </c>
      <c r="L233" s="99">
        <v>179.08348496864133</v>
      </c>
      <c r="M233" s="99">
        <v>158.21531143016819</v>
      </c>
      <c r="N233" s="99">
        <v>154.18354291192014</v>
      </c>
      <c r="O233" s="99">
        <v>163.95482194870391</v>
      </c>
      <c r="P233" s="99">
        <v>138.94902220979779</v>
      </c>
      <c r="Q233" s="99">
        <v>143.84947143625678</v>
      </c>
      <c r="R233" s="99">
        <v>147.92813357008845</v>
      </c>
      <c r="S233" s="99">
        <v>153.94857196042142</v>
      </c>
      <c r="T233" s="99">
        <v>141.85447857489063</v>
      </c>
      <c r="U233" s="99">
        <v>138.82622143472034</v>
      </c>
      <c r="V233" s="99">
        <v>142.29573245926159</v>
      </c>
      <c r="W233" s="99">
        <v>159.58603870292524</v>
      </c>
      <c r="DA233" s="63" t="s">
        <v>2805</v>
      </c>
    </row>
    <row r="234" spans="1:105" ht="12" customHeight="1" x14ac:dyDescent="0.25">
      <c r="A234" s="97" t="s">
        <v>53</v>
      </c>
      <c r="B234" s="99">
        <v>2.23235552808194</v>
      </c>
      <c r="C234" s="99">
        <v>2.2704230156154099</v>
      </c>
      <c r="D234" s="99">
        <v>2.1493712299950376</v>
      </c>
      <c r="E234" s="99">
        <v>2.1110239388148315</v>
      </c>
      <c r="F234" s="99">
        <v>1.8903737870994923</v>
      </c>
      <c r="G234" s="99">
        <v>1.7718210166319566</v>
      </c>
      <c r="H234" s="99">
        <v>1.5484981419475821</v>
      </c>
      <c r="I234" s="99">
        <v>1.2701035778501999</v>
      </c>
      <c r="J234" s="99">
        <v>1.3847783896147492</v>
      </c>
      <c r="K234" s="99">
        <v>1.4559103760580581</v>
      </c>
      <c r="L234" s="99">
        <v>1.8740825003654809</v>
      </c>
      <c r="M234" s="99">
        <v>1.6736988124116614</v>
      </c>
      <c r="N234" s="99">
        <v>1.6448800564546822</v>
      </c>
      <c r="O234" s="99">
        <v>1.8130918090003425</v>
      </c>
      <c r="P234" s="99">
        <v>1.5633986521426866</v>
      </c>
      <c r="Q234" s="99">
        <v>1.5831183800681892</v>
      </c>
      <c r="R234" s="99">
        <v>1.6391635667572271</v>
      </c>
      <c r="S234" s="99">
        <v>1.7579194939524958</v>
      </c>
      <c r="T234" s="99">
        <v>1.7140392430811031</v>
      </c>
      <c r="U234" s="99">
        <v>1.6976575587713507</v>
      </c>
      <c r="V234" s="99">
        <v>1.7686717025498464</v>
      </c>
      <c r="W234" s="99">
        <v>1.9586667172035477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6.3688693519860871E-3</v>
      </c>
      <c r="C235" s="123">
        <f t="shared" si="114"/>
        <v>1.1629965438348319E-2</v>
      </c>
      <c r="D235" s="123">
        <f t="shared" si="114"/>
        <v>1.9276109806509234E-2</v>
      </c>
      <c r="E235" s="123">
        <f t="shared" si="114"/>
        <v>2.8998974800037935E-2</v>
      </c>
      <c r="F235" s="123">
        <f t="shared" si="114"/>
        <v>3.2894471181231906E-2</v>
      </c>
      <c r="G235" s="123">
        <f t="shared" si="114"/>
        <v>4.3893950016533803E-2</v>
      </c>
      <c r="H235" s="123">
        <f t="shared" si="114"/>
        <v>5.8766028807961605E-2</v>
      </c>
      <c r="I235" s="123">
        <f t="shared" si="114"/>
        <v>8.2685557518051733E-2</v>
      </c>
      <c r="J235" s="123">
        <f t="shared" si="114"/>
        <v>6.9442382753796397E-2</v>
      </c>
      <c r="K235" s="123">
        <f t="shared" si="114"/>
        <v>8.3116907330196207E-2</v>
      </c>
      <c r="L235" s="123">
        <f t="shared" si="114"/>
        <v>0.10878087196989708</v>
      </c>
      <c r="M235" s="123">
        <f t="shared" si="114"/>
        <v>9.3758897026467169E-2</v>
      </c>
      <c r="N235" s="123">
        <f t="shared" si="114"/>
        <v>0.14089275261993162</v>
      </c>
      <c r="O235" s="123">
        <f t="shared" si="114"/>
        <v>0.12206764109614721</v>
      </c>
      <c r="P235" s="123">
        <f t="shared" si="114"/>
        <v>8.9832882127788602E-2</v>
      </c>
      <c r="Q235" s="123">
        <f t="shared" si="114"/>
        <v>0.14596944915079776</v>
      </c>
      <c r="R235" s="123">
        <f t="shared" si="114"/>
        <v>0.15444899334863083</v>
      </c>
      <c r="S235" s="123">
        <f t="shared" si="114"/>
        <v>0.16637490265210297</v>
      </c>
      <c r="T235" s="123">
        <f t="shared" si="114"/>
        <v>0.20021527697115427</v>
      </c>
      <c r="U235" s="123">
        <f t="shared" si="114"/>
        <v>0.21462506183834654</v>
      </c>
      <c r="V235" s="123">
        <f t="shared" si="114"/>
        <v>0.24245743711247417</v>
      </c>
      <c r="W235" s="123">
        <f t="shared" si="114"/>
        <v>0.24270839173243955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6.3688693519860871E-3</v>
      </c>
      <c r="C236" s="99">
        <f>RES_hhdet_fecs!C67</f>
        <v>1.1629965438348319E-2</v>
      </c>
      <c r="D236" s="99">
        <f>RES_hhdet_fecs!D67</f>
        <v>1.9276109806509234E-2</v>
      </c>
      <c r="E236" s="99">
        <f>RES_hhdet_fecs!E67</f>
        <v>2.8998974800037935E-2</v>
      </c>
      <c r="F236" s="99">
        <f>RES_hhdet_fecs!F67</f>
        <v>3.2894471181231906E-2</v>
      </c>
      <c r="G236" s="99">
        <f>RES_hhdet_fecs!G67</f>
        <v>4.3893950016533803E-2</v>
      </c>
      <c r="H236" s="99">
        <f>RES_hhdet_fecs!H67</f>
        <v>5.8766028807961605E-2</v>
      </c>
      <c r="I236" s="99">
        <f>RES_hhdet_fecs!I67</f>
        <v>8.2685557518051733E-2</v>
      </c>
      <c r="J236" s="99">
        <f>RES_hhdet_fecs!J67</f>
        <v>6.9442382753796397E-2</v>
      </c>
      <c r="K236" s="99">
        <f>RES_hhdet_fecs!K67</f>
        <v>8.3116907330196207E-2</v>
      </c>
      <c r="L236" s="99">
        <f>RES_hhdet_fecs!L67</f>
        <v>0.10878087196989708</v>
      </c>
      <c r="M236" s="99">
        <f>RES_hhdet_fecs!M67</f>
        <v>9.3758897026467169E-2</v>
      </c>
      <c r="N236" s="99">
        <f>RES_hhdet_fecs!N67</f>
        <v>0.14089275261993162</v>
      </c>
      <c r="O236" s="99">
        <f>RES_hhdet_fecs!O67</f>
        <v>0.12206764109614721</v>
      </c>
      <c r="P236" s="99">
        <f>RES_hhdet_fecs!P67</f>
        <v>8.9832882127788602E-2</v>
      </c>
      <c r="Q236" s="99">
        <f>RES_hhdet_fecs!Q67</f>
        <v>0.14596944915079776</v>
      </c>
      <c r="R236" s="99">
        <f>RES_hhdet_fecs!R67</f>
        <v>0.15444899334863083</v>
      </c>
      <c r="S236" s="99">
        <f>RES_hhdet_fecs!S67</f>
        <v>0.16637490265210297</v>
      </c>
      <c r="T236" s="99">
        <f>RES_hhdet_fecs!T67</f>
        <v>0.20021527697115427</v>
      </c>
      <c r="U236" s="99">
        <f>RES_hhdet_fecs!U67</f>
        <v>0.21462506183834654</v>
      </c>
      <c r="V236" s="99">
        <f>RES_hhdet_fecs!V67</f>
        <v>0.24245743711247417</v>
      </c>
      <c r="W236" s="99">
        <f>RES_hhdet_fecs!W67</f>
        <v>0.24270839173243955</v>
      </c>
      <c r="DA236" s="63" t="s">
        <v>2808</v>
      </c>
    </row>
    <row r="237" spans="1:105" ht="12" customHeight="1" x14ac:dyDescent="0.25">
      <c r="A237" s="121" t="s">
        <v>55</v>
      </c>
      <c r="B237" s="123">
        <v>19.158446939639209</v>
      </c>
      <c r="C237" s="123">
        <v>14.161662786943115</v>
      </c>
      <c r="D237" s="123">
        <v>14.30455245120176</v>
      </c>
      <c r="E237" s="123">
        <v>14.956727732279056</v>
      </c>
      <c r="F237" s="123">
        <v>14.395509160661554</v>
      </c>
      <c r="G237" s="123">
        <v>14.418253303998521</v>
      </c>
      <c r="H237" s="123">
        <v>14.628562447869653</v>
      </c>
      <c r="I237" s="123">
        <v>14.526881902263259</v>
      </c>
      <c r="J237" s="123">
        <v>14.832139172274491</v>
      </c>
      <c r="K237" s="123">
        <v>14.764279412244344</v>
      </c>
      <c r="L237" s="123">
        <v>9.4255699095241905</v>
      </c>
      <c r="M237" s="123">
        <v>10.681633562616396</v>
      </c>
      <c r="N237" s="123">
        <v>11.025420980956566</v>
      </c>
      <c r="O237" s="123">
        <v>12.605651208407638</v>
      </c>
      <c r="P237" s="123">
        <v>18.141799624038104</v>
      </c>
      <c r="Q237" s="123">
        <v>15.82304045747896</v>
      </c>
      <c r="R237" s="123">
        <v>14.984202950406097</v>
      </c>
      <c r="S237" s="123">
        <v>17.11005338565537</v>
      </c>
      <c r="T237" s="123">
        <v>22.775043357232608</v>
      </c>
      <c r="U237" s="123">
        <v>23.408408768262078</v>
      </c>
      <c r="V237" s="123">
        <v>24.880219543497478</v>
      </c>
      <c r="W237" s="123">
        <v>22.216378000253297</v>
      </c>
      <c r="DA237" s="130" t="s">
        <v>2809</v>
      </c>
    </row>
    <row r="238" spans="1:105" ht="12" customHeight="1" x14ac:dyDescent="0.25">
      <c r="A238" s="97" t="s">
        <v>134</v>
      </c>
      <c r="B238" s="99">
        <v>21.028484702191992</v>
      </c>
      <c r="C238" s="99">
        <v>14.876524918679317</v>
      </c>
      <c r="D238" s="99">
        <v>14.949934503301318</v>
      </c>
      <c r="E238" s="99">
        <v>15.652532184299705</v>
      </c>
      <c r="F238" s="99">
        <v>15.010725253588321</v>
      </c>
      <c r="G238" s="99">
        <v>15.010253567529469</v>
      </c>
      <c r="H238" s="99">
        <v>15.218033658507451</v>
      </c>
      <c r="I238" s="99">
        <v>14.704760919092376</v>
      </c>
      <c r="J238" s="99">
        <v>15.370326377961232</v>
      </c>
      <c r="K238" s="99">
        <v>15.824382943850519</v>
      </c>
      <c r="L238" s="99">
        <v>9.4408738336575428</v>
      </c>
      <c r="M238" s="99">
        <v>10.761882514179341</v>
      </c>
      <c r="N238" s="99">
        <v>11.016649211676793</v>
      </c>
      <c r="O238" s="99">
        <v>12.524923076656641</v>
      </c>
      <c r="P238" s="99">
        <v>18.277009883664594</v>
      </c>
      <c r="Q238" s="99">
        <v>15.839744736923771</v>
      </c>
      <c r="R238" s="99">
        <v>14.963567996810633</v>
      </c>
      <c r="S238" s="99">
        <v>17.14223850230265</v>
      </c>
      <c r="T238" s="99">
        <v>23.156268803123286</v>
      </c>
      <c r="U238" s="99">
        <v>23.668852176735651</v>
      </c>
      <c r="V238" s="99">
        <v>25.760902682609434</v>
      </c>
      <c r="W238" s="99">
        <v>21.864272359979804</v>
      </c>
      <c r="DA238" s="63" t="s">
        <v>2810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6.3008379655128683</v>
      </c>
      <c r="M239" s="99">
        <v>7.123637561869276</v>
      </c>
      <c r="N239" s="99">
        <v>7.5309061420146159</v>
      </c>
      <c r="O239" s="99">
        <v>8.9675172145139506</v>
      </c>
      <c r="P239" s="99">
        <v>12.877140802736061</v>
      </c>
      <c r="Q239" s="99">
        <v>11.356414851097941</v>
      </c>
      <c r="R239" s="99">
        <v>10.974173963823477</v>
      </c>
      <c r="S239" s="99">
        <v>12.528944033600995</v>
      </c>
      <c r="T239" s="99">
        <v>16.990210105457717</v>
      </c>
      <c r="U239" s="99">
        <v>17.419443853919212</v>
      </c>
      <c r="V239" s="99">
        <v>18.94749061199078</v>
      </c>
      <c r="W239" s="99">
        <v>16.3056131732586</v>
      </c>
      <c r="DA239" s="63" t="s">
        <v>2811</v>
      </c>
    </row>
    <row r="240" spans="1:105" ht="12" customHeight="1" x14ac:dyDescent="0.25">
      <c r="A240" s="100" t="s">
        <v>217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3.0759808193505243</v>
      </c>
      <c r="M240" s="102">
        <v>3.1595223485145483</v>
      </c>
      <c r="N240" s="102">
        <v>3.4888304661725886</v>
      </c>
      <c r="O240" s="102">
        <v>4.4681888868494939</v>
      </c>
      <c r="P240" s="102">
        <v>5.8063653459269515</v>
      </c>
      <c r="Q240" s="102">
        <v>5.1533039834197156</v>
      </c>
      <c r="R240" s="102">
        <v>4.9852148322751884</v>
      </c>
      <c r="S240" s="102">
        <v>5.1441144447045248</v>
      </c>
      <c r="T240" s="102">
        <v>7.0494222418997161</v>
      </c>
      <c r="U240" s="102">
        <v>6.6705724725178248</v>
      </c>
      <c r="V240" s="102">
        <v>7.1668788115330058</v>
      </c>
      <c r="W240" s="102">
        <v>6.0777419223929501</v>
      </c>
      <c r="DA240" s="131" t="s">
        <v>2812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3.2248571461623441</v>
      </c>
      <c r="M241" s="105">
        <v>3.9641152133547282</v>
      </c>
      <c r="N241" s="105">
        <v>4.0420756758420282</v>
      </c>
      <c r="O241" s="105">
        <v>4.4993283276644549</v>
      </c>
      <c r="P241" s="105">
        <v>7.070775456809109</v>
      </c>
      <c r="Q241" s="105">
        <v>6.2031108676782276</v>
      </c>
      <c r="R241" s="105">
        <v>5.98895913154829</v>
      </c>
      <c r="S241" s="105">
        <v>7.3848295888964692</v>
      </c>
      <c r="T241" s="105">
        <v>9.9407878635579987</v>
      </c>
      <c r="U241" s="105">
        <v>10.748871381401385</v>
      </c>
      <c r="V241" s="105">
        <v>11.780611800457773</v>
      </c>
      <c r="W241" s="105">
        <v>10.227871250865652</v>
      </c>
      <c r="DA241" s="132" t="s">
        <v>2813</v>
      </c>
    </row>
    <row r="242" spans="1:105" ht="12" customHeight="1" x14ac:dyDescent="0.25">
      <c r="A242" s="106" t="s">
        <v>122</v>
      </c>
      <c r="B242" s="102">
        <v>15.595004126679276</v>
      </c>
      <c r="C242" s="102">
        <v>12.555958055384023</v>
      </c>
      <c r="D242" s="102">
        <v>12.810573019106661</v>
      </c>
      <c r="E242" s="102">
        <v>13.212336901819306</v>
      </c>
      <c r="F242" s="102">
        <v>12.74178545203503</v>
      </c>
      <c r="G242" s="102">
        <v>12.675996575527332</v>
      </c>
      <c r="H242" s="102">
        <v>12.787164401932083</v>
      </c>
      <c r="I242" s="102">
        <v>13.924968600048864</v>
      </c>
      <c r="J242" s="102">
        <v>12.765540364391979</v>
      </c>
      <c r="K242" s="102">
        <v>10.104851326652483</v>
      </c>
      <c r="L242" s="102">
        <v>9.3551146380455474</v>
      </c>
      <c r="M242" s="102">
        <v>10.051324698439579</v>
      </c>
      <c r="N242" s="102">
        <v>11.262337122401226</v>
      </c>
      <c r="O242" s="102">
        <v>13.930597964272819</v>
      </c>
      <c r="P242" s="102">
        <v>14.143364373877271</v>
      </c>
      <c r="Q242" s="102">
        <v>15.659932662649226</v>
      </c>
      <c r="R242" s="102">
        <v>16.153062854521799</v>
      </c>
      <c r="S242" s="102">
        <v>16.738647078449784</v>
      </c>
      <c r="T242" s="102">
        <v>19.429294164352132</v>
      </c>
      <c r="U242" s="102">
        <v>22.481619279635222</v>
      </c>
      <c r="V242" s="102">
        <v>20.262825792163198</v>
      </c>
      <c r="W242" s="102">
        <v>24.798084309022592</v>
      </c>
      <c r="DA242" s="131" t="s">
        <v>2814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7.0651481741641193</v>
      </c>
      <c r="N243" s="105">
        <v>7.9933173481817921</v>
      </c>
      <c r="O243" s="105">
        <v>10.090167046411372</v>
      </c>
      <c r="P243" s="105">
        <v>10.129301225267239</v>
      </c>
      <c r="Q243" s="105">
        <v>11.604074092713974</v>
      </c>
      <c r="R243" s="105">
        <v>12.108994647324236</v>
      </c>
      <c r="S243" s="105">
        <v>12.087744180810313</v>
      </c>
      <c r="T243" s="105">
        <v>14.609123844075508</v>
      </c>
      <c r="U243" s="105">
        <v>17.528080503000297</v>
      </c>
      <c r="V243" s="105">
        <v>15.841422985523618</v>
      </c>
      <c r="W243" s="105">
        <v>19.524712920590019</v>
      </c>
      <c r="DA243" s="132" t="s">
        <v>2815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3.0782047538205375</v>
      </c>
      <c r="N244" s="99">
        <v>3.6306803808732897</v>
      </c>
      <c r="O244" s="99">
        <v>4.9488109967977332</v>
      </c>
      <c r="P244" s="99">
        <v>4.5205129431178763</v>
      </c>
      <c r="Q244" s="99">
        <v>5.2004663574218366</v>
      </c>
      <c r="R244" s="99">
        <v>5.4509930014548278</v>
      </c>
      <c r="S244" s="99">
        <v>4.7951708663786645</v>
      </c>
      <c r="T244" s="99">
        <v>5.921345720033524</v>
      </c>
      <c r="U244" s="99">
        <v>6.7162421696694574</v>
      </c>
      <c r="V244" s="99">
        <v>6.0986404053447698</v>
      </c>
      <c r="W244" s="99">
        <v>7.4519452578697285</v>
      </c>
      <c r="DA244" s="63" t="s">
        <v>2816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3.9869434203435823</v>
      </c>
      <c r="N245" s="99">
        <v>4.3626369673085019</v>
      </c>
      <c r="O245" s="99">
        <v>5.1413560496136421</v>
      </c>
      <c r="P245" s="99">
        <v>5.608788282149364</v>
      </c>
      <c r="Q245" s="99">
        <v>6.4036077352921348</v>
      </c>
      <c r="R245" s="99">
        <v>6.65800164586941</v>
      </c>
      <c r="S245" s="99">
        <v>7.2925733144316478</v>
      </c>
      <c r="T245" s="99">
        <v>8.6877781240419818</v>
      </c>
      <c r="U245" s="99">
        <v>10.81183833333084</v>
      </c>
      <c r="V245" s="99">
        <v>9.742782580178849</v>
      </c>
      <c r="W245" s="99">
        <v>12.072767662720286</v>
      </c>
      <c r="DA245" s="63" t="s">
        <v>2817</v>
      </c>
    </row>
    <row r="246" spans="1:105" ht="12" customHeight="1" x14ac:dyDescent="0.25">
      <c r="A246" s="121" t="s">
        <v>54</v>
      </c>
      <c r="B246" s="123">
        <v>5.7664629762428294</v>
      </c>
      <c r="C246" s="123">
        <v>3.7559095141895806</v>
      </c>
      <c r="D246" s="123">
        <v>3.5908669589045044</v>
      </c>
      <c r="E246" s="123">
        <v>4.4746379709008393</v>
      </c>
      <c r="F246" s="123">
        <v>4.5649257374183412</v>
      </c>
      <c r="G246" s="123">
        <v>4.3476235767956624</v>
      </c>
      <c r="H246" s="123">
        <v>3.9750873283874224</v>
      </c>
      <c r="I246" s="123">
        <v>4.1485976852706186</v>
      </c>
      <c r="J246" s="123">
        <v>4.0799497775594284</v>
      </c>
      <c r="K246" s="123">
        <v>4.1857594708766079</v>
      </c>
      <c r="L246" s="123">
        <v>2.717766037901391</v>
      </c>
      <c r="M246" s="123">
        <v>3.3116457898669025</v>
      </c>
      <c r="N246" s="123">
        <v>3.2518779646469342</v>
      </c>
      <c r="O246" s="123">
        <v>3.3978183171849929</v>
      </c>
      <c r="P246" s="123">
        <v>4.5740736649695135</v>
      </c>
      <c r="Q246" s="123">
        <v>4.1953726984997699</v>
      </c>
      <c r="R246" s="123">
        <v>4.1875781825565639</v>
      </c>
      <c r="S246" s="123">
        <v>5.3604105291876749</v>
      </c>
      <c r="T246" s="123">
        <v>5.5361461507711915</v>
      </c>
      <c r="U246" s="123">
        <v>5.6443042187423069</v>
      </c>
      <c r="V246" s="123">
        <v>5.7792662928642917</v>
      </c>
      <c r="W246" s="123">
        <v>6.8186268395300091</v>
      </c>
      <c r="DA246" s="130" t="s">
        <v>2818</v>
      </c>
    </row>
    <row r="247" spans="1:105" ht="12" customHeight="1" x14ac:dyDescent="0.25">
      <c r="A247" s="97" t="s">
        <v>175</v>
      </c>
      <c r="B247" s="99">
        <v>5.8034179201813085</v>
      </c>
      <c r="C247" s="99">
        <v>3.765257957027718</v>
      </c>
      <c r="D247" s="99">
        <v>3.611725220462906</v>
      </c>
      <c r="E247" s="99">
        <v>4.5104427665524947</v>
      </c>
      <c r="F247" s="99">
        <v>4.5968473874368154</v>
      </c>
      <c r="G247" s="99">
        <v>4.3676392813972962</v>
      </c>
      <c r="H247" s="99">
        <v>3.9966136126503451</v>
      </c>
      <c r="I247" s="99">
        <v>4.1660489230803259</v>
      </c>
      <c r="J247" s="99">
        <v>4.1178724553428232</v>
      </c>
      <c r="K247" s="99">
        <v>4.2318664111215485</v>
      </c>
      <c r="L247" s="99">
        <v>2.7268157496270629</v>
      </c>
      <c r="M247" s="99">
        <v>3.3704377783066741</v>
      </c>
      <c r="N247" s="99">
        <v>3.2927328879995583</v>
      </c>
      <c r="O247" s="99">
        <v>3.4354640745657568</v>
      </c>
      <c r="P247" s="99">
        <v>4.6150797574843354</v>
      </c>
      <c r="Q247" s="99">
        <v>4.2270718651807444</v>
      </c>
      <c r="R247" s="99">
        <v>4.2126955016791685</v>
      </c>
      <c r="S247" s="99">
        <v>5.3974603562183106</v>
      </c>
      <c r="T247" s="99">
        <v>5.5564948243753021</v>
      </c>
      <c r="U247" s="99">
        <v>5.6933532608408459</v>
      </c>
      <c r="V247" s="99">
        <v>5.8341618424277835</v>
      </c>
      <c r="W247" s="99">
        <v>6.8933349181742924</v>
      </c>
      <c r="DA247" s="63" t="s">
        <v>2819</v>
      </c>
    </row>
    <row r="248" spans="1:105" ht="12" customHeight="1" x14ac:dyDescent="0.25">
      <c r="A248" s="109" t="s">
        <v>120</v>
      </c>
      <c r="B248" s="110">
        <v>2.9997803258122615</v>
      </c>
      <c r="C248" s="110">
        <v>3.3343862334775816</v>
      </c>
      <c r="D248" s="110">
        <v>2.9906770246358403</v>
      </c>
      <c r="E248" s="110">
        <v>3.3094439986728661</v>
      </c>
      <c r="F248" s="110">
        <v>3.4948541392972641</v>
      </c>
      <c r="G248" s="110">
        <v>3.4053700438595156</v>
      </c>
      <c r="H248" s="110">
        <v>3.0518203852889263</v>
      </c>
      <c r="I248" s="110">
        <v>3.4446177469934742</v>
      </c>
      <c r="J248" s="110">
        <v>2.8926288881805542</v>
      </c>
      <c r="K248" s="110">
        <v>2.6853524909513142</v>
      </c>
      <c r="L248" s="110">
        <v>2.4006802964831202</v>
      </c>
      <c r="M248" s="110">
        <v>2.6912056381975362</v>
      </c>
      <c r="N248" s="110">
        <v>2.7831699421869724</v>
      </c>
      <c r="O248" s="110">
        <v>2.6904138589398285</v>
      </c>
      <c r="P248" s="110">
        <v>3.1154386385640671</v>
      </c>
      <c r="Q248" s="110">
        <v>3.2957300094101005</v>
      </c>
      <c r="R248" s="110">
        <v>3.3251814692173225</v>
      </c>
      <c r="S248" s="110">
        <v>3.9892281081104213</v>
      </c>
      <c r="T248" s="110">
        <v>3.8405229265515852</v>
      </c>
      <c r="U248" s="110">
        <v>3.947153353206212</v>
      </c>
      <c r="V248" s="110">
        <v>4.2513555561719523</v>
      </c>
      <c r="W248" s="110">
        <v>4.9296901338189549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105.73653274032898</v>
      </c>
      <c r="C250" s="118">
        <f t="shared" si="115"/>
        <v>105.52192633958227</v>
      </c>
      <c r="D250" s="118">
        <f t="shared" si="115"/>
        <v>102.54250430320373</v>
      </c>
      <c r="E250" s="118">
        <f t="shared" si="115"/>
        <v>103.32670443086565</v>
      </c>
      <c r="F250" s="118">
        <f t="shared" si="115"/>
        <v>94.922073026584584</v>
      </c>
      <c r="G250" s="118">
        <f t="shared" si="115"/>
        <v>90.961486162603762</v>
      </c>
      <c r="H250" s="118">
        <f t="shared" si="115"/>
        <v>82.312121768422472</v>
      </c>
      <c r="I250" s="118">
        <f t="shared" si="115"/>
        <v>70.59746548152664</v>
      </c>
      <c r="J250" s="118">
        <f t="shared" si="115"/>
        <v>77.153535501434646</v>
      </c>
      <c r="K250" s="118">
        <f t="shared" si="115"/>
        <v>81.59898957514541</v>
      </c>
      <c r="L250" s="118">
        <f t="shared" si="115"/>
        <v>102.56929541499069</v>
      </c>
      <c r="M250" s="118">
        <f t="shared" si="115"/>
        <v>94.476291846868975</v>
      </c>
      <c r="N250" s="118">
        <f t="shared" si="115"/>
        <v>95.029567609991275</v>
      </c>
      <c r="O250" s="118">
        <f t="shared" si="115"/>
        <v>104.75034416500871</v>
      </c>
      <c r="P250" s="118">
        <f t="shared" si="115"/>
        <v>94.954513631410862</v>
      </c>
      <c r="Q250" s="118">
        <f t="shared" si="115"/>
        <v>97.700415657204914</v>
      </c>
      <c r="R250" s="118">
        <f t="shared" ref="R250:V250" si="116">R251+R254+R256+R265</f>
        <v>101.38301299470014</v>
      </c>
      <c r="S250" s="118">
        <f t="shared" si="116"/>
        <v>109.77970897860473</v>
      </c>
      <c r="T250" s="118">
        <f t="shared" si="116"/>
        <v>108.55593944998397</v>
      </c>
      <c r="U250" s="118">
        <f t="shared" si="116"/>
        <v>109.68072089512178</v>
      </c>
      <c r="V250" s="118">
        <f t="shared" si="116"/>
        <v>115.30592830418078</v>
      </c>
      <c r="W250" s="118">
        <f t="shared" ref="W250" si="117">W251+W254+W256+W265</f>
        <v>127.81857949978159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93.140760330925033</v>
      </c>
      <c r="C251" s="123">
        <f t="shared" si="118"/>
        <v>96.417008619547644</v>
      </c>
      <c r="D251" s="123">
        <f t="shared" si="118"/>
        <v>93.379313233769622</v>
      </c>
      <c r="E251" s="123">
        <f t="shared" si="118"/>
        <v>93.248386553555719</v>
      </c>
      <c r="F251" s="123">
        <f t="shared" si="118"/>
        <v>84.979835984644851</v>
      </c>
      <c r="G251" s="123">
        <f t="shared" si="118"/>
        <v>81.038747615346125</v>
      </c>
      <c r="H251" s="123">
        <f t="shared" si="118"/>
        <v>72.371871727196321</v>
      </c>
      <c r="I251" s="123">
        <f t="shared" si="118"/>
        <v>60.425464848828724</v>
      </c>
      <c r="J251" s="123">
        <f t="shared" si="118"/>
        <v>66.828274053545172</v>
      </c>
      <c r="K251" s="123">
        <f t="shared" si="118"/>
        <v>71.141763967280866</v>
      </c>
      <c r="L251" s="123">
        <f t="shared" si="118"/>
        <v>95.644485723050849</v>
      </c>
      <c r="M251" s="123">
        <f t="shared" si="118"/>
        <v>86.448716406068499</v>
      </c>
      <c r="N251" s="123">
        <f t="shared" si="118"/>
        <v>86.598509152635287</v>
      </c>
      <c r="O251" s="123">
        <f t="shared" si="118"/>
        <v>95.24206898261302</v>
      </c>
      <c r="P251" s="123">
        <f t="shared" si="118"/>
        <v>81.544073529666889</v>
      </c>
      <c r="Q251" s="123">
        <f t="shared" si="118"/>
        <v>85.492007185138178</v>
      </c>
      <c r="R251" s="123">
        <f t="shared" ref="R251:V251" si="119">SUM(R252:R253)</f>
        <v>89.426270496626671</v>
      </c>
      <c r="S251" s="123">
        <f t="shared" si="119"/>
        <v>95.464622691408834</v>
      </c>
      <c r="T251" s="123">
        <f t="shared" si="119"/>
        <v>90.071144863560448</v>
      </c>
      <c r="U251" s="123">
        <f t="shared" si="119"/>
        <v>90.215448485694637</v>
      </c>
      <c r="V251" s="123">
        <f t="shared" si="119"/>
        <v>94.278995650545966</v>
      </c>
      <c r="W251" s="123">
        <f t="shared" ref="W251" si="120">SUM(W252:W253)</f>
        <v>107.5605845080086</v>
      </c>
      <c r="DA251" s="130" t="s">
        <v>2972</v>
      </c>
    </row>
    <row r="252" spans="1:105" ht="12" customHeight="1" x14ac:dyDescent="0.25">
      <c r="A252" s="97" t="s">
        <v>217</v>
      </c>
      <c r="B252" s="99">
        <v>90.908404802843094</v>
      </c>
      <c r="C252" s="99">
        <v>94.146585603932238</v>
      </c>
      <c r="D252" s="99">
        <v>91.229942003774582</v>
      </c>
      <c r="E252" s="99">
        <v>91.137362614740894</v>
      </c>
      <c r="F252" s="99">
        <v>83.089462197545359</v>
      </c>
      <c r="G252" s="99">
        <v>79.266926598714164</v>
      </c>
      <c r="H252" s="99">
        <v>70.823373585248746</v>
      </c>
      <c r="I252" s="99">
        <v>59.155361270978524</v>
      </c>
      <c r="J252" s="99">
        <v>65.44349566393042</v>
      </c>
      <c r="K252" s="99">
        <v>69.685853591222809</v>
      </c>
      <c r="L252" s="99">
        <v>93.770403222685374</v>
      </c>
      <c r="M252" s="99">
        <v>84.775017593656841</v>
      </c>
      <c r="N252" s="99">
        <v>84.953629096180606</v>
      </c>
      <c r="O252" s="99">
        <v>93.42897717361268</v>
      </c>
      <c r="P252" s="99">
        <v>79.980674877524208</v>
      </c>
      <c r="Q252" s="99">
        <v>83.908888805069992</v>
      </c>
      <c r="R252" s="99">
        <v>87.787106929869438</v>
      </c>
      <c r="S252" s="99">
        <v>93.706703197456335</v>
      </c>
      <c r="T252" s="99">
        <v>88.357105620479345</v>
      </c>
      <c r="U252" s="99">
        <v>88.517790926923283</v>
      </c>
      <c r="V252" s="99">
        <v>92.510323947996113</v>
      </c>
      <c r="W252" s="99">
        <v>105.60191779080506</v>
      </c>
      <c r="DA252" s="63" t="s">
        <v>2973</v>
      </c>
    </row>
    <row r="253" spans="1:105" ht="12" customHeight="1" x14ac:dyDescent="0.25">
      <c r="A253" s="97" t="s">
        <v>53</v>
      </c>
      <c r="B253" s="99">
        <v>2.23235552808194</v>
      </c>
      <c r="C253" s="99">
        <v>2.2704230156154099</v>
      </c>
      <c r="D253" s="99">
        <v>2.1493712299950376</v>
      </c>
      <c r="E253" s="99">
        <v>2.1110239388148315</v>
      </c>
      <c r="F253" s="99">
        <v>1.8903737870994923</v>
      </c>
      <c r="G253" s="99">
        <v>1.7718210166319566</v>
      </c>
      <c r="H253" s="99">
        <v>1.5484981419475821</v>
      </c>
      <c r="I253" s="99">
        <v>1.2701035778501999</v>
      </c>
      <c r="J253" s="99">
        <v>1.3847783896147492</v>
      </c>
      <c r="K253" s="99">
        <v>1.4559103760580581</v>
      </c>
      <c r="L253" s="99">
        <v>1.8740825003654809</v>
      </c>
      <c r="M253" s="99">
        <v>1.6736988124116614</v>
      </c>
      <c r="N253" s="99">
        <v>1.6448800564546822</v>
      </c>
      <c r="O253" s="99">
        <v>1.8130918090003425</v>
      </c>
      <c r="P253" s="99">
        <v>1.5633986521426866</v>
      </c>
      <c r="Q253" s="99">
        <v>1.5831183800681892</v>
      </c>
      <c r="R253" s="99">
        <v>1.6391635667572271</v>
      </c>
      <c r="S253" s="99">
        <v>1.7579194939524958</v>
      </c>
      <c r="T253" s="99">
        <v>1.7140392430811031</v>
      </c>
      <c r="U253" s="99">
        <v>1.6976575587713507</v>
      </c>
      <c r="V253" s="99">
        <v>1.7686717025498464</v>
      </c>
      <c r="W253" s="99">
        <v>1.9586667172035477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1.0707909422979809E-2</v>
      </c>
      <c r="C254" s="123">
        <f t="shared" si="121"/>
        <v>2.2811661897818407E-2</v>
      </c>
      <c r="D254" s="123">
        <f t="shared" si="121"/>
        <v>4.0309654125133799E-2</v>
      </c>
      <c r="E254" s="123">
        <f t="shared" si="121"/>
        <v>6.3470184851725786E-2</v>
      </c>
      <c r="F254" s="123">
        <f t="shared" si="121"/>
        <v>7.4424129104867592E-2</v>
      </c>
      <c r="G254" s="123">
        <f t="shared" si="121"/>
        <v>0.10237617827041605</v>
      </c>
      <c r="H254" s="123">
        <f t="shared" si="121"/>
        <v>0.14056151120699129</v>
      </c>
      <c r="I254" s="123">
        <f t="shared" si="121"/>
        <v>0.20327031586846647</v>
      </c>
      <c r="J254" s="123">
        <f t="shared" si="121"/>
        <v>0.17403591284838266</v>
      </c>
      <c r="K254" s="123">
        <f t="shared" si="121"/>
        <v>0.21432187377665141</v>
      </c>
      <c r="L254" s="123">
        <f t="shared" si="121"/>
        <v>0.28557460202565843</v>
      </c>
      <c r="M254" s="123">
        <f t="shared" si="121"/>
        <v>0.25049110827787802</v>
      </c>
      <c r="N254" s="123">
        <f t="shared" si="121"/>
        <v>0.38633998526452179</v>
      </c>
      <c r="O254" s="123">
        <f t="shared" si="121"/>
        <v>0.34667772019697041</v>
      </c>
      <c r="P254" s="123">
        <f t="shared" si="121"/>
        <v>0.26710825944616934</v>
      </c>
      <c r="Q254" s="123">
        <f t="shared" si="121"/>
        <v>0.46086944031861304</v>
      </c>
      <c r="R254" s="123">
        <f t="shared" si="121"/>
        <v>0.50830031482704263</v>
      </c>
      <c r="S254" s="123">
        <f t="shared" si="121"/>
        <v>0.5665516588468692</v>
      </c>
      <c r="T254" s="123">
        <f t="shared" si="121"/>
        <v>0.69848857893045291</v>
      </c>
      <c r="U254" s="123">
        <f t="shared" si="121"/>
        <v>0.76223485951813419</v>
      </c>
      <c r="V254" s="123">
        <f t="shared" si="121"/>
        <v>0.87560072381203213</v>
      </c>
      <c r="W254" s="123">
        <f t="shared" si="121"/>
        <v>0.88778543684889533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1.0707909422979809E-2</v>
      </c>
      <c r="C255" s="99">
        <f>RES_hhdet_tess!C67</f>
        <v>2.2811661897818407E-2</v>
      </c>
      <c r="D255" s="99">
        <f>RES_hhdet_tess!D67</f>
        <v>4.0309654125133799E-2</v>
      </c>
      <c r="E255" s="99">
        <f>RES_hhdet_tess!E67</f>
        <v>6.3470184851725786E-2</v>
      </c>
      <c r="F255" s="99">
        <f>RES_hhdet_tess!F67</f>
        <v>7.4424129104867592E-2</v>
      </c>
      <c r="G255" s="99">
        <f>RES_hhdet_tess!G67</f>
        <v>0.10237617827041605</v>
      </c>
      <c r="H255" s="99">
        <f>RES_hhdet_tess!H67</f>
        <v>0.14056151120699129</v>
      </c>
      <c r="I255" s="99">
        <f>RES_hhdet_tess!I67</f>
        <v>0.20327031586846647</v>
      </c>
      <c r="J255" s="99">
        <f>RES_hhdet_tess!J67</f>
        <v>0.17403591284838266</v>
      </c>
      <c r="K255" s="99">
        <f>RES_hhdet_tess!K67</f>
        <v>0.21432187377665141</v>
      </c>
      <c r="L255" s="99">
        <f>RES_hhdet_tess!L67</f>
        <v>0.28557460202565843</v>
      </c>
      <c r="M255" s="99">
        <f>RES_hhdet_tess!M67</f>
        <v>0.25049110827787802</v>
      </c>
      <c r="N255" s="99">
        <f>RES_hhdet_tess!N67</f>
        <v>0.38633998526452179</v>
      </c>
      <c r="O255" s="99">
        <f>RES_hhdet_tess!O67</f>
        <v>0.34667772019697041</v>
      </c>
      <c r="P255" s="99">
        <f>RES_hhdet_tess!P67</f>
        <v>0.26710825944616934</v>
      </c>
      <c r="Q255" s="99">
        <f>RES_hhdet_tess!Q67</f>
        <v>0.46086944031861304</v>
      </c>
      <c r="R255" s="99">
        <f>RES_hhdet_tess!R67</f>
        <v>0.50830031482704263</v>
      </c>
      <c r="S255" s="99">
        <f>RES_hhdet_tess!S67</f>
        <v>0.5665516588468692</v>
      </c>
      <c r="T255" s="99">
        <f>RES_hhdet_tess!T67</f>
        <v>0.69848857893045291</v>
      </c>
      <c r="U255" s="99">
        <f>RES_hhdet_tess!U67</f>
        <v>0.76223485951813419</v>
      </c>
      <c r="V255" s="99">
        <f>RES_hhdet_tess!V67</f>
        <v>0.87560072381203213</v>
      </c>
      <c r="W255" s="99">
        <f>RES_hhdet_tess!W67</f>
        <v>0.88778543684889533</v>
      </c>
      <c r="DA255" s="63" t="s">
        <v>2976</v>
      </c>
    </row>
    <row r="256" spans="1:105" ht="12" customHeight="1" x14ac:dyDescent="0.25">
      <c r="A256" s="121" t="s">
        <v>55</v>
      </c>
      <c r="B256" s="123">
        <v>9.2449038721368417</v>
      </c>
      <c r="C256" s="123">
        <v>6.8947885542859204</v>
      </c>
      <c r="D256" s="123">
        <v>7.0222535010879703</v>
      </c>
      <c r="E256" s="123">
        <v>7.3955444460337629</v>
      </c>
      <c r="F256" s="123">
        <v>7.18918214667851</v>
      </c>
      <c r="G256" s="123">
        <v>7.2671344566464953</v>
      </c>
      <c r="H256" s="123">
        <v>7.458093037869225</v>
      </c>
      <c r="I256" s="123">
        <v>7.5194158684219321</v>
      </c>
      <c r="J256" s="123">
        <v>7.7394514674555746</v>
      </c>
      <c r="K256" s="123">
        <v>7.7680906891639996</v>
      </c>
      <c r="L256" s="123">
        <v>5.0285863111149762</v>
      </c>
      <c r="M256" s="123">
        <v>5.785413193811527</v>
      </c>
      <c r="N256" s="123">
        <v>6.0875055078090554</v>
      </c>
      <c r="O256" s="123">
        <v>7.1309928409820378</v>
      </c>
      <c r="P256" s="123">
        <v>10.425904216168945</v>
      </c>
      <c r="Q256" s="123">
        <v>9.2475898058329911</v>
      </c>
      <c r="R256" s="123">
        <v>8.9536712888223473</v>
      </c>
      <c r="S256" s="123">
        <v>10.552890205142104</v>
      </c>
      <c r="T256" s="123">
        <v>14.490721212267946</v>
      </c>
      <c r="U256" s="123">
        <v>15.315826602208253</v>
      </c>
      <c r="V256" s="123">
        <v>16.659847660596206</v>
      </c>
      <c r="W256" s="123">
        <v>15.226854974507217</v>
      </c>
      <c r="DA256" s="130" t="s">
        <v>2977</v>
      </c>
    </row>
    <row r="257" spans="1:105" ht="12" customHeight="1" x14ac:dyDescent="0.25">
      <c r="A257" s="97" t="s">
        <v>134</v>
      </c>
      <c r="B257" s="99">
        <v>9.6050867295073257</v>
      </c>
      <c r="C257" s="99">
        <v>6.8888955253128081</v>
      </c>
      <c r="D257" s="99">
        <v>6.9919352306681848</v>
      </c>
      <c r="E257" s="99">
        <v>7.4100742110675979</v>
      </c>
      <c r="F257" s="99">
        <v>7.2034692592066527</v>
      </c>
      <c r="G257" s="99">
        <v>7.299530697934939</v>
      </c>
      <c r="H257" s="99">
        <v>7.5056712015515243</v>
      </c>
      <c r="I257" s="99">
        <v>7.3772121103654973</v>
      </c>
      <c r="J257" s="99">
        <v>7.843521577059529</v>
      </c>
      <c r="K257" s="99">
        <v>8.2118317357356592</v>
      </c>
      <c r="L257" s="99">
        <v>4.9939075081024278</v>
      </c>
      <c r="M257" s="99">
        <v>5.7797037143536887</v>
      </c>
      <c r="N257" s="99">
        <v>6.0451341765755808</v>
      </c>
      <c r="O257" s="99">
        <v>7.0612698394636944</v>
      </c>
      <c r="P257" s="99">
        <v>10.488903998090535</v>
      </c>
      <c r="Q257" s="99">
        <v>9.238036646197072</v>
      </c>
      <c r="R257" s="99">
        <v>8.9281743830541416</v>
      </c>
      <c r="S257" s="99">
        <v>10.555396417411824</v>
      </c>
      <c r="T257" s="99">
        <v>14.611017667142127</v>
      </c>
      <c r="U257" s="99">
        <v>15.310451111981388</v>
      </c>
      <c r="V257" s="99">
        <v>17.083607795364465</v>
      </c>
      <c r="W257" s="99">
        <v>14.813860630239736</v>
      </c>
      <c r="DA257" s="63" t="s">
        <v>2978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4.9946408828091311</v>
      </c>
      <c r="M258" s="99">
        <v>5.7819650623514329</v>
      </c>
      <c r="N258" s="99">
        <v>6.0493948958148556</v>
      </c>
      <c r="O258" s="99">
        <v>7.070127200812764</v>
      </c>
      <c r="P258" s="99">
        <v>10.494613778586805</v>
      </c>
      <c r="Q258" s="99">
        <v>9.2473738595026926</v>
      </c>
      <c r="R258" s="99">
        <v>8.9419409413288093</v>
      </c>
      <c r="S258" s="99">
        <v>10.564502096707926</v>
      </c>
      <c r="T258" s="99">
        <v>14.598253697598052</v>
      </c>
      <c r="U258" s="99">
        <v>15.292845743229282</v>
      </c>
      <c r="V258" s="99">
        <v>17.030837289965241</v>
      </c>
      <c r="W258" s="99">
        <v>14.768651105537076</v>
      </c>
      <c r="DA258" s="63" t="s">
        <v>2979</v>
      </c>
    </row>
    <row r="259" spans="1:105" ht="12" customHeight="1" x14ac:dyDescent="0.25">
      <c r="A259" s="100" t="s">
        <v>217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1.769783736646787</v>
      </c>
      <c r="M259" s="102">
        <v>1.8178498489967039</v>
      </c>
      <c r="N259" s="102">
        <v>2.0073192199728283</v>
      </c>
      <c r="O259" s="102">
        <v>2.5707988731483091</v>
      </c>
      <c r="P259" s="102">
        <v>3.4238383217776951</v>
      </c>
      <c r="Q259" s="102">
        <v>3.0442629918244659</v>
      </c>
      <c r="R259" s="102">
        <v>2.9529818097805207</v>
      </c>
      <c r="S259" s="102">
        <v>3.1796725078114561</v>
      </c>
      <c r="T259" s="102">
        <v>4.6574658340400523</v>
      </c>
      <c r="U259" s="102">
        <v>4.5439743618278969</v>
      </c>
      <c r="V259" s="102">
        <v>5.2502254895074696</v>
      </c>
      <c r="W259" s="102">
        <v>4.5407798546714231</v>
      </c>
      <c r="DA259" s="131" t="s">
        <v>2980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3.2248571461623441</v>
      </c>
      <c r="M260" s="105">
        <v>3.9641152133547282</v>
      </c>
      <c r="N260" s="105">
        <v>4.0420756758420282</v>
      </c>
      <c r="O260" s="105">
        <v>4.4993283276644549</v>
      </c>
      <c r="P260" s="105">
        <v>7.070775456809109</v>
      </c>
      <c r="Q260" s="105">
        <v>6.2031108676782276</v>
      </c>
      <c r="R260" s="105">
        <v>5.98895913154829</v>
      </c>
      <c r="S260" s="105">
        <v>7.3848295888964692</v>
      </c>
      <c r="T260" s="105">
        <v>9.9407878635579987</v>
      </c>
      <c r="U260" s="105">
        <v>10.748871381401385</v>
      </c>
      <c r="V260" s="105">
        <v>11.780611800457773</v>
      </c>
      <c r="W260" s="105">
        <v>10.227871250865652</v>
      </c>
      <c r="DA260" s="132" t="s">
        <v>2981</v>
      </c>
    </row>
    <row r="261" spans="1:105" ht="12" customHeight="1" x14ac:dyDescent="0.25">
      <c r="A261" s="106" t="s">
        <v>122</v>
      </c>
      <c r="B261" s="102">
        <v>8.5585589008480625</v>
      </c>
      <c r="C261" s="102">
        <v>6.9080253227273554</v>
      </c>
      <c r="D261" s="102">
        <v>7.0924365380604204</v>
      </c>
      <c r="E261" s="102">
        <v>7.359118135710295</v>
      </c>
      <c r="F261" s="102">
        <v>7.1507778575397047</v>
      </c>
      <c r="G261" s="102">
        <v>7.171792321112096</v>
      </c>
      <c r="H261" s="102">
        <v>7.3094677342872343</v>
      </c>
      <c r="I261" s="102">
        <v>8.0006099694736132</v>
      </c>
      <c r="J261" s="102">
        <v>7.3398299934197819</v>
      </c>
      <c r="K261" s="102">
        <v>5.8177344895262966</v>
      </c>
      <c r="L261" s="102">
        <v>5.4132943623901593</v>
      </c>
      <c r="M261" s="102">
        <v>5.8391775589368082</v>
      </c>
      <c r="N261" s="102">
        <v>6.5499152163694738</v>
      </c>
      <c r="O261" s="102">
        <v>8.1214402577847533</v>
      </c>
      <c r="P261" s="102">
        <v>8.3255211472179305</v>
      </c>
      <c r="Q261" s="102">
        <v>9.5428436619435857</v>
      </c>
      <c r="R261" s="102">
        <v>9.9378806898597691</v>
      </c>
      <c r="S261" s="102">
        <v>10.467116345058434</v>
      </c>
      <c r="T261" s="102">
        <v>12.668419352382802</v>
      </c>
      <c r="U261" s="102">
        <v>15.354461441053706</v>
      </c>
      <c r="V261" s="102">
        <v>13.91168038766458</v>
      </c>
      <c r="W261" s="102">
        <v>17.199283860119397</v>
      </c>
      <c r="DA261" s="131" t="s">
        <v>2982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5.8100765336998625</v>
      </c>
      <c r="N262" s="105">
        <v>6.5129856788968405</v>
      </c>
      <c r="O262" s="105">
        <v>8.073853156439176</v>
      </c>
      <c r="P262" s="105">
        <v>8.287439942377345</v>
      </c>
      <c r="Q262" s="105">
        <v>9.528338171872365</v>
      </c>
      <c r="R262" s="105">
        <v>9.9337097344421377</v>
      </c>
      <c r="S262" s="105">
        <v>10.430778910990151</v>
      </c>
      <c r="T262" s="105">
        <v>12.705587871606328</v>
      </c>
      <c r="U262" s="105">
        <v>15.376213671617998</v>
      </c>
      <c r="V262" s="105">
        <v>13.908913980541801</v>
      </c>
      <c r="W262" s="105">
        <v>17.175560540979212</v>
      </c>
      <c r="DA262" s="132" t="s">
        <v>2983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1.8231331133562814</v>
      </c>
      <c r="N263" s="99">
        <v>2.1503487115883391</v>
      </c>
      <c r="O263" s="99">
        <v>2.9324971068255334</v>
      </c>
      <c r="P263" s="99">
        <v>2.6786516602279802</v>
      </c>
      <c r="Q263" s="99">
        <v>3.1247304365802284</v>
      </c>
      <c r="R263" s="99">
        <v>3.2757080885727268</v>
      </c>
      <c r="S263" s="99">
        <v>3.1382055965585027</v>
      </c>
      <c r="T263" s="99">
        <v>4.0178097475643444</v>
      </c>
      <c r="U263" s="99">
        <v>4.5643753382871575</v>
      </c>
      <c r="V263" s="99">
        <v>4.1661314003629544</v>
      </c>
      <c r="W263" s="99">
        <v>5.102792878258926</v>
      </c>
      <c r="DA263" s="63" t="s">
        <v>2984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3.9869434203435823</v>
      </c>
      <c r="N264" s="99">
        <v>4.3626369673085019</v>
      </c>
      <c r="O264" s="99">
        <v>5.1413560496136421</v>
      </c>
      <c r="P264" s="99">
        <v>5.608788282149364</v>
      </c>
      <c r="Q264" s="99">
        <v>6.4036077352921348</v>
      </c>
      <c r="R264" s="99">
        <v>6.65800164586941</v>
      </c>
      <c r="S264" s="99">
        <v>7.2925733144316478</v>
      </c>
      <c r="T264" s="99">
        <v>8.6877781240419818</v>
      </c>
      <c r="U264" s="99">
        <v>10.81183833333084</v>
      </c>
      <c r="V264" s="99">
        <v>9.742782580178849</v>
      </c>
      <c r="W264" s="99">
        <v>12.072767662720286</v>
      </c>
      <c r="DA264" s="63" t="s">
        <v>2985</v>
      </c>
    </row>
    <row r="265" spans="1:105" ht="12" customHeight="1" x14ac:dyDescent="0.25">
      <c r="A265" s="121" t="s">
        <v>54</v>
      </c>
      <c r="B265" s="123">
        <v>3.3401606278441229</v>
      </c>
      <c r="C265" s="123">
        <v>2.1873175038508803</v>
      </c>
      <c r="D265" s="123">
        <v>2.1006279142209947</v>
      </c>
      <c r="E265" s="123">
        <v>2.619303246424431</v>
      </c>
      <c r="F265" s="123">
        <v>2.6786307661563655</v>
      </c>
      <c r="G265" s="123">
        <v>2.5532279123407338</v>
      </c>
      <c r="H265" s="123">
        <v>2.3415954921499296</v>
      </c>
      <c r="I265" s="123">
        <v>2.4493144484075233</v>
      </c>
      <c r="J265" s="123">
        <v>2.4117740675855059</v>
      </c>
      <c r="K265" s="123">
        <v>2.4748130449238923</v>
      </c>
      <c r="L265" s="123">
        <v>1.6106487787992059</v>
      </c>
      <c r="M265" s="123">
        <v>1.9916711387110684</v>
      </c>
      <c r="N265" s="123">
        <v>1.9572129642824043</v>
      </c>
      <c r="O265" s="123">
        <v>2.0306046212166944</v>
      </c>
      <c r="P265" s="123">
        <v>2.7174276261288495</v>
      </c>
      <c r="Q265" s="123">
        <v>2.4999492259151328</v>
      </c>
      <c r="R265" s="123">
        <v>2.4947708944240738</v>
      </c>
      <c r="S265" s="123">
        <v>3.1956444232069128</v>
      </c>
      <c r="T265" s="123">
        <v>3.2955847952251287</v>
      </c>
      <c r="U265" s="123">
        <v>3.3872109477007659</v>
      </c>
      <c r="V265" s="123">
        <v>3.4914842692265875</v>
      </c>
      <c r="W265" s="123">
        <v>4.1433545804168732</v>
      </c>
      <c r="DA265" s="130" t="s">
        <v>2986</v>
      </c>
    </row>
    <row r="266" spans="1:105" ht="12" customHeight="1" x14ac:dyDescent="0.25">
      <c r="A266" s="97" t="s">
        <v>175</v>
      </c>
      <c r="B266" s="99">
        <v>3.355239618597484</v>
      </c>
      <c r="C266" s="99">
        <v>2.1808047436163007</v>
      </c>
      <c r="D266" s="99">
        <v>2.0958819214338549</v>
      </c>
      <c r="E266" s="99">
        <v>2.6232756102939541</v>
      </c>
      <c r="F266" s="99">
        <v>2.6800890153213666</v>
      </c>
      <c r="G266" s="99">
        <v>2.552958216756426</v>
      </c>
      <c r="H266" s="99">
        <v>2.3425200240450805</v>
      </c>
      <c r="I266" s="99">
        <v>2.4455323902734203</v>
      </c>
      <c r="J266" s="99">
        <v>2.4188259678306778</v>
      </c>
      <c r="K266" s="99">
        <v>2.4882628099613138</v>
      </c>
      <c r="L266" s="99">
        <v>1.6045229826447522</v>
      </c>
      <c r="M266" s="99">
        <v>1.9851121747222604</v>
      </c>
      <c r="N266" s="99">
        <v>1.9415203547589006</v>
      </c>
      <c r="O266" s="99">
        <v>2.0277331292602039</v>
      </c>
      <c r="P266" s="99">
        <v>2.7253515808856421</v>
      </c>
      <c r="Q266" s="99">
        <v>2.4970706421710855</v>
      </c>
      <c r="R266" s="99">
        <v>2.490194333896711</v>
      </c>
      <c r="S266" s="99">
        <v>3.1954624327625463</v>
      </c>
      <c r="T266" s="99">
        <v>3.2972898558113672</v>
      </c>
      <c r="U266" s="99">
        <v>3.390104809916143</v>
      </c>
      <c r="V266" s="99">
        <v>3.489148289589707</v>
      </c>
      <c r="W266" s="99">
        <v>4.1435935954892278</v>
      </c>
      <c r="DA266" s="63" t="s">
        <v>2987</v>
      </c>
    </row>
    <row r="267" spans="1:105" ht="12" customHeight="1" x14ac:dyDescent="0.25">
      <c r="A267" s="109" t="s">
        <v>120</v>
      </c>
      <c r="B267" s="110">
        <v>2.2112512680362135</v>
      </c>
      <c r="C267" s="110">
        <v>2.4809792513850146</v>
      </c>
      <c r="D267" s="110">
        <v>2.2371923681174608</v>
      </c>
      <c r="E267" s="110">
        <v>2.4900307746221579</v>
      </c>
      <c r="F267" s="110">
        <v>2.6297476096294181</v>
      </c>
      <c r="G267" s="110">
        <v>2.5659240238286189</v>
      </c>
      <c r="H267" s="110">
        <v>2.3019421211265425</v>
      </c>
      <c r="I267" s="110">
        <v>2.6018820244636682</v>
      </c>
      <c r="J267" s="110">
        <v>2.1909861654565335</v>
      </c>
      <c r="K267" s="110">
        <v>2.037132269897485</v>
      </c>
      <c r="L267" s="110">
        <v>1.8252857389912189</v>
      </c>
      <c r="M267" s="110">
        <v>2.0608888113907184</v>
      </c>
      <c r="N267" s="110">
        <v>2.1372463941217856</v>
      </c>
      <c r="O267" s="110">
        <v>2.0845630577887402</v>
      </c>
      <c r="P267" s="110">
        <v>2.4355632189866117</v>
      </c>
      <c r="Q267" s="110">
        <v>2.5816452795157772</v>
      </c>
      <c r="R267" s="110">
        <v>2.6519059269460725</v>
      </c>
      <c r="S267" s="110">
        <v>3.2023797339524078</v>
      </c>
      <c r="T267" s="110">
        <v>3.1535047567432417</v>
      </c>
      <c r="U267" s="110">
        <v>3.2870801285564646</v>
      </c>
      <c r="V267" s="110">
        <v>3.5565017141062945</v>
      </c>
      <c r="W267" s="110">
        <v>4.1373112668745806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45.763921368482329</v>
      </c>
      <c r="C269" s="118">
        <f t="shared" si="122"/>
        <v>45.504587786375893</v>
      </c>
      <c r="D269" s="118">
        <f t="shared" si="122"/>
        <v>43.552477305791498</v>
      </c>
      <c r="E269" s="118">
        <f t="shared" si="122"/>
        <v>43.181508235728153</v>
      </c>
      <c r="F269" s="118">
        <f t="shared" si="122"/>
        <v>38.920999056926199</v>
      </c>
      <c r="G269" s="118">
        <f t="shared" si="122"/>
        <v>36.68044896582262</v>
      </c>
      <c r="H269" s="118">
        <f t="shared" si="122"/>
        <v>32.489944730234399</v>
      </c>
      <c r="I269" s="118">
        <f t="shared" si="122"/>
        <v>27.08513295094275</v>
      </c>
      <c r="J269" s="118">
        <f t="shared" si="122"/>
        <v>29.330794304681003</v>
      </c>
      <c r="K269" s="118">
        <f t="shared" si="122"/>
        <v>30.677124422621951</v>
      </c>
      <c r="L269" s="118">
        <f t="shared" si="122"/>
        <v>38.448790606970597</v>
      </c>
      <c r="M269" s="118">
        <f t="shared" si="122"/>
        <v>34.535114926481967</v>
      </c>
      <c r="N269" s="118">
        <f t="shared" si="122"/>
        <v>33.784572707752488</v>
      </c>
      <c r="O269" s="118">
        <f t="shared" si="122"/>
        <v>36.130147910821492</v>
      </c>
      <c r="P269" s="118">
        <f t="shared" si="122"/>
        <v>32.546643880176724</v>
      </c>
      <c r="Q269" s="118">
        <f t="shared" si="122"/>
        <v>32.971200906187676</v>
      </c>
      <c r="R269" s="118">
        <f t="shared" ref="R269:V269" si="123">R270+R273+R275+R284</f>
        <v>33.64461578136131</v>
      </c>
      <c r="S269" s="118">
        <f t="shared" si="123"/>
        <v>35.515475078038818</v>
      </c>
      <c r="T269" s="118">
        <f t="shared" si="123"/>
        <v>34.13530722883749</v>
      </c>
      <c r="U269" s="118">
        <f t="shared" si="123"/>
        <v>33.398623349235585</v>
      </c>
      <c r="V269" s="118">
        <f t="shared" si="123"/>
        <v>34.373718380897529</v>
      </c>
      <c r="W269" s="118">
        <f t="shared" ref="W269" si="124">W270+W273+W275+W284</f>
        <v>37.212263312020248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41.822056727568111</v>
      </c>
      <c r="C270" s="123">
        <f t="shared" si="125"/>
        <v>42.681731799813399</v>
      </c>
      <c r="D270" s="123">
        <f t="shared" si="125"/>
        <v>40.739092710467659</v>
      </c>
      <c r="E270" s="123">
        <f t="shared" si="125"/>
        <v>40.037940593525349</v>
      </c>
      <c r="F270" s="123">
        <f t="shared" si="125"/>
        <v>35.809946103245153</v>
      </c>
      <c r="G270" s="123">
        <f t="shared" si="125"/>
        <v>33.554061079918291</v>
      </c>
      <c r="H270" s="123">
        <f t="shared" si="125"/>
        <v>29.373034234824914</v>
      </c>
      <c r="I270" s="123">
        <f t="shared" si="125"/>
        <v>23.971774136702063</v>
      </c>
      <c r="J270" s="123">
        <f t="shared" si="125"/>
        <v>26.062069705148833</v>
      </c>
      <c r="K270" s="123">
        <f t="shared" si="125"/>
        <v>27.244397051374886</v>
      </c>
      <c r="L270" s="123">
        <f t="shared" si="125"/>
        <v>36.167700624266807</v>
      </c>
      <c r="M270" s="123">
        <f t="shared" si="125"/>
        <v>31.953164296436771</v>
      </c>
      <c r="N270" s="123">
        <f t="shared" si="125"/>
        <v>31.138908326491396</v>
      </c>
      <c r="O270" s="123">
        <f t="shared" si="125"/>
        <v>33.112315840760239</v>
      </c>
      <c r="P270" s="123">
        <f t="shared" si="125"/>
        <v>28.062144525490762</v>
      </c>
      <c r="Q270" s="123">
        <f t="shared" si="125"/>
        <v>29.051839251266426</v>
      </c>
      <c r="R270" s="123">
        <f t="shared" ref="R270:V270" si="126">SUM(R271:R272)</f>
        <v>29.875565855815072</v>
      </c>
      <c r="S270" s="123">
        <f t="shared" si="126"/>
        <v>31.091453593126715</v>
      </c>
      <c r="T270" s="123">
        <f t="shared" si="126"/>
        <v>28.648930492984917</v>
      </c>
      <c r="U270" s="123">
        <f t="shared" si="126"/>
        <v>28.037343680956123</v>
      </c>
      <c r="V270" s="123">
        <f t="shared" si="126"/>
        <v>28.738046127472472</v>
      </c>
      <c r="W270" s="123">
        <f t="shared" ref="W270" si="127">SUM(W271:W272)</f>
        <v>32.229996376442784</v>
      </c>
      <c r="DA270" s="130" t="s">
        <v>3140</v>
      </c>
    </row>
    <row r="271" spans="1:105" ht="12" customHeight="1" x14ac:dyDescent="0.25">
      <c r="A271" s="97" t="s">
        <v>217</v>
      </c>
      <c r="B271" s="99">
        <v>41.822056727568111</v>
      </c>
      <c r="C271" s="99">
        <v>42.681731799813399</v>
      </c>
      <c r="D271" s="99">
        <v>40.739092710467659</v>
      </c>
      <c r="E271" s="99">
        <v>40.037940593525349</v>
      </c>
      <c r="F271" s="99">
        <v>35.809946103245153</v>
      </c>
      <c r="G271" s="99">
        <v>33.554061079918291</v>
      </c>
      <c r="H271" s="99">
        <v>29.373034234824914</v>
      </c>
      <c r="I271" s="99">
        <v>23.971774136702063</v>
      </c>
      <c r="J271" s="99">
        <v>26.062069705148833</v>
      </c>
      <c r="K271" s="99">
        <v>27.244397051374886</v>
      </c>
      <c r="L271" s="99">
        <v>36.167700624266807</v>
      </c>
      <c r="M271" s="99">
        <v>31.953164296436771</v>
      </c>
      <c r="N271" s="99">
        <v>31.138908326491396</v>
      </c>
      <c r="O271" s="99">
        <v>33.112315840760239</v>
      </c>
      <c r="P271" s="99">
        <v>28.062144525490762</v>
      </c>
      <c r="Q271" s="99">
        <v>29.051839251266426</v>
      </c>
      <c r="R271" s="99">
        <v>29.875565855815072</v>
      </c>
      <c r="S271" s="99">
        <v>31.091453593126715</v>
      </c>
      <c r="T271" s="99">
        <v>28.648930492984917</v>
      </c>
      <c r="U271" s="99">
        <v>28.037343680956123</v>
      </c>
      <c r="V271" s="99">
        <v>28.738046127472472</v>
      </c>
      <c r="W271" s="99">
        <v>32.229996376442784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2.7852553402597726</v>
      </c>
      <c r="C275" s="123">
        <v>2.0789232524028542</v>
      </c>
      <c r="D275" s="123">
        <v>2.1084586960534497</v>
      </c>
      <c r="E275" s="123">
        <v>2.2597957075941153</v>
      </c>
      <c r="F275" s="123">
        <v>2.2095661967131668</v>
      </c>
      <c r="G275" s="123">
        <v>2.2626473583889588</v>
      </c>
      <c r="H275" s="123">
        <v>2.3281447530076158</v>
      </c>
      <c r="I275" s="123">
        <v>2.2923362281478292</v>
      </c>
      <c r="J275" s="123">
        <v>2.462819450383062</v>
      </c>
      <c r="K275" s="123">
        <v>2.603540238513633</v>
      </c>
      <c r="L275" s="123">
        <v>1.7456634890044131</v>
      </c>
      <c r="M275" s="123">
        <v>1.9601755048858265</v>
      </c>
      <c r="N275" s="123">
        <v>2.0339813810075755</v>
      </c>
      <c r="O275" s="123">
        <v>2.3590632717913</v>
      </c>
      <c r="P275" s="123">
        <v>3.5779240781613879</v>
      </c>
      <c r="Q275" s="123">
        <v>3.094718748965593</v>
      </c>
      <c r="R275" s="123">
        <v>2.9423321125626254</v>
      </c>
      <c r="S275" s="123">
        <v>3.3626295709026701</v>
      </c>
      <c r="T275" s="123">
        <v>4.3774944104609057</v>
      </c>
      <c r="U275" s="123">
        <v>4.2437476297035177</v>
      </c>
      <c r="V275" s="123">
        <v>4.4982700878799502</v>
      </c>
      <c r="W275" s="123">
        <v>3.6430552843355133</v>
      </c>
      <c r="DA275" s="130" t="s">
        <v>3145</v>
      </c>
    </row>
    <row r="276" spans="1:105" ht="12" customHeight="1" x14ac:dyDescent="0.25">
      <c r="A276" s="97" t="s">
        <v>134</v>
      </c>
      <c r="B276" s="99">
        <v>4.2469127704546965</v>
      </c>
      <c r="C276" s="99">
        <v>3.0044629725764747</v>
      </c>
      <c r="D276" s="99">
        <v>3.019288772286735</v>
      </c>
      <c r="E276" s="99">
        <v>3.1611853999411688</v>
      </c>
      <c r="F276" s="99">
        <v>3.0315660722146975</v>
      </c>
      <c r="G276" s="99">
        <v>3.0314708104982522</v>
      </c>
      <c r="H276" s="99">
        <v>3.0734340776721649</v>
      </c>
      <c r="I276" s="99">
        <v>2.9697735152198965</v>
      </c>
      <c r="J276" s="99">
        <v>3.1041911152930504</v>
      </c>
      <c r="K276" s="99">
        <v>3.1958923793400515</v>
      </c>
      <c r="L276" s="99">
        <v>1.9066788794454776</v>
      </c>
      <c r="M276" s="99">
        <v>2.1734697925636604</v>
      </c>
      <c r="N276" s="99">
        <v>2.2249224747902461</v>
      </c>
      <c r="O276" s="99">
        <v>2.5295334645615757</v>
      </c>
      <c r="P276" s="99">
        <v>3.6912249161049022</v>
      </c>
      <c r="Q276" s="99">
        <v>3.198994847069125</v>
      </c>
      <c r="R276" s="99">
        <v>3.022042192635876</v>
      </c>
      <c r="S276" s="99">
        <v>3.4620464879250425</v>
      </c>
      <c r="T276" s="99">
        <v>4.6766400474787799</v>
      </c>
      <c r="U276" s="99">
        <v>4.7801613856135319</v>
      </c>
      <c r="V276" s="99">
        <v>5.2026719057798019</v>
      </c>
      <c r="W276" s="99">
        <v>4.4157084458215214</v>
      </c>
      <c r="DA276" s="63" t="s">
        <v>3146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0.62122508627603212</v>
      </c>
      <c r="M277" s="99">
        <v>0.63809713350599817</v>
      </c>
      <c r="N277" s="99">
        <v>0.70460420094821596</v>
      </c>
      <c r="O277" s="99">
        <v>0.90239542758812374</v>
      </c>
      <c r="P277" s="99">
        <v>1.1726535452634073</v>
      </c>
      <c r="Q277" s="99">
        <v>1.0407612724914461</v>
      </c>
      <c r="R277" s="99">
        <v>1.0068139875262969</v>
      </c>
      <c r="S277" s="99">
        <v>1.0389053532525256</v>
      </c>
      <c r="T277" s="99">
        <v>1.4237013159740668</v>
      </c>
      <c r="U277" s="99">
        <v>1.3471888165496999</v>
      </c>
      <c r="V277" s="99">
        <v>1.447422844777206</v>
      </c>
      <c r="W277" s="99">
        <v>1.2274607586464803</v>
      </c>
      <c r="DA277" s="63" t="s">
        <v>3147</v>
      </c>
    </row>
    <row r="278" spans="1:105" ht="12" customHeight="1" x14ac:dyDescent="0.25">
      <c r="A278" s="100" t="s">
        <v>217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0.62122508627603212</v>
      </c>
      <c r="M278" s="102">
        <v>0.63809713350599817</v>
      </c>
      <c r="N278" s="102">
        <v>0.70460420094821596</v>
      </c>
      <c r="O278" s="102">
        <v>0.90239542758812374</v>
      </c>
      <c r="P278" s="102">
        <v>1.1726535452634073</v>
      </c>
      <c r="Q278" s="102">
        <v>1.0407612724914461</v>
      </c>
      <c r="R278" s="102">
        <v>1.0068139875262969</v>
      </c>
      <c r="S278" s="102">
        <v>1.0389053532525256</v>
      </c>
      <c r="T278" s="102">
        <v>1.4237013159740668</v>
      </c>
      <c r="U278" s="102">
        <v>1.3471888165496999</v>
      </c>
      <c r="V278" s="102">
        <v>1.447422844777206</v>
      </c>
      <c r="W278" s="102">
        <v>1.2274607586464803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1.1566093006544484</v>
      </c>
      <c r="C284" s="123">
        <v>0.74393273415964489</v>
      </c>
      <c r="D284" s="123">
        <v>0.70492589927038907</v>
      </c>
      <c r="E284" s="123">
        <v>0.88377193460868975</v>
      </c>
      <c r="F284" s="123">
        <v>0.90148675696787628</v>
      </c>
      <c r="G284" s="123">
        <v>0.86374052751536912</v>
      </c>
      <c r="H284" s="123">
        <v>0.78876574240186548</v>
      </c>
      <c r="I284" s="123">
        <v>0.82102258609286061</v>
      </c>
      <c r="J284" s="123">
        <v>0.80590514914910827</v>
      </c>
      <c r="K284" s="123">
        <v>0.82918713273343214</v>
      </c>
      <c r="L284" s="123">
        <v>0.53542649369937778</v>
      </c>
      <c r="M284" s="123">
        <v>0.62177512515937039</v>
      </c>
      <c r="N284" s="123">
        <v>0.61168300025351119</v>
      </c>
      <c r="O284" s="123">
        <v>0.65876879826995149</v>
      </c>
      <c r="P284" s="123">
        <v>0.90657527652457648</v>
      </c>
      <c r="Q284" s="123">
        <v>0.82464290595565803</v>
      </c>
      <c r="R284" s="123">
        <v>0.82671781298360947</v>
      </c>
      <c r="S284" s="123">
        <v>1.061391914009437</v>
      </c>
      <c r="T284" s="123">
        <v>1.1088823253916673</v>
      </c>
      <c r="U284" s="123">
        <v>1.117532038575944</v>
      </c>
      <c r="V284" s="123">
        <v>1.1374021655451014</v>
      </c>
      <c r="W284" s="123">
        <v>1.3392116512419503</v>
      </c>
      <c r="DA284" s="130" t="s">
        <v>3154</v>
      </c>
    </row>
    <row r="285" spans="1:105" ht="12" customHeight="1" x14ac:dyDescent="0.25">
      <c r="A285" s="97" t="s">
        <v>175</v>
      </c>
      <c r="B285" s="99">
        <v>1.1720582831598172</v>
      </c>
      <c r="C285" s="99">
        <v>0.76043149700131818</v>
      </c>
      <c r="D285" s="99">
        <v>0.72942402552468855</v>
      </c>
      <c r="E285" s="99">
        <v>0.91092902113294205</v>
      </c>
      <c r="F285" s="99">
        <v>0.92837929836673938</v>
      </c>
      <c r="G285" s="99">
        <v>0.88208842927099806</v>
      </c>
      <c r="H285" s="99">
        <v>0.80715608521086402</v>
      </c>
      <c r="I285" s="99">
        <v>0.84137524050530266</v>
      </c>
      <c r="J285" s="99">
        <v>0.83164552108103662</v>
      </c>
      <c r="K285" s="99">
        <v>0.85466774039010807</v>
      </c>
      <c r="L285" s="99">
        <v>0.55070770879468167</v>
      </c>
      <c r="M285" s="99">
        <v>0.68069361370681591</v>
      </c>
      <c r="N285" s="99">
        <v>0.66500033406039094</v>
      </c>
      <c r="O285" s="99">
        <v>0.69382632449930026</v>
      </c>
      <c r="P285" s="99">
        <v>0.93206150782153629</v>
      </c>
      <c r="Q285" s="99">
        <v>0.85369943389190328</v>
      </c>
      <c r="R285" s="99">
        <v>0.85079598351912511</v>
      </c>
      <c r="S285" s="99">
        <v>1.0900710935418501</v>
      </c>
      <c r="T285" s="99">
        <v>1.1221896947308363</v>
      </c>
      <c r="U285" s="99">
        <v>1.1498296245594175</v>
      </c>
      <c r="V285" s="99">
        <v>1.1782673256967153</v>
      </c>
      <c r="W285" s="99">
        <v>1.3921779200744802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42.608325684779551</v>
      </c>
      <c r="D290" s="117">
        <f t="shared" si="129"/>
        <v>45.210800645535194</v>
      </c>
      <c r="E290" s="117">
        <f t="shared" si="129"/>
        <v>45.1230224925729</v>
      </c>
      <c r="F290" s="117">
        <f t="shared" si="129"/>
        <v>48.058268511376674</v>
      </c>
      <c r="G290" s="117">
        <f t="shared" si="129"/>
        <v>38.47657957332958</v>
      </c>
      <c r="H290" s="117">
        <f t="shared" si="129"/>
        <v>39.381581623582683</v>
      </c>
      <c r="I290" s="117">
        <f t="shared" si="129"/>
        <v>45.453367204674102</v>
      </c>
      <c r="J290" s="117">
        <f t="shared" si="129"/>
        <v>20.224521468295258</v>
      </c>
      <c r="K290" s="117">
        <f t="shared" si="129"/>
        <v>21.584804508244435</v>
      </c>
      <c r="L290" s="117">
        <f t="shared" si="129"/>
        <v>0</v>
      </c>
      <c r="M290" s="117">
        <f t="shared" si="129"/>
        <v>20.070017570823786</v>
      </c>
      <c r="N290" s="117">
        <f t="shared" si="129"/>
        <v>12.739953946952365</v>
      </c>
      <c r="O290" s="117">
        <f t="shared" si="129"/>
        <v>23.771012164555803</v>
      </c>
      <c r="P290" s="117">
        <f t="shared" si="129"/>
        <v>25.532984740553978</v>
      </c>
      <c r="Q290" s="117">
        <f t="shared" si="129"/>
        <v>24.481681318638103</v>
      </c>
      <c r="R290" s="117">
        <f t="shared" ref="R290:V290" si="130">R291+R294+R296+R305</f>
        <v>22.065107035963401</v>
      </c>
      <c r="S290" s="117">
        <f t="shared" si="130"/>
        <v>27.805480643670609</v>
      </c>
      <c r="T290" s="117">
        <f t="shared" si="130"/>
        <v>27.096272046414285</v>
      </c>
      <c r="U290" s="117">
        <f t="shared" si="130"/>
        <v>26.497269212535244</v>
      </c>
      <c r="V290" s="117">
        <f t="shared" si="130"/>
        <v>18.490176127577005</v>
      </c>
      <c r="W290" s="117">
        <f t="shared" ref="W290" si="131">W291+W294+W296+W305</f>
        <v>15.999733126542951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38.965815794706629</v>
      </c>
      <c r="D291" s="122">
        <f t="shared" si="132"/>
        <v>41.243596899742791</v>
      </c>
      <c r="E291" s="122">
        <f t="shared" si="132"/>
        <v>40.703761794504871</v>
      </c>
      <c r="F291" s="122">
        <f t="shared" si="132"/>
        <v>42.91837073956215</v>
      </c>
      <c r="G291" s="122">
        <f t="shared" si="132"/>
        <v>34.134087312695954</v>
      </c>
      <c r="H291" s="122">
        <f t="shared" si="132"/>
        <v>34.429663889265569</v>
      </c>
      <c r="I291" s="122">
        <f t="shared" si="132"/>
        <v>38.435882441313737</v>
      </c>
      <c r="J291" s="122">
        <f t="shared" si="132"/>
        <v>17.240411738951256</v>
      </c>
      <c r="K291" s="122">
        <f t="shared" si="132"/>
        <v>18.43935110569338</v>
      </c>
      <c r="L291" s="122">
        <f t="shared" si="132"/>
        <v>0</v>
      </c>
      <c r="M291" s="122">
        <f t="shared" si="132"/>
        <v>18.162489640417743</v>
      </c>
      <c r="N291" s="122">
        <f t="shared" si="132"/>
        <v>11.42997194540475</v>
      </c>
      <c r="O291" s="122">
        <f t="shared" si="132"/>
        <v>21.260611448072645</v>
      </c>
      <c r="P291" s="122">
        <f t="shared" si="132"/>
        <v>21.255903427843293</v>
      </c>
      <c r="Q291" s="122">
        <f t="shared" si="132"/>
        <v>20.715045407895225</v>
      </c>
      <c r="R291" s="122">
        <f t="shared" ref="R291:V291" si="133">SUM(R292:R293)</f>
        <v>18.8628585548757</v>
      </c>
      <c r="S291" s="122">
        <f t="shared" si="133"/>
        <v>23.216037735556956</v>
      </c>
      <c r="T291" s="122">
        <f t="shared" si="133"/>
        <v>21.431117602457121</v>
      </c>
      <c r="U291" s="122">
        <f t="shared" si="133"/>
        <v>20.204228043471598</v>
      </c>
      <c r="V291" s="122">
        <f t="shared" si="133"/>
        <v>14.017551777435788</v>
      </c>
      <c r="W291" s="122">
        <f t="shared" ref="W291" si="134">SUM(W292:W293)</f>
        <v>11.932373027712563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38.481048293949904</v>
      </c>
      <c r="D292" s="98">
        <v>40.734299284837228</v>
      </c>
      <c r="E292" s="98">
        <v>40.201847538564799</v>
      </c>
      <c r="F292" s="98">
        <v>42.390626729073738</v>
      </c>
      <c r="G292" s="98">
        <v>33.715512669953597</v>
      </c>
      <c r="H292" s="98">
        <v>34.010561606506606</v>
      </c>
      <c r="I292" s="98">
        <v>37.969730924492829</v>
      </c>
      <c r="J292" s="98">
        <v>17.031350733521066</v>
      </c>
      <c r="K292" s="98">
        <v>18.215345218430382</v>
      </c>
      <c r="L292" s="98">
        <v>0</v>
      </c>
      <c r="M292" s="98">
        <v>17.946879416918289</v>
      </c>
      <c r="N292" s="98">
        <v>11.293770386044669</v>
      </c>
      <c r="O292" s="98">
        <v>20.999469651487633</v>
      </c>
      <c r="P292" s="98">
        <v>20.98486137984575</v>
      </c>
      <c r="Q292" s="98">
        <v>20.453517238745569</v>
      </c>
      <c r="R292" s="98">
        <v>18.623819427028522</v>
      </c>
      <c r="S292" s="98">
        <v>22.917272956076218</v>
      </c>
      <c r="T292" s="98">
        <v>21.143601386034501</v>
      </c>
      <c r="U292" s="98">
        <v>19.934286741984057</v>
      </c>
      <c r="V292" s="98">
        <v>13.829679884580298</v>
      </c>
      <c r="W292" s="98">
        <v>11.776473623292569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0.48476750075672553</v>
      </c>
      <c r="D293" s="98">
        <v>0.50929761490556147</v>
      </c>
      <c r="E293" s="98">
        <v>0.50191425594007211</v>
      </c>
      <c r="F293" s="98">
        <v>0.5277440104884108</v>
      </c>
      <c r="G293" s="98">
        <v>0.41857464274235473</v>
      </c>
      <c r="H293" s="98">
        <v>0.41910228275896644</v>
      </c>
      <c r="I293" s="98">
        <v>0.46615151682090522</v>
      </c>
      <c r="J293" s="98">
        <v>0.20906100543019154</v>
      </c>
      <c r="K293" s="98">
        <v>0.22400588726299725</v>
      </c>
      <c r="L293" s="98">
        <v>0</v>
      </c>
      <c r="M293" s="98">
        <v>0.21561022349945297</v>
      </c>
      <c r="N293" s="98">
        <v>0.13620155936008108</v>
      </c>
      <c r="O293" s="98">
        <v>0.26114179658501296</v>
      </c>
      <c r="P293" s="98">
        <v>0.27104204799754444</v>
      </c>
      <c r="Q293" s="98">
        <v>0.26152816914965477</v>
      </c>
      <c r="R293" s="98">
        <v>0.23903912784717996</v>
      </c>
      <c r="S293" s="98">
        <v>0.29876477948073643</v>
      </c>
      <c r="T293" s="98">
        <v>0.28751621642262132</v>
      </c>
      <c r="U293" s="98">
        <v>0.26994130148754186</v>
      </c>
      <c r="V293" s="98">
        <v>0.18787189285548958</v>
      </c>
      <c r="W293" s="98">
        <v>0.15589940441999356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1.4806900034346296E-2</v>
      </c>
      <c r="D294" s="122">
        <f t="shared" si="135"/>
        <v>2.6899743272092897E-2</v>
      </c>
      <c r="E294" s="122">
        <f t="shared" si="135"/>
        <v>3.8335647546834599E-2</v>
      </c>
      <c r="F294" s="122">
        <f t="shared" si="135"/>
        <v>4.1082566973747875E-2</v>
      </c>
      <c r="G294" s="122">
        <f t="shared" si="135"/>
        <v>4.0477852268629641E-2</v>
      </c>
      <c r="H294" s="122">
        <f t="shared" si="135"/>
        <v>3.7738950780983466E-2</v>
      </c>
      <c r="I294" s="122">
        <f t="shared" si="135"/>
        <v>8.0092653031138161E-2</v>
      </c>
      <c r="J294" s="122">
        <f t="shared" si="135"/>
        <v>2.5806278544954514E-2</v>
      </c>
      <c r="K294" s="122">
        <f t="shared" si="135"/>
        <v>3.8069567723485111E-2</v>
      </c>
      <c r="L294" s="122">
        <f t="shared" si="135"/>
        <v>0</v>
      </c>
      <c r="M294" s="122">
        <f t="shared" si="135"/>
        <v>9.4776904120375417E-3</v>
      </c>
      <c r="N294" s="122">
        <f t="shared" si="135"/>
        <v>2.9505444351002563E-2</v>
      </c>
      <c r="O294" s="122">
        <f t="shared" si="135"/>
        <v>2.7005542572655642E-2</v>
      </c>
      <c r="P294" s="122">
        <f t="shared" si="135"/>
        <v>2.8203152466955317E-2</v>
      </c>
      <c r="Q294" s="122">
        <f t="shared" si="135"/>
        <v>6.2935734731035517E-2</v>
      </c>
      <c r="R294" s="122">
        <f t="shared" si="135"/>
        <v>5.1184684307036418E-2</v>
      </c>
      <c r="S294" s="122">
        <f t="shared" si="135"/>
        <v>4.5397072909024956E-2</v>
      </c>
      <c r="T294" s="122">
        <f t="shared" si="135"/>
        <v>7.2522801156855679E-2</v>
      </c>
      <c r="U294" s="122">
        <f t="shared" si="135"/>
        <v>4.470065769933091E-2</v>
      </c>
      <c r="V294" s="122">
        <f t="shared" si="135"/>
        <v>3.0037885047981987E-2</v>
      </c>
      <c r="W294" s="122">
        <f t="shared" si="135"/>
        <v>1.2500354826348162E-2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1.4806900034346296E-2</v>
      </c>
      <c r="D295" s="98">
        <v>2.6899743272092897E-2</v>
      </c>
      <c r="E295" s="98">
        <v>3.8335647546834599E-2</v>
      </c>
      <c r="F295" s="98">
        <v>4.1082566973747875E-2</v>
      </c>
      <c r="G295" s="98">
        <v>4.0477852268629641E-2</v>
      </c>
      <c r="H295" s="98">
        <v>3.7738950780983466E-2</v>
      </c>
      <c r="I295" s="98">
        <v>8.0092653031138161E-2</v>
      </c>
      <c r="J295" s="98">
        <v>2.5806278544954514E-2</v>
      </c>
      <c r="K295" s="98">
        <v>3.8069567723485111E-2</v>
      </c>
      <c r="L295" s="98">
        <v>0</v>
      </c>
      <c r="M295" s="98">
        <v>9.4776904120375417E-3</v>
      </c>
      <c r="N295" s="98">
        <v>2.9505444351002563E-2</v>
      </c>
      <c r="O295" s="98">
        <v>2.7005542572655642E-2</v>
      </c>
      <c r="P295" s="98">
        <v>2.8203152466955317E-2</v>
      </c>
      <c r="Q295" s="98">
        <v>6.2935734731035517E-2</v>
      </c>
      <c r="R295" s="98">
        <v>5.1184684307036418E-2</v>
      </c>
      <c r="S295" s="98">
        <v>4.5397072909024956E-2</v>
      </c>
      <c r="T295" s="98">
        <v>7.2522801156855679E-2</v>
      </c>
      <c r="U295" s="98">
        <v>4.470065769933091E-2</v>
      </c>
      <c r="V295" s="98">
        <v>3.0037885047981987E-2</v>
      </c>
      <c r="W295" s="98">
        <v>1.2500354826348162E-2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2.8381269038066637</v>
      </c>
      <c r="D296" s="122">
        <v>3.1027336880216447</v>
      </c>
      <c r="E296" s="122">
        <v>3.3063160722243059</v>
      </c>
      <c r="F296" s="122">
        <v>3.7748603370515239</v>
      </c>
      <c r="G296" s="122">
        <v>3.2269540400476515</v>
      </c>
      <c r="H296" s="122">
        <v>3.7723788354540786</v>
      </c>
      <c r="I296" s="122">
        <v>5.2954826780543449</v>
      </c>
      <c r="J296" s="122">
        <v>2.2995323638803473</v>
      </c>
      <c r="K296" s="122">
        <v>2.3854272353670107</v>
      </c>
      <c r="L296" s="122">
        <v>0</v>
      </c>
      <c r="M296" s="122">
        <v>1.4410293807253092</v>
      </c>
      <c r="N296" s="122">
        <v>0.9569456182972419</v>
      </c>
      <c r="O296" s="122">
        <v>1.9062648683898051</v>
      </c>
      <c r="P296" s="122">
        <v>3.3151464013384704</v>
      </c>
      <c r="Q296" s="122">
        <v>2.7975788916251569</v>
      </c>
      <c r="R296" s="122">
        <v>2.3496491677304849</v>
      </c>
      <c r="S296" s="122">
        <v>3.2668929324173677</v>
      </c>
      <c r="T296" s="122">
        <v>4.2547561564658025</v>
      </c>
      <c r="U296" s="122">
        <v>4.9184458934401549</v>
      </c>
      <c r="V296" s="122">
        <v>3.4546128817094477</v>
      </c>
      <c r="W296" s="122">
        <v>3.051018714762634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2.2169195761067231</v>
      </c>
      <c r="D297" s="98">
        <v>1.4091791446461783</v>
      </c>
      <c r="E297" s="98">
        <v>1.9041860531613026</v>
      </c>
      <c r="F297" s="98">
        <v>2.1357094663154736</v>
      </c>
      <c r="G297" s="98">
        <v>1.8068155605240406</v>
      </c>
      <c r="H297" s="98">
        <v>1.8304686109637325</v>
      </c>
      <c r="I297" s="98">
        <v>3.9671259132719525</v>
      </c>
      <c r="J297" s="98">
        <v>2.2995323638803473</v>
      </c>
      <c r="K297" s="98">
        <v>2.2331423184412866</v>
      </c>
      <c r="L297" s="98">
        <v>0</v>
      </c>
      <c r="M297" s="98">
        <v>1.0391673747352941</v>
      </c>
      <c r="N297" s="98">
        <v>0.9569456182972419</v>
      </c>
      <c r="O297" s="98">
        <v>1.8852494644177575</v>
      </c>
      <c r="P297" s="98">
        <v>3.3037664422191311</v>
      </c>
      <c r="Q297" s="98">
        <v>2.3063247464117218</v>
      </c>
      <c r="R297" s="98">
        <v>2.3496491677304849</v>
      </c>
      <c r="S297" s="98">
        <v>3.0976477407298022</v>
      </c>
      <c r="T297" s="98">
        <v>2.8127662559532824</v>
      </c>
      <c r="U297" s="98">
        <v>2.2182746344223845</v>
      </c>
      <c r="V297" s="98">
        <v>2.5213873907764794</v>
      </c>
      <c r="W297" s="98">
        <v>1.0430395352171342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1.1379959119339316E-2</v>
      </c>
      <c r="Q298" s="98">
        <v>0</v>
      </c>
      <c r="R298" s="98">
        <v>0</v>
      </c>
      <c r="S298" s="98">
        <v>8.0499947429465112E-3</v>
      </c>
      <c r="T298" s="98">
        <v>2.3022936946160654E-2</v>
      </c>
      <c r="U298" s="98">
        <v>2.4767925650845696E-3</v>
      </c>
      <c r="V298" s="98">
        <v>4.2121773231590415E-2</v>
      </c>
      <c r="W298" s="98">
        <v>0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4.7755135489634072E-3</v>
      </c>
      <c r="Q299" s="101">
        <v>0</v>
      </c>
      <c r="R299" s="101">
        <v>0</v>
      </c>
      <c r="S299" s="101">
        <v>2.9764640121294145E-3</v>
      </c>
      <c r="T299" s="101">
        <v>8.8601740207699398E-3</v>
      </c>
      <c r="U299" s="101">
        <v>8.8426619551279343E-4</v>
      </c>
      <c r="V299" s="101">
        <v>1.5433874530592338E-2</v>
      </c>
      <c r="W299" s="101">
        <v>0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6.6044455703759093E-3</v>
      </c>
      <c r="Q300" s="104">
        <v>0</v>
      </c>
      <c r="R300" s="104">
        <v>0</v>
      </c>
      <c r="S300" s="104">
        <v>5.0735307308170966E-3</v>
      </c>
      <c r="T300" s="104">
        <v>1.4162762925390714E-2</v>
      </c>
      <c r="U300" s="104">
        <v>1.5925263695717763E-3</v>
      </c>
      <c r="V300" s="104">
        <v>2.6687898700998074E-2</v>
      </c>
      <c r="W300" s="104">
        <v>0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0.62120732769994058</v>
      </c>
      <c r="D301" s="101">
        <v>1.6935545433754664</v>
      </c>
      <c r="E301" s="101">
        <v>1.4021300190630033</v>
      </c>
      <c r="F301" s="101">
        <v>1.6391508707360503</v>
      </c>
      <c r="G301" s="101">
        <v>1.4201384795236112</v>
      </c>
      <c r="H301" s="101">
        <v>1.9419102244903461</v>
      </c>
      <c r="I301" s="101">
        <v>1.328356764782392</v>
      </c>
      <c r="J301" s="101">
        <v>0</v>
      </c>
      <c r="K301" s="101">
        <v>0.15228491692572402</v>
      </c>
      <c r="L301" s="101">
        <v>0</v>
      </c>
      <c r="M301" s="101">
        <v>0.38941185802652273</v>
      </c>
      <c r="N301" s="101">
        <v>0</v>
      </c>
      <c r="O301" s="101">
        <v>2.0799018998892756E-2</v>
      </c>
      <c r="P301" s="101">
        <v>0</v>
      </c>
      <c r="Q301" s="101">
        <v>0.48752682181378509</v>
      </c>
      <c r="R301" s="101">
        <v>0</v>
      </c>
      <c r="S301" s="101">
        <v>0.11032396064473661</v>
      </c>
      <c r="T301" s="101">
        <v>0.59959844742625457</v>
      </c>
      <c r="U301" s="101">
        <v>2.6856444887041278</v>
      </c>
      <c r="V301" s="101">
        <v>0.73019834734075895</v>
      </c>
      <c r="W301" s="101">
        <v>1.9426567049206618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1.2450147963492385E-2</v>
      </c>
      <c r="N302" s="104">
        <v>0</v>
      </c>
      <c r="O302" s="104">
        <v>2.1638497315488553E-4</v>
      </c>
      <c r="P302" s="104">
        <v>0</v>
      </c>
      <c r="Q302" s="104">
        <v>3.727323399650088E-3</v>
      </c>
      <c r="R302" s="104">
        <v>0</v>
      </c>
      <c r="S302" s="104">
        <v>5.0871236299882425E-2</v>
      </c>
      <c r="T302" s="104">
        <v>0.81936851614010475</v>
      </c>
      <c r="U302" s="104">
        <v>1.2049977748558198E-2</v>
      </c>
      <c r="V302" s="104">
        <v>0.16090537036061886</v>
      </c>
      <c r="W302" s="104">
        <v>6.5322474624838062E-2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5.4243879536929138E-3</v>
      </c>
      <c r="N303" s="98">
        <v>0</v>
      </c>
      <c r="O303" s="98">
        <v>1.0426196345360357E-4</v>
      </c>
      <c r="P303" s="98">
        <v>0</v>
      </c>
      <c r="Q303" s="98">
        <v>1.6037253410970845E-3</v>
      </c>
      <c r="R303" s="98">
        <v>0</v>
      </c>
      <c r="S303" s="98">
        <v>1.9908011873686137E-2</v>
      </c>
      <c r="T303" s="98">
        <v>0.33154442346930707</v>
      </c>
      <c r="U303" s="98">
        <v>4.5701470267725478E-3</v>
      </c>
      <c r="V303" s="98">
        <v>6.1004224888381392E-2</v>
      </c>
      <c r="W303" s="98">
        <v>2.4427729381508834E-2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7.0257600097994701E-3</v>
      </c>
      <c r="N304" s="98">
        <v>0</v>
      </c>
      <c r="O304" s="98">
        <v>1.1212300970128194E-4</v>
      </c>
      <c r="P304" s="98">
        <v>0</v>
      </c>
      <c r="Q304" s="98">
        <v>2.1235980585530036E-3</v>
      </c>
      <c r="R304" s="98">
        <v>0</v>
      </c>
      <c r="S304" s="98">
        <v>3.0963224426196284E-2</v>
      </c>
      <c r="T304" s="98">
        <v>0.48782409267079768</v>
      </c>
      <c r="U304" s="98">
        <v>7.4798307217856502E-3</v>
      </c>
      <c r="V304" s="98">
        <v>9.9901145472237468E-2</v>
      </c>
      <c r="W304" s="98">
        <v>4.0894745243329235E-2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0.78957608623191655</v>
      </c>
      <c r="D305" s="122">
        <v>0.8375703144986687</v>
      </c>
      <c r="E305" s="122">
        <v>1.0746089782968866</v>
      </c>
      <c r="F305" s="122">
        <v>1.3239548677892554</v>
      </c>
      <c r="G305" s="122">
        <v>1.0750603683173421</v>
      </c>
      <c r="H305" s="122">
        <v>1.1417999480820549</v>
      </c>
      <c r="I305" s="122">
        <v>1.6419094322748777</v>
      </c>
      <c r="J305" s="122">
        <v>0.65877108691869801</v>
      </c>
      <c r="K305" s="122">
        <v>0.72195659946055712</v>
      </c>
      <c r="L305" s="122">
        <v>0</v>
      </c>
      <c r="M305" s="122">
        <v>0.45702085926870062</v>
      </c>
      <c r="N305" s="122">
        <v>0.32353093889937007</v>
      </c>
      <c r="O305" s="122">
        <v>0.57713030552069877</v>
      </c>
      <c r="P305" s="122">
        <v>0.93373175890526006</v>
      </c>
      <c r="Q305" s="122">
        <v>0.90612128438668438</v>
      </c>
      <c r="R305" s="122">
        <v>0.80141462905018024</v>
      </c>
      <c r="S305" s="122">
        <v>1.2771529027872623</v>
      </c>
      <c r="T305" s="122">
        <v>1.3378754863345086</v>
      </c>
      <c r="U305" s="122">
        <v>1.3298946179241609</v>
      </c>
      <c r="V305" s="122">
        <v>0.98797358338378927</v>
      </c>
      <c r="W305" s="122">
        <v>1.0038410292414046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0.70624235407154334</v>
      </c>
      <c r="D306" s="98">
        <v>0.7210877210636949</v>
      </c>
      <c r="E306" s="98">
        <v>1.0236416396729882</v>
      </c>
      <c r="F306" s="98">
        <v>1.3191785864398089</v>
      </c>
      <c r="G306" s="98">
        <v>1.0521023943781758</v>
      </c>
      <c r="H306" s="98">
        <v>1.1086243304195182</v>
      </c>
      <c r="I306" s="98">
        <v>1.5898540422076923</v>
      </c>
      <c r="J306" s="98">
        <v>0.59953559693427361</v>
      </c>
      <c r="K306" s="98">
        <v>0.70728782219536779</v>
      </c>
      <c r="L306" s="98">
        <v>0</v>
      </c>
      <c r="M306" s="98">
        <v>0.24567126169104239</v>
      </c>
      <c r="N306" s="98">
        <v>0.29445427473490182</v>
      </c>
      <c r="O306" s="98">
        <v>0.44525871399187589</v>
      </c>
      <c r="P306" s="98">
        <v>0.75178551657097781</v>
      </c>
      <c r="Q306" s="98">
        <v>0.85926194761645414</v>
      </c>
      <c r="R306" s="98">
        <v>0.67285896286797975</v>
      </c>
      <c r="S306" s="98">
        <v>1.2384090773585636</v>
      </c>
      <c r="T306" s="98">
        <v>1.2824763315030172</v>
      </c>
      <c r="U306" s="98">
        <v>1.2007560644933195</v>
      </c>
      <c r="V306" s="98">
        <v>0.93865012242273549</v>
      </c>
      <c r="W306" s="98">
        <v>0.9747682425388654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8.3333732160373236E-2</v>
      </c>
      <c r="D307" s="33">
        <v>0.1164825934349738</v>
      </c>
      <c r="E307" s="33">
        <v>5.0967338623898524E-2</v>
      </c>
      <c r="F307" s="33">
        <v>4.7762813494466013E-3</v>
      </c>
      <c r="G307" s="33">
        <v>2.295797393916623E-2</v>
      </c>
      <c r="H307" s="33">
        <v>3.3175617662536717E-2</v>
      </c>
      <c r="I307" s="33">
        <v>5.20553900671855E-2</v>
      </c>
      <c r="J307" s="33">
        <v>5.9235489984424419E-2</v>
      </c>
      <c r="K307" s="33">
        <v>1.4668777265189307E-2</v>
      </c>
      <c r="L307" s="33">
        <v>0</v>
      </c>
      <c r="M307" s="33">
        <v>0.21134959757765823</v>
      </c>
      <c r="N307" s="33">
        <v>2.9076664164468226E-2</v>
      </c>
      <c r="O307" s="33">
        <v>0.13187159152882288</v>
      </c>
      <c r="P307" s="33">
        <v>0.18194624233428222</v>
      </c>
      <c r="Q307" s="33">
        <v>4.6859336770230298E-2</v>
      </c>
      <c r="R307" s="33">
        <v>0.12855566618220055</v>
      </c>
      <c r="S307" s="33">
        <v>3.8743825428698607E-2</v>
      </c>
      <c r="T307" s="33">
        <v>5.5399154831491437E-2</v>
      </c>
      <c r="U307" s="33">
        <v>0.1291385534308413</v>
      </c>
      <c r="V307" s="33">
        <v>4.9323460961053792E-2</v>
      </c>
      <c r="W307" s="33">
        <v>2.9072786702539204E-2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22.570795456084028</v>
      </c>
      <c r="D309" s="117">
        <f t="shared" si="136"/>
        <v>24.386299159629242</v>
      </c>
      <c r="E309" s="117">
        <f t="shared" si="136"/>
        <v>24.690772146847774</v>
      </c>
      <c r="F309" s="117">
        <f t="shared" si="136"/>
        <v>26.666401110542822</v>
      </c>
      <c r="G309" s="117">
        <f t="shared" si="136"/>
        <v>21.662510514744078</v>
      </c>
      <c r="H309" s="117">
        <f t="shared" si="136"/>
        <v>22.473196707435374</v>
      </c>
      <c r="I309" s="117">
        <f t="shared" si="136"/>
        <v>26.310706779305672</v>
      </c>
      <c r="J309" s="117">
        <f t="shared" si="136"/>
        <v>11.838344988458386</v>
      </c>
      <c r="K309" s="117">
        <f t="shared" si="136"/>
        <v>12.832711695059652</v>
      </c>
      <c r="L309" s="117">
        <f t="shared" si="136"/>
        <v>0</v>
      </c>
      <c r="M309" s="117">
        <f t="shared" si="136"/>
        <v>12.325555635498427</v>
      </c>
      <c r="N309" s="117">
        <f t="shared" si="136"/>
        <v>8.0412161686697381</v>
      </c>
      <c r="O309" s="117">
        <f t="shared" si="136"/>
        <v>15.38457573232497</v>
      </c>
      <c r="P309" s="117">
        <f t="shared" si="136"/>
        <v>17.040024533471797</v>
      </c>
      <c r="Q309" s="117">
        <f t="shared" si="136"/>
        <v>16.814358281042775</v>
      </c>
      <c r="R309" s="117">
        <f t="shared" ref="R309:V309" si="137">R310+R313+R315+R324</f>
        <v>15.408665158079117</v>
      </c>
      <c r="S309" s="117">
        <f t="shared" si="137"/>
        <v>19.55701773106259</v>
      </c>
      <c r="T309" s="117">
        <f t="shared" si="137"/>
        <v>19.438282581505831</v>
      </c>
      <c r="U309" s="117">
        <f t="shared" si="137"/>
        <v>18.901946503271667</v>
      </c>
      <c r="V309" s="117">
        <f t="shared" si="137"/>
        <v>13.375349727412292</v>
      </c>
      <c r="W309" s="117">
        <f t="shared" ref="W309" si="138">W310+W313+W315+W324</f>
        <v>11.471044990353576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20.586398207502615</v>
      </c>
      <c r="D310" s="122">
        <f t="shared" si="139"/>
        <v>22.126406480088601</v>
      </c>
      <c r="E310" s="122">
        <f t="shared" si="139"/>
        <v>22.170612892678076</v>
      </c>
      <c r="F310" s="122">
        <f t="shared" si="139"/>
        <v>23.72419664261006</v>
      </c>
      <c r="G310" s="122">
        <f t="shared" si="139"/>
        <v>19.144577535185302</v>
      </c>
      <c r="H310" s="122">
        <f t="shared" si="139"/>
        <v>19.587506001304465</v>
      </c>
      <c r="I310" s="122">
        <f t="shared" si="139"/>
        <v>22.177263795734277</v>
      </c>
      <c r="J310" s="122">
        <f t="shared" si="139"/>
        <v>10.089113369746753</v>
      </c>
      <c r="K310" s="122">
        <f t="shared" si="139"/>
        <v>10.945848193000291</v>
      </c>
      <c r="L310" s="122">
        <f t="shared" si="139"/>
        <v>0</v>
      </c>
      <c r="M310" s="122">
        <f t="shared" si="139"/>
        <v>11.136547942395726</v>
      </c>
      <c r="N310" s="122">
        <f t="shared" si="139"/>
        <v>7.1706456276632107</v>
      </c>
      <c r="O310" s="122">
        <f t="shared" si="139"/>
        <v>13.717829886566212</v>
      </c>
      <c r="P310" s="122">
        <f t="shared" si="139"/>
        <v>14.137067766594251</v>
      </c>
      <c r="Q310" s="122">
        <f t="shared" si="139"/>
        <v>14.123118269333272</v>
      </c>
      <c r="R310" s="122">
        <f t="shared" ref="R310:V310" si="140">SUM(R311:R312)</f>
        <v>13.041027838624268</v>
      </c>
      <c r="S310" s="122">
        <f t="shared" si="140"/>
        <v>16.224558089678471</v>
      </c>
      <c r="T310" s="122">
        <f t="shared" si="140"/>
        <v>15.108705873894257</v>
      </c>
      <c r="U310" s="122">
        <f t="shared" si="140"/>
        <v>14.344986980846526</v>
      </c>
      <c r="V310" s="122">
        <f t="shared" si="140"/>
        <v>10.014505995571197</v>
      </c>
      <c r="W310" s="122">
        <f t="shared" ref="W310" si="141">SUM(W311:W312)</f>
        <v>8.5612477695062097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20.10163070674589</v>
      </c>
      <c r="D311" s="98">
        <v>21.617108865183038</v>
      </c>
      <c r="E311" s="98">
        <v>21.668698636738004</v>
      </c>
      <c r="F311" s="98">
        <v>23.196452632121648</v>
      </c>
      <c r="G311" s="98">
        <v>18.726002892442949</v>
      </c>
      <c r="H311" s="98">
        <v>19.168403718545498</v>
      </c>
      <c r="I311" s="98">
        <v>21.711112278913372</v>
      </c>
      <c r="J311" s="98">
        <v>9.8800523643165619</v>
      </c>
      <c r="K311" s="98">
        <v>10.721842305737294</v>
      </c>
      <c r="L311" s="98">
        <v>0</v>
      </c>
      <c r="M311" s="98">
        <v>10.920937718896273</v>
      </c>
      <c r="N311" s="98">
        <v>7.03444406830313</v>
      </c>
      <c r="O311" s="98">
        <v>13.456688089981199</v>
      </c>
      <c r="P311" s="98">
        <v>13.866025718596706</v>
      </c>
      <c r="Q311" s="98">
        <v>13.861590100183617</v>
      </c>
      <c r="R311" s="98">
        <v>12.801988710777088</v>
      </c>
      <c r="S311" s="98">
        <v>15.925793310197735</v>
      </c>
      <c r="T311" s="98">
        <v>14.821189657471635</v>
      </c>
      <c r="U311" s="98">
        <v>14.075045679358984</v>
      </c>
      <c r="V311" s="98">
        <v>9.8266341027157065</v>
      </c>
      <c r="W311" s="98">
        <v>8.4053483650862155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0.48476750075672553</v>
      </c>
      <c r="D312" s="98">
        <v>0.50929761490556147</v>
      </c>
      <c r="E312" s="98">
        <v>0.50191425594007211</v>
      </c>
      <c r="F312" s="98">
        <v>0.5277440104884108</v>
      </c>
      <c r="G312" s="98">
        <v>0.41857464274235473</v>
      </c>
      <c r="H312" s="98">
        <v>0.41910228275896644</v>
      </c>
      <c r="I312" s="98">
        <v>0.46615151682090522</v>
      </c>
      <c r="J312" s="98">
        <v>0.20906100543019154</v>
      </c>
      <c r="K312" s="98">
        <v>0.22400588726299725</v>
      </c>
      <c r="L312" s="98">
        <v>0</v>
      </c>
      <c r="M312" s="98">
        <v>0.21561022349945297</v>
      </c>
      <c r="N312" s="98">
        <v>0.13620155936008108</v>
      </c>
      <c r="O312" s="98">
        <v>0.26114179658501296</v>
      </c>
      <c r="P312" s="98">
        <v>0.27104204799754444</v>
      </c>
      <c r="Q312" s="98">
        <v>0.26152816914965477</v>
      </c>
      <c r="R312" s="98">
        <v>0.23903912784717996</v>
      </c>
      <c r="S312" s="98">
        <v>0.29876477948073643</v>
      </c>
      <c r="T312" s="98">
        <v>0.28751621642262132</v>
      </c>
      <c r="U312" s="98">
        <v>0.26994130148754186</v>
      </c>
      <c r="V312" s="98">
        <v>0.18787189285548958</v>
      </c>
      <c r="W312" s="98">
        <v>0.15589940441999356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3.2527862419204079E-2</v>
      </c>
      <c r="D313" s="122">
        <f t="shared" si="142"/>
        <v>6.0981035859733405E-2</v>
      </c>
      <c r="E313" s="122">
        <f t="shared" si="142"/>
        <v>8.9624367323201462E-2</v>
      </c>
      <c r="F313" s="122">
        <f t="shared" si="142"/>
        <v>9.8962693847274769E-2</v>
      </c>
      <c r="G313" s="122">
        <f t="shared" si="142"/>
        <v>0.10040673278448808</v>
      </c>
      <c r="H313" s="122">
        <f t="shared" si="142"/>
        <v>9.6339783012559174E-2</v>
      </c>
      <c r="I313" s="122">
        <f t="shared" si="142"/>
        <v>0.2103068549648501</v>
      </c>
      <c r="J313" s="122">
        <f t="shared" si="142"/>
        <v>6.9680360673179162E-2</v>
      </c>
      <c r="K313" s="122">
        <f t="shared" si="142"/>
        <v>0.10569286257307603</v>
      </c>
      <c r="L313" s="122">
        <f t="shared" si="142"/>
        <v>0</v>
      </c>
      <c r="M313" s="122">
        <f t="shared" si="142"/>
        <v>2.7938123992278314E-2</v>
      </c>
      <c r="N313" s="122">
        <f t="shared" si="142"/>
        <v>9.0305167812418721E-2</v>
      </c>
      <c r="O313" s="122">
        <f t="shared" si="142"/>
        <v>8.629323567336307E-2</v>
      </c>
      <c r="P313" s="122">
        <f t="shared" si="142"/>
        <v>9.4241874220767768E-2</v>
      </c>
      <c r="Q313" s="122">
        <f t="shared" si="142"/>
        <v>0.21820658020640313</v>
      </c>
      <c r="R313" s="122">
        <f t="shared" si="142"/>
        <v>0.1814971646225835</v>
      </c>
      <c r="S313" s="122">
        <f t="shared" si="142"/>
        <v>0.16382184321610824</v>
      </c>
      <c r="T313" s="122">
        <f t="shared" si="142"/>
        <v>0.26550923804377652</v>
      </c>
      <c r="U313" s="122">
        <f t="shared" si="142"/>
        <v>0.16578356455779883</v>
      </c>
      <c r="V313" s="122">
        <f t="shared" si="142"/>
        <v>0.1128640635468583</v>
      </c>
      <c r="W313" s="122">
        <f t="shared" si="142"/>
        <v>4.7563977586459298E-2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3.2527862419204079E-2</v>
      </c>
      <c r="D314" s="98">
        <v>6.0981035859733405E-2</v>
      </c>
      <c r="E314" s="98">
        <v>8.9624367323201462E-2</v>
      </c>
      <c r="F314" s="98">
        <v>9.8962693847274769E-2</v>
      </c>
      <c r="G314" s="98">
        <v>0.10040673278448808</v>
      </c>
      <c r="H314" s="98">
        <v>9.6339783012559174E-2</v>
      </c>
      <c r="I314" s="98">
        <v>0.2103068549648501</v>
      </c>
      <c r="J314" s="98">
        <v>6.9680360673179162E-2</v>
      </c>
      <c r="K314" s="98">
        <v>0.10569286257307603</v>
      </c>
      <c r="L314" s="98">
        <v>0</v>
      </c>
      <c r="M314" s="98">
        <v>2.7938123992278314E-2</v>
      </c>
      <c r="N314" s="98">
        <v>9.0305167812418721E-2</v>
      </c>
      <c r="O314" s="98">
        <v>8.629323567336307E-2</v>
      </c>
      <c r="P314" s="98">
        <v>9.4241874220767768E-2</v>
      </c>
      <c r="Q314" s="98">
        <v>0.21820658020640313</v>
      </c>
      <c r="R314" s="98">
        <v>0.1814971646225835</v>
      </c>
      <c r="S314" s="98">
        <v>0.16382184321610824</v>
      </c>
      <c r="T314" s="98">
        <v>0.26550923804377652</v>
      </c>
      <c r="U314" s="98">
        <v>0.16578356455779883</v>
      </c>
      <c r="V314" s="98">
        <v>0.1128640635468583</v>
      </c>
      <c r="W314" s="98">
        <v>4.7563977586459298E-2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1.4763356796028018</v>
      </c>
      <c r="D315" s="122">
        <v>1.6891369447095421</v>
      </c>
      <c r="E315" s="122">
        <v>1.7921872307040108</v>
      </c>
      <c r="F315" s="122">
        <v>2.0656111428388528</v>
      </c>
      <c r="G315" s="122">
        <v>1.7821241061428408</v>
      </c>
      <c r="H315" s="122">
        <v>2.1122252808165136</v>
      </c>
      <c r="I315" s="122">
        <v>2.9475647527541904</v>
      </c>
      <c r="J315" s="122">
        <v>1.2810872293454527</v>
      </c>
      <c r="K315" s="122">
        <v>1.3526776507448381</v>
      </c>
      <c r="L315" s="122">
        <v>0</v>
      </c>
      <c r="M315" s="122">
        <v>0.85364365239940532</v>
      </c>
      <c r="N315" s="122">
        <v>0.58385039730493959</v>
      </c>
      <c r="O315" s="122">
        <v>1.2150503917903825</v>
      </c>
      <c r="P315" s="122">
        <v>2.2222441179017518</v>
      </c>
      <c r="Q315" s="122">
        <v>1.9282979717507729</v>
      </c>
      <c r="R315" s="122">
        <v>1.6843437617411583</v>
      </c>
      <c r="S315" s="122">
        <v>2.3988256753384967</v>
      </c>
      <c r="T315" s="122">
        <v>3.2487601571594262</v>
      </c>
      <c r="U315" s="122">
        <v>3.5573889228893605</v>
      </c>
      <c r="V315" s="122">
        <v>2.6356049141896665</v>
      </c>
      <c r="W315" s="122">
        <v>2.2416069428874694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1.1229042016590924</v>
      </c>
      <c r="D316" s="98">
        <v>0.7230020416855566</v>
      </c>
      <c r="E316" s="98">
        <v>0.98998610471172632</v>
      </c>
      <c r="F316" s="98">
        <v>1.1250680532207415</v>
      </c>
      <c r="G316" s="98">
        <v>0.96472468492967056</v>
      </c>
      <c r="H316" s="98">
        <v>0.99086009886938364</v>
      </c>
      <c r="I316" s="98">
        <v>2.1778408545172767</v>
      </c>
      <c r="J316" s="98">
        <v>1.2810872293454527</v>
      </c>
      <c r="K316" s="98">
        <v>1.2637115312792377</v>
      </c>
      <c r="L316" s="98">
        <v>0</v>
      </c>
      <c r="M316" s="98">
        <v>0.61276761537135893</v>
      </c>
      <c r="N316" s="98">
        <v>0.58385039730493959</v>
      </c>
      <c r="O316" s="98">
        <v>1.2021166394542744</v>
      </c>
      <c r="P316" s="98">
        <v>2.2124416420762683</v>
      </c>
      <c r="Q316" s="98">
        <v>1.6101249874712349</v>
      </c>
      <c r="R316" s="98">
        <v>1.6843437617411583</v>
      </c>
      <c r="S316" s="98">
        <v>2.2734405509019915</v>
      </c>
      <c r="T316" s="98">
        <v>2.1065329105457185</v>
      </c>
      <c r="U316" s="98">
        <v>1.6888533075274397</v>
      </c>
      <c r="V316" s="98">
        <v>1.9430729359506342</v>
      </c>
      <c r="W316" s="98">
        <v>0.80881068543659262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9.8024758254835372E-3</v>
      </c>
      <c r="Q317" s="98">
        <v>0</v>
      </c>
      <c r="R317" s="98">
        <v>0</v>
      </c>
      <c r="S317" s="98">
        <v>7.2580315358961129E-3</v>
      </c>
      <c r="T317" s="98">
        <v>2.0798311872414224E-2</v>
      </c>
      <c r="U317" s="98">
        <v>2.2657504446490949E-3</v>
      </c>
      <c r="V317" s="98">
        <v>3.8581804416143416E-2</v>
      </c>
      <c r="W317" s="98">
        <v>0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3.1980302551076283E-3</v>
      </c>
      <c r="Q318" s="101">
        <v>0</v>
      </c>
      <c r="R318" s="101">
        <v>0</v>
      </c>
      <c r="S318" s="101">
        <v>2.1845008050790163E-3</v>
      </c>
      <c r="T318" s="101">
        <v>6.6355489470235098E-3</v>
      </c>
      <c r="U318" s="101">
        <v>6.7322407507731854E-4</v>
      </c>
      <c r="V318" s="101">
        <v>1.1893905715145342E-2</v>
      </c>
      <c r="W318" s="101">
        <v>0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6.6044455703759093E-3</v>
      </c>
      <c r="Q319" s="104">
        <v>0</v>
      </c>
      <c r="R319" s="104">
        <v>0</v>
      </c>
      <c r="S319" s="104">
        <v>5.0735307308170966E-3</v>
      </c>
      <c r="T319" s="104">
        <v>1.4162762925390714E-2</v>
      </c>
      <c r="U319" s="104">
        <v>1.5925263695717763E-3</v>
      </c>
      <c r="V319" s="104">
        <v>2.6687898700998074E-2</v>
      </c>
      <c r="W319" s="104">
        <v>0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0.35343147794370944</v>
      </c>
      <c r="D320" s="101">
        <v>0.96613490302398553</v>
      </c>
      <c r="E320" s="101">
        <v>0.80220112599228455</v>
      </c>
      <c r="F320" s="101">
        <v>0.94054308961811139</v>
      </c>
      <c r="G320" s="101">
        <v>0.81739942121317011</v>
      </c>
      <c r="H320" s="101">
        <v>1.1213651819471298</v>
      </c>
      <c r="I320" s="101">
        <v>0.76972389823691345</v>
      </c>
      <c r="J320" s="101">
        <v>0</v>
      </c>
      <c r="K320" s="101">
        <v>8.8966119465600388E-2</v>
      </c>
      <c r="L320" s="101">
        <v>0</v>
      </c>
      <c r="M320" s="101">
        <v>0.23063756633491947</v>
      </c>
      <c r="N320" s="101">
        <v>0</v>
      </c>
      <c r="O320" s="101">
        <v>1.2757677248709081E-2</v>
      </c>
      <c r="P320" s="101">
        <v>0</v>
      </c>
      <c r="Q320" s="101">
        <v>0.31501314668806479</v>
      </c>
      <c r="R320" s="101">
        <v>0</v>
      </c>
      <c r="S320" s="101">
        <v>7.3839495856931295E-2</v>
      </c>
      <c r="T320" s="101">
        <v>0.40800235008171748</v>
      </c>
      <c r="U320" s="101">
        <v>1.8556323144970857</v>
      </c>
      <c r="V320" s="101">
        <v>0.51133009300964782</v>
      </c>
      <c r="W320" s="101">
        <v>1.3746165432082473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1.0238470693126884E-2</v>
      </c>
      <c r="N321" s="104">
        <v>0</v>
      </c>
      <c r="O321" s="104">
        <v>1.7607508739920542E-4</v>
      </c>
      <c r="P321" s="104">
        <v>0</v>
      </c>
      <c r="Q321" s="104">
        <v>3.1598375914731964E-3</v>
      </c>
      <c r="R321" s="104">
        <v>0</v>
      </c>
      <c r="S321" s="104">
        <v>4.4287597043677344E-2</v>
      </c>
      <c r="T321" s="104">
        <v>0.71342658465957587</v>
      </c>
      <c r="U321" s="104">
        <v>1.0637550420186208E-2</v>
      </c>
      <c r="V321" s="104">
        <v>0.14262008081324101</v>
      </c>
      <c r="W321" s="104">
        <v>5.8179714242629382E-2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3.2127106833274134E-3</v>
      </c>
      <c r="N322" s="98">
        <v>0</v>
      </c>
      <c r="O322" s="98">
        <v>6.3952077697923467E-5</v>
      </c>
      <c r="P322" s="98">
        <v>0</v>
      </c>
      <c r="Q322" s="98">
        <v>1.0362395329201926E-3</v>
      </c>
      <c r="R322" s="98">
        <v>0</v>
      </c>
      <c r="S322" s="98">
        <v>1.3324372617481059E-2</v>
      </c>
      <c r="T322" s="98">
        <v>0.22560249198877816</v>
      </c>
      <c r="U322" s="98">
        <v>3.1577196984005572E-3</v>
      </c>
      <c r="V322" s="98">
        <v>4.2718935341003544E-2</v>
      </c>
      <c r="W322" s="98">
        <v>1.7284968999300147E-2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7.0257600097994701E-3</v>
      </c>
      <c r="N323" s="98">
        <v>0</v>
      </c>
      <c r="O323" s="98">
        <v>1.1212300970128194E-4</v>
      </c>
      <c r="P323" s="98">
        <v>0</v>
      </c>
      <c r="Q323" s="98">
        <v>2.1235980585530036E-3</v>
      </c>
      <c r="R323" s="98">
        <v>0</v>
      </c>
      <c r="S323" s="98">
        <v>3.0963224426196284E-2</v>
      </c>
      <c r="T323" s="98">
        <v>0.48782409267079768</v>
      </c>
      <c r="U323" s="98">
        <v>7.4798307217856502E-3</v>
      </c>
      <c r="V323" s="98">
        <v>9.9901145472237468E-2</v>
      </c>
      <c r="W323" s="98">
        <v>4.0894745243329235E-2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0.47553370655940724</v>
      </c>
      <c r="D324" s="122">
        <v>0.50977469897136607</v>
      </c>
      <c r="E324" s="122">
        <v>0.63834765614248778</v>
      </c>
      <c r="F324" s="122">
        <v>0.77763063124663279</v>
      </c>
      <c r="G324" s="122">
        <v>0.63540214063144396</v>
      </c>
      <c r="H324" s="122">
        <v>0.67712564230183625</v>
      </c>
      <c r="I324" s="122">
        <v>0.97557137585235876</v>
      </c>
      <c r="J324" s="122">
        <v>0.39846402869300251</v>
      </c>
      <c r="K324" s="122">
        <v>0.42849298874144831</v>
      </c>
      <c r="L324" s="122">
        <v>0</v>
      </c>
      <c r="M324" s="122">
        <v>0.3074259167110171</v>
      </c>
      <c r="N324" s="122">
        <v>0.1964149758891702</v>
      </c>
      <c r="O324" s="122">
        <v>0.36540221829501146</v>
      </c>
      <c r="P324" s="122">
        <v>0.58647077475502807</v>
      </c>
      <c r="Q324" s="122">
        <v>0.54473545975232662</v>
      </c>
      <c r="R324" s="122">
        <v>0.50179639309110513</v>
      </c>
      <c r="S324" s="122">
        <v>0.76981212282951195</v>
      </c>
      <c r="T324" s="122">
        <v>0.81530731240837362</v>
      </c>
      <c r="U324" s="122">
        <v>0.83378703497798234</v>
      </c>
      <c r="V324" s="122">
        <v>0.6123747541045701</v>
      </c>
      <c r="W324" s="122">
        <v>0.62062630037343758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0.41292809633221778</v>
      </c>
      <c r="D325" s="98">
        <v>0.42210873278848982</v>
      </c>
      <c r="E325" s="98">
        <v>0.5999179728591042</v>
      </c>
      <c r="F325" s="98">
        <v>0.77402258562281578</v>
      </c>
      <c r="G325" s="98">
        <v>0.61802622261191342</v>
      </c>
      <c r="H325" s="98">
        <v>0.65196699850907391</v>
      </c>
      <c r="I325" s="98">
        <v>0.93601511625632272</v>
      </c>
      <c r="J325" s="98">
        <v>0.35335511024927962</v>
      </c>
      <c r="K325" s="98">
        <v>0.41729671204351432</v>
      </c>
      <c r="L325" s="98">
        <v>0</v>
      </c>
      <c r="M325" s="98">
        <v>0.14516721541598726</v>
      </c>
      <c r="N325" s="98">
        <v>0.17399311110453075</v>
      </c>
      <c r="O325" s="98">
        <v>0.26310349531721761</v>
      </c>
      <c r="P325" s="98">
        <v>0.44423026641157043</v>
      </c>
      <c r="Q325" s="98">
        <v>0.50773811877625363</v>
      </c>
      <c r="R325" s="98">
        <v>0.39893798176480799</v>
      </c>
      <c r="S325" s="98">
        <v>0.73830187749672493</v>
      </c>
      <c r="T325" s="98">
        <v>0.76946574120373934</v>
      </c>
      <c r="U325" s="98">
        <v>0.72517901488725611</v>
      </c>
      <c r="V325" s="98">
        <v>0.57033679301141449</v>
      </c>
      <c r="W325" s="98">
        <v>0.59560273445998402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6.2605610227189454E-2</v>
      </c>
      <c r="D326" s="33">
        <v>8.7665966182876268E-2</v>
      </c>
      <c r="E326" s="33">
        <v>3.8429683283383566E-2</v>
      </c>
      <c r="F326" s="33">
        <v>3.6080456238170105E-3</v>
      </c>
      <c r="G326" s="33">
        <v>1.7375918019530576E-2</v>
      </c>
      <c r="H326" s="33">
        <v>2.5158643792762385E-2</v>
      </c>
      <c r="I326" s="33">
        <v>3.9556259596036064E-2</v>
      </c>
      <c r="J326" s="33">
        <v>4.510891844372291E-2</v>
      </c>
      <c r="K326" s="33">
        <v>1.1196276697933974E-2</v>
      </c>
      <c r="L326" s="33">
        <v>0</v>
      </c>
      <c r="M326" s="33">
        <v>0.16225870129502984</v>
      </c>
      <c r="N326" s="33">
        <v>2.242186478463944E-2</v>
      </c>
      <c r="O326" s="33">
        <v>0.10229872297779384</v>
      </c>
      <c r="P326" s="33">
        <v>0.14224050834345764</v>
      </c>
      <c r="Q326" s="33">
        <v>3.6997340976072948E-2</v>
      </c>
      <c r="R326" s="33">
        <v>0.10285841132629717</v>
      </c>
      <c r="S326" s="33">
        <v>3.1510245332786978E-2</v>
      </c>
      <c r="T326" s="33">
        <v>4.5841571204634279E-2</v>
      </c>
      <c r="U326" s="33">
        <v>0.10860802009072629</v>
      </c>
      <c r="V326" s="33">
        <v>4.2037961093155593E-2</v>
      </c>
      <c r="W326" s="33">
        <v>2.5023565913453519E-2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0.52972735007390159</v>
      </c>
      <c r="D328" s="119">
        <f t="shared" si="143"/>
        <v>0.53939100417230768</v>
      </c>
      <c r="E328" s="119">
        <f t="shared" si="143"/>
        <v>0.54718790504141857</v>
      </c>
      <c r="F328" s="119">
        <f t="shared" si="143"/>
        <v>0.55487644346217291</v>
      </c>
      <c r="G328" s="119">
        <f t="shared" si="143"/>
        <v>0.56300509959465472</v>
      </c>
      <c r="H328" s="119">
        <f t="shared" si="143"/>
        <v>0.57065246698923477</v>
      </c>
      <c r="I328" s="119">
        <f t="shared" si="143"/>
        <v>0.57885055381771733</v>
      </c>
      <c r="J328" s="119">
        <f t="shared" si="143"/>
        <v>0.58534611100770095</v>
      </c>
      <c r="K328" s="119">
        <f t="shared" si="143"/>
        <v>0.59452526846644027</v>
      </c>
      <c r="L328" s="119" t="str">
        <f t="shared" si="143"/>
        <v/>
      </c>
      <c r="M328" s="119">
        <f t="shared" si="143"/>
        <v>0.61412779495601189</v>
      </c>
      <c r="N328" s="119">
        <f t="shared" si="143"/>
        <v>0.63118094477832454</v>
      </c>
      <c r="O328" s="119">
        <f t="shared" si="143"/>
        <v>0.64719901810762692</v>
      </c>
      <c r="P328" s="119">
        <f t="shared" si="143"/>
        <v>0.66737299640520165</v>
      </c>
      <c r="Q328" s="119">
        <f t="shared" si="143"/>
        <v>0.68681386961122914</v>
      </c>
      <c r="R328" s="119">
        <f t="shared" ref="R328:V328" si="144">IF(R309=0,"",R309/R290)</f>
        <v>0.69832723371633298</v>
      </c>
      <c r="S328" s="119">
        <f t="shared" si="144"/>
        <v>0.70335118395136875</v>
      </c>
      <c r="T328" s="119">
        <f t="shared" si="144"/>
        <v>0.71737848469373289</v>
      </c>
      <c r="U328" s="119">
        <f t="shared" si="144"/>
        <v>0.71335451029533237</v>
      </c>
      <c r="V328" s="119">
        <f t="shared" si="144"/>
        <v>0.72337600437800853</v>
      </c>
      <c r="W328" s="119">
        <f t="shared" ref="W328" si="145">IF(W309=0,"",W309/W290)</f>
        <v>0.71695227036778175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0.52831944584358492</v>
      </c>
      <c r="D329" s="124">
        <f t="shared" si="146"/>
        <v>0.53648100901273699</v>
      </c>
      <c r="E329" s="124">
        <f t="shared" si="146"/>
        <v>0.54468215995876756</v>
      </c>
      <c r="F329" s="124">
        <f t="shared" si="146"/>
        <v>0.55277486618896976</v>
      </c>
      <c r="G329" s="124">
        <f t="shared" si="146"/>
        <v>0.56086390591918944</v>
      </c>
      <c r="H329" s="124">
        <f t="shared" si="146"/>
        <v>0.5689136572550576</v>
      </c>
      <c r="I329" s="124">
        <f t="shared" si="146"/>
        <v>0.57699374613281962</v>
      </c>
      <c r="J329" s="124">
        <f t="shared" si="146"/>
        <v>0.58520141644601353</v>
      </c>
      <c r="K329" s="124">
        <f t="shared" si="146"/>
        <v>0.59361352415598967</v>
      </c>
      <c r="L329" s="124" t="str">
        <f t="shared" si="146"/>
        <v/>
      </c>
      <c r="M329" s="124">
        <f t="shared" si="146"/>
        <v>0.61316197079133372</v>
      </c>
      <c r="N329" s="124">
        <f t="shared" si="146"/>
        <v>0.62735461310962026</v>
      </c>
      <c r="O329" s="124">
        <f t="shared" si="146"/>
        <v>0.64522273595333435</v>
      </c>
      <c r="P329" s="124">
        <f t="shared" si="146"/>
        <v>0.66508900995833387</v>
      </c>
      <c r="Q329" s="124">
        <f t="shared" si="146"/>
        <v>0.68178070533943702</v>
      </c>
      <c r="R329" s="124">
        <f t="shared" ref="R329:V329" si="147">IF(R310=0,"",R310/R291)</f>
        <v>0.69136010327837627</v>
      </c>
      <c r="S329" s="124">
        <f t="shared" si="147"/>
        <v>0.69885129730080708</v>
      </c>
      <c r="T329" s="124">
        <f t="shared" si="147"/>
        <v>0.70498917294737873</v>
      </c>
      <c r="U329" s="124">
        <f t="shared" si="147"/>
        <v>0.70999926104485278</v>
      </c>
      <c r="V329" s="124">
        <f t="shared" si="147"/>
        <v>0.71442618187376061</v>
      </c>
      <c r="W329" s="124">
        <f t="shared" ref="W329" si="148">IF(W310=0,"",W310/W291)</f>
        <v>0.71748073494039954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0.52237741948174332</v>
      </c>
      <c r="D330" s="111">
        <f t="shared" si="149"/>
        <v>0.53068566894999236</v>
      </c>
      <c r="E330" s="111">
        <f t="shared" si="149"/>
        <v>0.53899758253527208</v>
      </c>
      <c r="F330" s="111">
        <f t="shared" si="149"/>
        <v>0.54720711680849698</v>
      </c>
      <c r="G330" s="111">
        <f t="shared" si="149"/>
        <v>0.55541207620820443</v>
      </c>
      <c r="H330" s="111">
        <f t="shared" si="149"/>
        <v>0.56360150532999032</v>
      </c>
      <c r="I330" s="111">
        <f t="shared" si="149"/>
        <v>0.57180053032475819</v>
      </c>
      <c r="J330" s="111">
        <f t="shared" si="149"/>
        <v>0.58010973521146891</v>
      </c>
      <c r="K330" s="111">
        <f t="shared" si="149"/>
        <v>0.58861592669069362</v>
      </c>
      <c r="L330" s="111" t="str">
        <f t="shared" si="149"/>
        <v/>
      </c>
      <c r="M330" s="111">
        <f t="shared" si="149"/>
        <v>0.60851457599928194</v>
      </c>
      <c r="N330" s="111">
        <f t="shared" si="149"/>
        <v>0.62286055301738341</v>
      </c>
      <c r="O330" s="111">
        <f t="shared" si="149"/>
        <v>0.64081085443164554</v>
      </c>
      <c r="P330" s="111">
        <f t="shared" si="149"/>
        <v>0.66076327442000138</v>
      </c>
      <c r="Q330" s="111">
        <f t="shared" si="149"/>
        <v>0.67771180567053224</v>
      </c>
      <c r="R330" s="111">
        <f t="shared" ref="R330:V330" si="150">IF(R311=0,"",R311/R292)</f>
        <v>0.6873986703392172</v>
      </c>
      <c r="S330" s="111">
        <f t="shared" si="150"/>
        <v>0.69492532295275633</v>
      </c>
      <c r="T330" s="111">
        <f t="shared" si="150"/>
        <v>0.70097753863545387</v>
      </c>
      <c r="U330" s="111">
        <f t="shared" si="150"/>
        <v>0.70607219919813879</v>
      </c>
      <c r="V330" s="111">
        <f t="shared" si="150"/>
        <v>0.71054675051966498</v>
      </c>
      <c r="W330" s="111">
        <f t="shared" ref="W330" si="151">IF(W311=0,"",W311/W292)</f>
        <v>0.71374068621538467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 t="str">
        <f t="shared" si="152"/>
        <v/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2.1968043509277422</v>
      </c>
      <c r="D332" s="124">
        <f t="shared" si="155"/>
        <v>2.2669746414642589</v>
      </c>
      <c r="E332" s="124">
        <f t="shared" si="155"/>
        <v>2.3378858336410651</v>
      </c>
      <c r="F332" s="124">
        <f t="shared" si="155"/>
        <v>2.4088731824014991</v>
      </c>
      <c r="G332" s="124">
        <f t="shared" si="155"/>
        <v>2.4805350866479485</v>
      </c>
      <c r="H332" s="124">
        <f t="shared" si="155"/>
        <v>2.5527944211184717</v>
      </c>
      <c r="I332" s="124">
        <f t="shared" si="155"/>
        <v>2.6257945892126671</v>
      </c>
      <c r="J332" s="124">
        <f t="shared" si="155"/>
        <v>2.7001320842056336</v>
      </c>
      <c r="K332" s="124">
        <f t="shared" si="155"/>
        <v>2.7763084503813298</v>
      </c>
      <c r="L332" s="124" t="str">
        <f t="shared" si="155"/>
        <v/>
      </c>
      <c r="M332" s="124">
        <f t="shared" si="155"/>
        <v>2.947777652327018</v>
      </c>
      <c r="N332" s="124">
        <f t="shared" si="155"/>
        <v>3.0606272773977135</v>
      </c>
      <c r="O332" s="124">
        <f t="shared" si="155"/>
        <v>3.1953898145612136</v>
      </c>
      <c r="P332" s="124">
        <f t="shared" si="155"/>
        <v>3.3415368842609987</v>
      </c>
      <c r="Q332" s="124">
        <f t="shared" si="155"/>
        <v>3.4671332771268792</v>
      </c>
      <c r="R332" s="124">
        <f t="shared" ref="R332:V332" si="156">IF(R313=0,"",R313/R294)</f>
        <v>3.5459272061512523</v>
      </c>
      <c r="S332" s="124">
        <f t="shared" si="156"/>
        <v>3.6086433049197848</v>
      </c>
      <c r="T332" s="124">
        <f t="shared" si="156"/>
        <v>3.6610449928639799</v>
      </c>
      <c r="U332" s="124">
        <f t="shared" si="156"/>
        <v>3.7087500070559436</v>
      </c>
      <c r="V332" s="124">
        <f t="shared" si="156"/>
        <v>3.7573904875982858</v>
      </c>
      <c r="W332" s="124">
        <f t="shared" ref="W332" si="157">IF(W313=0,"",W313/W294)</f>
        <v>3.8050101974868964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2.1968043509277422</v>
      </c>
      <c r="D333" s="111">
        <f t="shared" si="158"/>
        <v>2.2669746414642589</v>
      </c>
      <c r="E333" s="111">
        <f t="shared" si="158"/>
        <v>2.3378858336410651</v>
      </c>
      <c r="F333" s="111">
        <f t="shared" si="158"/>
        <v>2.4088731824014991</v>
      </c>
      <c r="G333" s="111">
        <f t="shared" si="158"/>
        <v>2.4805350866479485</v>
      </c>
      <c r="H333" s="111">
        <f t="shared" si="158"/>
        <v>2.5527944211184717</v>
      </c>
      <c r="I333" s="111">
        <f t="shared" si="158"/>
        <v>2.6257945892126671</v>
      </c>
      <c r="J333" s="111">
        <f t="shared" si="158"/>
        <v>2.7001320842056336</v>
      </c>
      <c r="K333" s="111">
        <f t="shared" si="158"/>
        <v>2.7763084503813298</v>
      </c>
      <c r="L333" s="111" t="str">
        <f t="shared" si="158"/>
        <v/>
      </c>
      <c r="M333" s="111">
        <f t="shared" si="158"/>
        <v>2.947777652327018</v>
      </c>
      <c r="N333" s="111">
        <f t="shared" si="158"/>
        <v>3.0606272773977135</v>
      </c>
      <c r="O333" s="111">
        <f t="shared" si="158"/>
        <v>3.1953898145612136</v>
      </c>
      <c r="P333" s="111">
        <f t="shared" si="158"/>
        <v>3.3415368842609987</v>
      </c>
      <c r="Q333" s="111">
        <f t="shared" si="158"/>
        <v>3.4671332771268792</v>
      </c>
      <c r="R333" s="111">
        <f t="shared" ref="R333:V333" si="159">IF(R314=0,"",R314/R295)</f>
        <v>3.5459272061512523</v>
      </c>
      <c r="S333" s="111">
        <f t="shared" si="159"/>
        <v>3.6086433049197848</v>
      </c>
      <c r="T333" s="111">
        <f t="shared" si="159"/>
        <v>3.6610449928639799</v>
      </c>
      <c r="U333" s="111">
        <f t="shared" si="159"/>
        <v>3.7087500070559436</v>
      </c>
      <c r="V333" s="111">
        <f t="shared" si="159"/>
        <v>3.7573904875982858</v>
      </c>
      <c r="W333" s="111">
        <f t="shared" ref="W333" si="160">IF(W314=0,"",W314/W295)</f>
        <v>3.8050101974868964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0.52017958662195585</v>
      </c>
      <c r="D334" s="124">
        <f t="shared" si="161"/>
        <v>0.54440281202044261</v>
      </c>
      <c r="E334" s="124">
        <f t="shared" si="161"/>
        <v>0.54204957770366058</v>
      </c>
      <c r="F334" s="124">
        <f t="shared" si="161"/>
        <v>0.54720200441965616</v>
      </c>
      <c r="G334" s="124">
        <f t="shared" si="161"/>
        <v>0.55226200436264183</v>
      </c>
      <c r="H334" s="124">
        <f t="shared" si="161"/>
        <v>0.55991865423618481</v>
      </c>
      <c r="I334" s="124">
        <f t="shared" si="161"/>
        <v>0.55661871295879273</v>
      </c>
      <c r="J334" s="124">
        <f t="shared" si="161"/>
        <v>0.55710771871185205</v>
      </c>
      <c r="K334" s="124">
        <f t="shared" si="161"/>
        <v>0.56705886085715018</v>
      </c>
      <c r="L334" s="124" t="str">
        <f t="shared" si="161"/>
        <v/>
      </c>
      <c r="M334" s="124">
        <f t="shared" si="161"/>
        <v>0.59238462714045659</v>
      </c>
      <c r="N334" s="124">
        <f t="shared" si="161"/>
        <v>0.61011867983033785</v>
      </c>
      <c r="O334" s="124">
        <f t="shared" si="161"/>
        <v>0.63739851262994651</v>
      </c>
      <c r="P334" s="124">
        <f t="shared" si="161"/>
        <v>0.67033061254988136</v>
      </c>
      <c r="Q334" s="124">
        <f t="shared" si="161"/>
        <v>0.68927384944293557</v>
      </c>
      <c r="R334" s="124">
        <f t="shared" ref="R334:V334" si="162">IF(R315=0,"",R315/R296)</f>
        <v>0.71684904490148116</v>
      </c>
      <c r="S334" s="124">
        <f t="shared" si="162"/>
        <v>0.73428353024213233</v>
      </c>
      <c r="T334" s="124">
        <f t="shared" si="162"/>
        <v>0.76355965834197104</v>
      </c>
      <c r="U334" s="124">
        <f t="shared" si="162"/>
        <v>0.72327499376051541</v>
      </c>
      <c r="V334" s="124">
        <f t="shared" si="162"/>
        <v>0.76292337359822759</v>
      </c>
      <c r="W334" s="124">
        <f t="shared" ref="W334" si="163">IF(W315=0,"",W315/W296)</f>
        <v>0.73470770010070685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0.50651553342818945</v>
      </c>
      <c r="D335" s="111">
        <f t="shared" si="164"/>
        <v>0.51306609555812754</v>
      </c>
      <c r="E335" s="111">
        <f t="shared" si="164"/>
        <v>0.51989988219279593</v>
      </c>
      <c r="F335" s="111">
        <f t="shared" si="164"/>
        <v>0.52678890596561767</v>
      </c>
      <c r="G335" s="111">
        <f t="shared" si="164"/>
        <v>0.5339364493019233</v>
      </c>
      <c r="H335" s="111">
        <f t="shared" si="164"/>
        <v>0.54131499056282684</v>
      </c>
      <c r="I335" s="111">
        <f t="shared" si="164"/>
        <v>0.54897195151566702</v>
      </c>
      <c r="J335" s="111">
        <f t="shared" si="164"/>
        <v>0.55710771871185205</v>
      </c>
      <c r="K335" s="111">
        <f t="shared" si="164"/>
        <v>0.56588938413978784</v>
      </c>
      <c r="L335" s="111" t="str">
        <f t="shared" si="164"/>
        <v/>
      </c>
      <c r="M335" s="111">
        <f t="shared" si="164"/>
        <v>0.5896717220625296</v>
      </c>
      <c r="N335" s="111">
        <f t="shared" si="164"/>
        <v>0.61011867983033785</v>
      </c>
      <c r="O335" s="111">
        <f t="shared" si="164"/>
        <v>0.63764327328719728</v>
      </c>
      <c r="P335" s="111">
        <f t="shared" si="164"/>
        <v>0.66967253308323371</v>
      </c>
      <c r="Q335" s="111">
        <f t="shared" si="164"/>
        <v>0.69813454934147323</v>
      </c>
      <c r="R335" s="111">
        <f t="shared" ref="R335:V335" si="165">IF(R316=0,"",R316/R297)</f>
        <v>0.71684904490148116</v>
      </c>
      <c r="S335" s="111">
        <f t="shared" si="165"/>
        <v>0.73392481688907973</v>
      </c>
      <c r="T335" s="111">
        <f t="shared" si="165"/>
        <v>0.74891858009430912</v>
      </c>
      <c r="U335" s="111">
        <f t="shared" si="165"/>
        <v>0.76133643748182667</v>
      </c>
      <c r="V335" s="111">
        <f t="shared" si="165"/>
        <v>0.77063641353114365</v>
      </c>
      <c r="W335" s="111">
        <f t="shared" ref="W335" si="166">IF(W316=0,"",W316/W297)</f>
        <v>0.77543626883540795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>
        <f t="shared" si="167"/>
        <v>0.86138058341747692</v>
      </c>
      <c r="Q336" s="111" t="str">
        <f t="shared" si="167"/>
        <v/>
      </c>
      <c r="R336" s="111" t="str">
        <f t="shared" ref="R336:V336" si="168">IF(R317=0,"",R317/R298)</f>
        <v/>
      </c>
      <c r="S336" s="111">
        <f t="shared" si="168"/>
        <v>0.90161941313758931</v>
      </c>
      <c r="T336" s="111">
        <f t="shared" si="168"/>
        <v>0.90337353227571549</v>
      </c>
      <c r="U336" s="111">
        <f t="shared" si="168"/>
        <v>0.91479216975594047</v>
      </c>
      <c r="V336" s="111">
        <f t="shared" si="168"/>
        <v>0.91595869442666056</v>
      </c>
      <c r="W336" s="111" t="str">
        <f t="shared" ref="W336" si="169">IF(W317=0,"",W317/W298)</f>
        <v/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>
        <f t="shared" si="170"/>
        <v>0.66967253308323371</v>
      </c>
      <c r="Q337" s="112" t="str">
        <f t="shared" si="170"/>
        <v/>
      </c>
      <c r="R337" s="112" t="str">
        <f t="shared" ref="R337:V337" si="171">IF(R318=0,"",R318/R299)</f>
        <v/>
      </c>
      <c r="S337" s="112">
        <f t="shared" si="171"/>
        <v>0.73392481688907973</v>
      </c>
      <c r="T337" s="112">
        <f t="shared" si="171"/>
        <v>0.74891858009430923</v>
      </c>
      <c r="U337" s="112">
        <f t="shared" si="171"/>
        <v>0.76133643748182667</v>
      </c>
      <c r="V337" s="112">
        <f t="shared" si="171"/>
        <v>0.77063641353114365</v>
      </c>
      <c r="W337" s="112" t="str">
        <f t="shared" ref="W337" si="172">IF(W318=0,"",W318/W299)</f>
        <v/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>
        <f t="shared" si="173"/>
        <v>1</v>
      </c>
      <c r="Q338" s="113" t="str">
        <f t="shared" si="173"/>
        <v/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" si="175">IF(W319=0,"",W319/W300)</f>
        <v/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0.56894286687234008</v>
      </c>
      <c r="D339" s="112">
        <f t="shared" si="176"/>
        <v>0.57047758326009246</v>
      </c>
      <c r="E339" s="112">
        <f t="shared" si="176"/>
        <v>0.57213034104238691</v>
      </c>
      <c r="F339" s="112">
        <f t="shared" si="176"/>
        <v>0.57379897507284761</v>
      </c>
      <c r="G339" s="112">
        <f t="shared" si="176"/>
        <v>0.57557726447027102</v>
      </c>
      <c r="H339" s="112">
        <f t="shared" si="176"/>
        <v>0.57745469785629855</v>
      </c>
      <c r="I339" s="112">
        <f t="shared" si="176"/>
        <v>0.57945569943554109</v>
      </c>
      <c r="J339" s="112" t="str">
        <f t="shared" si="176"/>
        <v/>
      </c>
      <c r="K339" s="112">
        <f t="shared" si="176"/>
        <v>0.58420834618173667</v>
      </c>
      <c r="L339" s="112" t="str">
        <f t="shared" si="176"/>
        <v/>
      </c>
      <c r="M339" s="112">
        <f t="shared" si="176"/>
        <v>0.59227155409122345</v>
      </c>
      <c r="N339" s="112" t="str">
        <f t="shared" si="176"/>
        <v/>
      </c>
      <c r="O339" s="112">
        <f t="shared" si="176"/>
        <v>0.61337879682634266</v>
      </c>
      <c r="P339" s="112" t="str">
        <f t="shared" si="176"/>
        <v/>
      </c>
      <c r="Q339" s="112">
        <f t="shared" si="176"/>
        <v>0.64614526338488654</v>
      </c>
      <c r="R339" s="112" t="str">
        <f t="shared" ref="R339:V339" si="177">IF(R320=0,"",R320/R301)</f>
        <v/>
      </c>
      <c r="S339" s="112">
        <f t="shared" si="177"/>
        <v>0.66929699972164725</v>
      </c>
      <c r="T339" s="112">
        <f t="shared" si="177"/>
        <v>0.68045931711972663</v>
      </c>
      <c r="U339" s="112">
        <f t="shared" si="177"/>
        <v>0.69094488205788618</v>
      </c>
      <c r="V339" s="112">
        <f t="shared" si="177"/>
        <v>0.70026191496024748</v>
      </c>
      <c r="W339" s="112">
        <f t="shared" ref="W339" si="178">IF(W320=0,"",W320/W301)</f>
        <v>0.70759622105460307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>
        <f t="shared" si="179"/>
        <v>0.82235735054307701</v>
      </c>
      <c r="N340" s="113" t="str">
        <f t="shared" si="179"/>
        <v/>
      </c>
      <c r="O340" s="113">
        <f t="shared" si="179"/>
        <v>0.81371217618320102</v>
      </c>
      <c r="P340" s="113" t="str">
        <f t="shared" si="179"/>
        <v/>
      </c>
      <c r="Q340" s="113">
        <f t="shared" si="179"/>
        <v>0.84774977984733879</v>
      </c>
      <c r="R340" s="113" t="str">
        <f t="shared" ref="R340:V340" si="180">IF(R321=0,"",R321/R302)</f>
        <v/>
      </c>
      <c r="S340" s="113">
        <f t="shared" si="180"/>
        <v>0.87058228313157204</v>
      </c>
      <c r="T340" s="113">
        <f t="shared" si="180"/>
        <v>0.87070295063373693</v>
      </c>
      <c r="U340" s="113">
        <f t="shared" si="180"/>
        <v>0.88278589738134661</v>
      </c>
      <c r="V340" s="113">
        <f t="shared" si="180"/>
        <v>0.88635997974214842</v>
      </c>
      <c r="W340" s="113">
        <f t="shared" ref="W340" si="181">IF(W321=0,"",W321/W302)</f>
        <v>0.89065386112159428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>
        <f t="shared" si="182"/>
        <v>0.59227155409122345</v>
      </c>
      <c r="N341" s="111" t="str">
        <f t="shared" si="182"/>
        <v/>
      </c>
      <c r="O341" s="111">
        <f t="shared" si="182"/>
        <v>0.61337879682634266</v>
      </c>
      <c r="P341" s="111" t="str">
        <f t="shared" si="182"/>
        <v/>
      </c>
      <c r="Q341" s="111">
        <f t="shared" si="182"/>
        <v>0.64614526338488654</v>
      </c>
      <c r="R341" s="111" t="str">
        <f t="shared" ref="R341:V341" si="183">IF(R322=0,"",R322/R303)</f>
        <v/>
      </c>
      <c r="S341" s="111">
        <f t="shared" si="183"/>
        <v>0.66929699972164713</v>
      </c>
      <c r="T341" s="111">
        <f t="shared" si="183"/>
        <v>0.68045931711972663</v>
      </c>
      <c r="U341" s="111">
        <f t="shared" si="183"/>
        <v>0.69094488205788618</v>
      </c>
      <c r="V341" s="111">
        <f t="shared" si="183"/>
        <v>0.70026191496024748</v>
      </c>
      <c r="W341" s="111">
        <f t="shared" ref="W341" si="184">IF(W322=0,"",W322/W303)</f>
        <v>0.70759622105460307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>
        <f t="shared" si="185"/>
        <v>1</v>
      </c>
      <c r="N342" s="111" t="str">
        <f t="shared" si="185"/>
        <v/>
      </c>
      <c r="O342" s="111">
        <f t="shared" si="185"/>
        <v>1</v>
      </c>
      <c r="P342" s="111" t="str">
        <f t="shared" si="185"/>
        <v/>
      </c>
      <c r="Q342" s="111">
        <f t="shared" si="185"/>
        <v>1</v>
      </c>
      <c r="R342" s="111" t="str">
        <f t="shared" ref="R342:V342" si="186">IF(R323=0,"",R323/R304)</f>
        <v/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0.60226457570262848</v>
      </c>
      <c r="D343" s="124">
        <f t="shared" si="188"/>
        <v>0.60863510817774613</v>
      </c>
      <c r="E343" s="124">
        <f t="shared" si="188"/>
        <v>0.59402784550914933</v>
      </c>
      <c r="F343" s="124">
        <f t="shared" si="188"/>
        <v>0.58735433523132341</v>
      </c>
      <c r="G343" s="124">
        <f t="shared" si="188"/>
        <v>0.59103856802568189</v>
      </c>
      <c r="H343" s="124">
        <f t="shared" si="188"/>
        <v>0.59303351996051668</v>
      </c>
      <c r="I343" s="124">
        <f t="shared" si="188"/>
        <v>0.59416881143115019</v>
      </c>
      <c r="J343" s="124">
        <f t="shared" si="188"/>
        <v>0.60485961907763386</v>
      </c>
      <c r="K343" s="124">
        <f t="shared" si="188"/>
        <v>0.59351627100800297</v>
      </c>
      <c r="L343" s="124" t="str">
        <f t="shared" si="188"/>
        <v/>
      </c>
      <c r="M343" s="124">
        <f t="shared" si="188"/>
        <v>0.67267370947344274</v>
      </c>
      <c r="N343" s="124">
        <f t="shared" si="188"/>
        <v>0.6070979689217989</v>
      </c>
      <c r="O343" s="124">
        <f t="shared" si="188"/>
        <v>0.63313642482409249</v>
      </c>
      <c r="P343" s="124">
        <f t="shared" si="188"/>
        <v>0.62809342100843502</v>
      </c>
      <c r="Q343" s="124">
        <f t="shared" si="188"/>
        <v>0.60117278905001692</v>
      </c>
      <c r="R343" s="124">
        <f t="shared" ref="R343:V343" si="189">IF(R324=0,"",R324/R305)</f>
        <v>0.62613829957886302</v>
      </c>
      <c r="S343" s="124">
        <f t="shared" si="189"/>
        <v>0.60275642888918912</v>
      </c>
      <c r="T343" s="124">
        <f t="shared" si="189"/>
        <v>0.60940447802219655</v>
      </c>
      <c r="U343" s="124">
        <f t="shared" si="189"/>
        <v>0.62695722182818114</v>
      </c>
      <c r="V343" s="124">
        <f t="shared" si="189"/>
        <v>0.61982907681316657</v>
      </c>
      <c r="W343" s="124">
        <f t="shared" ref="W343" si="190">IF(W324=0,"",W324/W305)</f>
        <v>0.61825157798385699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0.58468328039468953</v>
      </c>
      <c r="D344" s="111">
        <f t="shared" si="191"/>
        <v>0.58537778478022962</v>
      </c>
      <c r="E344" s="111">
        <f t="shared" si="191"/>
        <v>0.58606249453739845</v>
      </c>
      <c r="F344" s="111">
        <f t="shared" si="191"/>
        <v>0.58674586866342582</v>
      </c>
      <c r="G344" s="111">
        <f t="shared" si="191"/>
        <v>0.58742022251283399</v>
      </c>
      <c r="H344" s="111">
        <f t="shared" si="191"/>
        <v>0.58808649658839884</v>
      </c>
      <c r="I344" s="111">
        <f t="shared" si="191"/>
        <v>0.58874279739324986</v>
      </c>
      <c r="J344" s="111">
        <f t="shared" si="191"/>
        <v>0.58938136793905427</v>
      </c>
      <c r="K344" s="111">
        <f t="shared" si="191"/>
        <v>0.58999561274539825</v>
      </c>
      <c r="L344" s="111" t="str">
        <f t="shared" si="191"/>
        <v/>
      </c>
      <c r="M344" s="111">
        <f t="shared" si="191"/>
        <v>0.59090027224490915</v>
      </c>
      <c r="N344" s="111">
        <f t="shared" si="191"/>
        <v>0.59090027224490915</v>
      </c>
      <c r="O344" s="111">
        <f t="shared" si="191"/>
        <v>0.59090027224490915</v>
      </c>
      <c r="P344" s="111">
        <f t="shared" si="191"/>
        <v>0.59090027224490915</v>
      </c>
      <c r="Q344" s="111">
        <f t="shared" si="191"/>
        <v>0.59090027224490915</v>
      </c>
      <c r="R344" s="111">
        <f t="shared" ref="R344:V344" si="192">IF(R325=0,"",R325/R306)</f>
        <v>0.59289985536401746</v>
      </c>
      <c r="S344" s="111">
        <f t="shared" si="192"/>
        <v>0.59616962681787589</v>
      </c>
      <c r="T344" s="111">
        <f t="shared" si="192"/>
        <v>0.599984360180708</v>
      </c>
      <c r="U344" s="111">
        <f t="shared" si="192"/>
        <v>0.60393533402078492</v>
      </c>
      <c r="V344" s="111">
        <f t="shared" si="192"/>
        <v>0.60761382690637367</v>
      </c>
      <c r="W344" s="111">
        <f t="shared" ref="W344" si="193">IF(W325=0,"",W325/W306)</f>
        <v>0.61101983883747268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0.75126372723481116</v>
      </c>
      <c r="D345" s="45">
        <f t="shared" si="194"/>
        <v>0.75261001320180632</v>
      </c>
      <c r="E345" s="45">
        <f t="shared" si="194"/>
        <v>0.75400608156071025</v>
      </c>
      <c r="F345" s="45">
        <f t="shared" si="194"/>
        <v>0.75540893842760182</v>
      </c>
      <c r="G345" s="45">
        <f t="shared" si="194"/>
        <v>0.75685764194928873</v>
      </c>
      <c r="H345" s="45">
        <f t="shared" si="194"/>
        <v>0.75834741190583976</v>
      </c>
      <c r="I345" s="45">
        <f t="shared" si="194"/>
        <v>0.75988787222576981</v>
      </c>
      <c r="J345" s="45">
        <f t="shared" si="194"/>
        <v>0.76151844874726282</v>
      </c>
      <c r="K345" s="45">
        <f t="shared" si="194"/>
        <v>0.76327266380300318</v>
      </c>
      <c r="L345" s="45" t="str">
        <f t="shared" si="194"/>
        <v/>
      </c>
      <c r="M345" s="45">
        <f t="shared" si="194"/>
        <v>0.76772656846630405</v>
      </c>
      <c r="N345" s="45">
        <f t="shared" si="194"/>
        <v>0.77112920030348697</v>
      </c>
      <c r="O345" s="45">
        <f t="shared" si="194"/>
        <v>0.7757449636560626</v>
      </c>
      <c r="P345" s="45">
        <f t="shared" si="194"/>
        <v>0.78177216807877292</v>
      </c>
      <c r="Q345" s="45">
        <f t="shared" si="194"/>
        <v>0.7895404315576513</v>
      </c>
      <c r="R345" s="45">
        <f t="shared" ref="R345:V345" si="195">IF(R326=0,"",R326/R307)</f>
        <v>0.80010795619476671</v>
      </c>
      <c r="S345" s="45">
        <f t="shared" si="195"/>
        <v>0.81329721534018895</v>
      </c>
      <c r="T345" s="45">
        <f t="shared" si="195"/>
        <v>0.82747780799312509</v>
      </c>
      <c r="U345" s="45">
        <f t="shared" si="195"/>
        <v>0.84101933315282251</v>
      </c>
      <c r="V345" s="45">
        <f t="shared" si="195"/>
        <v>0.85229138981851071</v>
      </c>
      <c r="W345" s="45">
        <f t="shared" ref="W345" si="196">IF(W326=0,"",W326/W307)</f>
        <v>0.86072127070185445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97.249993672539091</v>
      </c>
      <c r="D347" s="117">
        <f t="shared" si="197"/>
        <v>100.68007007866107</v>
      </c>
      <c r="E347" s="117">
        <f t="shared" si="197"/>
        <v>101.302756909199</v>
      </c>
      <c r="F347" s="117">
        <f t="shared" si="197"/>
        <v>107.68170672288315</v>
      </c>
      <c r="G347" s="117">
        <f t="shared" si="197"/>
        <v>85.905832464622094</v>
      </c>
      <c r="H347" s="117">
        <f t="shared" si="197"/>
        <v>86.787156463880052</v>
      </c>
      <c r="I347" s="117">
        <f t="shared" si="197"/>
        <v>102.23531217598278</v>
      </c>
      <c r="J347" s="117">
        <f t="shared" si="197"/>
        <v>46.812463791078457</v>
      </c>
      <c r="K347" s="117">
        <f t="shared" si="197"/>
        <v>49.690575153344788</v>
      </c>
      <c r="L347" s="117">
        <f t="shared" si="197"/>
        <v>0</v>
      </c>
      <c r="M347" s="117">
        <f t="shared" si="197"/>
        <v>45.171359358761983</v>
      </c>
      <c r="N347" s="117">
        <f t="shared" si="197"/>
        <v>29.46603071661017</v>
      </c>
      <c r="O347" s="117">
        <f t="shared" si="197"/>
        <v>54.797330610977987</v>
      </c>
      <c r="P347" s="117">
        <f t="shared" si="197"/>
        <v>58.826009341029682</v>
      </c>
      <c r="Q347" s="117">
        <f t="shared" si="197"/>
        <v>55.47642849795853</v>
      </c>
      <c r="R347" s="117">
        <f t="shared" ref="R347:V347" si="198">R348+R351+R353+R362</f>
        <v>50.84278160645097</v>
      </c>
      <c r="S347" s="117">
        <f t="shared" si="198"/>
        <v>64.019470359437037</v>
      </c>
      <c r="T347" s="117">
        <f t="shared" si="198"/>
        <v>59.301676213613611</v>
      </c>
      <c r="U347" s="117">
        <f t="shared" si="198"/>
        <v>54.854227527776516</v>
      </c>
      <c r="V347" s="117">
        <f t="shared" si="198"/>
        <v>40.646249321615365</v>
      </c>
      <c r="W347" s="117">
        <f t="shared" ref="W347" si="199">W348+W351+W353+W362</f>
        <v>32.399936424519595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90.38408613137841</v>
      </c>
      <c r="D348" s="122">
        <f t="shared" si="200"/>
        <v>95.676510341869417</v>
      </c>
      <c r="E348" s="122">
        <f t="shared" si="200"/>
        <v>94.425890448973817</v>
      </c>
      <c r="F348" s="122">
        <f t="shared" si="200"/>
        <v>99.56688362998942</v>
      </c>
      <c r="G348" s="122">
        <f t="shared" si="200"/>
        <v>79.190820838521134</v>
      </c>
      <c r="H348" s="122">
        <f t="shared" si="200"/>
        <v>79.883830246442372</v>
      </c>
      <c r="I348" s="122">
        <f t="shared" si="200"/>
        <v>89.18310655284796</v>
      </c>
      <c r="J348" s="122">
        <f t="shared" si="200"/>
        <v>40.003148039870467</v>
      </c>
      <c r="K348" s="122">
        <f t="shared" si="200"/>
        <v>42.78410812925415</v>
      </c>
      <c r="L348" s="122">
        <f t="shared" si="200"/>
        <v>0</v>
      </c>
      <c r="M348" s="122">
        <f t="shared" si="200"/>
        <v>42.153537050684712</v>
      </c>
      <c r="N348" s="122">
        <f t="shared" si="200"/>
        <v>26.526749155135715</v>
      </c>
      <c r="O348" s="122">
        <f t="shared" si="200"/>
        <v>49.323445120171968</v>
      </c>
      <c r="P348" s="122">
        <f t="shared" si="200"/>
        <v>49.289133287702526</v>
      </c>
      <c r="Q348" s="122">
        <f t="shared" si="200"/>
        <v>48.041114932075956</v>
      </c>
      <c r="R348" s="122">
        <f t="shared" ref="R348:V348" si="201">SUM(R349:R350)</f>
        <v>43.74353022634358</v>
      </c>
      <c r="S348" s="122">
        <f t="shared" si="201"/>
        <v>53.827971549412453</v>
      </c>
      <c r="T348" s="122">
        <f t="shared" si="201"/>
        <v>49.661980988790631</v>
      </c>
      <c r="U348" s="122">
        <f t="shared" si="201"/>
        <v>46.821549041281102</v>
      </c>
      <c r="V348" s="122">
        <f t="shared" si="201"/>
        <v>32.48308019856681</v>
      </c>
      <c r="W348" s="122">
        <f t="shared" ref="W348" si="202">SUM(W349:W350)</f>
        <v>27.660520008726749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90.38408613137841</v>
      </c>
      <c r="D349" s="98">
        <v>95.676510341869417</v>
      </c>
      <c r="E349" s="98">
        <v>94.425890448973817</v>
      </c>
      <c r="F349" s="98">
        <v>99.56688362998942</v>
      </c>
      <c r="G349" s="98">
        <v>79.190820838521134</v>
      </c>
      <c r="H349" s="98">
        <v>79.883830246442372</v>
      </c>
      <c r="I349" s="98">
        <v>89.18310655284796</v>
      </c>
      <c r="J349" s="98">
        <v>40.003148039870467</v>
      </c>
      <c r="K349" s="98">
        <v>42.78410812925415</v>
      </c>
      <c r="L349" s="98">
        <v>0</v>
      </c>
      <c r="M349" s="98">
        <v>42.153537050684712</v>
      </c>
      <c r="N349" s="98">
        <v>26.526749155135715</v>
      </c>
      <c r="O349" s="98">
        <v>49.323445120171968</v>
      </c>
      <c r="P349" s="98">
        <v>49.289133287702526</v>
      </c>
      <c r="Q349" s="98">
        <v>48.041114932075956</v>
      </c>
      <c r="R349" s="98">
        <v>43.74353022634358</v>
      </c>
      <c r="S349" s="98">
        <v>53.827971549412453</v>
      </c>
      <c r="T349" s="98">
        <v>49.661980988790631</v>
      </c>
      <c r="U349" s="98">
        <v>46.821549041281102</v>
      </c>
      <c r="V349" s="98">
        <v>32.48308019856681</v>
      </c>
      <c r="W349" s="98">
        <v>27.660520008726749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5.2070891723776764</v>
      </c>
      <c r="D353" s="122">
        <v>3.3098726472133917</v>
      </c>
      <c r="E353" s="122">
        <v>4.4725422998977917</v>
      </c>
      <c r="F353" s="122">
        <v>5.0163432887925605</v>
      </c>
      <c r="G353" s="122">
        <v>4.2438389931179525</v>
      </c>
      <c r="H353" s="122">
        <v>4.2993951549948379</v>
      </c>
      <c r="I353" s="122">
        <v>9.3179647160384143</v>
      </c>
      <c r="J353" s="122">
        <v>5.4011296587138684</v>
      </c>
      <c r="K353" s="122">
        <v>5.2451930652148384</v>
      </c>
      <c r="L353" s="122">
        <v>0</v>
      </c>
      <c r="M353" s="122">
        <v>2.4407909261079106</v>
      </c>
      <c r="N353" s="122">
        <v>2.2476688921393468</v>
      </c>
      <c r="O353" s="122">
        <v>4.4280641387272146</v>
      </c>
      <c r="P353" s="122">
        <v>7.7710861412899312</v>
      </c>
      <c r="Q353" s="122">
        <v>5.4170835714831718</v>
      </c>
      <c r="R353" s="122">
        <v>5.5188437469896918</v>
      </c>
      <c r="S353" s="122">
        <v>7.2827300088519848</v>
      </c>
      <c r="T353" s="122">
        <v>6.6274214862656198</v>
      </c>
      <c r="U353" s="122">
        <v>5.2123488861450342</v>
      </c>
      <c r="V353" s="122">
        <v>5.9584725964826717</v>
      </c>
      <c r="W353" s="122">
        <v>2.4498858365124221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5.2070891723776764</v>
      </c>
      <c r="D354" s="98">
        <v>3.3098726472133917</v>
      </c>
      <c r="E354" s="98">
        <v>4.4725422998977917</v>
      </c>
      <c r="F354" s="98">
        <v>5.0163432887925605</v>
      </c>
      <c r="G354" s="98">
        <v>4.2438389931179525</v>
      </c>
      <c r="H354" s="98">
        <v>4.2993951549948379</v>
      </c>
      <c r="I354" s="98">
        <v>9.3179647160384143</v>
      </c>
      <c r="J354" s="98">
        <v>5.4011296587138684</v>
      </c>
      <c r="K354" s="98">
        <v>5.2451930652148384</v>
      </c>
      <c r="L354" s="98">
        <v>0</v>
      </c>
      <c r="M354" s="98">
        <v>2.4407909261079106</v>
      </c>
      <c r="N354" s="98">
        <v>2.2476688921393468</v>
      </c>
      <c r="O354" s="98">
        <v>4.4280641387272146</v>
      </c>
      <c r="P354" s="98">
        <v>7.7598694398987966</v>
      </c>
      <c r="Q354" s="98">
        <v>5.4170835714831718</v>
      </c>
      <c r="R354" s="98">
        <v>5.5188437469896918</v>
      </c>
      <c r="S354" s="98">
        <v>7.2757389056579083</v>
      </c>
      <c r="T354" s="98">
        <v>6.6066107555985401</v>
      </c>
      <c r="U354" s="98">
        <v>5.2102719263031982</v>
      </c>
      <c r="V354" s="98">
        <v>5.9222215922413639</v>
      </c>
      <c r="W354" s="98">
        <v>2.4498858365124221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1.1216701391134797E-2</v>
      </c>
      <c r="Q355" s="98">
        <v>0</v>
      </c>
      <c r="R355" s="98">
        <v>0</v>
      </c>
      <c r="S355" s="98">
        <v>6.9911031940767063E-3</v>
      </c>
      <c r="T355" s="98">
        <v>2.081073066707953E-2</v>
      </c>
      <c r="U355" s="98">
        <v>2.0769598418362329E-3</v>
      </c>
      <c r="V355" s="98">
        <v>3.6251004241307727E-2</v>
      </c>
      <c r="W355" s="98">
        <v>0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1.1216701391134797E-2</v>
      </c>
      <c r="Q356" s="101">
        <v>0</v>
      </c>
      <c r="R356" s="101">
        <v>0</v>
      </c>
      <c r="S356" s="101">
        <v>6.9911031940767063E-3</v>
      </c>
      <c r="T356" s="101">
        <v>2.081073066707953E-2</v>
      </c>
      <c r="U356" s="101">
        <v>2.0769598418362329E-3</v>
      </c>
      <c r="V356" s="101">
        <v>3.6251004241307727E-2</v>
      </c>
      <c r="W356" s="101">
        <v>0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1.658818368783</v>
      </c>
      <c r="D362" s="122">
        <v>1.6936870895782572</v>
      </c>
      <c r="E362" s="122">
        <v>2.4043241603273886</v>
      </c>
      <c r="F362" s="122">
        <v>3.0984798041011739</v>
      </c>
      <c r="G362" s="122">
        <v>2.4711726329830088</v>
      </c>
      <c r="H362" s="122">
        <v>2.6039310624428467</v>
      </c>
      <c r="I362" s="122">
        <v>3.7342409070964089</v>
      </c>
      <c r="J362" s="122">
        <v>1.4081860924941179</v>
      </c>
      <c r="K362" s="122">
        <v>1.6612739588758048</v>
      </c>
      <c r="L362" s="122">
        <v>0</v>
      </c>
      <c r="M362" s="122">
        <v>0.57703138196935966</v>
      </c>
      <c r="N362" s="122">
        <v>0.6916126693351089</v>
      </c>
      <c r="O362" s="122">
        <v>1.0458213520788056</v>
      </c>
      <c r="P362" s="122">
        <v>1.7657899120372267</v>
      </c>
      <c r="Q362" s="122">
        <v>2.0182299943994</v>
      </c>
      <c r="R362" s="122">
        <v>1.5804076331177042</v>
      </c>
      <c r="S362" s="122">
        <v>2.9087688011725925</v>
      </c>
      <c r="T362" s="122">
        <v>3.0122737385573632</v>
      </c>
      <c r="U362" s="122">
        <v>2.8203296003503739</v>
      </c>
      <c r="V362" s="122">
        <v>2.2046965265658849</v>
      </c>
      <c r="W362" s="122">
        <v>2.2895305792804264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1.658818368783</v>
      </c>
      <c r="D363" s="98">
        <v>1.6936870895782572</v>
      </c>
      <c r="E363" s="98">
        <v>2.4043241603273886</v>
      </c>
      <c r="F363" s="98">
        <v>3.0984798041011739</v>
      </c>
      <c r="G363" s="98">
        <v>2.4711726329830088</v>
      </c>
      <c r="H363" s="98">
        <v>2.6039310624428467</v>
      </c>
      <c r="I363" s="98">
        <v>3.7342409070964089</v>
      </c>
      <c r="J363" s="98">
        <v>1.4081860924941179</v>
      </c>
      <c r="K363" s="98">
        <v>1.6612739588758048</v>
      </c>
      <c r="L363" s="98">
        <v>0</v>
      </c>
      <c r="M363" s="98">
        <v>0.57703138196935966</v>
      </c>
      <c r="N363" s="98">
        <v>0.6916126693351089</v>
      </c>
      <c r="O363" s="98">
        <v>1.0458213520788056</v>
      </c>
      <c r="P363" s="98">
        <v>1.7657899120372267</v>
      </c>
      <c r="Q363" s="98">
        <v>2.0182299943994</v>
      </c>
      <c r="R363" s="98">
        <v>1.5804076331177042</v>
      </c>
      <c r="S363" s="98">
        <v>2.9087688011725925</v>
      </c>
      <c r="T363" s="98">
        <v>3.0122737385573632</v>
      </c>
      <c r="U363" s="98">
        <v>2.8203296003503739</v>
      </c>
      <c r="V363" s="98">
        <v>2.2046965265658849</v>
      </c>
      <c r="W363" s="98">
        <v>2.2895305792804264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17302.193705097285</v>
      </c>
      <c r="D366" s="117">
        <f t="shared" si="204"/>
        <v>16378.07162682452</v>
      </c>
      <c r="E366" s="117">
        <f t="shared" si="204"/>
        <v>16112.891141534063</v>
      </c>
      <c r="F366" s="117">
        <f t="shared" si="204"/>
        <v>14440.824276232708</v>
      </c>
      <c r="G366" s="117">
        <f t="shared" si="204"/>
        <v>13484.890924476345</v>
      </c>
      <c r="H366" s="117">
        <f t="shared" si="204"/>
        <v>11877.795494872062</v>
      </c>
      <c r="I366" s="117">
        <f t="shared" si="204"/>
        <v>9967.9940524656722</v>
      </c>
      <c r="J366" s="117">
        <f t="shared" si="204"/>
        <v>10592.235642451313</v>
      </c>
      <c r="K366" s="117">
        <f t="shared" si="204"/>
        <v>10882.22977418427</v>
      </c>
      <c r="L366" s="117">
        <f t="shared" si="204"/>
        <v>0</v>
      </c>
      <c r="M366" s="117">
        <f t="shared" si="204"/>
        <v>11547.160599024473</v>
      </c>
      <c r="N366" s="117">
        <f t="shared" si="204"/>
        <v>11122.713340068764</v>
      </c>
      <c r="O366" s="117">
        <f t="shared" si="204"/>
        <v>11621.694613829832</v>
      </c>
      <c r="P366" s="117">
        <f t="shared" si="204"/>
        <v>10086.227116356196</v>
      </c>
      <c r="Q366" s="117">
        <f t="shared" si="204"/>
        <v>9840.3937836372825</v>
      </c>
      <c r="R366" s="117">
        <f t="shared" ref="R366:V366" si="205">R367+R370+R372+R381</f>
        <v>9704.9086615329543</v>
      </c>
      <c r="S366" s="117">
        <f t="shared" si="205"/>
        <v>10106.501855983037</v>
      </c>
      <c r="T366" s="117">
        <f t="shared" si="205"/>
        <v>9574.6253425636733</v>
      </c>
      <c r="U366" s="117">
        <f t="shared" si="205"/>
        <v>9402.6740996455992</v>
      </c>
      <c r="V366" s="117">
        <f t="shared" si="205"/>
        <v>9248.2688957388873</v>
      </c>
      <c r="W366" s="117">
        <f t="shared" ref="W366" si="206">W367+W370+W372+W381</f>
        <v>9368.4873759789789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15823.059975294625</v>
      </c>
      <c r="D367" s="122">
        <f t="shared" si="207"/>
        <v>14940.911784949185</v>
      </c>
      <c r="E367" s="122">
        <f t="shared" si="207"/>
        <v>14534.826051462793</v>
      </c>
      <c r="F367" s="122">
        <f t="shared" si="207"/>
        <v>12896.35830149617</v>
      </c>
      <c r="G367" s="122">
        <f t="shared" si="207"/>
        <v>11962.97720126127</v>
      </c>
      <c r="H367" s="122">
        <f t="shared" si="207"/>
        <v>10384.258066186687</v>
      </c>
      <c r="I367" s="122">
        <f t="shared" si="207"/>
        <v>8429.0487402413382</v>
      </c>
      <c r="J367" s="122">
        <f t="shared" si="207"/>
        <v>9029.3609170495874</v>
      </c>
      <c r="K367" s="122">
        <f t="shared" si="207"/>
        <v>9296.4129252303628</v>
      </c>
      <c r="L367" s="122">
        <f t="shared" si="207"/>
        <v>0</v>
      </c>
      <c r="M367" s="122">
        <f t="shared" si="207"/>
        <v>10449.676190662825</v>
      </c>
      <c r="N367" s="122">
        <f t="shared" si="207"/>
        <v>9979.0236262335602</v>
      </c>
      <c r="O367" s="122">
        <f t="shared" si="207"/>
        <v>10394.354764632793</v>
      </c>
      <c r="P367" s="122">
        <f t="shared" si="207"/>
        <v>8396.6630503657325</v>
      </c>
      <c r="Q367" s="122">
        <f t="shared" si="207"/>
        <v>8326.3972521539181</v>
      </c>
      <c r="R367" s="122">
        <f t="shared" ref="R367:V367" si="208">SUM(R368:R369)</f>
        <v>8296.4618785721359</v>
      </c>
      <c r="S367" s="122">
        <f t="shared" si="208"/>
        <v>8438.369811686327</v>
      </c>
      <c r="T367" s="122">
        <f t="shared" si="208"/>
        <v>7572.8100664350359</v>
      </c>
      <c r="U367" s="122">
        <f t="shared" si="208"/>
        <v>7169.5603876723835</v>
      </c>
      <c r="V367" s="122">
        <f t="shared" si="208"/>
        <v>7011.1873030955712</v>
      </c>
      <c r="W367" s="122">
        <f t="shared" ref="W367" si="209">SUM(W368:W369)</f>
        <v>6986.8844180997439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15626.207809309964</v>
      </c>
      <c r="D368" s="98">
        <v>14756.413552288093</v>
      </c>
      <c r="E368" s="98">
        <v>14355.598479336444</v>
      </c>
      <c r="F368" s="98">
        <v>12737.778753077913</v>
      </c>
      <c r="G368" s="98">
        <v>11816.27930181896</v>
      </c>
      <c r="H368" s="98">
        <v>10257.853513580701</v>
      </c>
      <c r="I368" s="98">
        <v>8326.8209883061463</v>
      </c>
      <c r="J368" s="98">
        <v>8919.868910693056</v>
      </c>
      <c r="K368" s="98">
        <v>9183.477756647535</v>
      </c>
      <c r="L368" s="98">
        <v>0</v>
      </c>
      <c r="M368" s="98">
        <v>10325.626180803389</v>
      </c>
      <c r="N368" s="98">
        <v>9860.1118226634262</v>
      </c>
      <c r="O368" s="98">
        <v>10266.682026517621</v>
      </c>
      <c r="P368" s="98">
        <v>8289.5940303524367</v>
      </c>
      <c r="Q368" s="98">
        <v>8221.2761970903084</v>
      </c>
      <c r="R368" s="98">
        <v>8191.3251621035361</v>
      </c>
      <c r="S368" s="98">
        <v>8329.7773065964448</v>
      </c>
      <c r="T368" s="98">
        <v>7471.2145389232601</v>
      </c>
      <c r="U368" s="98">
        <v>7073.7705134946782</v>
      </c>
      <c r="V368" s="98">
        <v>6917.2190374018955</v>
      </c>
      <c r="W368" s="98">
        <v>6895.5990453575969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196.85216598466195</v>
      </c>
      <c r="D369" s="98">
        <v>184.49823266109144</v>
      </c>
      <c r="E369" s="98">
        <v>179.22757212634832</v>
      </c>
      <c r="F369" s="98">
        <v>158.57954841825696</v>
      </c>
      <c r="G369" s="98">
        <v>146.69789944230911</v>
      </c>
      <c r="H369" s="98">
        <v>126.40455260598495</v>
      </c>
      <c r="I369" s="98">
        <v>102.22775193519249</v>
      </c>
      <c r="J369" s="98">
        <v>109.49200635653102</v>
      </c>
      <c r="K369" s="98">
        <v>112.9351685828272</v>
      </c>
      <c r="L369" s="98">
        <v>0</v>
      </c>
      <c r="M369" s="98">
        <v>124.05000985943595</v>
      </c>
      <c r="N369" s="98">
        <v>118.91180357013309</v>
      </c>
      <c r="O369" s="98">
        <v>127.67273811517155</v>
      </c>
      <c r="P369" s="98">
        <v>107.06902001329581</v>
      </c>
      <c r="Q369" s="98">
        <v>105.12105506360976</v>
      </c>
      <c r="R369" s="98">
        <v>105.13671646859932</v>
      </c>
      <c r="S369" s="98">
        <v>108.59250508988232</v>
      </c>
      <c r="T369" s="98">
        <v>101.59552751177607</v>
      </c>
      <c r="U369" s="98">
        <v>95.789874177705244</v>
      </c>
      <c r="V369" s="98">
        <v>93.968265693675548</v>
      </c>
      <c r="W369" s="98">
        <v>91.285372742147075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6.0127181354555663</v>
      </c>
      <c r="D370" s="122">
        <f t="shared" si="210"/>
        <v>9.7447051537017337</v>
      </c>
      <c r="E370" s="122">
        <f t="shared" si="210"/>
        <v>13.689200803515195</v>
      </c>
      <c r="F370" s="122">
        <f t="shared" si="210"/>
        <v>12.344725452270767</v>
      </c>
      <c r="G370" s="122">
        <f t="shared" si="210"/>
        <v>14.186277178283591</v>
      </c>
      <c r="H370" s="122">
        <f t="shared" si="210"/>
        <v>11.382365082542472</v>
      </c>
      <c r="I370" s="122">
        <f t="shared" si="210"/>
        <v>17.564443255998956</v>
      </c>
      <c r="J370" s="122">
        <f t="shared" si="210"/>
        <v>13.515582251545572</v>
      </c>
      <c r="K370" s="122">
        <f t="shared" si="210"/>
        <v>19.193214523328066</v>
      </c>
      <c r="L370" s="122">
        <f t="shared" si="210"/>
        <v>0</v>
      </c>
      <c r="M370" s="122">
        <f t="shared" si="210"/>
        <v>5.4529306169979526</v>
      </c>
      <c r="N370" s="122">
        <f t="shared" si="210"/>
        <v>25.759951790568262</v>
      </c>
      <c r="O370" s="122">
        <f t="shared" si="210"/>
        <v>13.203062893895456</v>
      </c>
      <c r="P370" s="122">
        <f t="shared" si="210"/>
        <v>11.141016378203537</v>
      </c>
      <c r="Q370" s="122">
        <f t="shared" si="210"/>
        <v>25.296972244485485</v>
      </c>
      <c r="R370" s="122">
        <f t="shared" si="210"/>
        <v>22.512589005779954</v>
      </c>
      <c r="S370" s="122">
        <f t="shared" si="210"/>
        <v>16.500545611524839</v>
      </c>
      <c r="T370" s="122">
        <f t="shared" si="210"/>
        <v>25.626353643066007</v>
      </c>
      <c r="U370" s="122">
        <f t="shared" si="210"/>
        <v>15.862227651285121</v>
      </c>
      <c r="V370" s="122">
        <f t="shared" si="210"/>
        <v>15.024109887666889</v>
      </c>
      <c r="W370" s="122">
        <f t="shared" si="210"/>
        <v>7.3194606097285835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6.0127181354555663</v>
      </c>
      <c r="D371" s="98">
        <f>RES_hhdet_in_fech!D67</f>
        <v>9.7447051537017337</v>
      </c>
      <c r="E371" s="98">
        <f>RES_hhdet_in_fech!E67</f>
        <v>13.689200803515195</v>
      </c>
      <c r="F371" s="98">
        <f>RES_hhdet_in_fech!F67</f>
        <v>12.344725452270767</v>
      </c>
      <c r="G371" s="98">
        <f>RES_hhdet_in_fech!G67</f>
        <v>14.186277178283591</v>
      </c>
      <c r="H371" s="98">
        <f>RES_hhdet_in_fech!H67</f>
        <v>11.382365082542472</v>
      </c>
      <c r="I371" s="98">
        <f>RES_hhdet_in_fech!I67</f>
        <v>17.564443255998956</v>
      </c>
      <c r="J371" s="98">
        <f>RES_hhdet_in_fech!J67</f>
        <v>13.515582251545572</v>
      </c>
      <c r="K371" s="98">
        <f>RES_hhdet_in_fech!K67</f>
        <v>19.193214523328066</v>
      </c>
      <c r="L371" s="98">
        <f>RES_hhdet_in_fech!L67</f>
        <v>0</v>
      </c>
      <c r="M371" s="98">
        <f>RES_hhdet_in_fech!M67</f>
        <v>5.4529306169979526</v>
      </c>
      <c r="N371" s="98">
        <f>RES_hhdet_in_fech!N67</f>
        <v>25.759951790568262</v>
      </c>
      <c r="O371" s="98">
        <f>RES_hhdet_in_fech!O67</f>
        <v>13.203062893895456</v>
      </c>
      <c r="P371" s="98">
        <f>RES_hhdet_in_fech!P67</f>
        <v>11.141016378203537</v>
      </c>
      <c r="Q371" s="98">
        <f>RES_hhdet_in_fech!Q67</f>
        <v>25.296972244485485</v>
      </c>
      <c r="R371" s="98">
        <f>RES_hhdet_in_fech!R67</f>
        <v>22.512589005779954</v>
      </c>
      <c r="S371" s="98">
        <f>RES_hhdet_in_fech!S67</f>
        <v>16.500545611524839</v>
      </c>
      <c r="T371" s="98">
        <f>RES_hhdet_in_fech!T67</f>
        <v>25.626353643066007</v>
      </c>
      <c r="U371" s="98">
        <f>RES_hhdet_in_fech!U67</f>
        <v>15.862227651285121</v>
      </c>
      <c r="V371" s="98">
        <f>RES_hhdet_in_fech!V67</f>
        <v>15.024109887666889</v>
      </c>
      <c r="W371" s="98">
        <f>RES_hhdet_in_fech!W67</f>
        <v>7.3194606097285835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1152.4935716226082</v>
      </c>
      <c r="D372" s="122">
        <v>1123.996785188504</v>
      </c>
      <c r="E372" s="122">
        <v>1180.6458878064625</v>
      </c>
      <c r="F372" s="122">
        <v>1134.2916938794237</v>
      </c>
      <c r="G372" s="122">
        <v>1130.9509247153503</v>
      </c>
      <c r="H372" s="122">
        <v>1137.7791975189557</v>
      </c>
      <c r="I372" s="122">
        <v>1161.3075793063063</v>
      </c>
      <c r="J372" s="122">
        <v>1204.3394304209871</v>
      </c>
      <c r="K372" s="122">
        <v>1202.6408335060835</v>
      </c>
      <c r="L372" s="122">
        <v>0</v>
      </c>
      <c r="M372" s="122">
        <v>829.08735024415489</v>
      </c>
      <c r="N372" s="122">
        <v>835.46862403700356</v>
      </c>
      <c r="O372" s="122">
        <v>931.97664450031255</v>
      </c>
      <c r="P372" s="122">
        <v>1309.573473984118</v>
      </c>
      <c r="Q372" s="122">
        <v>1124.4847760282219</v>
      </c>
      <c r="R372" s="122">
        <v>1033.4475387907701</v>
      </c>
      <c r="S372" s="122">
        <v>1187.4227210055315</v>
      </c>
      <c r="T372" s="122">
        <v>1503.4428371676017</v>
      </c>
      <c r="U372" s="122">
        <v>1745.3324507447671</v>
      </c>
      <c r="V372" s="122">
        <v>1727.900731734082</v>
      </c>
      <c r="W372" s="122">
        <v>1786.4941925631572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1182.8045999688591</v>
      </c>
      <c r="D373" s="98">
        <v>1182.8764671407473</v>
      </c>
      <c r="E373" s="98">
        <v>1234.5681680380169</v>
      </c>
      <c r="F373" s="98">
        <v>1181.8195314863663</v>
      </c>
      <c r="G373" s="98">
        <v>1178.6664218585704</v>
      </c>
      <c r="H373" s="98">
        <v>1192.2906718290792</v>
      </c>
      <c r="I373" s="98">
        <v>1152.894234522422</v>
      </c>
      <c r="J373" s="98">
        <v>1204.3394304209871</v>
      </c>
      <c r="K373" s="98">
        <v>1237.5605243244145</v>
      </c>
      <c r="L373" s="98">
        <v>0</v>
      </c>
      <c r="M373" s="98">
        <v>829.65034448901417</v>
      </c>
      <c r="N373" s="98">
        <v>835.46862403700356</v>
      </c>
      <c r="O373" s="98">
        <v>930.30597722244238</v>
      </c>
      <c r="P373" s="98">
        <v>1310.8663547135375</v>
      </c>
      <c r="Q373" s="98">
        <v>1102.7651523565482</v>
      </c>
      <c r="R373" s="98">
        <v>1033.4475387907701</v>
      </c>
      <c r="S373" s="98">
        <v>1188.0632927047982</v>
      </c>
      <c r="T373" s="98">
        <v>1603.6311366604577</v>
      </c>
      <c r="U373" s="98">
        <v>1643.428079903958</v>
      </c>
      <c r="V373" s="98">
        <v>1800.6592173614035</v>
      </c>
      <c r="W373" s="98">
        <v>1531.0551299476549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1018.0686504455098</v>
      </c>
      <c r="Q374" s="98">
        <v>0</v>
      </c>
      <c r="R374" s="98">
        <v>0</v>
      </c>
      <c r="S374" s="98">
        <v>965.16947278832902</v>
      </c>
      <c r="T374" s="98">
        <v>1332.1231675813353</v>
      </c>
      <c r="U374" s="98">
        <v>1371.6713110444546</v>
      </c>
      <c r="V374" s="98">
        <v>1526.0941516616715</v>
      </c>
      <c r="W374" s="98">
        <v>0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427.22478903418784</v>
      </c>
      <c r="Q375" s="101">
        <v>0</v>
      </c>
      <c r="R375" s="101">
        <v>0</v>
      </c>
      <c r="S375" s="101">
        <v>356.86882949551642</v>
      </c>
      <c r="T375" s="101">
        <v>512.6558401072358</v>
      </c>
      <c r="U375" s="101">
        <v>489.71504065779942</v>
      </c>
      <c r="V375" s="101">
        <v>559.17744794638281</v>
      </c>
      <c r="W375" s="101">
        <v>0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590.84386141132177</v>
      </c>
      <c r="Q376" s="104">
        <v>0</v>
      </c>
      <c r="R376" s="104">
        <v>0</v>
      </c>
      <c r="S376" s="104">
        <v>608.30064329281277</v>
      </c>
      <c r="T376" s="104">
        <v>819.46732747409953</v>
      </c>
      <c r="U376" s="104">
        <v>881.95627038665532</v>
      </c>
      <c r="V376" s="104">
        <v>966.91670371528846</v>
      </c>
      <c r="W376" s="104">
        <v>0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1055.9253465580694</v>
      </c>
      <c r="D377" s="101">
        <v>1079.2941717056647</v>
      </c>
      <c r="E377" s="101">
        <v>1114.5357201628549</v>
      </c>
      <c r="F377" s="101">
        <v>1077.8156061887412</v>
      </c>
      <c r="G377" s="101">
        <v>1075.5542144347226</v>
      </c>
      <c r="H377" s="101">
        <v>1090.7711137803781</v>
      </c>
      <c r="I377" s="101">
        <v>1187.1812168154322</v>
      </c>
      <c r="J377" s="101">
        <v>0</v>
      </c>
      <c r="K377" s="101">
        <v>850.65974248134978</v>
      </c>
      <c r="L377" s="101">
        <v>0</v>
      </c>
      <c r="M377" s="101">
        <v>837.59199349888286</v>
      </c>
      <c r="N377" s="101">
        <v>0</v>
      </c>
      <c r="O377" s="101">
        <v>1114.7124007240679</v>
      </c>
      <c r="P377" s="101">
        <v>0</v>
      </c>
      <c r="Q377" s="101">
        <v>1242.0453313678686</v>
      </c>
      <c r="R377" s="101">
        <v>0</v>
      </c>
      <c r="S377" s="101">
        <v>1302.6067637546057</v>
      </c>
      <c r="T377" s="101">
        <v>1548.9404583668015</v>
      </c>
      <c r="U377" s="101">
        <v>1841.8472345576722</v>
      </c>
      <c r="V377" s="101">
        <v>1634.0594149649851</v>
      </c>
      <c r="W377" s="101">
        <v>1972.6794270695275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603.31342006423506</v>
      </c>
      <c r="N378" s="104">
        <v>0</v>
      </c>
      <c r="O378" s="104">
        <v>838.85241259710619</v>
      </c>
      <c r="P378" s="104">
        <v>0</v>
      </c>
      <c r="Q378" s="104">
        <v>942.36458995501141</v>
      </c>
      <c r="R378" s="104">
        <v>0</v>
      </c>
      <c r="S378" s="104">
        <v>999.379186093974</v>
      </c>
      <c r="T378" s="104">
        <v>1219.9789838317013</v>
      </c>
      <c r="U378" s="104">
        <v>1444.7550640797097</v>
      </c>
      <c r="V378" s="104">
        <v>1291.4627034465129</v>
      </c>
      <c r="W378" s="104">
        <v>1563.1695059400549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262.85679958936913</v>
      </c>
      <c r="N379" s="98">
        <v>0</v>
      </c>
      <c r="O379" s="98">
        <v>404.1888783218032</v>
      </c>
      <c r="P379" s="98">
        <v>0</v>
      </c>
      <c r="Q379" s="98">
        <v>405.463602542589</v>
      </c>
      <c r="R379" s="98">
        <v>0</v>
      </c>
      <c r="S379" s="98">
        <v>391.09827380231383</v>
      </c>
      <c r="T379" s="98">
        <v>493.64507040686743</v>
      </c>
      <c r="U379" s="98">
        <v>547.94649403468793</v>
      </c>
      <c r="V379" s="98">
        <v>489.63363385222601</v>
      </c>
      <c r="W379" s="98">
        <v>584.55656935585955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340.45662047486599</v>
      </c>
      <c r="N380" s="98">
        <v>0</v>
      </c>
      <c r="O380" s="98">
        <v>434.66353427530299</v>
      </c>
      <c r="P380" s="98">
        <v>0</v>
      </c>
      <c r="Q380" s="98">
        <v>536.90098741242241</v>
      </c>
      <c r="R380" s="98">
        <v>0</v>
      </c>
      <c r="S380" s="98">
        <v>608.28091229166012</v>
      </c>
      <c r="T380" s="98">
        <v>726.33391342483378</v>
      </c>
      <c r="U380" s="98">
        <v>896.80857004502172</v>
      </c>
      <c r="V380" s="98">
        <v>801.82906959428681</v>
      </c>
      <c r="W380" s="98">
        <v>978.6129365841955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320.62744004459461</v>
      </c>
      <c r="D381" s="122">
        <v>303.41835153312724</v>
      </c>
      <c r="E381" s="122">
        <v>383.73000146129112</v>
      </c>
      <c r="F381" s="122">
        <v>397.82955540484295</v>
      </c>
      <c r="G381" s="122">
        <v>376.77652132144073</v>
      </c>
      <c r="H381" s="122">
        <v>344.37586608387704</v>
      </c>
      <c r="I381" s="122">
        <v>360.07328966203107</v>
      </c>
      <c r="J381" s="122">
        <v>345.01971272919292</v>
      </c>
      <c r="K381" s="122">
        <v>363.98280092449625</v>
      </c>
      <c r="L381" s="122">
        <v>0</v>
      </c>
      <c r="M381" s="122">
        <v>262.94412750049412</v>
      </c>
      <c r="N381" s="122">
        <v>282.4611380076326</v>
      </c>
      <c r="O381" s="122">
        <v>282.16014180283031</v>
      </c>
      <c r="P381" s="122">
        <v>368.8495756281435</v>
      </c>
      <c r="Q381" s="122">
        <v>364.21478321065666</v>
      </c>
      <c r="R381" s="122">
        <v>352.48665516426883</v>
      </c>
      <c r="S381" s="122">
        <v>464.20877767965311</v>
      </c>
      <c r="T381" s="122">
        <v>472.74608531796963</v>
      </c>
      <c r="U381" s="122">
        <v>471.91903357716456</v>
      </c>
      <c r="V381" s="122">
        <v>494.15675102156666</v>
      </c>
      <c r="W381" s="122">
        <v>587.78930470635066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325.00785762314223</v>
      </c>
      <c r="D382" s="98">
        <v>312.0465189198427</v>
      </c>
      <c r="E382" s="98">
        <v>390.19837002284015</v>
      </c>
      <c r="F382" s="98">
        <v>398.27748397744034</v>
      </c>
      <c r="G382" s="98">
        <v>379.04497526774833</v>
      </c>
      <c r="H382" s="98">
        <v>347.50022808880681</v>
      </c>
      <c r="I382" s="98">
        <v>362.50642102645696</v>
      </c>
      <c r="J382" s="98">
        <v>358.2489334812517</v>
      </c>
      <c r="K382" s="98">
        <v>368.27352131680374</v>
      </c>
      <c r="L382" s="98">
        <v>0</v>
      </c>
      <c r="M382" s="98">
        <v>293.52339978085297</v>
      </c>
      <c r="N382" s="98">
        <v>287.17008093642835</v>
      </c>
      <c r="O382" s="98">
        <v>300.02079048235902</v>
      </c>
      <c r="P382" s="98">
        <v>403.38018720740354</v>
      </c>
      <c r="Q382" s="98">
        <v>369.72201897145146</v>
      </c>
      <c r="R382" s="98">
        <v>367.59440709106565</v>
      </c>
      <c r="S382" s="98">
        <v>469.29610849397505</v>
      </c>
      <c r="T382" s="98">
        <v>481.39946859181134</v>
      </c>
      <c r="U382" s="98">
        <v>491.90859241457275</v>
      </c>
      <c r="V382" s="98">
        <v>503.43575556984018</v>
      </c>
      <c r="W382" s="98">
        <v>594.78251105598133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287.7587010169658</v>
      </c>
      <c r="D383" s="33">
        <v>259.07297029044662</v>
      </c>
      <c r="E383" s="33">
        <v>287.88253919181147</v>
      </c>
      <c r="F383" s="33">
        <v>303.54181472166107</v>
      </c>
      <c r="G383" s="33">
        <v>295.68243290421179</v>
      </c>
      <c r="H383" s="33">
        <v>264.8129261601249</v>
      </c>
      <c r="I383" s="33">
        <v>298.81746618033924</v>
      </c>
      <c r="J383" s="33">
        <v>251.15156708671381</v>
      </c>
      <c r="K383" s="33">
        <v>233.05721256031643</v>
      </c>
      <c r="L383" s="33">
        <v>0</v>
      </c>
      <c r="M383" s="33">
        <v>234.54158586146616</v>
      </c>
      <c r="N383" s="33">
        <v>242.23610618392939</v>
      </c>
      <c r="O383" s="33">
        <v>234.93667424635572</v>
      </c>
      <c r="P383" s="33">
        <v>272.47422075041231</v>
      </c>
      <c r="Q383" s="33">
        <v>286.0756360303298</v>
      </c>
      <c r="R383" s="33">
        <v>290.08583579724336</v>
      </c>
      <c r="S383" s="33">
        <v>344.75186666852704</v>
      </c>
      <c r="T383" s="33">
        <v>333.83014025401314</v>
      </c>
      <c r="U383" s="33">
        <v>342.50430476640463</v>
      </c>
      <c r="V383" s="33">
        <v>365.83663965373444</v>
      </c>
      <c r="W383" s="33">
        <v>421.5916575443029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9165.4452218665247</v>
      </c>
      <c r="D385" s="117">
        <f t="shared" si="211"/>
        <v>8834.1845011988571</v>
      </c>
      <c r="E385" s="117">
        <f t="shared" si="211"/>
        <v>8816.7791478964555</v>
      </c>
      <c r="F385" s="117">
        <f t="shared" si="211"/>
        <v>8012.8732150582109</v>
      </c>
      <c r="G385" s="117">
        <f t="shared" si="211"/>
        <v>7592.0623579578596</v>
      </c>
      <c r="H385" s="117">
        <f t="shared" si="211"/>
        <v>6778.0933015423598</v>
      </c>
      <c r="I385" s="117">
        <f t="shared" si="211"/>
        <v>5769.9788777214717</v>
      </c>
      <c r="J385" s="117">
        <f t="shared" si="211"/>
        <v>6200.1239401860339</v>
      </c>
      <c r="K385" s="117">
        <f t="shared" si="211"/>
        <v>6469.7605780103941</v>
      </c>
      <c r="L385" s="117">
        <f t="shared" si="211"/>
        <v>0</v>
      </c>
      <c r="M385" s="117">
        <f t="shared" si="211"/>
        <v>7091.4322766818386</v>
      </c>
      <c r="N385" s="117">
        <f t="shared" si="211"/>
        <v>7020.4447144830783</v>
      </c>
      <c r="O385" s="117">
        <f t="shared" si="211"/>
        <v>7521.5493428173604</v>
      </c>
      <c r="P385" s="117">
        <f t="shared" si="211"/>
        <v>6731.2756130660309</v>
      </c>
      <c r="Q385" s="117">
        <f t="shared" si="211"/>
        <v>6758.5189330382054</v>
      </c>
      <c r="R385" s="117">
        <f t="shared" ref="R385:V385" si="212">R386+R389+R391+R400</f>
        <v>6777.2020190779858</v>
      </c>
      <c r="S385" s="117">
        <f t="shared" si="212"/>
        <v>7108.4200460123729</v>
      </c>
      <c r="T385" s="117">
        <f t="shared" si="212"/>
        <v>6868.6302197585401</v>
      </c>
      <c r="U385" s="117">
        <f t="shared" si="212"/>
        <v>6707.4399778192937</v>
      </c>
      <c r="V385" s="117">
        <f t="shared" si="212"/>
        <v>6689.9758012130114</v>
      </c>
      <c r="W385" s="117">
        <f t="shared" ref="W385" si="213">W386+W389+W391+W400</f>
        <v>6716.7582941200326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8359.6302776974662</v>
      </c>
      <c r="D386" s="122">
        <f t="shared" si="214"/>
        <v>8015.5154299598316</v>
      </c>
      <c r="E386" s="122">
        <f t="shared" si="214"/>
        <v>7916.8604483357194</v>
      </c>
      <c r="F386" s="122">
        <f t="shared" si="214"/>
        <v>7128.7827344345542</v>
      </c>
      <c r="G386" s="122">
        <f t="shared" si="214"/>
        <v>6709.602119521609</v>
      </c>
      <c r="H386" s="122">
        <f t="shared" si="214"/>
        <v>5907.746234314599</v>
      </c>
      <c r="I386" s="122">
        <f t="shared" si="214"/>
        <v>4863.5084089679758</v>
      </c>
      <c r="J386" s="122">
        <f t="shared" si="214"/>
        <v>5283.9947982596932</v>
      </c>
      <c r="K386" s="122">
        <f t="shared" si="214"/>
        <v>5518.476438555288</v>
      </c>
      <c r="L386" s="122">
        <f t="shared" si="214"/>
        <v>0</v>
      </c>
      <c r="M386" s="122">
        <f t="shared" si="214"/>
        <v>6407.3440471980948</v>
      </c>
      <c r="N386" s="122">
        <f t="shared" si="214"/>
        <v>6260.3865062475152</v>
      </c>
      <c r="O386" s="122">
        <f t="shared" si="214"/>
        <v>6706.6740197059453</v>
      </c>
      <c r="P386" s="122">
        <f t="shared" si="214"/>
        <v>5584.528315121468</v>
      </c>
      <c r="Q386" s="122">
        <f t="shared" si="214"/>
        <v>5676.7769915098479</v>
      </c>
      <c r="R386" s="122">
        <f t="shared" ref="R386:V386" si="215">SUM(R387:R388)</f>
        <v>5735.842741214743</v>
      </c>
      <c r="S386" s="122">
        <f t="shared" si="215"/>
        <v>5897.1656900009566</v>
      </c>
      <c r="T386" s="122">
        <f t="shared" si="215"/>
        <v>5338.7491056236195</v>
      </c>
      <c r="U386" s="122">
        <f t="shared" si="215"/>
        <v>5090.3825772638411</v>
      </c>
      <c r="V386" s="122">
        <f t="shared" si="215"/>
        <v>5008.9757753523572</v>
      </c>
      <c r="W386" s="122">
        <f t="shared" ref="W386" si="216">SUM(W387:W388)</f>
        <v>5012.9549672418298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8162.7781117128043</v>
      </c>
      <c r="D387" s="98">
        <v>7831.01719729874</v>
      </c>
      <c r="E387" s="98">
        <v>7737.6328762093708</v>
      </c>
      <c r="F387" s="98">
        <v>6970.203186016297</v>
      </c>
      <c r="G387" s="98">
        <v>6562.9042200793001</v>
      </c>
      <c r="H387" s="98">
        <v>5781.3416817086136</v>
      </c>
      <c r="I387" s="98">
        <v>4761.280657032783</v>
      </c>
      <c r="J387" s="98">
        <v>5174.5027919031618</v>
      </c>
      <c r="K387" s="98">
        <v>5405.5412699724611</v>
      </c>
      <c r="L387" s="98">
        <v>0</v>
      </c>
      <c r="M387" s="98">
        <v>6283.2940373386591</v>
      </c>
      <c r="N387" s="98">
        <v>6141.4747026773821</v>
      </c>
      <c r="O387" s="98">
        <v>6579.0012815907739</v>
      </c>
      <c r="P387" s="98">
        <v>5477.4592951081722</v>
      </c>
      <c r="Q387" s="98">
        <v>5571.6559364462382</v>
      </c>
      <c r="R387" s="98">
        <v>5630.7060247461441</v>
      </c>
      <c r="S387" s="98">
        <v>5788.5731849110743</v>
      </c>
      <c r="T387" s="98">
        <v>5237.1535781118437</v>
      </c>
      <c r="U387" s="98">
        <v>4994.5927030861358</v>
      </c>
      <c r="V387" s="98">
        <v>4915.0075096586816</v>
      </c>
      <c r="W387" s="98">
        <v>4921.6695944996827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196.85216598466195</v>
      </c>
      <c r="D388" s="98">
        <v>184.49823266109144</v>
      </c>
      <c r="E388" s="98">
        <v>179.22757212634832</v>
      </c>
      <c r="F388" s="98">
        <v>158.57954841825696</v>
      </c>
      <c r="G388" s="98">
        <v>146.69789944230911</v>
      </c>
      <c r="H388" s="98">
        <v>126.40455260598495</v>
      </c>
      <c r="I388" s="98">
        <v>102.22775193519249</v>
      </c>
      <c r="J388" s="98">
        <v>109.49200635653102</v>
      </c>
      <c r="K388" s="98">
        <v>112.9351685828272</v>
      </c>
      <c r="L388" s="98">
        <v>0</v>
      </c>
      <c r="M388" s="98">
        <v>124.05000985943595</v>
      </c>
      <c r="N388" s="98">
        <v>118.91180357013309</v>
      </c>
      <c r="O388" s="98">
        <v>127.67273811517155</v>
      </c>
      <c r="P388" s="98">
        <v>107.06902001329581</v>
      </c>
      <c r="Q388" s="98">
        <v>105.12105506360976</v>
      </c>
      <c r="R388" s="98">
        <v>105.13671646859932</v>
      </c>
      <c r="S388" s="98">
        <v>108.59250508988232</v>
      </c>
      <c r="T388" s="98">
        <v>101.59552751177607</v>
      </c>
      <c r="U388" s="98">
        <v>95.789874177705244</v>
      </c>
      <c r="V388" s="98">
        <v>93.968265693675548</v>
      </c>
      <c r="W388" s="98">
        <v>91.285372742147075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13.208765360870929</v>
      </c>
      <c r="D389" s="122">
        <f t="shared" si="217"/>
        <v>22.090999471987899</v>
      </c>
      <c r="E389" s="122">
        <f t="shared" si="217"/>
        <v>32.003788632406064</v>
      </c>
      <c r="F389" s="122">
        <f t="shared" si="217"/>
        <v>29.736878086084268</v>
      </c>
      <c r="G389" s="122">
        <f t="shared" si="217"/>
        <v>35.189558289645504</v>
      </c>
      <c r="H389" s="122">
        <f t="shared" si="217"/>
        <v>29.056838081848117</v>
      </c>
      <c r="I389" s="122">
        <f t="shared" si="217"/>
        <v>46.120620064134989</v>
      </c>
      <c r="J389" s="122">
        <f t="shared" si="217"/>
        <v>36.493857274118426</v>
      </c>
      <c r="K389" s="122">
        <f t="shared" si="217"/>
        <v>53.286283671097372</v>
      </c>
      <c r="L389" s="122">
        <f t="shared" si="217"/>
        <v>0</v>
      </c>
      <c r="M389" s="122">
        <f t="shared" si="217"/>
        <v>16.074027012476343</v>
      </c>
      <c r="N389" s="122">
        <f t="shared" si="217"/>
        <v>78.841611114663294</v>
      </c>
      <c r="O389" s="122">
        <f t="shared" si="217"/>
        <v>42.188932692164641</v>
      </c>
      <c r="P389" s="122">
        <f t="shared" si="217"/>
        <v>37.228117155923009</v>
      </c>
      <c r="Q389" s="122">
        <f t="shared" si="217"/>
        <v>87.707974279410664</v>
      </c>
      <c r="R389" s="122">
        <f t="shared" si="217"/>
        <v>79.828001836496711</v>
      </c>
      <c r="S389" s="122">
        <f t="shared" si="217"/>
        <v>59.544583448552643</v>
      </c>
      <c r="T389" s="122">
        <f t="shared" si="217"/>
        <v>93.819233690308423</v>
      </c>
      <c r="U389" s="122">
        <f t="shared" si="217"/>
        <v>58.829036913626666</v>
      </c>
      <c r="V389" s="122">
        <f t="shared" si="217"/>
        <v>56.451447576550912</v>
      </c>
      <c r="W389" s="122">
        <f t="shared" si="217"/>
        <v>27.850622260120915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13.208765360870929</v>
      </c>
      <c r="D390" s="98">
        <f>RES_hhdet_in_tesh!D67</f>
        <v>22.090999471987899</v>
      </c>
      <c r="E390" s="98">
        <f>RES_hhdet_in_tesh!E67</f>
        <v>32.003788632406064</v>
      </c>
      <c r="F390" s="98">
        <f>RES_hhdet_in_tesh!F67</f>
        <v>29.736878086084268</v>
      </c>
      <c r="G390" s="98">
        <f>RES_hhdet_in_tesh!G67</f>
        <v>35.189558289645504</v>
      </c>
      <c r="H390" s="98">
        <f>RES_hhdet_in_tesh!H67</f>
        <v>29.056838081848117</v>
      </c>
      <c r="I390" s="98">
        <f>RES_hhdet_in_tesh!I67</f>
        <v>46.120620064134989</v>
      </c>
      <c r="J390" s="98">
        <f>RES_hhdet_in_tesh!J67</f>
        <v>36.493857274118426</v>
      </c>
      <c r="K390" s="98">
        <f>RES_hhdet_in_tesh!K67</f>
        <v>53.286283671097372</v>
      </c>
      <c r="L390" s="98">
        <f>RES_hhdet_in_tesh!L67</f>
        <v>0</v>
      </c>
      <c r="M390" s="98">
        <f>RES_hhdet_in_tesh!M67</f>
        <v>16.074027012476343</v>
      </c>
      <c r="N390" s="98">
        <f>RES_hhdet_in_tesh!N67</f>
        <v>78.841611114663294</v>
      </c>
      <c r="O390" s="98">
        <f>RES_hhdet_in_tesh!O67</f>
        <v>42.188932692164641</v>
      </c>
      <c r="P390" s="98">
        <f>RES_hhdet_in_tesh!P67</f>
        <v>37.228117155923009</v>
      </c>
      <c r="Q390" s="98">
        <f>RES_hhdet_in_tesh!Q67</f>
        <v>87.707974279410664</v>
      </c>
      <c r="R390" s="98">
        <f>RES_hhdet_in_tesh!R67</f>
        <v>79.828001836496711</v>
      </c>
      <c r="S390" s="98">
        <f>RES_hhdet_in_tesh!S67</f>
        <v>59.544583448552643</v>
      </c>
      <c r="T390" s="98">
        <f>RES_hhdet_in_tesh!T67</f>
        <v>93.819233690308423</v>
      </c>
      <c r="U390" s="98">
        <f>RES_hhdet_in_tesh!U67</f>
        <v>58.829036913626666</v>
      </c>
      <c r="V390" s="98">
        <f>RES_hhdet_in_tesh!V67</f>
        <v>56.451447576550912</v>
      </c>
      <c r="W390" s="98">
        <f>RES_hhdet_in_tesh!W67</f>
        <v>27.850622260120915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599.50362967110982</v>
      </c>
      <c r="D391" s="122">
        <v>611.90701055855891</v>
      </c>
      <c r="E391" s="122">
        <v>639.96860490305642</v>
      </c>
      <c r="F391" s="122">
        <v>620.68668848738787</v>
      </c>
      <c r="G391" s="122">
        <v>624.58122451908264</v>
      </c>
      <c r="H391" s="122">
        <v>637.06379709274006</v>
      </c>
      <c r="I391" s="122">
        <v>646.40553014276725</v>
      </c>
      <c r="J391" s="122">
        <v>670.94679263656735</v>
      </c>
      <c r="K391" s="122">
        <v>681.96814106825332</v>
      </c>
      <c r="L391" s="122">
        <v>0</v>
      </c>
      <c r="M391" s="122">
        <v>491.13860084125275</v>
      </c>
      <c r="N391" s="122">
        <v>509.73501393712542</v>
      </c>
      <c r="O391" s="122">
        <v>594.04052701034766</v>
      </c>
      <c r="P391" s="122">
        <v>877.84718899484983</v>
      </c>
      <c r="Q391" s="122">
        <v>775.07795021294976</v>
      </c>
      <c r="R391" s="122">
        <v>740.82588113794986</v>
      </c>
      <c r="S391" s="122">
        <v>871.90494746966021</v>
      </c>
      <c r="T391" s="122">
        <v>1147.9682990843776</v>
      </c>
      <c r="U391" s="122">
        <v>1262.3553174224467</v>
      </c>
      <c r="V391" s="122">
        <v>1318.2558554974119</v>
      </c>
      <c r="W391" s="122">
        <v>1312.5510394613468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599.10890289454289</v>
      </c>
      <c r="D392" s="98">
        <v>606.89381052349506</v>
      </c>
      <c r="E392" s="98">
        <v>641.85184512194098</v>
      </c>
      <c r="F392" s="98">
        <v>622.56941804050177</v>
      </c>
      <c r="G392" s="98">
        <v>629.33296419856777</v>
      </c>
      <c r="H392" s="98">
        <v>645.4048137693045</v>
      </c>
      <c r="I392" s="98">
        <v>632.90659781693512</v>
      </c>
      <c r="J392" s="98">
        <v>670.94679263656735</v>
      </c>
      <c r="K392" s="98">
        <v>700.32236294565587</v>
      </c>
      <c r="L392" s="98">
        <v>0</v>
      </c>
      <c r="M392" s="98">
        <v>489.22134734460798</v>
      </c>
      <c r="N392" s="98">
        <v>509.73501393712542</v>
      </c>
      <c r="O392" s="98">
        <v>593.20334847476283</v>
      </c>
      <c r="P392" s="98">
        <v>877.8511922945994</v>
      </c>
      <c r="Q392" s="98">
        <v>769.87845266991997</v>
      </c>
      <c r="R392" s="98">
        <v>740.82588113794986</v>
      </c>
      <c r="S392" s="98">
        <v>871.9491345510063</v>
      </c>
      <c r="T392" s="98">
        <v>1200.989153862773</v>
      </c>
      <c r="U392" s="98">
        <v>1251.2016796116779</v>
      </c>
      <c r="V392" s="98">
        <v>1387.6535612591881</v>
      </c>
      <c r="W392" s="98">
        <v>1187.2356773479205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876.94456807979645</v>
      </c>
      <c r="Q393" s="98">
        <v>0</v>
      </c>
      <c r="R393" s="98">
        <v>0</v>
      </c>
      <c r="S393" s="98">
        <v>870.21553363372993</v>
      </c>
      <c r="T393" s="98">
        <v>1203.4048113242657</v>
      </c>
      <c r="U393" s="98">
        <v>1254.794174822332</v>
      </c>
      <c r="V393" s="98">
        <v>1397.8392067281866</v>
      </c>
      <c r="W393" s="98">
        <v>0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286.10070666847474</v>
      </c>
      <c r="Q394" s="101">
        <v>0</v>
      </c>
      <c r="R394" s="101">
        <v>0</v>
      </c>
      <c r="S394" s="101">
        <v>261.91489034091711</v>
      </c>
      <c r="T394" s="101">
        <v>383.93748385016625</v>
      </c>
      <c r="U394" s="101">
        <v>372.83790443567688</v>
      </c>
      <c r="V394" s="101">
        <v>430.92250301289818</v>
      </c>
      <c r="W394" s="101">
        <v>0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590.84386141132177</v>
      </c>
      <c r="Q395" s="104">
        <v>0</v>
      </c>
      <c r="R395" s="104">
        <v>0</v>
      </c>
      <c r="S395" s="104">
        <v>608.30064329281277</v>
      </c>
      <c r="T395" s="104">
        <v>819.46732747409953</v>
      </c>
      <c r="U395" s="104">
        <v>881.95627038665532</v>
      </c>
      <c r="V395" s="104">
        <v>966.91670371528846</v>
      </c>
      <c r="W395" s="104">
        <v>0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600.76119387391714</v>
      </c>
      <c r="D396" s="101">
        <v>615.71313070135079</v>
      </c>
      <c r="E396" s="101">
        <v>637.65970168069634</v>
      </c>
      <c r="F396" s="101">
        <v>618.44949014861959</v>
      </c>
      <c r="G396" s="101">
        <v>619.06455253380875</v>
      </c>
      <c r="H396" s="101">
        <v>629.87090393842652</v>
      </c>
      <c r="I396" s="101">
        <v>687.91892234652289</v>
      </c>
      <c r="J396" s="101">
        <v>0</v>
      </c>
      <c r="K396" s="101">
        <v>496.96252131841146</v>
      </c>
      <c r="L396" s="101">
        <v>0</v>
      </c>
      <c r="M396" s="101">
        <v>496.08191168394922</v>
      </c>
      <c r="N396" s="101">
        <v>0</v>
      </c>
      <c r="O396" s="101">
        <v>683.74095116353283</v>
      </c>
      <c r="P396" s="101">
        <v>0</v>
      </c>
      <c r="Q396" s="101">
        <v>802.54170777266006</v>
      </c>
      <c r="R396" s="101">
        <v>0</v>
      </c>
      <c r="S396" s="101">
        <v>871.83079879808224</v>
      </c>
      <c r="T396" s="101">
        <v>1053.9909665593902</v>
      </c>
      <c r="U396" s="101">
        <v>1272.6149202500947</v>
      </c>
      <c r="V396" s="101">
        <v>1144.269575082202</v>
      </c>
      <c r="W396" s="101">
        <v>1395.8605079465569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496.13922567110689</v>
      </c>
      <c r="N397" s="104">
        <v>0</v>
      </c>
      <c r="O397" s="104">
        <v>682.58442215091975</v>
      </c>
      <c r="P397" s="104">
        <v>0</v>
      </c>
      <c r="Q397" s="104">
        <v>798.88937367028859</v>
      </c>
      <c r="R397" s="104">
        <v>0</v>
      </c>
      <c r="S397" s="104">
        <v>870.04181354386412</v>
      </c>
      <c r="T397" s="104">
        <v>1062.2393009334103</v>
      </c>
      <c r="U397" s="104">
        <v>1275.4093957398516</v>
      </c>
      <c r="V397" s="104">
        <v>1144.7008556645915</v>
      </c>
      <c r="W397" s="104">
        <v>1392.2429560530447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155.6826051962409</v>
      </c>
      <c r="N398" s="98">
        <v>0</v>
      </c>
      <c r="O398" s="98">
        <v>247.92088787561667</v>
      </c>
      <c r="P398" s="98">
        <v>0</v>
      </c>
      <c r="Q398" s="98">
        <v>261.98838625786613</v>
      </c>
      <c r="R398" s="98">
        <v>0</v>
      </c>
      <c r="S398" s="98">
        <v>261.76090125220389</v>
      </c>
      <c r="T398" s="98">
        <v>335.90538750857638</v>
      </c>
      <c r="U398" s="98">
        <v>378.60082569482972</v>
      </c>
      <c r="V398" s="98">
        <v>342.87178607030449</v>
      </c>
      <c r="W398" s="98">
        <v>413.63001946884924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340.45662047486599</v>
      </c>
      <c r="N399" s="98">
        <v>0</v>
      </c>
      <c r="O399" s="98">
        <v>434.66353427530299</v>
      </c>
      <c r="P399" s="98">
        <v>0</v>
      </c>
      <c r="Q399" s="98">
        <v>536.90098741242241</v>
      </c>
      <c r="R399" s="98">
        <v>0</v>
      </c>
      <c r="S399" s="98">
        <v>608.28091229166012</v>
      </c>
      <c r="T399" s="98">
        <v>726.33391342483378</v>
      </c>
      <c r="U399" s="98">
        <v>896.80857004502172</v>
      </c>
      <c r="V399" s="98">
        <v>801.82906959428681</v>
      </c>
      <c r="W399" s="98">
        <v>978.6129365841955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193.10254913707772</v>
      </c>
      <c r="D400" s="122">
        <v>184.67106120847831</v>
      </c>
      <c r="E400" s="122">
        <v>227.94630602527351</v>
      </c>
      <c r="F400" s="122">
        <v>233.66691405018449</v>
      </c>
      <c r="G400" s="122">
        <v>222.68945562752208</v>
      </c>
      <c r="H400" s="122">
        <v>204.22643205317311</v>
      </c>
      <c r="I400" s="122">
        <v>213.94431854659325</v>
      </c>
      <c r="J400" s="122">
        <v>208.6884920156543</v>
      </c>
      <c r="K400" s="122">
        <v>216.02971471575532</v>
      </c>
      <c r="L400" s="122">
        <v>0</v>
      </c>
      <c r="M400" s="122">
        <v>176.8756016300153</v>
      </c>
      <c r="N400" s="122">
        <v>171.48158318377372</v>
      </c>
      <c r="O400" s="122">
        <v>178.64586340890295</v>
      </c>
      <c r="P400" s="122">
        <v>231.67199179379017</v>
      </c>
      <c r="Q400" s="122">
        <v>218.95601703599775</v>
      </c>
      <c r="R400" s="122">
        <v>220.70539488879635</v>
      </c>
      <c r="S400" s="122">
        <v>279.80482509320325</v>
      </c>
      <c r="T400" s="122">
        <v>288.09358136023417</v>
      </c>
      <c r="U400" s="122">
        <v>295.87304621937921</v>
      </c>
      <c r="V400" s="122">
        <v>306.29272278669151</v>
      </c>
      <c r="W400" s="122">
        <v>363.40166515673542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190.02666034914895</v>
      </c>
      <c r="D401" s="98">
        <v>182.66509999367949</v>
      </c>
      <c r="E401" s="98">
        <v>228.68063010001251</v>
      </c>
      <c r="F401" s="98">
        <v>233.68766830542683</v>
      </c>
      <c r="G401" s="98">
        <v>222.6586837141524</v>
      </c>
      <c r="H401" s="98">
        <v>204.36019170041584</v>
      </c>
      <c r="I401" s="98">
        <v>213.42304438813144</v>
      </c>
      <c r="J401" s="98">
        <v>211.14524647788738</v>
      </c>
      <c r="K401" s="98">
        <v>217.2797618672131</v>
      </c>
      <c r="L401" s="98">
        <v>0</v>
      </c>
      <c r="M401" s="98">
        <v>173.44305684075735</v>
      </c>
      <c r="N401" s="98">
        <v>169.6888790059281</v>
      </c>
      <c r="O401" s="98">
        <v>177.28236677515881</v>
      </c>
      <c r="P401" s="98">
        <v>238.35746243905714</v>
      </c>
      <c r="Q401" s="98">
        <v>218.46884166516816</v>
      </c>
      <c r="R401" s="98">
        <v>217.94667079691453</v>
      </c>
      <c r="S401" s="98">
        <v>279.78008586793453</v>
      </c>
      <c r="T401" s="98">
        <v>288.83215215439077</v>
      </c>
      <c r="U401" s="98">
        <v>297.08098006758911</v>
      </c>
      <c r="V401" s="98">
        <v>305.89452604329227</v>
      </c>
      <c r="W401" s="98">
        <v>363.42391404877304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216.18267427025339</v>
      </c>
      <c r="D402" s="33">
        <v>194.98091159052419</v>
      </c>
      <c r="E402" s="33">
        <v>217.06518532576536</v>
      </c>
      <c r="F402" s="33">
        <v>229.2982000272778</v>
      </c>
      <c r="G402" s="33">
        <v>223.78950893371049</v>
      </c>
      <c r="H402" s="33">
        <v>200.82019719274302</v>
      </c>
      <c r="I402" s="33">
        <v>227.06776855967397</v>
      </c>
      <c r="J402" s="33">
        <v>191.25655176831842</v>
      </c>
      <c r="K402" s="33">
        <v>177.88619944941544</v>
      </c>
      <c r="L402" s="33">
        <v>0</v>
      </c>
      <c r="M402" s="33">
        <v>180.06380687606841</v>
      </c>
      <c r="N402" s="33">
        <v>186.79533484624406</v>
      </c>
      <c r="O402" s="33">
        <v>182.25094182471545</v>
      </c>
      <c r="P402" s="33">
        <v>213.01276230162404</v>
      </c>
      <c r="Q402" s="33">
        <v>225.86828112951619</v>
      </c>
      <c r="R402" s="33">
        <v>232.0999852007831</v>
      </c>
      <c r="S402" s="33">
        <v>280.38573314484512</v>
      </c>
      <c r="T402" s="33">
        <v>276.23703269942831</v>
      </c>
      <c r="U402" s="33">
        <v>288.05274199661272</v>
      </c>
      <c r="V402" s="33">
        <v>311.79941805701503</v>
      </c>
      <c r="W402" s="33">
        <v>362.87290719883345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3395.6003377283205</v>
      </c>
      <c r="D404" s="117">
        <f t="shared" si="218"/>
        <v>3136.059994974491</v>
      </c>
      <c r="E404" s="117">
        <f t="shared" si="218"/>
        <v>3110.4042773557371</v>
      </c>
      <c r="F404" s="117">
        <f t="shared" si="218"/>
        <v>2782.1854775445213</v>
      </c>
      <c r="G404" s="117">
        <f t="shared" si="218"/>
        <v>2588.7726755250146</v>
      </c>
      <c r="H404" s="117">
        <f t="shared" si="218"/>
        <v>2250.7042651421175</v>
      </c>
      <c r="I404" s="117">
        <f t="shared" si="218"/>
        <v>1927.8041970127995</v>
      </c>
      <c r="J404" s="117">
        <f t="shared" si="218"/>
        <v>2108.099783440442</v>
      </c>
      <c r="K404" s="117">
        <f t="shared" si="218"/>
        <v>2154.0911718980747</v>
      </c>
      <c r="L404" s="117">
        <f t="shared" si="218"/>
        <v>0</v>
      </c>
      <c r="M404" s="117">
        <f t="shared" si="218"/>
        <v>2234.6571365767277</v>
      </c>
      <c r="N404" s="117">
        <f t="shared" si="218"/>
        <v>2211.9984022678605</v>
      </c>
      <c r="O404" s="117">
        <f t="shared" si="218"/>
        <v>2303.5703132242302</v>
      </c>
      <c r="P404" s="117">
        <f t="shared" si="218"/>
        <v>1998.0982079762807</v>
      </c>
      <c r="Q404" s="117">
        <f t="shared" si="218"/>
        <v>1917.3439032957256</v>
      </c>
      <c r="R404" s="117">
        <f t="shared" ref="R404:V404" si="219">R405+R408+R410+R419</f>
        <v>1922.8039333806435</v>
      </c>
      <c r="S404" s="117">
        <f t="shared" si="219"/>
        <v>2000.7960233595973</v>
      </c>
      <c r="T404" s="117">
        <f t="shared" si="219"/>
        <v>1801.770613849045</v>
      </c>
      <c r="U404" s="117">
        <f t="shared" si="219"/>
        <v>1673.7117082985449</v>
      </c>
      <c r="V404" s="117">
        <f t="shared" si="219"/>
        <v>1748.0754051959127</v>
      </c>
      <c r="W404" s="117">
        <f t="shared" ref="W404" si="220">W405+W408+W410+W419</f>
        <v>1631.2524632222132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3155.8689291682408</v>
      </c>
      <c r="D405" s="122">
        <f t="shared" si="221"/>
        <v>2980.2052810201039</v>
      </c>
      <c r="E405" s="122">
        <f t="shared" si="221"/>
        <v>2899.2566688867887</v>
      </c>
      <c r="F405" s="122">
        <f t="shared" si="221"/>
        <v>2572.5217969716159</v>
      </c>
      <c r="G405" s="122">
        <f t="shared" si="221"/>
        <v>2386.4157677953572</v>
      </c>
      <c r="H405" s="122">
        <f t="shared" si="221"/>
        <v>2071.6760956027588</v>
      </c>
      <c r="I405" s="122">
        <f t="shared" si="221"/>
        <v>1681.6847667983097</v>
      </c>
      <c r="J405" s="122">
        <f t="shared" si="221"/>
        <v>1801.4567252035697</v>
      </c>
      <c r="K405" s="122">
        <f t="shared" si="221"/>
        <v>1854.6951677325362</v>
      </c>
      <c r="L405" s="122">
        <f t="shared" si="221"/>
        <v>0</v>
      </c>
      <c r="M405" s="122">
        <f t="shared" si="221"/>
        <v>2085.3634634750524</v>
      </c>
      <c r="N405" s="122">
        <f t="shared" si="221"/>
        <v>1991.3481837051058</v>
      </c>
      <c r="O405" s="122">
        <f t="shared" si="221"/>
        <v>2073.4591020754992</v>
      </c>
      <c r="P405" s="122">
        <f t="shared" si="221"/>
        <v>1674.1664103699779</v>
      </c>
      <c r="Q405" s="122">
        <f t="shared" si="221"/>
        <v>1660.3689407643587</v>
      </c>
      <c r="R405" s="122">
        <f t="shared" ref="R405:V405" si="222">SUM(R406:R407)</f>
        <v>1654.3200297384305</v>
      </c>
      <c r="S405" s="122">
        <f t="shared" si="222"/>
        <v>1682.281824840218</v>
      </c>
      <c r="T405" s="122">
        <f t="shared" si="222"/>
        <v>1508.8864882809416</v>
      </c>
      <c r="U405" s="122">
        <f t="shared" si="222"/>
        <v>1428.6186929053854</v>
      </c>
      <c r="V405" s="122">
        <f t="shared" si="222"/>
        <v>1397.0015567936869</v>
      </c>
      <c r="W405" s="122">
        <f t="shared" ref="W405" si="223">SUM(W406:W407)</f>
        <v>1392.6351832004204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3155.8689291682408</v>
      </c>
      <c r="D406" s="98">
        <v>2980.2052810201039</v>
      </c>
      <c r="E406" s="98">
        <v>2899.2566688867887</v>
      </c>
      <c r="F406" s="98">
        <v>2572.5217969716159</v>
      </c>
      <c r="G406" s="98">
        <v>2386.4157677953572</v>
      </c>
      <c r="H406" s="98">
        <v>2071.6760956027588</v>
      </c>
      <c r="I406" s="98">
        <v>1681.6847667983097</v>
      </c>
      <c r="J406" s="98">
        <v>1801.4567252035697</v>
      </c>
      <c r="K406" s="98">
        <v>1854.6951677325362</v>
      </c>
      <c r="L406" s="98">
        <v>0</v>
      </c>
      <c r="M406" s="98">
        <v>2085.3634634750524</v>
      </c>
      <c r="N406" s="98">
        <v>1991.3481837051058</v>
      </c>
      <c r="O406" s="98">
        <v>2073.4591020754992</v>
      </c>
      <c r="P406" s="98">
        <v>1674.1664103699779</v>
      </c>
      <c r="Q406" s="98">
        <v>1660.3689407643587</v>
      </c>
      <c r="R406" s="98">
        <v>1654.3200297384305</v>
      </c>
      <c r="S406" s="98">
        <v>1682.281824840218</v>
      </c>
      <c r="T406" s="98">
        <v>1508.8864882809416</v>
      </c>
      <c r="U406" s="98">
        <v>1428.6186929053854</v>
      </c>
      <c r="V406" s="98">
        <v>1397.0015567936869</v>
      </c>
      <c r="W406" s="98">
        <v>1392.6351832004204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181.81177277855016</v>
      </c>
      <c r="D410" s="122">
        <v>103.09845026206676</v>
      </c>
      <c r="E410" s="122">
        <v>137.32513432705309</v>
      </c>
      <c r="F410" s="122">
        <v>129.60787744916703</v>
      </c>
      <c r="G410" s="122">
        <v>127.88810851970686</v>
      </c>
      <c r="H410" s="122">
        <v>111.49883700712753</v>
      </c>
      <c r="I410" s="122">
        <v>175.70456924193721</v>
      </c>
      <c r="J410" s="122">
        <v>243.22839136782261</v>
      </c>
      <c r="K410" s="122">
        <v>227.37961961222641</v>
      </c>
      <c r="L410" s="122">
        <v>0</v>
      </c>
      <c r="M410" s="122">
        <v>120.7475475466464</v>
      </c>
      <c r="N410" s="122">
        <v>168.73124331051324</v>
      </c>
      <c r="O410" s="122">
        <v>186.146970688045</v>
      </c>
      <c r="P410" s="122">
        <v>263.95455797323223</v>
      </c>
      <c r="Q410" s="122">
        <v>187.22207684672605</v>
      </c>
      <c r="R410" s="122">
        <v>208.71506493418394</v>
      </c>
      <c r="S410" s="122">
        <v>227.60665090014641</v>
      </c>
      <c r="T410" s="122">
        <v>201.36181710162003</v>
      </c>
      <c r="U410" s="122">
        <v>159.03914341078396</v>
      </c>
      <c r="V410" s="122">
        <v>256.25634768977602</v>
      </c>
      <c r="W410" s="122">
        <v>123.34537491251749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238.87921700971083</v>
      </c>
      <c r="D411" s="98">
        <v>238.89373130374531</v>
      </c>
      <c r="E411" s="98">
        <v>249.33338721695796</v>
      </c>
      <c r="F411" s="98">
        <v>238.68027257898657</v>
      </c>
      <c r="G411" s="98">
        <v>238.04347055855692</v>
      </c>
      <c r="H411" s="98">
        <v>240.79502408260083</v>
      </c>
      <c r="I411" s="98">
        <v>232.83851960414836</v>
      </c>
      <c r="J411" s="98">
        <v>243.22839136782261</v>
      </c>
      <c r="K411" s="98">
        <v>249.9377234925588</v>
      </c>
      <c r="L411" s="98">
        <v>0</v>
      </c>
      <c r="M411" s="98">
        <v>167.55618357300133</v>
      </c>
      <c r="N411" s="98">
        <v>168.73124331051324</v>
      </c>
      <c r="O411" s="98">
        <v>187.88459515984445</v>
      </c>
      <c r="P411" s="98">
        <v>264.74256899794602</v>
      </c>
      <c r="Q411" s="98">
        <v>222.71445016992854</v>
      </c>
      <c r="R411" s="98">
        <v>208.71506493418394</v>
      </c>
      <c r="S411" s="98">
        <v>239.94126259466108</v>
      </c>
      <c r="T411" s="98">
        <v>323.86934435994607</v>
      </c>
      <c r="U411" s="98">
        <v>331.90673501740338</v>
      </c>
      <c r="V411" s="98">
        <v>363.66113553830911</v>
      </c>
      <c r="W411" s="98">
        <v>309.21189404422847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86.282318393344596</v>
      </c>
      <c r="Q412" s="98">
        <v>0</v>
      </c>
      <c r="R412" s="98">
        <v>0</v>
      </c>
      <c r="S412" s="98">
        <v>72.073228804914493</v>
      </c>
      <c r="T412" s="98">
        <v>103.53597346805736</v>
      </c>
      <c r="U412" s="98">
        <v>98.902849611249195</v>
      </c>
      <c r="V412" s="98">
        <v>112.93147738725148</v>
      </c>
      <c r="W412" s="98">
        <v>0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86.282318393344596</v>
      </c>
      <c r="Q413" s="101">
        <v>0</v>
      </c>
      <c r="R413" s="101">
        <v>0</v>
      </c>
      <c r="S413" s="101">
        <v>72.073228804914493</v>
      </c>
      <c r="T413" s="101">
        <v>103.53597346805736</v>
      </c>
      <c r="U413" s="101">
        <v>98.902849611249195</v>
      </c>
      <c r="V413" s="101">
        <v>112.93147738725148</v>
      </c>
      <c r="W413" s="101">
        <v>0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57.91963578152933</v>
      </c>
      <c r="D419" s="122">
        <v>52.756263692320495</v>
      </c>
      <c r="E419" s="122">
        <v>73.822474141895313</v>
      </c>
      <c r="F419" s="122">
        <v>80.055803123738471</v>
      </c>
      <c r="G419" s="122">
        <v>74.468799209950845</v>
      </c>
      <c r="H419" s="122">
        <v>67.529332532231493</v>
      </c>
      <c r="I419" s="122">
        <v>70.414860972552589</v>
      </c>
      <c r="J419" s="122">
        <v>63.414666869049704</v>
      </c>
      <c r="K419" s="122">
        <v>72.01638455331215</v>
      </c>
      <c r="L419" s="122">
        <v>0</v>
      </c>
      <c r="M419" s="122">
        <v>28.546125555029175</v>
      </c>
      <c r="N419" s="122">
        <v>51.918975252241495</v>
      </c>
      <c r="O419" s="122">
        <v>43.964240460686291</v>
      </c>
      <c r="P419" s="122">
        <v>59.977239633070432</v>
      </c>
      <c r="Q419" s="122">
        <v>69.752885684640901</v>
      </c>
      <c r="R419" s="122">
        <v>59.768838708029051</v>
      </c>
      <c r="S419" s="122">
        <v>90.90754761923283</v>
      </c>
      <c r="T419" s="122">
        <v>91.522308466483253</v>
      </c>
      <c r="U419" s="122">
        <v>86.053871982375483</v>
      </c>
      <c r="V419" s="122">
        <v>94.817500712449885</v>
      </c>
      <c r="W419" s="122">
        <v>115.27190510927531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65.638586925569797</v>
      </c>
      <c r="D420" s="98">
        <v>63.020914961051432</v>
      </c>
      <c r="E420" s="98">
        <v>78.80446280981279</v>
      </c>
      <c r="F420" s="98">
        <v>80.436120664083845</v>
      </c>
      <c r="G420" s="98">
        <v>76.551923205074473</v>
      </c>
      <c r="H420" s="98">
        <v>70.181146064815422</v>
      </c>
      <c r="I420" s="98">
        <v>73.211796790503257</v>
      </c>
      <c r="J420" s="98">
        <v>72.351954605873601</v>
      </c>
      <c r="K420" s="98">
        <v>74.376520365141687</v>
      </c>
      <c r="L420" s="98">
        <v>0</v>
      </c>
      <c r="M420" s="98">
        <v>59.279985819741086</v>
      </c>
      <c r="N420" s="98">
        <v>57.996869545921086</v>
      </c>
      <c r="O420" s="98">
        <v>60.592198845817236</v>
      </c>
      <c r="P420" s="98">
        <v>81.466662608407219</v>
      </c>
      <c r="Q420" s="98">
        <v>74.669058951474341</v>
      </c>
      <c r="R420" s="98">
        <v>74.239366456111625</v>
      </c>
      <c r="S420" s="98">
        <v>94.779042071443229</v>
      </c>
      <c r="T420" s="98">
        <v>97.223436676802223</v>
      </c>
      <c r="U420" s="98">
        <v>99.345859324047126</v>
      </c>
      <c r="V420" s="98">
        <v>101.67388519488493</v>
      </c>
      <c r="W420" s="98">
        <v>120.12227593286602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197.3905943775014</v>
      </c>
      <c r="D423" s="118">
        <f t="shared" si="225"/>
        <v>186.72143428717385</v>
      </c>
      <c r="E423" s="118">
        <f t="shared" si="225"/>
        <v>183.58314504188303</v>
      </c>
      <c r="F423" s="118">
        <f t="shared" si="225"/>
        <v>164.47947796845605</v>
      </c>
      <c r="G423" s="118">
        <f t="shared" si="225"/>
        <v>153.51656300372315</v>
      </c>
      <c r="H423" s="118">
        <f t="shared" si="225"/>
        <v>135.19014297155834</v>
      </c>
      <c r="I423" s="118">
        <f t="shared" si="225"/>
        <v>113.39775302811391</v>
      </c>
      <c r="J423" s="118">
        <f t="shared" si="225"/>
        <v>120.44986335504153</v>
      </c>
      <c r="K423" s="118">
        <f t="shared" si="225"/>
        <v>123.70449783310724</v>
      </c>
      <c r="L423" s="118">
        <f t="shared" si="225"/>
        <v>0</v>
      </c>
      <c r="M423" s="118">
        <f t="shared" si="225"/>
        <v>131.09147733051171</v>
      </c>
      <c r="N423" s="118">
        <f t="shared" si="225"/>
        <v>126.12303226578371</v>
      </c>
      <c r="O423" s="118">
        <f t="shared" si="225"/>
        <v>131.7109655034684</v>
      </c>
      <c r="P423" s="118">
        <f t="shared" si="225"/>
        <v>114.27240692535396</v>
      </c>
      <c r="Q423" s="118">
        <f t="shared" si="225"/>
        <v>111.44957538463873</v>
      </c>
      <c r="R423" s="118">
        <f t="shared" ref="R423:V423" si="226">R424+R427+R429+R438</f>
        <v>109.83327812732661</v>
      </c>
      <c r="S423" s="118">
        <f t="shared" si="226"/>
        <v>114.27623419763312</v>
      </c>
      <c r="T423" s="118">
        <f t="shared" si="226"/>
        <v>108.24753884237819</v>
      </c>
      <c r="U423" s="118">
        <f t="shared" si="226"/>
        <v>106.23093149786116</v>
      </c>
      <c r="V423" s="118">
        <f t="shared" si="226"/>
        <v>104.47428669805932</v>
      </c>
      <c r="W423" s="118">
        <f t="shared" ref="W423" si="227">W424+W427+W429+W438</f>
        <v>105.75850136746756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180.51602395793992</v>
      </c>
      <c r="D424" s="123">
        <f t="shared" si="228"/>
        <v>170.33681019410415</v>
      </c>
      <c r="E424" s="123">
        <f t="shared" si="228"/>
        <v>165.60337035270186</v>
      </c>
      <c r="F424" s="123">
        <f t="shared" si="228"/>
        <v>146.88817207030132</v>
      </c>
      <c r="G424" s="123">
        <f t="shared" si="228"/>
        <v>136.19058200137769</v>
      </c>
      <c r="H424" s="123">
        <f t="shared" si="228"/>
        <v>118.19106779767446</v>
      </c>
      <c r="I424" s="123">
        <f t="shared" si="228"/>
        <v>95.890425122333156</v>
      </c>
      <c r="J424" s="123">
        <f t="shared" si="228"/>
        <v>102.6775956799126</v>
      </c>
      <c r="K424" s="123">
        <f t="shared" si="228"/>
        <v>105.67761538108434</v>
      </c>
      <c r="L424" s="123">
        <f t="shared" si="228"/>
        <v>0</v>
      </c>
      <c r="M424" s="123">
        <f t="shared" si="228"/>
        <v>118.63206350271014</v>
      </c>
      <c r="N424" s="123">
        <f t="shared" si="228"/>
        <v>113.15446872648542</v>
      </c>
      <c r="O424" s="123">
        <f t="shared" si="228"/>
        <v>117.80128004793643</v>
      </c>
      <c r="P424" s="123">
        <f t="shared" si="228"/>
        <v>95.130407617978889</v>
      </c>
      <c r="Q424" s="123">
        <f t="shared" si="228"/>
        <v>94.302469864511067</v>
      </c>
      <c r="R424" s="123">
        <f t="shared" ref="R424:V424" si="229">SUM(R425:R426)</f>
        <v>93.893475638135641</v>
      </c>
      <c r="S424" s="123">
        <f t="shared" si="229"/>
        <v>95.414332138635743</v>
      </c>
      <c r="T424" s="123">
        <f t="shared" si="229"/>
        <v>85.615679202429078</v>
      </c>
      <c r="U424" s="123">
        <f t="shared" si="229"/>
        <v>81.001326892879419</v>
      </c>
      <c r="V424" s="123">
        <f t="shared" si="229"/>
        <v>79.202800075903085</v>
      </c>
      <c r="W424" s="123">
        <f t="shared" ref="W424" si="230">SUM(W425:W426)</f>
        <v>78.873183645478761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178.27025288922488</v>
      </c>
      <c r="D425" s="99">
        <v>168.23340172142994</v>
      </c>
      <c r="E425" s="99">
        <v>163.56133077829168</v>
      </c>
      <c r="F425" s="99">
        <v>145.08196760154138</v>
      </c>
      <c r="G425" s="99">
        <v>134.52052345597468</v>
      </c>
      <c r="H425" s="99">
        <v>116.75236231175862</v>
      </c>
      <c r="I425" s="99">
        <v>94.727463215900357</v>
      </c>
      <c r="J425" s="99">
        <v>101.43250468597194</v>
      </c>
      <c r="K425" s="99">
        <v>104.39381705967983</v>
      </c>
      <c r="L425" s="99">
        <v>0</v>
      </c>
      <c r="M425" s="99">
        <v>117.22376066359384</v>
      </c>
      <c r="N425" s="99">
        <v>111.80610014231712</v>
      </c>
      <c r="O425" s="99">
        <v>116.35433963482234</v>
      </c>
      <c r="P425" s="99">
        <v>93.917363881910575</v>
      </c>
      <c r="Q425" s="99">
        <v>93.111897900784825</v>
      </c>
      <c r="R425" s="99">
        <v>92.703612794082289</v>
      </c>
      <c r="S425" s="99">
        <v>94.186455003639466</v>
      </c>
      <c r="T425" s="99">
        <v>84.467073861011272</v>
      </c>
      <c r="U425" s="99">
        <v>79.919097789315771</v>
      </c>
      <c r="V425" s="99">
        <v>78.141275195811872</v>
      </c>
      <c r="W425" s="99">
        <v>77.84268599622817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2.2457710687150407</v>
      </c>
      <c r="D426" s="99">
        <v>2.1034084726742055</v>
      </c>
      <c r="E426" s="99">
        <v>2.0420395744101913</v>
      </c>
      <c r="F426" s="99">
        <v>1.8062044687599303</v>
      </c>
      <c r="G426" s="99">
        <v>1.6700585454030006</v>
      </c>
      <c r="H426" s="99">
        <v>1.4387054859158475</v>
      </c>
      <c r="I426" s="99">
        <v>1.1629619064327958</v>
      </c>
      <c r="J426" s="99">
        <v>1.2450909939406702</v>
      </c>
      <c r="K426" s="99">
        <v>1.2837983214045106</v>
      </c>
      <c r="L426" s="99">
        <v>0</v>
      </c>
      <c r="M426" s="99">
        <v>1.4083028391162966</v>
      </c>
      <c r="N426" s="99">
        <v>1.3483685841683044</v>
      </c>
      <c r="O426" s="99">
        <v>1.4469404131140888</v>
      </c>
      <c r="P426" s="99">
        <v>1.2130437360683088</v>
      </c>
      <c r="Q426" s="99">
        <v>1.1905719637262411</v>
      </c>
      <c r="R426" s="99">
        <v>1.1898628440533456</v>
      </c>
      <c r="S426" s="99">
        <v>1.2278771349962823</v>
      </c>
      <c r="T426" s="99">
        <v>1.1486053414178012</v>
      </c>
      <c r="U426" s="99">
        <v>1.0822291035636433</v>
      </c>
      <c r="V426" s="99">
        <v>1.061524880091208</v>
      </c>
      <c r="W426" s="99">
        <v>1.0304976492505877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6.8595579659491673E-2</v>
      </c>
      <c r="D427" s="123">
        <f t="shared" si="231"/>
        <v>0.1110964321358013</v>
      </c>
      <c r="E427" s="123">
        <f t="shared" si="231"/>
        <v>0.15596869081683168</v>
      </c>
      <c r="F427" s="123">
        <f t="shared" si="231"/>
        <v>0.14060513161947488</v>
      </c>
      <c r="G427" s="123">
        <f t="shared" si="231"/>
        <v>0.16150138154067598</v>
      </c>
      <c r="H427" s="123">
        <f t="shared" si="231"/>
        <v>0.12955127603667879</v>
      </c>
      <c r="I427" s="123">
        <f t="shared" si="231"/>
        <v>0.19981637107090852</v>
      </c>
      <c r="J427" s="123">
        <f t="shared" si="231"/>
        <v>0.15369276990383682</v>
      </c>
      <c r="K427" s="123">
        <f t="shared" si="231"/>
        <v>0.21818019042787357</v>
      </c>
      <c r="L427" s="123">
        <f t="shared" si="231"/>
        <v>0</v>
      </c>
      <c r="M427" s="123">
        <f t="shared" si="231"/>
        <v>6.190549825932367E-2</v>
      </c>
      <c r="N427" s="123">
        <f t="shared" si="231"/>
        <v>0.29209808178215513</v>
      </c>
      <c r="O427" s="123">
        <f t="shared" si="231"/>
        <v>0.14963292524384442</v>
      </c>
      <c r="P427" s="123">
        <f t="shared" si="231"/>
        <v>0.12622269382250817</v>
      </c>
      <c r="Q427" s="123">
        <f t="shared" si="231"/>
        <v>0.28650650341380884</v>
      </c>
      <c r="R427" s="123">
        <f t="shared" si="231"/>
        <v>0.2547815271501439</v>
      </c>
      <c r="S427" s="123">
        <f t="shared" si="231"/>
        <v>0.18657496348007449</v>
      </c>
      <c r="T427" s="123">
        <f t="shared" si="231"/>
        <v>0.28972305569332613</v>
      </c>
      <c r="U427" s="123">
        <f t="shared" si="231"/>
        <v>0.17921063743883892</v>
      </c>
      <c r="V427" s="123">
        <f t="shared" si="231"/>
        <v>0.16972183459225132</v>
      </c>
      <c r="W427" s="123">
        <f t="shared" si="231"/>
        <v>8.2627552756051464E-2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6.8595579659491673E-2</v>
      </c>
      <c r="D428" s="99">
        <f>RES_hhdet_in_fecs!D67</f>
        <v>0.1110964321358013</v>
      </c>
      <c r="E428" s="99">
        <f>RES_hhdet_in_fecs!E67</f>
        <v>0.15596869081683168</v>
      </c>
      <c r="F428" s="99">
        <f>RES_hhdet_in_fecs!F67</f>
        <v>0.14060513161947488</v>
      </c>
      <c r="G428" s="99">
        <f>RES_hhdet_in_fecs!G67</f>
        <v>0.16150138154067598</v>
      </c>
      <c r="H428" s="99">
        <f>RES_hhdet_in_fecs!H67</f>
        <v>0.12955127603667879</v>
      </c>
      <c r="I428" s="99">
        <f>RES_hhdet_in_fecs!I67</f>
        <v>0.19981637107090852</v>
      </c>
      <c r="J428" s="99">
        <f>RES_hhdet_in_fecs!J67</f>
        <v>0.15369276990383682</v>
      </c>
      <c r="K428" s="99">
        <f>RES_hhdet_in_fecs!K67</f>
        <v>0.21818019042787357</v>
      </c>
      <c r="L428" s="99">
        <f>RES_hhdet_in_fecs!L67</f>
        <v>0</v>
      </c>
      <c r="M428" s="99">
        <f>RES_hhdet_in_fecs!M67</f>
        <v>6.190549825932367E-2</v>
      </c>
      <c r="N428" s="99">
        <f>RES_hhdet_in_fecs!N67</f>
        <v>0.29209808178215513</v>
      </c>
      <c r="O428" s="99">
        <f>RES_hhdet_in_fecs!O67</f>
        <v>0.14963292524384442</v>
      </c>
      <c r="P428" s="99">
        <f>RES_hhdet_in_fecs!P67</f>
        <v>0.12622269382250817</v>
      </c>
      <c r="Q428" s="99">
        <f>RES_hhdet_in_fecs!Q67</f>
        <v>0.28650650341380884</v>
      </c>
      <c r="R428" s="99">
        <f>RES_hhdet_in_fecs!R67</f>
        <v>0.2547815271501439</v>
      </c>
      <c r="S428" s="99">
        <f>RES_hhdet_in_fecs!S67</f>
        <v>0.18657496348007449</v>
      </c>
      <c r="T428" s="99">
        <f>RES_hhdet_in_fecs!T67</f>
        <v>0.28972305569332613</v>
      </c>
      <c r="U428" s="99">
        <f>RES_hhdet_in_fecs!U67</f>
        <v>0.17921063743883892</v>
      </c>
      <c r="V428" s="99">
        <f>RES_hhdet_in_fecs!V67</f>
        <v>0.16972183459225132</v>
      </c>
      <c r="W428" s="99">
        <f>RES_hhdet_in_fecs!W67</f>
        <v>8.2627552756051464E-2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13.148124162534161</v>
      </c>
      <c r="D429" s="123">
        <v>12.814346929636773</v>
      </c>
      <c r="E429" s="123">
        <v>13.451756321096871</v>
      </c>
      <c r="F429" s="123">
        <v>12.919463744206348</v>
      </c>
      <c r="G429" s="123">
        <v>12.875128160884636</v>
      </c>
      <c r="H429" s="123">
        <v>12.949922605508652</v>
      </c>
      <c r="I429" s="123">
        <v>13.211250866996522</v>
      </c>
      <c r="J429" s="123">
        <v>13.695174911509548</v>
      </c>
      <c r="K429" s="123">
        <v>13.671102657231987</v>
      </c>
      <c r="L429" s="123">
        <v>0</v>
      </c>
      <c r="M429" s="123">
        <v>9.4123819139336895</v>
      </c>
      <c r="N429" s="123">
        <v>9.4735729497652841</v>
      </c>
      <c r="O429" s="123">
        <v>10.562275791324307</v>
      </c>
      <c r="P429" s="123">
        <v>14.836877178294714</v>
      </c>
      <c r="Q429" s="123">
        <v>12.735603225881569</v>
      </c>
      <c r="R429" s="123">
        <v>11.695826814724358</v>
      </c>
      <c r="S429" s="123">
        <v>13.426425769356397</v>
      </c>
      <c r="T429" s="123">
        <v>16.997426122787523</v>
      </c>
      <c r="U429" s="123">
        <v>19.71867684141576</v>
      </c>
      <c r="V429" s="123">
        <v>19.519458016207505</v>
      </c>
      <c r="W429" s="123">
        <v>20.167284314392337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13.493924932276851</v>
      </c>
      <c r="D430" s="99">
        <v>13.485616351031233</v>
      </c>
      <c r="E430" s="99">
        <v>14.066122899123416</v>
      </c>
      <c r="F430" s="99">
        <v>13.460800843046723</v>
      </c>
      <c r="G430" s="99">
        <v>13.418337532355734</v>
      </c>
      <c r="H430" s="99">
        <v>13.570358780618553</v>
      </c>
      <c r="I430" s="99">
        <v>13.115539093000502</v>
      </c>
      <c r="J430" s="99">
        <v>13.695174911509548</v>
      </c>
      <c r="K430" s="99">
        <v>14.068054652071924</v>
      </c>
      <c r="L430" s="99">
        <v>0</v>
      </c>
      <c r="M430" s="99">
        <v>9.4187734200233706</v>
      </c>
      <c r="N430" s="99">
        <v>9.4735729497652841</v>
      </c>
      <c r="O430" s="99">
        <v>10.543341788365609</v>
      </c>
      <c r="P430" s="99">
        <v>14.85152493420124</v>
      </c>
      <c r="Q430" s="99">
        <v>12.489612781906933</v>
      </c>
      <c r="R430" s="99">
        <v>11.695826814724358</v>
      </c>
      <c r="S430" s="99">
        <v>13.433668841446909</v>
      </c>
      <c r="T430" s="99">
        <v>18.130121810909444</v>
      </c>
      <c r="U430" s="99">
        <v>18.567366467005289</v>
      </c>
      <c r="V430" s="99">
        <v>20.341383824468526</v>
      </c>
      <c r="W430" s="99">
        <v>17.283696882530823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11.534258921554386</v>
      </c>
      <c r="Q431" s="99">
        <v>0</v>
      </c>
      <c r="R431" s="99">
        <v>0</v>
      </c>
      <c r="S431" s="99">
        <v>10.913363920026407</v>
      </c>
      <c r="T431" s="99">
        <v>15.060542754039725</v>
      </c>
      <c r="U431" s="99">
        <v>15.497072379296547</v>
      </c>
      <c r="V431" s="99">
        <v>17.239723425688183</v>
      </c>
      <c r="W431" s="99">
        <v>0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4.840264290890782</v>
      </c>
      <c r="Q432" s="102">
        <v>0</v>
      </c>
      <c r="R432" s="102">
        <v>0</v>
      </c>
      <c r="S432" s="102">
        <v>4.0351871021645502</v>
      </c>
      <c r="T432" s="102">
        <v>5.7959169136451223</v>
      </c>
      <c r="U432" s="102">
        <v>5.5327755047419753</v>
      </c>
      <c r="V432" s="102">
        <v>6.3168216312088665</v>
      </c>
      <c r="W432" s="102">
        <v>0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6.6939946306636013</v>
      </c>
      <c r="Q433" s="105">
        <v>0</v>
      </c>
      <c r="R433" s="105">
        <v>0</v>
      </c>
      <c r="S433" s="105">
        <v>6.8781768178618581</v>
      </c>
      <c r="T433" s="105">
        <v>9.2646258403946007</v>
      </c>
      <c r="U433" s="105">
        <v>9.9642968745545737</v>
      </c>
      <c r="V433" s="105">
        <v>10.922901794479316</v>
      </c>
      <c r="W433" s="105">
        <v>0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12.04643384115867</v>
      </c>
      <c r="D434" s="102">
        <v>12.304705972136622</v>
      </c>
      <c r="E434" s="102">
        <v>12.698526352083121</v>
      </c>
      <c r="F434" s="102">
        <v>12.276207012916245</v>
      </c>
      <c r="G434" s="102">
        <v>12.244473258918847</v>
      </c>
      <c r="H434" s="102">
        <v>12.414888173893718</v>
      </c>
      <c r="I434" s="102">
        <v>13.505594176267763</v>
      </c>
      <c r="J434" s="102">
        <v>0</v>
      </c>
      <c r="K434" s="102">
        <v>9.6699333182738059</v>
      </c>
      <c r="L434" s="102">
        <v>0</v>
      </c>
      <c r="M434" s="102">
        <v>9.5089325974433176</v>
      </c>
      <c r="N434" s="102">
        <v>0</v>
      </c>
      <c r="O434" s="102">
        <v>12.633256288058059</v>
      </c>
      <c r="P434" s="102">
        <v>0</v>
      </c>
      <c r="Q434" s="102">
        <v>14.067061525484601</v>
      </c>
      <c r="R434" s="102">
        <v>0</v>
      </c>
      <c r="S434" s="102">
        <v>14.728834736632354</v>
      </c>
      <c r="T434" s="102">
        <v>17.511807139463155</v>
      </c>
      <c r="U434" s="102">
        <v>20.809095936994758</v>
      </c>
      <c r="V434" s="102">
        <v>18.459367231349898</v>
      </c>
      <c r="W434" s="102">
        <v>22.269082671791161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6.8492376849964121</v>
      </c>
      <c r="N435" s="105">
        <v>0</v>
      </c>
      <c r="O435" s="105">
        <v>9.5068804377805769</v>
      </c>
      <c r="P435" s="105">
        <v>0</v>
      </c>
      <c r="Q435" s="105">
        <v>10.672960423864728</v>
      </c>
      <c r="R435" s="105">
        <v>0</v>
      </c>
      <c r="S435" s="105">
        <v>11.300179978169753</v>
      </c>
      <c r="T435" s="105">
        <v>13.792677803500061</v>
      </c>
      <c r="U435" s="105">
        <v>16.322768886483519</v>
      </c>
      <c r="V435" s="105">
        <v>14.589178392281379</v>
      </c>
      <c r="W435" s="105">
        <v>17.646228008528386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2.9841350078262314</v>
      </c>
      <c r="N436" s="99">
        <v>0</v>
      </c>
      <c r="O436" s="99">
        <v>4.5807525647918492</v>
      </c>
      <c r="P436" s="99">
        <v>0</v>
      </c>
      <c r="Q436" s="99">
        <v>4.5921684976101087</v>
      </c>
      <c r="R436" s="99">
        <v>0</v>
      </c>
      <c r="S436" s="99">
        <v>4.422226262677122</v>
      </c>
      <c r="T436" s="99">
        <v>5.5809874560489128</v>
      </c>
      <c r="U436" s="99">
        <v>6.1906714893464292</v>
      </c>
      <c r="V436" s="99">
        <v>5.5312107829887145</v>
      </c>
      <c r="W436" s="99">
        <v>6.598912317275083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3.8651026771701815</v>
      </c>
      <c r="N437" s="99">
        <v>0</v>
      </c>
      <c r="O437" s="99">
        <v>4.9261278729887277</v>
      </c>
      <c r="P437" s="99">
        <v>0</v>
      </c>
      <c r="Q437" s="99">
        <v>6.0807919262546202</v>
      </c>
      <c r="R437" s="99">
        <v>0</v>
      </c>
      <c r="S437" s="99">
        <v>6.8779537154926302</v>
      </c>
      <c r="T437" s="99">
        <v>8.211690347451146</v>
      </c>
      <c r="U437" s="99">
        <v>10.132097397137091</v>
      </c>
      <c r="V437" s="99">
        <v>9.057967609292664</v>
      </c>
      <c r="W437" s="99">
        <v>11.047315691253303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3.6578506773678132</v>
      </c>
      <c r="D438" s="123">
        <v>3.4591807312971192</v>
      </c>
      <c r="E438" s="123">
        <v>4.3720496772674906</v>
      </c>
      <c r="F438" s="123">
        <v>4.531237022328896</v>
      </c>
      <c r="G438" s="123">
        <v>4.2893514599201499</v>
      </c>
      <c r="H438" s="123">
        <v>3.9196012923385521</v>
      </c>
      <c r="I438" s="123">
        <v>4.0962606677133273</v>
      </c>
      <c r="J438" s="123">
        <v>3.9233999937155373</v>
      </c>
      <c r="K438" s="123">
        <v>4.1375996043630519</v>
      </c>
      <c r="L438" s="123">
        <v>0</v>
      </c>
      <c r="M438" s="123">
        <v>2.9851264156085504</v>
      </c>
      <c r="N438" s="123">
        <v>3.2028925077508461</v>
      </c>
      <c r="O438" s="123">
        <v>3.1977767389638365</v>
      </c>
      <c r="P438" s="123">
        <v>4.1788994352578506</v>
      </c>
      <c r="Q438" s="123">
        <v>4.1249957908322807</v>
      </c>
      <c r="R438" s="123">
        <v>3.9891941473164727</v>
      </c>
      <c r="S438" s="123">
        <v>5.248901326160909</v>
      </c>
      <c r="T438" s="123">
        <v>5.3447104614682548</v>
      </c>
      <c r="U438" s="123">
        <v>5.3317171261271481</v>
      </c>
      <c r="V438" s="123">
        <v>5.5823067713564765</v>
      </c>
      <c r="W438" s="123">
        <v>6.6354058548404096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3.7078242959845347</v>
      </c>
      <c r="D439" s="99">
        <v>3.5575478545107382</v>
      </c>
      <c r="E439" s="99">
        <v>4.4457474037269122</v>
      </c>
      <c r="F439" s="99">
        <v>4.5363388819165946</v>
      </c>
      <c r="G439" s="99">
        <v>4.3151763075306917</v>
      </c>
      <c r="H439" s="99">
        <v>3.9551620111877455</v>
      </c>
      <c r="I439" s="99">
        <v>4.1239404223455915</v>
      </c>
      <c r="J439" s="99">
        <v>4.0738363969138325</v>
      </c>
      <c r="K439" s="99">
        <v>4.1863746644827922</v>
      </c>
      <c r="L439" s="99">
        <v>0</v>
      </c>
      <c r="M439" s="99">
        <v>3.3322837920516277</v>
      </c>
      <c r="N439" s="99">
        <v>3.2562883063107835</v>
      </c>
      <c r="O439" s="99">
        <v>3.4001950058575101</v>
      </c>
      <c r="P439" s="99">
        <v>4.5701156999964994</v>
      </c>
      <c r="Q439" s="99">
        <v>4.1873692182152658</v>
      </c>
      <c r="R439" s="99">
        <v>4.1601729763941311</v>
      </c>
      <c r="S439" s="99">
        <v>5.3064247913383413</v>
      </c>
      <c r="T439" s="99">
        <v>5.4425427429977544</v>
      </c>
      <c r="U439" s="99">
        <v>5.5575581403987382</v>
      </c>
      <c r="V439" s="99">
        <v>5.6871282673983554</v>
      </c>
      <c r="W439" s="99">
        <v>6.7143504051833736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3.2828704844694268</v>
      </c>
      <c r="D440" s="110">
        <v>2.9536124703741886</v>
      </c>
      <c r="E440" s="110">
        <v>3.280006144350093</v>
      </c>
      <c r="F440" s="110">
        <v>3.4573095186254363</v>
      </c>
      <c r="G440" s="110">
        <v>3.3661489065248982</v>
      </c>
      <c r="H440" s="110">
        <v>3.0140355054740415</v>
      </c>
      <c r="I440" s="110">
        <v>3.3994030345576967</v>
      </c>
      <c r="J440" s="110">
        <v>2.8559761091189557</v>
      </c>
      <c r="K440" s="110">
        <v>2.6492939447530448</v>
      </c>
      <c r="L440" s="110">
        <v>0</v>
      </c>
      <c r="M440" s="110">
        <v>2.6626808142443412</v>
      </c>
      <c r="N440" s="110">
        <v>2.7467715207685699</v>
      </c>
      <c r="O440" s="110">
        <v>2.6625838335433691</v>
      </c>
      <c r="P440" s="110">
        <v>3.0870101050736896</v>
      </c>
      <c r="Q440" s="110">
        <v>3.2400134450397848</v>
      </c>
      <c r="R440" s="110">
        <v>3.2829858986930391</v>
      </c>
      <c r="S440" s="110">
        <v>3.8981781843893737</v>
      </c>
      <c r="T440" s="110">
        <v>3.7741728559612855</v>
      </c>
      <c r="U440" s="110">
        <v>3.869596133161084</v>
      </c>
      <c r="V440" s="110">
        <v>4.1327217457365304</v>
      </c>
      <c r="W440" s="110">
        <v>4.7592423516771687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104.56319648910618</v>
      </c>
      <c r="D442" s="118">
        <f t="shared" si="232"/>
        <v>100.71586194065225</v>
      </c>
      <c r="E442" s="118">
        <f t="shared" si="232"/>
        <v>100.45447653638288</v>
      </c>
      <c r="F442" s="118">
        <f t="shared" si="232"/>
        <v>91.265787757651694</v>
      </c>
      <c r="G442" s="118">
        <f t="shared" si="232"/>
        <v>86.430607843340212</v>
      </c>
      <c r="H442" s="118">
        <f t="shared" si="232"/>
        <v>77.146588599347126</v>
      </c>
      <c r="I442" s="118">
        <f t="shared" si="232"/>
        <v>65.640352142008496</v>
      </c>
      <c r="J442" s="118">
        <f t="shared" si="232"/>
        <v>70.504859086282551</v>
      </c>
      <c r="K442" s="118">
        <f t="shared" si="232"/>
        <v>73.545449784734288</v>
      </c>
      <c r="L442" s="118">
        <f t="shared" si="232"/>
        <v>0</v>
      </c>
      <c r="M442" s="118">
        <f t="shared" si="232"/>
        <v>80.506919910513176</v>
      </c>
      <c r="N442" s="118">
        <f t="shared" si="232"/>
        <v>79.606454663824493</v>
      </c>
      <c r="O442" s="118">
        <f t="shared" si="232"/>
        <v>85.243207547852265</v>
      </c>
      <c r="P442" s="118">
        <f t="shared" si="232"/>
        <v>76.262318616207978</v>
      </c>
      <c r="Q442" s="118">
        <f t="shared" si="232"/>
        <v>76.545114136452113</v>
      </c>
      <c r="R442" s="118">
        <f t="shared" ref="R442:V442" si="233">R443+R446+R448+R457</f>
        <v>76.699569284652597</v>
      </c>
      <c r="S442" s="118">
        <f t="shared" si="233"/>
        <v>80.376324620409136</v>
      </c>
      <c r="T442" s="118">
        <f t="shared" si="233"/>
        <v>77.654455386571229</v>
      </c>
      <c r="U442" s="118">
        <f t="shared" si="233"/>
        <v>75.780314116873768</v>
      </c>
      <c r="V442" s="118">
        <f t="shared" si="233"/>
        <v>75.574192071884653</v>
      </c>
      <c r="W442" s="118">
        <f t="shared" ref="W442" si="234">W443+W446+W448+W457</f>
        <v>75.82379766610002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95.370125743346122</v>
      </c>
      <c r="D443" s="123">
        <f t="shared" si="235"/>
        <v>91.382463804944052</v>
      </c>
      <c r="E443" s="123">
        <f t="shared" si="235"/>
        <v>90.201201460161386</v>
      </c>
      <c r="F443" s="123">
        <f t="shared" si="235"/>
        <v>81.196089660903169</v>
      </c>
      <c r="G443" s="123">
        <f t="shared" si="235"/>
        <v>76.384381770700344</v>
      </c>
      <c r="H443" s="123">
        <f t="shared" si="235"/>
        <v>67.240512635655435</v>
      </c>
      <c r="I443" s="123">
        <f t="shared" si="235"/>
        <v>55.328175609603662</v>
      </c>
      <c r="J443" s="123">
        <f t="shared" si="235"/>
        <v>60.087074429155919</v>
      </c>
      <c r="K443" s="123">
        <f t="shared" si="235"/>
        <v>62.7316616907667</v>
      </c>
      <c r="L443" s="123">
        <f t="shared" si="235"/>
        <v>0</v>
      </c>
      <c r="M443" s="123">
        <f t="shared" si="235"/>
        <v>72.74066985636442</v>
      </c>
      <c r="N443" s="123">
        <f t="shared" si="235"/>
        <v>70.987977949528897</v>
      </c>
      <c r="O443" s="123">
        <f t="shared" si="235"/>
        <v>76.008064211334471</v>
      </c>
      <c r="P443" s="123">
        <f t="shared" si="235"/>
        <v>63.270188619574313</v>
      </c>
      <c r="Q443" s="123">
        <f t="shared" si="235"/>
        <v>64.293604419477347</v>
      </c>
      <c r="R443" s="123">
        <f t="shared" ref="R443:V443" si="236">SUM(R444:R445)</f>
        <v>64.914203014347166</v>
      </c>
      <c r="S443" s="123">
        <f t="shared" si="236"/>
        <v>66.680429796175673</v>
      </c>
      <c r="T443" s="123">
        <f t="shared" si="236"/>
        <v>60.358126872248555</v>
      </c>
      <c r="U443" s="123">
        <f t="shared" si="236"/>
        <v>57.510882237596952</v>
      </c>
      <c r="V443" s="123">
        <f t="shared" si="236"/>
        <v>56.584554051938227</v>
      </c>
      <c r="W443" s="123">
        <f t="shared" ref="W443" si="237">SUM(W444:W445)</f>
        <v>56.589989769047193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93.124354674631078</v>
      </c>
      <c r="D444" s="99">
        <v>89.279055332269849</v>
      </c>
      <c r="E444" s="99">
        <v>88.159161885751189</v>
      </c>
      <c r="F444" s="99">
        <v>79.38988519214324</v>
      </c>
      <c r="G444" s="99">
        <v>74.714323225297349</v>
      </c>
      <c r="H444" s="99">
        <v>65.801807149739588</v>
      </c>
      <c r="I444" s="99">
        <v>54.165213703170863</v>
      </c>
      <c r="J444" s="99">
        <v>58.841983435215248</v>
      </c>
      <c r="K444" s="99">
        <v>61.447863369362189</v>
      </c>
      <c r="L444" s="99">
        <v>0</v>
      </c>
      <c r="M444" s="99">
        <v>71.332367017248117</v>
      </c>
      <c r="N444" s="99">
        <v>69.639609365360599</v>
      </c>
      <c r="O444" s="99">
        <v>74.561123798220379</v>
      </c>
      <c r="P444" s="99">
        <v>62.057144883506005</v>
      </c>
      <c r="Q444" s="99">
        <v>63.103032455751112</v>
      </c>
      <c r="R444" s="99">
        <v>63.724340170293814</v>
      </c>
      <c r="S444" s="99">
        <v>65.452552661179396</v>
      </c>
      <c r="T444" s="99">
        <v>59.209521530830756</v>
      </c>
      <c r="U444" s="99">
        <v>56.428653134033311</v>
      </c>
      <c r="V444" s="99">
        <v>55.523029171847021</v>
      </c>
      <c r="W444" s="99">
        <v>55.559492119796609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2.2457710687150407</v>
      </c>
      <c r="D445" s="99">
        <v>2.1034084726742055</v>
      </c>
      <c r="E445" s="99">
        <v>2.0420395744101913</v>
      </c>
      <c r="F445" s="99">
        <v>1.8062044687599303</v>
      </c>
      <c r="G445" s="99">
        <v>1.6700585454030006</v>
      </c>
      <c r="H445" s="99">
        <v>1.4387054859158475</v>
      </c>
      <c r="I445" s="99">
        <v>1.1629619064327958</v>
      </c>
      <c r="J445" s="99">
        <v>1.2450909939406702</v>
      </c>
      <c r="K445" s="99">
        <v>1.2837983214045106</v>
      </c>
      <c r="L445" s="99">
        <v>0</v>
      </c>
      <c r="M445" s="99">
        <v>1.4083028391162966</v>
      </c>
      <c r="N445" s="99">
        <v>1.3483685841683044</v>
      </c>
      <c r="O445" s="99">
        <v>1.4469404131140888</v>
      </c>
      <c r="P445" s="99">
        <v>1.2130437360683088</v>
      </c>
      <c r="Q445" s="99">
        <v>1.1905719637262411</v>
      </c>
      <c r="R445" s="99">
        <v>1.1898628440533456</v>
      </c>
      <c r="S445" s="99">
        <v>1.2278771349962823</v>
      </c>
      <c r="T445" s="99">
        <v>1.1486053414178012</v>
      </c>
      <c r="U445" s="99">
        <v>1.0822291035636433</v>
      </c>
      <c r="V445" s="99">
        <v>1.061524880091208</v>
      </c>
      <c r="W445" s="99">
        <v>1.0304976492505877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0.15069106785038183</v>
      </c>
      <c r="D446" s="123">
        <f t="shared" si="238"/>
        <v>0.25185279440901648</v>
      </c>
      <c r="E446" s="123">
        <f t="shared" si="238"/>
        <v>0.36463699275221412</v>
      </c>
      <c r="F446" s="123">
        <f t="shared" si="238"/>
        <v>0.33869993086618611</v>
      </c>
      <c r="G446" s="123">
        <f t="shared" si="238"/>
        <v>0.40060984345376405</v>
      </c>
      <c r="H446" s="123">
        <f t="shared" si="238"/>
        <v>0.3307177747152128</v>
      </c>
      <c r="I446" s="123">
        <f t="shared" si="238"/>
        <v>0.52467674599410219</v>
      </c>
      <c r="J446" s="123">
        <f t="shared" si="238"/>
        <v>0.41499077912778387</v>
      </c>
      <c r="K446" s="123">
        <f t="shared" si="238"/>
        <v>0.60573550639071305</v>
      </c>
      <c r="L446" s="123">
        <f t="shared" si="238"/>
        <v>0</v>
      </c>
      <c r="M446" s="123">
        <f t="shared" si="238"/>
        <v>0.18248364432500344</v>
      </c>
      <c r="N446" s="123">
        <f t="shared" si="238"/>
        <v>0.89400335677801213</v>
      </c>
      <c r="O446" s="123">
        <f t="shared" si="238"/>
        <v>0.47813552524717989</v>
      </c>
      <c r="P446" s="123">
        <f t="shared" si="238"/>
        <v>0.42177778703869401</v>
      </c>
      <c r="Q446" s="123">
        <f t="shared" si="238"/>
        <v>0.99335623209928259</v>
      </c>
      <c r="R446" s="123">
        <f t="shared" si="238"/>
        <v>0.90343674874645907</v>
      </c>
      <c r="S446" s="123">
        <f t="shared" si="238"/>
        <v>0.6732824928280241</v>
      </c>
      <c r="T446" s="123">
        <f t="shared" si="238"/>
        <v>1.0606891423633038</v>
      </c>
      <c r="U446" s="123">
        <f t="shared" si="238"/>
        <v>0.66464745286579385</v>
      </c>
      <c r="V446" s="123">
        <f t="shared" si="238"/>
        <v>0.63771120683465476</v>
      </c>
      <c r="W446" s="123">
        <f t="shared" si="238"/>
        <v>0.31439868083016231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0.15069106785038183</v>
      </c>
      <c r="D447" s="99">
        <f>RES_hhdet_in_tess!D67</f>
        <v>0.25185279440901648</v>
      </c>
      <c r="E447" s="99">
        <f>RES_hhdet_in_tess!E67</f>
        <v>0.36463699275221412</v>
      </c>
      <c r="F447" s="99">
        <f>RES_hhdet_in_tess!F67</f>
        <v>0.33869993086618611</v>
      </c>
      <c r="G447" s="99">
        <f>RES_hhdet_in_tess!G67</f>
        <v>0.40060984345376405</v>
      </c>
      <c r="H447" s="99">
        <f>RES_hhdet_in_tess!H67</f>
        <v>0.3307177747152128</v>
      </c>
      <c r="I447" s="99">
        <f>RES_hhdet_in_tess!I67</f>
        <v>0.52467674599410219</v>
      </c>
      <c r="J447" s="99">
        <f>RES_hhdet_in_tess!J67</f>
        <v>0.41499077912778387</v>
      </c>
      <c r="K447" s="99">
        <f>RES_hhdet_in_tess!K67</f>
        <v>0.60573550639071305</v>
      </c>
      <c r="L447" s="99">
        <f>RES_hhdet_in_tess!L67</f>
        <v>0</v>
      </c>
      <c r="M447" s="99">
        <f>RES_hhdet_in_tess!M67</f>
        <v>0.18248364432500344</v>
      </c>
      <c r="N447" s="99">
        <f>RES_hhdet_in_tess!N67</f>
        <v>0.89400335677801213</v>
      </c>
      <c r="O447" s="99">
        <f>RES_hhdet_in_tess!O67</f>
        <v>0.47813552524717989</v>
      </c>
      <c r="P447" s="99">
        <f>RES_hhdet_in_tess!P67</f>
        <v>0.42177778703869401</v>
      </c>
      <c r="Q447" s="99">
        <f>RES_hhdet_in_tess!Q67</f>
        <v>0.99335623209928259</v>
      </c>
      <c r="R447" s="99">
        <f>RES_hhdet_in_tess!R67</f>
        <v>0.90343674874645907</v>
      </c>
      <c r="S447" s="99">
        <f>RES_hhdet_in_tess!S67</f>
        <v>0.6732824928280241</v>
      </c>
      <c r="T447" s="99">
        <f>RES_hhdet_in_tess!T67</f>
        <v>1.0606891423633038</v>
      </c>
      <c r="U447" s="99">
        <f>RES_hhdet_in_tess!U67</f>
        <v>0.66464745286579385</v>
      </c>
      <c r="V447" s="99">
        <f>RES_hhdet_in_tess!V67</f>
        <v>0.63771120683465476</v>
      </c>
      <c r="W447" s="99">
        <f>RES_hhdet_in_tess!W67</f>
        <v>0.31439868083016231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6.8393857917211704</v>
      </c>
      <c r="D448" s="123">
        <v>6.9761665026997841</v>
      </c>
      <c r="E448" s="123">
        <v>7.2915188332231056</v>
      </c>
      <c r="F448" s="123">
        <v>7.0695564568567919</v>
      </c>
      <c r="G448" s="123">
        <v>7.1104440845560433</v>
      </c>
      <c r="H448" s="123">
        <v>7.2509032377391538</v>
      </c>
      <c r="I448" s="123">
        <v>7.3536294541633378</v>
      </c>
      <c r="J448" s="123">
        <v>7.6296876523108743</v>
      </c>
      <c r="K448" s="123">
        <v>7.7523198994711295</v>
      </c>
      <c r="L448" s="123">
        <v>0</v>
      </c>
      <c r="M448" s="123">
        <v>5.5757503505891846</v>
      </c>
      <c r="N448" s="123">
        <v>5.7800038213871945</v>
      </c>
      <c r="O448" s="123">
        <v>6.7323788793774044</v>
      </c>
      <c r="P448" s="123">
        <v>9.9456129672536502</v>
      </c>
      <c r="Q448" s="123">
        <v>8.7783182604812566</v>
      </c>
      <c r="R448" s="123">
        <v>8.3841422814682875</v>
      </c>
      <c r="S448" s="123">
        <v>9.8588033124569527</v>
      </c>
      <c r="T448" s="123">
        <v>12.978548883008534</v>
      </c>
      <c r="U448" s="123">
        <v>14.262025869440606</v>
      </c>
      <c r="V448" s="123">
        <v>14.891850760533998</v>
      </c>
      <c r="W448" s="123">
        <v>14.817059075904258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6.8348825851121546</v>
      </c>
      <c r="D449" s="99">
        <v>6.9190125274184382</v>
      </c>
      <c r="E449" s="99">
        <v>7.3129756381636541</v>
      </c>
      <c r="F449" s="99">
        <v>7.0910005495296478</v>
      </c>
      <c r="G449" s="99">
        <v>7.1645394975607504</v>
      </c>
      <c r="H449" s="99">
        <v>7.3458386352647063</v>
      </c>
      <c r="I449" s="99">
        <v>7.2000630910645063</v>
      </c>
      <c r="J449" s="99">
        <v>7.6296876523108743</v>
      </c>
      <c r="K449" s="99">
        <v>7.9609627831058587</v>
      </c>
      <c r="L449" s="99">
        <v>0</v>
      </c>
      <c r="M449" s="99">
        <v>5.5539843423019626</v>
      </c>
      <c r="N449" s="99">
        <v>5.7800038213871945</v>
      </c>
      <c r="O449" s="99">
        <v>6.7228909693191383</v>
      </c>
      <c r="P449" s="99">
        <v>9.9456583228353512</v>
      </c>
      <c r="Q449" s="99">
        <v>8.7194301909461025</v>
      </c>
      <c r="R449" s="99">
        <v>8.3841422814682875</v>
      </c>
      <c r="S449" s="99">
        <v>9.8593029446074603</v>
      </c>
      <c r="T449" s="99">
        <v>13.577985083563165</v>
      </c>
      <c r="U449" s="99">
        <v>14.136012639409335</v>
      </c>
      <c r="V449" s="99">
        <v>15.675811076748843</v>
      </c>
      <c r="W449" s="99">
        <v>13.402405422271878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9.9353866791367533</v>
      </c>
      <c r="Q450" s="99">
        <v>0</v>
      </c>
      <c r="R450" s="99">
        <v>0</v>
      </c>
      <c r="S450" s="99">
        <v>9.8397007729311525</v>
      </c>
      <c r="T450" s="99">
        <v>13.605295705706297</v>
      </c>
      <c r="U450" s="99">
        <v>14.176600466721542</v>
      </c>
      <c r="V450" s="99">
        <v>15.790874561270064</v>
      </c>
      <c r="W450" s="99">
        <v>0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3.2413920484731529</v>
      </c>
      <c r="Q451" s="102">
        <v>0</v>
      </c>
      <c r="R451" s="102">
        <v>0</v>
      </c>
      <c r="S451" s="102">
        <v>2.961523955069294</v>
      </c>
      <c r="T451" s="102">
        <v>4.3406698653116962</v>
      </c>
      <c r="U451" s="102">
        <v>4.2123035921669709</v>
      </c>
      <c r="V451" s="102">
        <v>4.8679727667907491</v>
      </c>
      <c r="W451" s="102">
        <v>0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6.6939946306636013</v>
      </c>
      <c r="Q452" s="105">
        <v>0</v>
      </c>
      <c r="R452" s="105">
        <v>0</v>
      </c>
      <c r="S452" s="105">
        <v>6.8781768178618581</v>
      </c>
      <c r="T452" s="105">
        <v>9.2646258403946007</v>
      </c>
      <c r="U452" s="105">
        <v>9.9642968745545737</v>
      </c>
      <c r="V452" s="105">
        <v>10.922901794479316</v>
      </c>
      <c r="W452" s="105">
        <v>0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6.8537326051767886</v>
      </c>
      <c r="D453" s="102">
        <v>7.019558925710526</v>
      </c>
      <c r="E453" s="102">
        <v>7.2652122125530525</v>
      </c>
      <c r="F453" s="102">
        <v>7.0440750017934457</v>
      </c>
      <c r="G453" s="102">
        <v>7.0476404232478922</v>
      </c>
      <c r="H453" s="102">
        <v>7.1690354993755321</v>
      </c>
      <c r="I453" s="102">
        <v>7.8258935197018058</v>
      </c>
      <c r="J453" s="102">
        <v>0</v>
      </c>
      <c r="K453" s="102">
        <v>5.6492557515564146</v>
      </c>
      <c r="L453" s="102">
        <v>0</v>
      </c>
      <c r="M453" s="102">
        <v>5.6318702872364472</v>
      </c>
      <c r="N453" s="102">
        <v>0</v>
      </c>
      <c r="O453" s="102">
        <v>7.7489715419678804</v>
      </c>
      <c r="P453" s="102">
        <v>0</v>
      </c>
      <c r="Q453" s="102">
        <v>9.0893651744356507</v>
      </c>
      <c r="R453" s="102">
        <v>0</v>
      </c>
      <c r="S453" s="102">
        <v>9.8579648986240134</v>
      </c>
      <c r="T453" s="102">
        <v>11.916072327651454</v>
      </c>
      <c r="U453" s="102">
        <v>14.377938337918081</v>
      </c>
      <c r="V453" s="102">
        <v>12.92639184637952</v>
      </c>
      <c r="W453" s="102">
        <v>15.757518744911966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5.6325209558734484</v>
      </c>
      <c r="N454" s="105">
        <v>0</v>
      </c>
      <c r="O454" s="105">
        <v>7.7358643697399359</v>
      </c>
      <c r="P454" s="105">
        <v>0</v>
      </c>
      <c r="Q454" s="105">
        <v>9.047999849650683</v>
      </c>
      <c r="R454" s="105">
        <v>0</v>
      </c>
      <c r="S454" s="105">
        <v>9.8377364851927016</v>
      </c>
      <c r="T454" s="105">
        <v>12.009325260647952</v>
      </c>
      <c r="U454" s="105">
        <v>14.40951017920268</v>
      </c>
      <c r="V454" s="105">
        <v>12.931263864237113</v>
      </c>
      <c r="W454" s="105">
        <v>15.716681110027826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1.7674182787032671</v>
      </c>
      <c r="N455" s="99">
        <v>0</v>
      </c>
      <c r="O455" s="99">
        <v>2.8097364967512077</v>
      </c>
      <c r="P455" s="99">
        <v>0</v>
      </c>
      <c r="Q455" s="99">
        <v>2.967207923396062</v>
      </c>
      <c r="R455" s="99">
        <v>0</v>
      </c>
      <c r="S455" s="99">
        <v>2.9597827697000705</v>
      </c>
      <c r="T455" s="99">
        <v>3.7976349131968039</v>
      </c>
      <c r="U455" s="99">
        <v>4.2774127820655874</v>
      </c>
      <c r="V455" s="99">
        <v>3.8732962549444476</v>
      </c>
      <c r="W455" s="99">
        <v>4.6693654187745226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3.8651026771701815</v>
      </c>
      <c r="N456" s="99">
        <v>0</v>
      </c>
      <c r="O456" s="99">
        <v>4.9261278729887277</v>
      </c>
      <c r="P456" s="99">
        <v>0</v>
      </c>
      <c r="Q456" s="99">
        <v>6.0807919262546202</v>
      </c>
      <c r="R456" s="99">
        <v>0</v>
      </c>
      <c r="S456" s="99">
        <v>6.8779537154926302</v>
      </c>
      <c r="T456" s="99">
        <v>8.211690347451146</v>
      </c>
      <c r="U456" s="99">
        <v>10.132097397137091</v>
      </c>
      <c r="V456" s="99">
        <v>9.057967609292664</v>
      </c>
      <c r="W456" s="99">
        <v>11.047315691253303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2.2029938861884979</v>
      </c>
      <c r="D457" s="123">
        <v>2.105378838599397</v>
      </c>
      <c r="E457" s="123">
        <v>2.5971192502461795</v>
      </c>
      <c r="F457" s="123">
        <v>2.6614417090255502</v>
      </c>
      <c r="G457" s="123">
        <v>2.535172144630073</v>
      </c>
      <c r="H457" s="123">
        <v>2.324454951237322</v>
      </c>
      <c r="I457" s="123">
        <v>2.4338703322473969</v>
      </c>
      <c r="J457" s="123">
        <v>2.3731062256879709</v>
      </c>
      <c r="K457" s="123">
        <v>2.4557326881057469</v>
      </c>
      <c r="L457" s="123">
        <v>0</v>
      </c>
      <c r="M457" s="123">
        <v>2.0080160592345657</v>
      </c>
      <c r="N457" s="123">
        <v>1.9444695361303861</v>
      </c>
      <c r="O457" s="123">
        <v>2.0246289318932087</v>
      </c>
      <c r="P457" s="123">
        <v>2.6247392423413212</v>
      </c>
      <c r="Q457" s="123">
        <v>2.4798352243942223</v>
      </c>
      <c r="R457" s="123">
        <v>2.4977872400906889</v>
      </c>
      <c r="S457" s="123">
        <v>3.1638090189484789</v>
      </c>
      <c r="T457" s="123">
        <v>3.2570904889508365</v>
      </c>
      <c r="U457" s="123">
        <v>3.3427585569704106</v>
      </c>
      <c r="V457" s="123">
        <v>3.4600760525777736</v>
      </c>
      <c r="W457" s="123">
        <v>4.1023501403184062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2.1679028725033676</v>
      </c>
      <c r="D458" s="99">
        <v>2.0825094823231542</v>
      </c>
      <c r="E458" s="99">
        <v>2.6054858135113563</v>
      </c>
      <c r="F458" s="99">
        <v>2.6616780978218255</v>
      </c>
      <c r="G458" s="99">
        <v>2.5348218267517884</v>
      </c>
      <c r="H458" s="99">
        <v>2.3259773705989262</v>
      </c>
      <c r="I458" s="99">
        <v>2.4279402205348437</v>
      </c>
      <c r="J458" s="99">
        <v>2.4010432683729825</v>
      </c>
      <c r="K458" s="99">
        <v>2.4699426853533359</v>
      </c>
      <c r="L458" s="99">
        <v>0</v>
      </c>
      <c r="M458" s="99">
        <v>1.9690473999206053</v>
      </c>
      <c r="N458" s="99">
        <v>1.9241416467069561</v>
      </c>
      <c r="O458" s="99">
        <v>2.0091761546469833</v>
      </c>
      <c r="P458" s="99">
        <v>2.7004826113186646</v>
      </c>
      <c r="Q458" s="99">
        <v>2.4743176110333533</v>
      </c>
      <c r="R458" s="99">
        <v>2.4665659559933739</v>
      </c>
      <c r="S458" s="99">
        <v>3.163529287589304</v>
      </c>
      <c r="T458" s="99">
        <v>3.2654405254136631</v>
      </c>
      <c r="U458" s="99">
        <v>3.3564057318616443</v>
      </c>
      <c r="V458" s="99">
        <v>3.4555777706613284</v>
      </c>
      <c r="W458" s="99">
        <v>4.1026013024734649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2.4663015161916522</v>
      </c>
      <c r="D459" s="110">
        <v>2.2229183203213378</v>
      </c>
      <c r="E459" s="110">
        <v>2.4731445803964669</v>
      </c>
      <c r="F459" s="110">
        <v>2.611682513280484</v>
      </c>
      <c r="G459" s="110">
        <v>2.5476955238426111</v>
      </c>
      <c r="H459" s="110">
        <v>2.2856860249685496</v>
      </c>
      <c r="I459" s="110">
        <v>2.5831651387678738</v>
      </c>
      <c r="J459" s="110">
        <v>2.1748784962755106</v>
      </c>
      <c r="K459" s="110">
        <v>2.0221336464088226</v>
      </c>
      <c r="L459" s="110">
        <v>0</v>
      </c>
      <c r="M459" s="110">
        <v>2.0442108044408722</v>
      </c>
      <c r="N459" s="110">
        <v>2.1181157262266601</v>
      </c>
      <c r="O459" s="110">
        <v>2.0654859991833208</v>
      </c>
      <c r="P459" s="110">
        <v>2.4133385827245388</v>
      </c>
      <c r="Q459" s="110">
        <v>2.5581216136493041</v>
      </c>
      <c r="R459" s="110">
        <v>2.6267431376195272</v>
      </c>
      <c r="S459" s="110">
        <v>3.1703774622637511</v>
      </c>
      <c r="T459" s="110">
        <v>3.1230442818379971</v>
      </c>
      <c r="U459" s="110">
        <v>3.2544051594818759</v>
      </c>
      <c r="V459" s="110">
        <v>3.5222831604069698</v>
      </c>
      <c r="W459" s="110">
        <v>4.0963811245136545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38.738415507114389</v>
      </c>
      <c r="D461" s="118">
        <f t="shared" si="239"/>
        <v>35.753270202653155</v>
      </c>
      <c r="E461" s="118">
        <f t="shared" si="239"/>
        <v>35.43856869465121</v>
      </c>
      <c r="F461" s="118">
        <f t="shared" si="239"/>
        <v>31.688801567310769</v>
      </c>
      <c r="G461" s="118">
        <f t="shared" si="239"/>
        <v>29.471464453835456</v>
      </c>
      <c r="H461" s="118">
        <f t="shared" si="239"/>
        <v>25.616961625801796</v>
      </c>
      <c r="I461" s="118">
        <f t="shared" si="239"/>
        <v>21.931058853846729</v>
      </c>
      <c r="J461" s="118">
        <f t="shared" si="239"/>
        <v>23.97230758694019</v>
      </c>
      <c r="K461" s="118">
        <f t="shared" si="239"/>
        <v>24.486780029082368</v>
      </c>
      <c r="L461" s="118">
        <f t="shared" si="239"/>
        <v>0</v>
      </c>
      <c r="M461" s="118">
        <f t="shared" si="239"/>
        <v>25.369397337884337</v>
      </c>
      <c r="N461" s="118">
        <f t="shared" si="239"/>
        <v>25.082364107692328</v>
      </c>
      <c r="O461" s="118">
        <f t="shared" si="239"/>
        <v>26.106818337735159</v>
      </c>
      <c r="P461" s="118">
        <f t="shared" si="239"/>
        <v>22.637552066264877</v>
      </c>
      <c r="Q461" s="118">
        <f t="shared" si="239"/>
        <v>21.715306174429305</v>
      </c>
      <c r="R461" s="118">
        <f t="shared" ref="R461:V461" si="240">R462+R465+R467+R476</f>
        <v>21.760932180267968</v>
      </c>
      <c r="S461" s="118">
        <f t="shared" si="240"/>
        <v>22.623400084944105</v>
      </c>
      <c r="T461" s="118">
        <f t="shared" si="240"/>
        <v>20.370221030022826</v>
      </c>
      <c r="U461" s="118">
        <f t="shared" si="240"/>
        <v>18.909509353103331</v>
      </c>
      <c r="V461" s="118">
        <f t="shared" si="240"/>
        <v>19.747363870054617</v>
      </c>
      <c r="W461" s="118">
        <f t="shared" ref="W461" si="241">W462+W465+W467+W476</f>
        <v>18.414799416255129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36.003460273507862</v>
      </c>
      <c r="D462" s="123">
        <f t="shared" si="242"/>
        <v>33.976417811659999</v>
      </c>
      <c r="E462" s="123">
        <f t="shared" si="242"/>
        <v>33.032846363983793</v>
      </c>
      <c r="F462" s="123">
        <f t="shared" si="242"/>
        <v>29.300754176807303</v>
      </c>
      <c r="G462" s="123">
        <f t="shared" si="242"/>
        <v>27.167764917168647</v>
      </c>
      <c r="H462" s="123">
        <f t="shared" si="242"/>
        <v>23.579307092482772</v>
      </c>
      <c r="I462" s="123">
        <f t="shared" si="242"/>
        <v>19.131158471083239</v>
      </c>
      <c r="J462" s="123">
        <f t="shared" si="242"/>
        <v>20.485308646378893</v>
      </c>
      <c r="K462" s="123">
        <f t="shared" si="242"/>
        <v>21.083375293372942</v>
      </c>
      <c r="L462" s="123">
        <f t="shared" si="242"/>
        <v>0</v>
      </c>
      <c r="M462" s="123">
        <f t="shared" si="242"/>
        <v>23.674510703619411</v>
      </c>
      <c r="N462" s="123">
        <f t="shared" si="242"/>
        <v>22.580359984742369</v>
      </c>
      <c r="O462" s="123">
        <f t="shared" si="242"/>
        <v>23.498922432648726</v>
      </c>
      <c r="P462" s="123">
        <f t="shared" si="242"/>
        <v>18.967550809590659</v>
      </c>
      <c r="Q462" s="123">
        <f t="shared" si="242"/>
        <v>18.804878900042503</v>
      </c>
      <c r="R462" s="123">
        <f t="shared" ref="R462:V462" si="243">SUM(R463:R464)</f>
        <v>18.722421639892865</v>
      </c>
      <c r="S462" s="123">
        <f t="shared" si="243"/>
        <v>19.021896452535028</v>
      </c>
      <c r="T462" s="123">
        <f t="shared" si="243"/>
        <v>17.058970236969834</v>
      </c>
      <c r="U462" s="123">
        <f t="shared" si="243"/>
        <v>16.140460989530215</v>
      </c>
      <c r="V462" s="123">
        <f t="shared" si="243"/>
        <v>15.781411938546166</v>
      </c>
      <c r="W462" s="123">
        <f t="shared" ref="W462" si="244">SUM(W463:W464)</f>
        <v>15.721108863798243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36.003460273507862</v>
      </c>
      <c r="D463" s="99">
        <v>33.976417811659999</v>
      </c>
      <c r="E463" s="99">
        <v>33.032846363983793</v>
      </c>
      <c r="F463" s="99">
        <v>29.300754176807303</v>
      </c>
      <c r="G463" s="99">
        <v>27.167764917168647</v>
      </c>
      <c r="H463" s="99">
        <v>23.579307092482772</v>
      </c>
      <c r="I463" s="99">
        <v>19.131158471083239</v>
      </c>
      <c r="J463" s="99">
        <v>20.485308646378893</v>
      </c>
      <c r="K463" s="99">
        <v>21.083375293372942</v>
      </c>
      <c r="L463" s="99">
        <v>0</v>
      </c>
      <c r="M463" s="99">
        <v>23.674510703619411</v>
      </c>
      <c r="N463" s="99">
        <v>22.580359984742369</v>
      </c>
      <c r="O463" s="99">
        <v>23.498922432648726</v>
      </c>
      <c r="P463" s="99">
        <v>18.967550809590659</v>
      </c>
      <c r="Q463" s="99">
        <v>18.804878900042503</v>
      </c>
      <c r="R463" s="99">
        <v>18.722421639892865</v>
      </c>
      <c r="S463" s="99">
        <v>19.021896452535028</v>
      </c>
      <c r="T463" s="99">
        <v>17.058970236969834</v>
      </c>
      <c r="U463" s="99">
        <v>16.140460989530215</v>
      </c>
      <c r="V463" s="99">
        <v>15.781411938546166</v>
      </c>
      <c r="W463" s="99">
        <v>15.721108863798243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2.07418403153194</v>
      </c>
      <c r="D467" s="123">
        <v>1.1753942066163992</v>
      </c>
      <c r="E467" s="123">
        <v>1.5646217573005483</v>
      </c>
      <c r="F467" s="123">
        <v>1.4762201669141819</v>
      </c>
      <c r="G467" s="123">
        <v>1.4559215183088299</v>
      </c>
      <c r="H467" s="123">
        <v>1.2690523020592226</v>
      </c>
      <c r="I467" s="123">
        <v>1.9988478367801419</v>
      </c>
      <c r="J467" s="123">
        <v>2.7658775251284689</v>
      </c>
      <c r="K467" s="123">
        <v>2.5847535151610854</v>
      </c>
      <c r="L467" s="123">
        <v>0</v>
      </c>
      <c r="M467" s="123">
        <v>1.3708109674393327</v>
      </c>
      <c r="N467" s="123">
        <v>1.9132827929345968</v>
      </c>
      <c r="O467" s="123">
        <v>2.1096404654870446</v>
      </c>
      <c r="P467" s="123">
        <v>2.9904861659922513</v>
      </c>
      <c r="Q467" s="123">
        <v>2.1204254043058461</v>
      </c>
      <c r="R467" s="123">
        <v>2.3620891835017317</v>
      </c>
      <c r="S467" s="123">
        <v>2.573593842245836</v>
      </c>
      <c r="T467" s="123">
        <v>2.2765299255295126</v>
      </c>
      <c r="U467" s="123">
        <v>1.7968161152991893</v>
      </c>
      <c r="V467" s="123">
        <v>2.8948335562641829</v>
      </c>
      <c r="W467" s="123">
        <v>1.392414962825643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2.7252330793226336</v>
      </c>
      <c r="D468" s="99">
        <v>2.7235550782542677</v>
      </c>
      <c r="E468" s="99">
        <v>2.8407941807069661</v>
      </c>
      <c r="F468" s="99">
        <v>2.7185433382617168</v>
      </c>
      <c r="G468" s="99">
        <v>2.7099674480345644</v>
      </c>
      <c r="H468" s="99">
        <v>2.7406696593337228</v>
      </c>
      <c r="I468" s="99">
        <v>2.6488142752223811</v>
      </c>
      <c r="J468" s="99">
        <v>2.7658775251284689</v>
      </c>
      <c r="K468" s="99">
        <v>2.8411843175324463</v>
      </c>
      <c r="L468" s="99">
        <v>0</v>
      </c>
      <c r="M468" s="99">
        <v>1.9022154799079201</v>
      </c>
      <c r="N468" s="99">
        <v>1.9132827929345968</v>
      </c>
      <c r="O468" s="99">
        <v>2.1293333075783183</v>
      </c>
      <c r="P468" s="99">
        <v>2.9994139757112825</v>
      </c>
      <c r="Q468" s="99">
        <v>2.5224021974339248</v>
      </c>
      <c r="R468" s="99">
        <v>2.3620891835017317</v>
      </c>
      <c r="S468" s="99">
        <v>2.7130637592186182</v>
      </c>
      <c r="T468" s="99">
        <v>3.6615594009312713</v>
      </c>
      <c r="U468" s="99">
        <v>3.7498653316763884</v>
      </c>
      <c r="V468" s="99">
        <v>4.1081458771896635</v>
      </c>
      <c r="W468" s="99">
        <v>3.4906154223959263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0.97753977618830268</v>
      </c>
      <c r="Q469" s="99">
        <v>0</v>
      </c>
      <c r="R469" s="99">
        <v>0</v>
      </c>
      <c r="S469" s="99">
        <v>0.8149463871531526</v>
      </c>
      <c r="T469" s="99">
        <v>1.1705433798797691</v>
      </c>
      <c r="U469" s="99">
        <v>1.1173993409376897</v>
      </c>
      <c r="V469" s="99">
        <v>1.2757452966389426</v>
      </c>
      <c r="W469" s="99">
        <v>0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0.97753977618830268</v>
      </c>
      <c r="Q470" s="102">
        <v>0</v>
      </c>
      <c r="R470" s="102">
        <v>0</v>
      </c>
      <c r="S470" s="102">
        <v>0.8149463871531526</v>
      </c>
      <c r="T470" s="102">
        <v>1.1705433798797691</v>
      </c>
      <c r="U470" s="102">
        <v>1.1173993409376897</v>
      </c>
      <c r="V470" s="102">
        <v>1.2757452966389426</v>
      </c>
      <c r="W470" s="102">
        <v>0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0.66077120207458617</v>
      </c>
      <c r="D476" s="123">
        <v>0.60145818437676213</v>
      </c>
      <c r="E476" s="123">
        <v>0.84110057336686805</v>
      </c>
      <c r="F476" s="123">
        <v>0.91182722358928359</v>
      </c>
      <c r="G476" s="123">
        <v>0.84777801835797728</v>
      </c>
      <c r="H476" s="123">
        <v>0.76860223125980121</v>
      </c>
      <c r="I476" s="123">
        <v>0.80105254598334752</v>
      </c>
      <c r="J476" s="123">
        <v>0.7211214154328256</v>
      </c>
      <c r="K476" s="123">
        <v>0.8186512205483385</v>
      </c>
      <c r="L476" s="123">
        <v>0</v>
      </c>
      <c r="M476" s="123">
        <v>0.32407566682559114</v>
      </c>
      <c r="N476" s="123">
        <v>0.58872133001536098</v>
      </c>
      <c r="O476" s="123">
        <v>0.49825543959938973</v>
      </c>
      <c r="P476" s="123">
        <v>0.67951509068196658</v>
      </c>
      <c r="Q476" s="123">
        <v>0.79000187008095668</v>
      </c>
      <c r="R476" s="123">
        <v>0.67642135687337379</v>
      </c>
      <c r="S476" s="123">
        <v>1.0279097901632419</v>
      </c>
      <c r="T476" s="123">
        <v>1.034720867523478</v>
      </c>
      <c r="U476" s="123">
        <v>0.97223224827392485</v>
      </c>
      <c r="V476" s="123">
        <v>1.0711183752442675</v>
      </c>
      <c r="W476" s="123">
        <v>1.3012755896312407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0.74883219481703656</v>
      </c>
      <c r="D477" s="99">
        <v>0.71848236469698867</v>
      </c>
      <c r="E477" s="99">
        <v>0.89786314565668712</v>
      </c>
      <c r="F477" s="99">
        <v>0.91615900059187538</v>
      </c>
      <c r="G477" s="99">
        <v>0.87149300706889876</v>
      </c>
      <c r="H477" s="99">
        <v>0.79878451977947706</v>
      </c>
      <c r="I477" s="99">
        <v>0.8328710076969158</v>
      </c>
      <c r="J477" s="99">
        <v>0.82275199872071769</v>
      </c>
      <c r="K477" s="99">
        <v>0.84548022723894489</v>
      </c>
      <c r="L477" s="99">
        <v>0</v>
      </c>
      <c r="M477" s="99">
        <v>0.67298803464274692</v>
      </c>
      <c r="N477" s="99">
        <v>0.65763998634252607</v>
      </c>
      <c r="O477" s="99">
        <v>0.68670338338298287</v>
      </c>
      <c r="P477" s="99">
        <v>0.92298056677129303</v>
      </c>
      <c r="Q477" s="99">
        <v>0.84568108731075509</v>
      </c>
      <c r="R477" s="99">
        <v>0.8401885343125588</v>
      </c>
      <c r="S477" s="99">
        <v>1.0716855508586918</v>
      </c>
      <c r="T477" s="99">
        <v>1.0991759323758266</v>
      </c>
      <c r="U477" s="99">
        <v>1.1224044420349293</v>
      </c>
      <c r="V477" s="99">
        <v>1.1485724248837719</v>
      </c>
      <c r="W477" s="99">
        <v>1.3560302078308344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4006</v>
      </c>
      <c r="C5" s="120">
        <v>8976</v>
      </c>
      <c r="D5" s="120">
        <v>12810</v>
      </c>
      <c r="E5" s="120">
        <v>17607</v>
      </c>
      <c r="F5" s="120">
        <v>22269</v>
      </c>
      <c r="G5" s="120">
        <v>27369</v>
      </c>
      <c r="H5" s="120">
        <v>30764</v>
      </c>
      <c r="I5" s="120">
        <v>37762</v>
      </c>
      <c r="J5" s="120">
        <v>91996</v>
      </c>
      <c r="K5" s="120">
        <v>200132</v>
      </c>
      <c r="L5" s="120">
        <v>415160</v>
      </c>
      <c r="M5" s="120">
        <v>480342</v>
      </c>
      <c r="N5" s="120">
        <v>526894</v>
      </c>
      <c r="O5" s="120">
        <v>527924</v>
      </c>
      <c r="P5" s="120">
        <v>517328</v>
      </c>
      <c r="Q5" s="120">
        <v>523742</v>
      </c>
      <c r="R5" s="120">
        <v>532036</v>
      </c>
      <c r="S5" s="120">
        <v>523019</v>
      </c>
      <c r="T5" s="120">
        <v>484435</v>
      </c>
      <c r="U5" s="120">
        <v>463918</v>
      </c>
      <c r="V5" s="120">
        <v>449717</v>
      </c>
      <c r="W5" s="120">
        <v>454942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4006</v>
      </c>
      <c r="C7" s="52">
        <v>8976</v>
      </c>
      <c r="D7" s="52">
        <v>12810</v>
      </c>
      <c r="E7" s="52">
        <v>17607</v>
      </c>
      <c r="F7" s="52">
        <v>22269</v>
      </c>
      <c r="G7" s="52">
        <v>27369</v>
      </c>
      <c r="H7" s="52">
        <v>30764</v>
      </c>
      <c r="I7" s="52">
        <v>37762</v>
      </c>
      <c r="J7" s="52">
        <v>91996</v>
      </c>
      <c r="K7" s="52">
        <v>200132</v>
      </c>
      <c r="L7" s="52">
        <v>415160</v>
      </c>
      <c r="M7" s="52">
        <v>480342</v>
      </c>
      <c r="N7" s="52">
        <v>526894</v>
      </c>
      <c r="O7" s="52">
        <v>527924</v>
      </c>
      <c r="P7" s="52">
        <v>517328</v>
      </c>
      <c r="Q7" s="52">
        <v>523742</v>
      </c>
      <c r="R7" s="52">
        <v>532036</v>
      </c>
      <c r="S7" s="52">
        <v>523019</v>
      </c>
      <c r="T7" s="52">
        <v>484435</v>
      </c>
      <c r="U7" s="52">
        <v>463918</v>
      </c>
      <c r="V7" s="52">
        <v>449717</v>
      </c>
      <c r="W7" s="52">
        <v>454942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12</v>
      </c>
      <c r="C9" s="52">
        <v>100</v>
      </c>
      <c r="D9" s="52">
        <v>214</v>
      </c>
      <c r="E9" s="52">
        <v>484</v>
      </c>
      <c r="F9" s="52">
        <v>740</v>
      </c>
      <c r="G9" s="52">
        <v>1093</v>
      </c>
      <c r="H9" s="52">
        <v>1336</v>
      </c>
      <c r="I9" s="52">
        <v>1783</v>
      </c>
      <c r="J9" s="52">
        <v>3615</v>
      </c>
      <c r="K9" s="52">
        <v>10502</v>
      </c>
      <c r="L9" s="52">
        <v>19668</v>
      </c>
      <c r="M9" s="52">
        <v>28464</v>
      </c>
      <c r="N9" s="52">
        <v>38833</v>
      </c>
      <c r="O9" s="52">
        <v>42347</v>
      </c>
      <c r="P9" s="52">
        <v>42314</v>
      </c>
      <c r="Q9" s="52">
        <v>40411</v>
      </c>
      <c r="R9" s="52">
        <v>37206</v>
      </c>
      <c r="S9" s="52">
        <v>33013</v>
      </c>
      <c r="T9" s="52">
        <v>27868</v>
      </c>
      <c r="U9" s="52">
        <v>21749</v>
      </c>
      <c r="V9" s="52">
        <v>17112</v>
      </c>
      <c r="W9" s="52">
        <v>17025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4</v>
      </c>
      <c r="C11" s="52">
        <v>150</v>
      </c>
      <c r="D11" s="52">
        <v>214</v>
      </c>
      <c r="E11" s="52">
        <v>298</v>
      </c>
      <c r="F11" s="52">
        <v>380</v>
      </c>
      <c r="G11" s="52">
        <v>473</v>
      </c>
      <c r="H11" s="52">
        <v>539</v>
      </c>
      <c r="I11" s="52">
        <v>670</v>
      </c>
      <c r="J11" s="52">
        <v>1073</v>
      </c>
      <c r="K11" s="52">
        <v>1212</v>
      </c>
      <c r="L11" s="52">
        <v>16541</v>
      </c>
      <c r="M11" s="52">
        <v>20434</v>
      </c>
      <c r="N11" s="52">
        <v>21306</v>
      </c>
      <c r="O11" s="52">
        <v>18324</v>
      </c>
      <c r="P11" s="52">
        <v>15812</v>
      </c>
      <c r="Q11" s="52">
        <v>18100</v>
      </c>
      <c r="R11" s="52">
        <v>32920</v>
      </c>
      <c r="S11" s="52">
        <v>31687</v>
      </c>
      <c r="T11" s="52">
        <v>149491</v>
      </c>
      <c r="U11" s="52">
        <v>237887</v>
      </c>
      <c r="V11" s="52">
        <v>303446</v>
      </c>
      <c r="W11" s="52">
        <v>331756</v>
      </c>
      <c r="DA11" s="63" t="s">
        <v>1094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67</v>
      </c>
      <c r="M12" s="52">
        <v>67</v>
      </c>
      <c r="N12" s="52">
        <v>66</v>
      </c>
      <c r="O12" s="52">
        <v>56</v>
      </c>
      <c r="P12" s="52">
        <v>43</v>
      </c>
      <c r="Q12" s="52">
        <v>39</v>
      </c>
      <c r="R12" s="52">
        <v>39</v>
      </c>
      <c r="S12" s="52">
        <v>38</v>
      </c>
      <c r="T12" s="52">
        <v>317</v>
      </c>
      <c r="U12" s="52">
        <v>556</v>
      </c>
      <c r="V12" s="52">
        <v>807</v>
      </c>
      <c r="W12" s="52">
        <v>659</v>
      </c>
      <c r="DA12" s="63" t="s">
        <v>1095</v>
      </c>
    </row>
    <row r="13" spans="1:105" ht="12" customHeight="1" x14ac:dyDescent="0.25">
      <c r="A13" s="97" t="s">
        <v>124</v>
      </c>
      <c r="B13" s="52">
        <v>498</v>
      </c>
      <c r="C13" s="52">
        <v>2598</v>
      </c>
      <c r="D13" s="52">
        <v>3426</v>
      </c>
      <c r="E13" s="52">
        <v>4318</v>
      </c>
      <c r="F13" s="52">
        <v>4929</v>
      </c>
      <c r="G13" s="52">
        <v>5389</v>
      </c>
      <c r="H13" s="52">
        <v>5592</v>
      </c>
      <c r="I13" s="52">
        <v>6025</v>
      </c>
      <c r="J13" s="52">
        <v>9632</v>
      </c>
      <c r="K13" s="52">
        <v>13048</v>
      </c>
      <c r="L13" s="52">
        <v>17156</v>
      </c>
      <c r="M13" s="52">
        <v>18988</v>
      </c>
      <c r="N13" s="52">
        <v>20292</v>
      </c>
      <c r="O13" s="52">
        <v>20459</v>
      </c>
      <c r="P13" s="52">
        <v>18650</v>
      </c>
      <c r="Q13" s="52">
        <v>18463</v>
      </c>
      <c r="R13" s="52">
        <v>18746</v>
      </c>
      <c r="S13" s="52">
        <v>18265</v>
      </c>
      <c r="T13" s="52">
        <v>13074</v>
      </c>
      <c r="U13" s="52">
        <v>10017</v>
      </c>
      <c r="V13" s="52">
        <v>6251</v>
      </c>
      <c r="W13" s="52">
        <v>5344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107</v>
      </c>
      <c r="M14" s="52">
        <v>107</v>
      </c>
      <c r="N14" s="52">
        <v>103</v>
      </c>
      <c r="O14" s="52">
        <v>98</v>
      </c>
      <c r="P14" s="52">
        <v>79</v>
      </c>
      <c r="Q14" s="52">
        <v>71</v>
      </c>
      <c r="R14" s="52">
        <v>64</v>
      </c>
      <c r="S14" s="52">
        <v>43</v>
      </c>
      <c r="T14" s="52">
        <v>8</v>
      </c>
      <c r="U14" s="52">
        <v>8</v>
      </c>
      <c r="V14" s="52">
        <v>8</v>
      </c>
      <c r="W14" s="52">
        <v>8</v>
      </c>
      <c r="DA14" s="63" t="s">
        <v>1097</v>
      </c>
    </row>
    <row r="15" spans="1:105" ht="12" customHeight="1" x14ac:dyDescent="0.25">
      <c r="A15" s="97" t="s">
        <v>122</v>
      </c>
      <c r="B15" s="52">
        <v>3504</v>
      </c>
      <c r="C15" s="52">
        <v>6228</v>
      </c>
      <c r="D15" s="52">
        <v>9170</v>
      </c>
      <c r="E15" s="52">
        <v>12991</v>
      </c>
      <c r="F15" s="52">
        <v>16960</v>
      </c>
      <c r="G15" s="52">
        <v>21507</v>
      </c>
      <c r="H15" s="52">
        <v>24633</v>
      </c>
      <c r="I15" s="52">
        <v>31067</v>
      </c>
      <c r="J15" s="52">
        <v>81291</v>
      </c>
      <c r="K15" s="52">
        <v>185872</v>
      </c>
      <c r="L15" s="52">
        <v>242781</v>
      </c>
      <c r="M15" s="52">
        <v>299637</v>
      </c>
      <c r="N15" s="52">
        <v>348664</v>
      </c>
      <c r="O15" s="52">
        <v>360460</v>
      </c>
      <c r="P15" s="52">
        <v>381504</v>
      </c>
      <c r="Q15" s="52">
        <v>396985</v>
      </c>
      <c r="R15" s="52">
        <v>392936</v>
      </c>
      <c r="S15" s="52">
        <v>381058</v>
      </c>
      <c r="T15" s="52">
        <v>278188</v>
      </c>
      <c r="U15" s="52">
        <v>178743</v>
      </c>
      <c r="V15" s="52">
        <v>105425</v>
      </c>
      <c r="W15" s="52">
        <v>90532</v>
      </c>
      <c r="DA15" s="63" t="s">
        <v>1098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138508</v>
      </c>
      <c r="M16" s="52">
        <v>141109</v>
      </c>
      <c r="N16" s="52">
        <v>136463</v>
      </c>
      <c r="O16" s="52">
        <v>128527</v>
      </c>
      <c r="P16" s="52">
        <v>101240</v>
      </c>
      <c r="Q16" s="52">
        <v>90084</v>
      </c>
      <c r="R16" s="52">
        <v>87331</v>
      </c>
      <c r="S16" s="52">
        <v>91928</v>
      </c>
      <c r="T16" s="52">
        <v>43357</v>
      </c>
      <c r="U16" s="52">
        <v>36707</v>
      </c>
      <c r="V16" s="52">
        <v>33780</v>
      </c>
      <c r="W16" s="52">
        <v>26643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128</v>
      </c>
      <c r="C18" s="52">
        <v>294</v>
      </c>
      <c r="D18" s="52">
        <v>399</v>
      </c>
      <c r="E18" s="52">
        <v>514</v>
      </c>
      <c r="F18" s="52">
        <v>639</v>
      </c>
      <c r="G18" s="52">
        <v>806</v>
      </c>
      <c r="H18" s="52">
        <v>949</v>
      </c>
      <c r="I18" s="52">
        <v>1181</v>
      </c>
      <c r="J18" s="52">
        <v>4458</v>
      </c>
      <c r="K18" s="52">
        <v>10663</v>
      </c>
      <c r="L18" s="52">
        <v>23434</v>
      </c>
      <c r="M18" s="52">
        <v>29612</v>
      </c>
      <c r="N18" s="52">
        <v>30342</v>
      </c>
      <c r="O18" s="52">
        <v>29956</v>
      </c>
      <c r="P18" s="52">
        <v>28965</v>
      </c>
      <c r="Q18" s="52">
        <v>28843</v>
      </c>
      <c r="R18" s="52">
        <v>31886</v>
      </c>
      <c r="S18" s="52">
        <v>32610</v>
      </c>
      <c r="T18" s="52">
        <v>33686</v>
      </c>
      <c r="U18" s="52">
        <v>33278</v>
      </c>
      <c r="V18" s="52">
        <v>32444</v>
      </c>
      <c r="W18" s="52">
        <v>30153</v>
      </c>
      <c r="DA18" s="63" t="s">
        <v>1100</v>
      </c>
    </row>
    <row r="19" spans="1:105" ht="12" customHeight="1" x14ac:dyDescent="0.25">
      <c r="A19" s="97" t="s">
        <v>50</v>
      </c>
      <c r="B19" s="52">
        <v>216</v>
      </c>
      <c r="C19" s="52">
        <v>594</v>
      </c>
      <c r="D19" s="52">
        <v>830</v>
      </c>
      <c r="E19" s="52">
        <v>987</v>
      </c>
      <c r="F19" s="52">
        <v>1261</v>
      </c>
      <c r="G19" s="52">
        <v>1631</v>
      </c>
      <c r="H19" s="52">
        <v>1915</v>
      </c>
      <c r="I19" s="52">
        <v>2476</v>
      </c>
      <c r="J19" s="52">
        <v>7188</v>
      </c>
      <c r="K19" s="52">
        <v>13250</v>
      </c>
      <c r="L19" s="52">
        <v>22574</v>
      </c>
      <c r="M19" s="52">
        <v>25001</v>
      </c>
      <c r="N19" s="52">
        <v>26339</v>
      </c>
      <c r="O19" s="52">
        <v>25591</v>
      </c>
      <c r="P19" s="52">
        <v>23517</v>
      </c>
      <c r="Q19" s="52">
        <v>21986</v>
      </c>
      <c r="R19" s="52">
        <v>18965</v>
      </c>
      <c r="S19" s="52">
        <v>14680</v>
      </c>
      <c r="T19" s="52">
        <v>9775</v>
      </c>
      <c r="U19" s="52">
        <v>9134</v>
      </c>
      <c r="V19" s="52">
        <v>8643</v>
      </c>
      <c r="W19" s="52">
        <v>10263</v>
      </c>
      <c r="DA19" s="63" t="s">
        <v>1101</v>
      </c>
    </row>
    <row r="20" spans="1:105" ht="12" customHeight="1" x14ac:dyDescent="0.25">
      <c r="A20" s="109" t="s">
        <v>120</v>
      </c>
      <c r="B20" s="36">
        <v>3662</v>
      </c>
      <c r="C20" s="36">
        <v>8088</v>
      </c>
      <c r="D20" s="36">
        <v>11581</v>
      </c>
      <c r="E20" s="36">
        <v>16106</v>
      </c>
      <c r="F20" s="36">
        <v>20369</v>
      </c>
      <c r="G20" s="36">
        <v>24932</v>
      </c>
      <c r="H20" s="36">
        <v>27900</v>
      </c>
      <c r="I20" s="36">
        <v>34105</v>
      </c>
      <c r="J20" s="36">
        <v>80350</v>
      </c>
      <c r="K20" s="36">
        <v>176219</v>
      </c>
      <c r="L20" s="36">
        <v>369152</v>
      </c>
      <c r="M20" s="36">
        <v>425729</v>
      </c>
      <c r="N20" s="36">
        <v>470213</v>
      </c>
      <c r="O20" s="36">
        <v>472377</v>
      </c>
      <c r="P20" s="36">
        <v>464846</v>
      </c>
      <c r="Q20" s="36">
        <v>472913</v>
      </c>
      <c r="R20" s="36">
        <v>481185</v>
      </c>
      <c r="S20" s="36">
        <v>475729</v>
      </c>
      <c r="T20" s="36">
        <v>440974</v>
      </c>
      <c r="U20" s="36">
        <v>421506</v>
      </c>
      <c r="V20" s="36">
        <v>408630</v>
      </c>
      <c r="W20" s="36">
        <v>414526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313</v>
      </c>
      <c r="D24" s="52">
        <v>314</v>
      </c>
      <c r="E24" s="52">
        <v>323</v>
      </c>
      <c r="F24" s="52">
        <v>346</v>
      </c>
      <c r="G24" s="52">
        <v>389</v>
      </c>
      <c r="H24" s="52">
        <v>466</v>
      </c>
      <c r="I24" s="52">
        <v>570</v>
      </c>
      <c r="J24" s="52">
        <v>723</v>
      </c>
      <c r="K24" s="52">
        <v>940</v>
      </c>
      <c r="L24" s="52">
        <v>1305</v>
      </c>
      <c r="M24" s="52">
        <v>1995</v>
      </c>
      <c r="N24" s="52">
        <v>3252</v>
      </c>
      <c r="O24" s="52">
        <v>5140</v>
      </c>
      <c r="P24" s="52">
        <v>10596</v>
      </c>
      <c r="Q24" s="52">
        <v>8276</v>
      </c>
      <c r="R24" s="52">
        <v>15401</v>
      </c>
      <c r="S24" s="52">
        <v>20615</v>
      </c>
      <c r="T24" s="52">
        <v>38584</v>
      </c>
      <c r="U24" s="52">
        <v>20517</v>
      </c>
      <c r="V24" s="52">
        <v>36374</v>
      </c>
      <c r="W24" s="52">
        <v>44524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2</v>
      </c>
      <c r="D26" s="52">
        <v>2</v>
      </c>
      <c r="E26" s="52">
        <v>3</v>
      </c>
      <c r="F26" s="52">
        <v>7</v>
      </c>
      <c r="G26" s="52">
        <v>15</v>
      </c>
      <c r="H26" s="52">
        <v>37</v>
      </c>
      <c r="I26" s="52">
        <v>65</v>
      </c>
      <c r="J26" s="52">
        <v>116</v>
      </c>
      <c r="K26" s="52">
        <v>183</v>
      </c>
      <c r="L26" s="52">
        <v>278</v>
      </c>
      <c r="M26" s="52">
        <v>475</v>
      </c>
      <c r="N26" s="52">
        <v>838</v>
      </c>
      <c r="O26" s="52">
        <v>1522</v>
      </c>
      <c r="P26" s="52">
        <v>2602</v>
      </c>
      <c r="Q26" s="52">
        <v>4183</v>
      </c>
      <c r="R26" s="52">
        <v>6220</v>
      </c>
      <c r="S26" s="52">
        <v>8152</v>
      </c>
      <c r="T26" s="52">
        <v>8342</v>
      </c>
      <c r="U26" s="52">
        <v>7390</v>
      </c>
      <c r="V26" s="52">
        <v>6094</v>
      </c>
      <c r="W26" s="52">
        <v>3498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0</v>
      </c>
      <c r="D28" s="52">
        <v>1</v>
      </c>
      <c r="E28" s="52">
        <v>0</v>
      </c>
      <c r="F28" s="52">
        <v>0</v>
      </c>
      <c r="G28" s="52">
        <v>3</v>
      </c>
      <c r="H28" s="52">
        <v>3</v>
      </c>
      <c r="I28" s="52">
        <v>4</v>
      </c>
      <c r="J28" s="52">
        <v>17</v>
      </c>
      <c r="K28" s="52">
        <v>18</v>
      </c>
      <c r="L28" s="52">
        <v>29</v>
      </c>
      <c r="M28" s="52">
        <v>48</v>
      </c>
      <c r="N28" s="52">
        <v>87</v>
      </c>
      <c r="O28" s="52">
        <v>5469</v>
      </c>
      <c r="P28" s="52">
        <v>4623</v>
      </c>
      <c r="Q28" s="52">
        <v>9</v>
      </c>
      <c r="R28" s="52">
        <v>38</v>
      </c>
      <c r="S28" s="52">
        <v>2473</v>
      </c>
      <c r="T28" s="52">
        <v>666</v>
      </c>
      <c r="U28" s="52">
        <v>1585</v>
      </c>
      <c r="V28" s="52">
        <v>15967</v>
      </c>
      <c r="W28" s="52">
        <v>27321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1</v>
      </c>
      <c r="O29" s="52">
        <v>10</v>
      </c>
      <c r="P29" s="52">
        <v>13</v>
      </c>
      <c r="Q29" s="52">
        <v>4</v>
      </c>
      <c r="R29" s="52">
        <v>0</v>
      </c>
      <c r="S29" s="52">
        <v>1</v>
      </c>
      <c r="T29" s="52">
        <v>0</v>
      </c>
      <c r="U29" s="52">
        <v>37</v>
      </c>
      <c r="V29" s="52">
        <v>35</v>
      </c>
      <c r="W29" s="52">
        <v>148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78</v>
      </c>
      <c r="D30" s="52">
        <v>82</v>
      </c>
      <c r="E30" s="52">
        <v>109</v>
      </c>
      <c r="F30" s="52">
        <v>173</v>
      </c>
      <c r="G30" s="52">
        <v>285</v>
      </c>
      <c r="H30" s="52">
        <v>451</v>
      </c>
      <c r="I30" s="52">
        <v>638</v>
      </c>
      <c r="J30" s="52">
        <v>934</v>
      </c>
      <c r="K30" s="52">
        <v>1314</v>
      </c>
      <c r="L30" s="52">
        <v>942</v>
      </c>
      <c r="M30" s="52">
        <v>1065</v>
      </c>
      <c r="N30" s="52">
        <v>1261</v>
      </c>
      <c r="O30" s="52">
        <v>1704</v>
      </c>
      <c r="P30" s="52">
        <v>2338</v>
      </c>
      <c r="Q30" s="52">
        <v>3257</v>
      </c>
      <c r="R30" s="52">
        <v>4190</v>
      </c>
      <c r="S30" s="52">
        <v>3884</v>
      </c>
      <c r="T30" s="52">
        <v>5191</v>
      </c>
      <c r="U30" s="52">
        <v>3057</v>
      </c>
      <c r="V30" s="52">
        <v>3766</v>
      </c>
      <c r="W30" s="52">
        <v>907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4</v>
      </c>
      <c r="O31" s="52">
        <v>5</v>
      </c>
      <c r="P31" s="52">
        <v>19</v>
      </c>
      <c r="Q31" s="52">
        <v>8</v>
      </c>
      <c r="R31" s="52">
        <v>7</v>
      </c>
      <c r="S31" s="52">
        <v>29</v>
      </c>
      <c r="T31" s="52">
        <v>35</v>
      </c>
      <c r="U31" s="52">
        <v>0</v>
      </c>
      <c r="V31" s="52">
        <v>0</v>
      </c>
      <c r="W31" s="52">
        <v>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547</v>
      </c>
      <c r="D32" s="52">
        <v>554</v>
      </c>
      <c r="E32" s="52">
        <v>598</v>
      </c>
      <c r="F32" s="52">
        <v>727</v>
      </c>
      <c r="G32" s="52">
        <v>982</v>
      </c>
      <c r="H32" s="52">
        <v>1428</v>
      </c>
      <c r="I32" s="52">
        <v>1797</v>
      </c>
      <c r="J32" s="52">
        <v>2669</v>
      </c>
      <c r="K32" s="52">
        <v>4095</v>
      </c>
      <c r="L32" s="52">
        <v>5421</v>
      </c>
      <c r="M32" s="52">
        <v>8429</v>
      </c>
      <c r="N32" s="52">
        <v>13607</v>
      </c>
      <c r="O32" s="52">
        <v>21681</v>
      </c>
      <c r="P32" s="52">
        <v>33631</v>
      </c>
      <c r="Q32" s="52">
        <v>50291</v>
      </c>
      <c r="R32" s="52">
        <v>70227</v>
      </c>
      <c r="S32" s="52">
        <v>77172</v>
      </c>
      <c r="T32" s="52">
        <v>102870</v>
      </c>
      <c r="U32" s="52">
        <v>99445</v>
      </c>
      <c r="V32" s="52">
        <v>73318</v>
      </c>
      <c r="W32" s="52">
        <v>14893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289</v>
      </c>
      <c r="N33" s="52">
        <v>5167</v>
      </c>
      <c r="O33" s="52">
        <v>8344</v>
      </c>
      <c r="P33" s="52">
        <v>27287</v>
      </c>
      <c r="Q33" s="52">
        <v>11816</v>
      </c>
      <c r="R33" s="52">
        <v>6782</v>
      </c>
      <c r="S33" s="52">
        <v>34665</v>
      </c>
      <c r="T33" s="52">
        <v>48571</v>
      </c>
      <c r="U33" s="52">
        <v>6650</v>
      </c>
      <c r="V33" s="52">
        <v>2927</v>
      </c>
      <c r="W33" s="52">
        <v>7137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20</v>
      </c>
      <c r="D35" s="52">
        <v>20</v>
      </c>
      <c r="E35" s="52">
        <v>23</v>
      </c>
      <c r="F35" s="52">
        <v>29</v>
      </c>
      <c r="G35" s="52">
        <v>39</v>
      </c>
      <c r="H35" s="52">
        <v>57</v>
      </c>
      <c r="I35" s="52">
        <v>73</v>
      </c>
      <c r="J35" s="52">
        <v>115</v>
      </c>
      <c r="K35" s="52">
        <v>165</v>
      </c>
      <c r="L35" s="52">
        <v>221</v>
      </c>
      <c r="M35" s="52">
        <v>419</v>
      </c>
      <c r="N35" s="52">
        <v>861</v>
      </c>
      <c r="O35" s="52">
        <v>1617</v>
      </c>
      <c r="P35" s="52">
        <v>2696</v>
      </c>
      <c r="Q35" s="52">
        <v>4150</v>
      </c>
      <c r="R35" s="52">
        <v>5982</v>
      </c>
      <c r="S35" s="52">
        <v>6986</v>
      </c>
      <c r="T35" s="52">
        <v>7116</v>
      </c>
      <c r="U35" s="52">
        <v>3653</v>
      </c>
      <c r="V35" s="52">
        <v>2838</v>
      </c>
      <c r="W35" s="52">
        <v>3551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34</v>
      </c>
      <c r="D36" s="52">
        <v>34</v>
      </c>
      <c r="E36" s="52">
        <v>39</v>
      </c>
      <c r="F36" s="52">
        <v>53</v>
      </c>
      <c r="G36" s="52">
        <v>77</v>
      </c>
      <c r="H36" s="52">
        <v>115</v>
      </c>
      <c r="I36" s="52">
        <v>150</v>
      </c>
      <c r="J36" s="52">
        <v>227</v>
      </c>
      <c r="K36" s="52">
        <v>342</v>
      </c>
      <c r="L36" s="52">
        <v>388</v>
      </c>
      <c r="M36" s="52">
        <v>617</v>
      </c>
      <c r="N36" s="52">
        <v>1116</v>
      </c>
      <c r="O36" s="52">
        <v>1830</v>
      </c>
      <c r="P36" s="52">
        <v>2782</v>
      </c>
      <c r="Q36" s="52">
        <v>4082</v>
      </c>
      <c r="R36" s="52">
        <v>5534</v>
      </c>
      <c r="S36" s="52">
        <v>5525</v>
      </c>
      <c r="T36" s="52">
        <v>5046</v>
      </c>
      <c r="U36" s="52">
        <v>1948</v>
      </c>
      <c r="V36" s="52">
        <v>1692</v>
      </c>
      <c r="W36" s="52">
        <v>1391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572</v>
      </c>
      <c r="D37" s="36">
        <v>581</v>
      </c>
      <c r="E37" s="36">
        <v>651</v>
      </c>
      <c r="F37" s="36">
        <v>823</v>
      </c>
      <c r="G37" s="36">
        <v>1164</v>
      </c>
      <c r="H37" s="36">
        <v>1734</v>
      </c>
      <c r="I37" s="36">
        <v>2253</v>
      </c>
      <c r="J37" s="36">
        <v>3322</v>
      </c>
      <c r="K37" s="36">
        <v>4990</v>
      </c>
      <c r="L37" s="36">
        <v>5823</v>
      </c>
      <c r="M37" s="36">
        <v>8867</v>
      </c>
      <c r="N37" s="36">
        <v>15209</v>
      </c>
      <c r="O37" s="36">
        <v>26155</v>
      </c>
      <c r="P37" s="36">
        <v>42116</v>
      </c>
      <c r="Q37" s="36">
        <v>63958</v>
      </c>
      <c r="R37" s="36">
        <v>90542</v>
      </c>
      <c r="S37" s="36">
        <v>107104</v>
      </c>
      <c r="T37" s="36">
        <v>108797</v>
      </c>
      <c r="U37" s="36">
        <v>52729</v>
      </c>
      <c r="V37" s="36">
        <v>53392</v>
      </c>
      <c r="W37" s="36">
        <v>52077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5283</v>
      </c>
      <c r="D41" s="52">
        <v>4148</v>
      </c>
      <c r="E41" s="52">
        <v>5120</v>
      </c>
      <c r="F41" s="52">
        <v>5008</v>
      </c>
      <c r="G41" s="52">
        <v>5489</v>
      </c>
      <c r="H41" s="52">
        <v>3861</v>
      </c>
      <c r="I41" s="52">
        <v>7568</v>
      </c>
      <c r="J41" s="52">
        <v>54957</v>
      </c>
      <c r="K41" s="52">
        <v>109076</v>
      </c>
      <c r="L41" s="52">
        <v>216333</v>
      </c>
      <c r="M41" s="52">
        <v>67177</v>
      </c>
      <c r="N41" s="52">
        <v>49804</v>
      </c>
      <c r="O41" s="52">
        <v>6170</v>
      </c>
      <c r="P41" s="52">
        <v>0</v>
      </c>
      <c r="Q41" s="52">
        <v>14690</v>
      </c>
      <c r="R41" s="52">
        <v>23695</v>
      </c>
      <c r="S41" s="52">
        <v>11598</v>
      </c>
      <c r="T41" s="52">
        <v>0</v>
      </c>
      <c r="U41" s="52">
        <v>0</v>
      </c>
      <c r="V41" s="52">
        <v>22173</v>
      </c>
      <c r="W41" s="52">
        <v>49749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90</v>
      </c>
      <c r="D43" s="52">
        <v>116</v>
      </c>
      <c r="E43" s="52">
        <v>273</v>
      </c>
      <c r="F43" s="52">
        <v>263</v>
      </c>
      <c r="G43" s="52">
        <v>368</v>
      </c>
      <c r="H43" s="52">
        <v>280</v>
      </c>
      <c r="I43" s="52">
        <v>512</v>
      </c>
      <c r="J43" s="52">
        <v>1948</v>
      </c>
      <c r="K43" s="52">
        <v>7070</v>
      </c>
      <c r="L43" s="52">
        <v>9444</v>
      </c>
      <c r="M43" s="52">
        <v>9271</v>
      </c>
      <c r="N43" s="52">
        <v>11207</v>
      </c>
      <c r="O43" s="52">
        <v>5036</v>
      </c>
      <c r="P43" s="52">
        <v>2569</v>
      </c>
      <c r="Q43" s="52">
        <v>2280</v>
      </c>
      <c r="R43" s="52">
        <v>3015</v>
      </c>
      <c r="S43" s="52">
        <v>3959</v>
      </c>
      <c r="T43" s="52">
        <v>3197</v>
      </c>
      <c r="U43" s="52">
        <v>1271</v>
      </c>
      <c r="V43" s="52">
        <v>1457</v>
      </c>
      <c r="W43" s="52">
        <v>3411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146</v>
      </c>
      <c r="D45" s="52">
        <v>65</v>
      </c>
      <c r="E45" s="52">
        <v>84</v>
      </c>
      <c r="F45" s="52">
        <v>82</v>
      </c>
      <c r="G45" s="52">
        <v>96</v>
      </c>
      <c r="H45" s="52">
        <v>69</v>
      </c>
      <c r="I45" s="52">
        <v>135</v>
      </c>
      <c r="J45" s="52">
        <v>420</v>
      </c>
      <c r="K45" s="52">
        <v>157</v>
      </c>
      <c r="L45" s="52">
        <v>15358</v>
      </c>
      <c r="M45" s="52">
        <v>3941</v>
      </c>
      <c r="N45" s="52">
        <v>959</v>
      </c>
      <c r="O45" s="52">
        <v>2487</v>
      </c>
      <c r="P45" s="52">
        <v>2111</v>
      </c>
      <c r="Q45" s="52">
        <v>2297</v>
      </c>
      <c r="R45" s="52">
        <v>14858</v>
      </c>
      <c r="S45" s="52">
        <v>1240</v>
      </c>
      <c r="T45" s="52">
        <v>118470</v>
      </c>
      <c r="U45" s="52">
        <v>89981</v>
      </c>
      <c r="V45" s="52">
        <v>81526</v>
      </c>
      <c r="W45" s="52">
        <v>55631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67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279</v>
      </c>
      <c r="U46" s="52">
        <v>276</v>
      </c>
      <c r="V46" s="52">
        <v>286</v>
      </c>
      <c r="W46" s="52">
        <v>0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2178</v>
      </c>
      <c r="D47" s="52">
        <v>910</v>
      </c>
      <c r="E47" s="52">
        <v>1001</v>
      </c>
      <c r="F47" s="52">
        <v>784</v>
      </c>
      <c r="G47" s="52">
        <v>745</v>
      </c>
      <c r="H47" s="52">
        <v>654</v>
      </c>
      <c r="I47" s="52">
        <v>1071</v>
      </c>
      <c r="J47" s="52">
        <v>4541</v>
      </c>
      <c r="K47" s="52">
        <v>4730</v>
      </c>
      <c r="L47" s="52">
        <v>5050</v>
      </c>
      <c r="M47" s="52">
        <v>2897</v>
      </c>
      <c r="N47" s="52">
        <v>2565</v>
      </c>
      <c r="O47" s="52">
        <v>1871</v>
      </c>
      <c r="P47" s="52">
        <v>529</v>
      </c>
      <c r="Q47" s="52">
        <v>3070</v>
      </c>
      <c r="R47" s="52">
        <v>4473</v>
      </c>
      <c r="S47" s="52">
        <v>3403</v>
      </c>
      <c r="T47" s="52">
        <v>0</v>
      </c>
      <c r="U47" s="52">
        <v>0</v>
      </c>
      <c r="V47" s="52">
        <v>0</v>
      </c>
      <c r="W47" s="52">
        <v>0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107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8</v>
      </c>
      <c r="T48" s="52">
        <v>0</v>
      </c>
      <c r="U48" s="52">
        <v>0</v>
      </c>
      <c r="V48" s="52">
        <v>0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3271</v>
      </c>
      <c r="D49" s="52">
        <v>3496</v>
      </c>
      <c r="E49" s="52">
        <v>4419</v>
      </c>
      <c r="F49" s="52">
        <v>4696</v>
      </c>
      <c r="G49" s="52">
        <v>5529</v>
      </c>
      <c r="H49" s="52">
        <v>4554</v>
      </c>
      <c r="I49" s="52">
        <v>8231</v>
      </c>
      <c r="J49" s="52">
        <v>52893</v>
      </c>
      <c r="K49" s="52">
        <v>108676</v>
      </c>
      <c r="L49" s="52">
        <v>62330</v>
      </c>
      <c r="M49" s="52">
        <v>65285</v>
      </c>
      <c r="N49" s="52">
        <v>62634</v>
      </c>
      <c r="O49" s="52">
        <v>33477</v>
      </c>
      <c r="P49" s="52">
        <v>54675</v>
      </c>
      <c r="Q49" s="52">
        <v>65772</v>
      </c>
      <c r="R49" s="52">
        <v>66178</v>
      </c>
      <c r="S49" s="52">
        <v>65294</v>
      </c>
      <c r="T49" s="52">
        <v>0</v>
      </c>
      <c r="U49" s="52">
        <v>0</v>
      </c>
      <c r="V49" s="52">
        <v>0</v>
      </c>
      <c r="W49" s="52">
        <v>0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138508</v>
      </c>
      <c r="M50" s="52">
        <v>2890</v>
      </c>
      <c r="N50" s="52">
        <v>521</v>
      </c>
      <c r="O50" s="52">
        <v>408</v>
      </c>
      <c r="P50" s="52">
        <v>0</v>
      </c>
      <c r="Q50" s="52">
        <v>660</v>
      </c>
      <c r="R50" s="52">
        <v>4029</v>
      </c>
      <c r="S50" s="52">
        <v>39262</v>
      </c>
      <c r="T50" s="52">
        <v>0</v>
      </c>
      <c r="U50" s="52">
        <v>0</v>
      </c>
      <c r="V50" s="52">
        <v>0</v>
      </c>
      <c r="W50" s="52">
        <v>0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186</v>
      </c>
      <c r="D52" s="52">
        <v>125</v>
      </c>
      <c r="E52" s="52">
        <v>138</v>
      </c>
      <c r="F52" s="52">
        <v>154</v>
      </c>
      <c r="G52" s="52">
        <v>206</v>
      </c>
      <c r="H52" s="52">
        <v>200</v>
      </c>
      <c r="I52" s="52">
        <v>305</v>
      </c>
      <c r="J52" s="52">
        <v>3392</v>
      </c>
      <c r="K52" s="52">
        <v>6370</v>
      </c>
      <c r="L52" s="52">
        <v>12992</v>
      </c>
      <c r="M52" s="52">
        <v>6597</v>
      </c>
      <c r="N52" s="52">
        <v>1591</v>
      </c>
      <c r="O52" s="52">
        <v>1231</v>
      </c>
      <c r="P52" s="52">
        <v>1705</v>
      </c>
      <c r="Q52" s="52">
        <v>4028</v>
      </c>
      <c r="R52" s="52">
        <v>9025</v>
      </c>
      <c r="S52" s="52">
        <v>7710</v>
      </c>
      <c r="T52" s="52">
        <v>8192</v>
      </c>
      <c r="U52" s="52">
        <v>3245</v>
      </c>
      <c r="V52" s="52">
        <v>2004</v>
      </c>
      <c r="W52" s="52">
        <v>1260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412</v>
      </c>
      <c r="D53" s="52">
        <v>270</v>
      </c>
      <c r="E53" s="52">
        <v>196</v>
      </c>
      <c r="F53" s="52">
        <v>327</v>
      </c>
      <c r="G53" s="52">
        <v>447</v>
      </c>
      <c r="H53" s="52">
        <v>399</v>
      </c>
      <c r="I53" s="52">
        <v>711</v>
      </c>
      <c r="J53" s="52">
        <v>4939</v>
      </c>
      <c r="K53" s="52">
        <v>6404</v>
      </c>
      <c r="L53" s="52">
        <v>9712</v>
      </c>
      <c r="M53" s="52">
        <v>3044</v>
      </c>
      <c r="N53" s="52">
        <v>2454</v>
      </c>
      <c r="O53" s="52">
        <v>1082</v>
      </c>
      <c r="P53" s="52">
        <v>708</v>
      </c>
      <c r="Q53" s="52">
        <v>2551</v>
      </c>
      <c r="R53" s="52">
        <v>2513</v>
      </c>
      <c r="S53" s="52">
        <v>1240</v>
      </c>
      <c r="T53" s="52">
        <v>141</v>
      </c>
      <c r="U53" s="52">
        <v>1307</v>
      </c>
      <c r="V53" s="52">
        <v>1201</v>
      </c>
      <c r="W53" s="52">
        <v>3011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4998</v>
      </c>
      <c r="D54" s="36">
        <v>4074</v>
      </c>
      <c r="E54" s="36">
        <v>5176</v>
      </c>
      <c r="F54" s="36">
        <v>5086</v>
      </c>
      <c r="G54" s="36">
        <v>5727</v>
      </c>
      <c r="H54" s="36">
        <v>4702</v>
      </c>
      <c r="I54" s="36">
        <v>8458</v>
      </c>
      <c r="J54" s="36">
        <v>49567</v>
      </c>
      <c r="K54" s="36">
        <v>100859</v>
      </c>
      <c r="L54" s="36">
        <v>198756</v>
      </c>
      <c r="M54" s="36">
        <v>65444</v>
      </c>
      <c r="N54" s="36">
        <v>59693</v>
      </c>
      <c r="O54" s="36">
        <v>28319</v>
      </c>
      <c r="P54" s="36">
        <v>34585</v>
      </c>
      <c r="Q54" s="36">
        <v>72025</v>
      </c>
      <c r="R54" s="36">
        <v>98814</v>
      </c>
      <c r="S54" s="36">
        <v>101648</v>
      </c>
      <c r="T54" s="36">
        <v>74042</v>
      </c>
      <c r="U54" s="36">
        <v>33261</v>
      </c>
      <c r="V54" s="36">
        <v>40516</v>
      </c>
      <c r="W54" s="36">
        <v>57973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1688</v>
      </c>
      <c r="D58" s="52">
        <v>1544</v>
      </c>
      <c r="E58" s="52">
        <v>1897</v>
      </c>
      <c r="F58" s="52">
        <v>1909</v>
      </c>
      <c r="G58" s="52">
        <v>2064</v>
      </c>
      <c r="H58" s="52">
        <v>1474</v>
      </c>
      <c r="I58" s="52">
        <v>3341</v>
      </c>
      <c r="J58" s="52">
        <v>18949</v>
      </c>
      <c r="K58" s="52">
        <v>42134</v>
      </c>
      <c r="L58" s="52">
        <v>48381</v>
      </c>
      <c r="M58" s="52">
        <v>24520</v>
      </c>
      <c r="N58" s="52">
        <v>13717</v>
      </c>
      <c r="O58" s="52">
        <v>1735</v>
      </c>
      <c r="P58" s="52">
        <v>0</v>
      </c>
      <c r="Q58" s="52">
        <v>7293</v>
      </c>
      <c r="R58" s="52">
        <v>9196</v>
      </c>
      <c r="S58" s="52">
        <v>3609</v>
      </c>
      <c r="T58" s="52">
        <v>0</v>
      </c>
      <c r="U58" s="52">
        <v>0</v>
      </c>
      <c r="V58" s="52">
        <v>7067</v>
      </c>
      <c r="W58" s="52">
        <v>14460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70</v>
      </c>
      <c r="D60" s="52">
        <v>94</v>
      </c>
      <c r="E60" s="52">
        <v>155</v>
      </c>
      <c r="F60" s="52">
        <v>161</v>
      </c>
      <c r="G60" s="52">
        <v>193</v>
      </c>
      <c r="H60" s="52">
        <v>97</v>
      </c>
      <c r="I60" s="52">
        <v>294</v>
      </c>
      <c r="J60" s="52">
        <v>1726</v>
      </c>
      <c r="K60" s="52">
        <v>5233</v>
      </c>
      <c r="L60" s="52">
        <v>4104</v>
      </c>
      <c r="M60" s="52">
        <v>834</v>
      </c>
      <c r="N60" s="52">
        <v>1527</v>
      </c>
      <c r="O60" s="52">
        <v>115</v>
      </c>
      <c r="P60" s="52">
        <v>0</v>
      </c>
      <c r="Q60" s="52">
        <v>942</v>
      </c>
      <c r="R60" s="52">
        <v>1140</v>
      </c>
      <c r="S60" s="52">
        <v>341</v>
      </c>
      <c r="T60" s="52">
        <v>0</v>
      </c>
      <c r="U60" s="52">
        <v>0</v>
      </c>
      <c r="V60" s="52">
        <v>685</v>
      </c>
      <c r="W60" s="52">
        <v>770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27</v>
      </c>
      <c r="D62" s="52">
        <v>14</v>
      </c>
      <c r="E62" s="52">
        <v>14</v>
      </c>
      <c r="F62" s="52">
        <v>10</v>
      </c>
      <c r="G62" s="52">
        <v>10</v>
      </c>
      <c r="H62" s="52">
        <v>4</v>
      </c>
      <c r="I62" s="52">
        <v>15</v>
      </c>
      <c r="J62" s="52">
        <v>97</v>
      </c>
      <c r="K62" s="52">
        <v>34</v>
      </c>
      <c r="L62" s="52">
        <v>2990</v>
      </c>
      <c r="M62" s="52">
        <v>701</v>
      </c>
      <c r="N62" s="52">
        <v>29</v>
      </c>
      <c r="O62" s="52">
        <v>15</v>
      </c>
      <c r="P62" s="52">
        <v>0</v>
      </c>
      <c r="Q62" s="52">
        <v>36</v>
      </c>
      <c r="R62" s="52">
        <v>362</v>
      </c>
      <c r="S62" s="52">
        <v>14</v>
      </c>
      <c r="T62" s="52">
        <v>0</v>
      </c>
      <c r="U62" s="52">
        <v>0</v>
      </c>
      <c r="V62" s="52">
        <v>7042</v>
      </c>
      <c r="W62" s="52">
        <v>14460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13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25</v>
      </c>
      <c r="W63" s="52">
        <v>0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664</v>
      </c>
      <c r="D64" s="52">
        <v>316</v>
      </c>
      <c r="E64" s="52">
        <v>348</v>
      </c>
      <c r="F64" s="52">
        <v>272</v>
      </c>
      <c r="G64" s="52">
        <v>244</v>
      </c>
      <c r="H64" s="52">
        <v>185</v>
      </c>
      <c r="I64" s="52">
        <v>384</v>
      </c>
      <c r="J64" s="52">
        <v>1490</v>
      </c>
      <c r="K64" s="52">
        <v>1756</v>
      </c>
      <c r="L64" s="52">
        <v>1112</v>
      </c>
      <c r="M64" s="52">
        <v>972</v>
      </c>
      <c r="N64" s="52">
        <v>535</v>
      </c>
      <c r="O64" s="52">
        <v>90</v>
      </c>
      <c r="P64" s="52">
        <v>0</v>
      </c>
      <c r="Q64" s="52">
        <v>321</v>
      </c>
      <c r="R64" s="52">
        <v>529</v>
      </c>
      <c r="S64" s="52">
        <v>114</v>
      </c>
      <c r="T64" s="52">
        <v>0</v>
      </c>
      <c r="U64" s="52">
        <v>0</v>
      </c>
      <c r="V64" s="52">
        <v>0</v>
      </c>
      <c r="W64" s="52">
        <v>0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24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997</v>
      </c>
      <c r="D66" s="52">
        <v>1214</v>
      </c>
      <c r="E66" s="52">
        <v>1535</v>
      </c>
      <c r="F66" s="52">
        <v>1627</v>
      </c>
      <c r="G66" s="52">
        <v>1810</v>
      </c>
      <c r="H66" s="52">
        <v>1285</v>
      </c>
      <c r="I66" s="52">
        <v>2942</v>
      </c>
      <c r="J66" s="52">
        <v>17362</v>
      </c>
      <c r="K66" s="52">
        <v>40344</v>
      </c>
      <c r="L66" s="52">
        <v>13731</v>
      </c>
      <c r="M66" s="52">
        <v>21878</v>
      </c>
      <c r="N66" s="52">
        <v>13044</v>
      </c>
      <c r="O66" s="52">
        <v>1610</v>
      </c>
      <c r="P66" s="52">
        <v>0</v>
      </c>
      <c r="Q66" s="52">
        <v>6867</v>
      </c>
      <c r="R66" s="52">
        <v>7828</v>
      </c>
      <c r="S66" s="52">
        <v>2174</v>
      </c>
      <c r="T66" s="52">
        <v>0</v>
      </c>
      <c r="U66" s="52">
        <v>0</v>
      </c>
      <c r="V66" s="52">
        <v>0</v>
      </c>
      <c r="W66" s="52">
        <v>0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30511</v>
      </c>
      <c r="M67" s="52">
        <v>969</v>
      </c>
      <c r="N67" s="52">
        <v>109</v>
      </c>
      <c r="O67" s="52">
        <v>20</v>
      </c>
      <c r="P67" s="52">
        <v>0</v>
      </c>
      <c r="Q67" s="52">
        <v>69</v>
      </c>
      <c r="R67" s="52">
        <v>477</v>
      </c>
      <c r="S67" s="52">
        <v>1307</v>
      </c>
      <c r="T67" s="52">
        <v>0</v>
      </c>
      <c r="U67" s="52">
        <v>0</v>
      </c>
      <c r="V67" s="52">
        <v>0</v>
      </c>
      <c r="W67" s="52">
        <v>0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35</v>
      </c>
      <c r="D69" s="52">
        <v>30</v>
      </c>
      <c r="E69" s="52">
        <v>24</v>
      </c>
      <c r="F69" s="52">
        <v>22</v>
      </c>
      <c r="G69" s="52">
        <v>26</v>
      </c>
      <c r="H69" s="52">
        <v>18</v>
      </c>
      <c r="I69" s="52">
        <v>36</v>
      </c>
      <c r="J69" s="52">
        <v>845</v>
      </c>
      <c r="K69" s="52">
        <v>2031</v>
      </c>
      <c r="L69" s="52">
        <v>2494</v>
      </c>
      <c r="M69" s="52">
        <v>1323</v>
      </c>
      <c r="N69" s="52">
        <v>68</v>
      </c>
      <c r="O69" s="52">
        <v>8</v>
      </c>
      <c r="P69" s="52">
        <v>0</v>
      </c>
      <c r="Q69" s="52">
        <v>65</v>
      </c>
      <c r="R69" s="52">
        <v>197</v>
      </c>
      <c r="S69" s="52">
        <v>92</v>
      </c>
      <c r="T69" s="52">
        <v>0</v>
      </c>
      <c r="U69" s="52">
        <v>0</v>
      </c>
      <c r="V69" s="52">
        <v>246</v>
      </c>
      <c r="W69" s="52">
        <v>108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126</v>
      </c>
      <c r="D70" s="52">
        <v>94</v>
      </c>
      <c r="E70" s="52">
        <v>68</v>
      </c>
      <c r="F70" s="52">
        <v>114</v>
      </c>
      <c r="G70" s="52">
        <v>147</v>
      </c>
      <c r="H70" s="52">
        <v>114</v>
      </c>
      <c r="I70" s="52">
        <v>255</v>
      </c>
      <c r="J70" s="52">
        <v>1641</v>
      </c>
      <c r="K70" s="52">
        <v>2395</v>
      </c>
      <c r="L70" s="52">
        <v>2138</v>
      </c>
      <c r="M70" s="52">
        <v>1031</v>
      </c>
      <c r="N70" s="52">
        <v>540</v>
      </c>
      <c r="O70" s="52">
        <v>64</v>
      </c>
      <c r="P70" s="52">
        <v>0</v>
      </c>
      <c r="Q70" s="52">
        <v>247</v>
      </c>
      <c r="R70" s="52">
        <v>223</v>
      </c>
      <c r="S70" s="52">
        <v>42</v>
      </c>
      <c r="T70" s="52">
        <v>0</v>
      </c>
      <c r="U70" s="52">
        <v>0</v>
      </c>
      <c r="V70" s="52">
        <v>198</v>
      </c>
      <c r="W70" s="52">
        <v>710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1527</v>
      </c>
      <c r="D71" s="36">
        <v>1420</v>
      </c>
      <c r="E71" s="36">
        <v>1805</v>
      </c>
      <c r="F71" s="36">
        <v>1773</v>
      </c>
      <c r="G71" s="36">
        <v>1891</v>
      </c>
      <c r="H71" s="36">
        <v>1342</v>
      </c>
      <c r="I71" s="36">
        <v>3050</v>
      </c>
      <c r="J71" s="36">
        <v>16463</v>
      </c>
      <c r="K71" s="36">
        <v>37708</v>
      </c>
      <c r="L71" s="36">
        <v>43749</v>
      </c>
      <c r="M71" s="36">
        <v>22166</v>
      </c>
      <c r="N71" s="36">
        <v>13109</v>
      </c>
      <c r="O71" s="36">
        <v>1663</v>
      </c>
      <c r="P71" s="36">
        <v>0</v>
      </c>
      <c r="Q71" s="36">
        <v>6981</v>
      </c>
      <c r="R71" s="36">
        <v>8776</v>
      </c>
      <c r="S71" s="36">
        <v>3475</v>
      </c>
      <c r="T71" s="36">
        <v>0</v>
      </c>
      <c r="U71" s="36">
        <v>0</v>
      </c>
      <c r="V71" s="36">
        <v>6623</v>
      </c>
      <c r="W71" s="36">
        <v>13642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3595</v>
      </c>
      <c r="D75" s="52">
        <v>2604</v>
      </c>
      <c r="E75" s="52">
        <v>3223</v>
      </c>
      <c r="F75" s="52">
        <v>3099</v>
      </c>
      <c r="G75" s="52">
        <v>3425</v>
      </c>
      <c r="H75" s="52">
        <v>2387</v>
      </c>
      <c r="I75" s="52">
        <v>4227</v>
      </c>
      <c r="J75" s="52">
        <v>36008</v>
      </c>
      <c r="K75" s="52">
        <v>66942</v>
      </c>
      <c r="L75" s="52">
        <v>167952</v>
      </c>
      <c r="M75" s="52">
        <v>42657</v>
      </c>
      <c r="N75" s="52">
        <v>36087</v>
      </c>
      <c r="O75" s="52">
        <v>4435</v>
      </c>
      <c r="P75" s="52">
        <v>0</v>
      </c>
      <c r="Q75" s="52">
        <v>7397</v>
      </c>
      <c r="R75" s="52">
        <v>14499</v>
      </c>
      <c r="S75" s="52">
        <v>7989</v>
      </c>
      <c r="T75" s="52">
        <v>0</v>
      </c>
      <c r="U75" s="52">
        <v>0</v>
      </c>
      <c r="V75" s="52">
        <v>15106</v>
      </c>
      <c r="W75" s="52">
        <v>35289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20</v>
      </c>
      <c r="D77" s="52">
        <v>22</v>
      </c>
      <c r="E77" s="52">
        <v>118</v>
      </c>
      <c r="F77" s="52">
        <v>102</v>
      </c>
      <c r="G77" s="52">
        <v>175</v>
      </c>
      <c r="H77" s="52">
        <v>183</v>
      </c>
      <c r="I77" s="52">
        <v>218</v>
      </c>
      <c r="J77" s="52">
        <v>222</v>
      </c>
      <c r="K77" s="52">
        <v>1837</v>
      </c>
      <c r="L77" s="52">
        <v>5340</v>
      </c>
      <c r="M77" s="52">
        <v>8437</v>
      </c>
      <c r="N77" s="52">
        <v>9680</v>
      </c>
      <c r="O77" s="52">
        <v>4921</v>
      </c>
      <c r="P77" s="52">
        <v>2569</v>
      </c>
      <c r="Q77" s="52">
        <v>1338</v>
      </c>
      <c r="R77" s="52">
        <v>1875</v>
      </c>
      <c r="S77" s="52">
        <v>3618</v>
      </c>
      <c r="T77" s="52">
        <v>3197</v>
      </c>
      <c r="U77" s="52">
        <v>1271</v>
      </c>
      <c r="V77" s="52">
        <v>772</v>
      </c>
      <c r="W77" s="52">
        <v>2641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119</v>
      </c>
      <c r="D79" s="52">
        <f t="shared" si="0"/>
        <v>51</v>
      </c>
      <c r="E79" s="52">
        <f t="shared" si="0"/>
        <v>70</v>
      </c>
      <c r="F79" s="52">
        <f t="shared" si="0"/>
        <v>72</v>
      </c>
      <c r="G79" s="52">
        <f t="shared" si="0"/>
        <v>86</v>
      </c>
      <c r="H79" s="52">
        <f t="shared" si="0"/>
        <v>65</v>
      </c>
      <c r="I79" s="52">
        <f t="shared" si="0"/>
        <v>120</v>
      </c>
      <c r="J79" s="52">
        <f t="shared" si="0"/>
        <v>323</v>
      </c>
      <c r="K79" s="52">
        <f t="shared" si="0"/>
        <v>123</v>
      </c>
      <c r="L79" s="52">
        <f t="shared" si="0"/>
        <v>12368</v>
      </c>
      <c r="M79" s="52">
        <f t="shared" si="0"/>
        <v>3240</v>
      </c>
      <c r="N79" s="52">
        <f t="shared" si="0"/>
        <v>930</v>
      </c>
      <c r="O79" s="52">
        <f t="shared" si="0"/>
        <v>2472</v>
      </c>
      <c r="P79" s="52">
        <f t="shared" si="0"/>
        <v>2111</v>
      </c>
      <c r="Q79" s="52">
        <f t="shared" si="0"/>
        <v>2261</v>
      </c>
      <c r="R79" s="52">
        <f t="shared" ref="R79:V79" si="1">R45-R62</f>
        <v>14496</v>
      </c>
      <c r="S79" s="52">
        <f t="shared" si="1"/>
        <v>1226</v>
      </c>
      <c r="T79" s="52">
        <f t="shared" si="1"/>
        <v>118470</v>
      </c>
      <c r="U79" s="52">
        <f t="shared" si="1"/>
        <v>89981</v>
      </c>
      <c r="V79" s="52">
        <f t="shared" si="1"/>
        <v>74484</v>
      </c>
      <c r="W79" s="52">
        <f t="shared" ref="W79" si="2">W45-W62</f>
        <v>41171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0</v>
      </c>
      <c r="J80" s="52">
        <f t="shared" si="3"/>
        <v>0</v>
      </c>
      <c r="K80" s="52">
        <f t="shared" si="3"/>
        <v>0</v>
      </c>
      <c r="L80" s="52">
        <f t="shared" si="3"/>
        <v>54</v>
      </c>
      <c r="M80" s="52">
        <f t="shared" si="3"/>
        <v>0</v>
      </c>
      <c r="N80" s="52">
        <f t="shared" si="3"/>
        <v>0</v>
      </c>
      <c r="O80" s="52">
        <f t="shared" si="3"/>
        <v>0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279</v>
      </c>
      <c r="U80" s="52">
        <f t="shared" si="4"/>
        <v>276</v>
      </c>
      <c r="V80" s="52">
        <f t="shared" si="4"/>
        <v>261</v>
      </c>
      <c r="W80" s="52">
        <f t="shared" ref="W80" si="5">W46-W63</f>
        <v>0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1514</v>
      </c>
      <c r="D81" s="52">
        <f t="shared" si="6"/>
        <v>594</v>
      </c>
      <c r="E81" s="52">
        <f t="shared" si="6"/>
        <v>653</v>
      </c>
      <c r="F81" s="52">
        <f t="shared" si="6"/>
        <v>512</v>
      </c>
      <c r="G81" s="52">
        <f t="shared" si="6"/>
        <v>501</v>
      </c>
      <c r="H81" s="52">
        <f t="shared" si="6"/>
        <v>469</v>
      </c>
      <c r="I81" s="52">
        <f t="shared" si="6"/>
        <v>687</v>
      </c>
      <c r="J81" s="52">
        <f t="shared" si="6"/>
        <v>3051</v>
      </c>
      <c r="K81" s="52">
        <f t="shared" si="6"/>
        <v>2974</v>
      </c>
      <c r="L81" s="52">
        <f t="shared" si="6"/>
        <v>3938</v>
      </c>
      <c r="M81" s="52">
        <f t="shared" si="6"/>
        <v>1925</v>
      </c>
      <c r="N81" s="52">
        <f t="shared" si="6"/>
        <v>2030</v>
      </c>
      <c r="O81" s="52">
        <f t="shared" si="6"/>
        <v>1781</v>
      </c>
      <c r="P81" s="52">
        <f t="shared" si="6"/>
        <v>529</v>
      </c>
      <c r="Q81" s="52">
        <f t="shared" si="6"/>
        <v>2749</v>
      </c>
      <c r="R81" s="52">
        <f t="shared" ref="R81:V81" si="7">R47-R64</f>
        <v>3944</v>
      </c>
      <c r="S81" s="52">
        <f t="shared" si="7"/>
        <v>3289</v>
      </c>
      <c r="T81" s="52">
        <f t="shared" si="7"/>
        <v>0</v>
      </c>
      <c r="U81" s="52">
        <f t="shared" si="7"/>
        <v>0</v>
      </c>
      <c r="V81" s="52">
        <f t="shared" si="7"/>
        <v>0</v>
      </c>
      <c r="W81" s="52">
        <f t="shared" ref="W81" si="8">W47-W64</f>
        <v>0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83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8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2274</v>
      </c>
      <c r="D83" s="52">
        <f t="shared" si="12"/>
        <v>2282</v>
      </c>
      <c r="E83" s="52">
        <f t="shared" si="12"/>
        <v>2884</v>
      </c>
      <c r="F83" s="52">
        <f t="shared" si="12"/>
        <v>3069</v>
      </c>
      <c r="G83" s="52">
        <f t="shared" si="12"/>
        <v>3719</v>
      </c>
      <c r="H83" s="52">
        <f t="shared" si="12"/>
        <v>3269</v>
      </c>
      <c r="I83" s="52">
        <f t="shared" si="12"/>
        <v>5289</v>
      </c>
      <c r="J83" s="52">
        <f t="shared" si="12"/>
        <v>35531</v>
      </c>
      <c r="K83" s="52">
        <f t="shared" si="12"/>
        <v>68332</v>
      </c>
      <c r="L83" s="52">
        <f t="shared" si="12"/>
        <v>48599</v>
      </c>
      <c r="M83" s="52">
        <f t="shared" si="12"/>
        <v>43407</v>
      </c>
      <c r="N83" s="52">
        <f t="shared" si="12"/>
        <v>49590</v>
      </c>
      <c r="O83" s="52">
        <f t="shared" si="12"/>
        <v>31867</v>
      </c>
      <c r="P83" s="52">
        <f t="shared" si="12"/>
        <v>54675</v>
      </c>
      <c r="Q83" s="52">
        <f t="shared" si="12"/>
        <v>58905</v>
      </c>
      <c r="R83" s="52">
        <f t="shared" ref="R83:V83" si="13">R49-R66</f>
        <v>58350</v>
      </c>
      <c r="S83" s="52">
        <f t="shared" si="13"/>
        <v>63120</v>
      </c>
      <c r="T83" s="52">
        <f t="shared" si="13"/>
        <v>0</v>
      </c>
      <c r="U83" s="52">
        <f t="shared" si="13"/>
        <v>0</v>
      </c>
      <c r="V83" s="52">
        <f t="shared" si="13"/>
        <v>0</v>
      </c>
      <c r="W83" s="52">
        <f t="shared" ref="W83" si="14">W49-W66</f>
        <v>0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0</v>
      </c>
      <c r="D84" s="52">
        <f t="shared" si="15"/>
        <v>0</v>
      </c>
      <c r="E84" s="52">
        <f t="shared" si="15"/>
        <v>0</v>
      </c>
      <c r="F84" s="52">
        <f t="shared" si="15"/>
        <v>0</v>
      </c>
      <c r="G84" s="52">
        <f t="shared" si="15"/>
        <v>0</v>
      </c>
      <c r="H84" s="52">
        <f t="shared" si="15"/>
        <v>0</v>
      </c>
      <c r="I84" s="52">
        <f t="shared" si="15"/>
        <v>0</v>
      </c>
      <c r="J84" s="52">
        <f t="shared" si="15"/>
        <v>0</v>
      </c>
      <c r="K84" s="52">
        <f t="shared" si="15"/>
        <v>0</v>
      </c>
      <c r="L84" s="52">
        <f t="shared" si="15"/>
        <v>107997</v>
      </c>
      <c r="M84" s="52">
        <f t="shared" si="15"/>
        <v>1921</v>
      </c>
      <c r="N84" s="52">
        <f t="shared" si="15"/>
        <v>412</v>
      </c>
      <c r="O84" s="52">
        <f t="shared" si="15"/>
        <v>388</v>
      </c>
      <c r="P84" s="52">
        <f t="shared" si="15"/>
        <v>0</v>
      </c>
      <c r="Q84" s="52">
        <f t="shared" si="15"/>
        <v>591</v>
      </c>
      <c r="R84" s="52">
        <f t="shared" ref="R84:V84" si="16">R50-R67</f>
        <v>3552</v>
      </c>
      <c r="S84" s="52">
        <f t="shared" si="16"/>
        <v>37955</v>
      </c>
      <c r="T84" s="52">
        <f t="shared" si="16"/>
        <v>0</v>
      </c>
      <c r="U84" s="52">
        <f t="shared" si="16"/>
        <v>0</v>
      </c>
      <c r="V84" s="52">
        <f t="shared" si="16"/>
        <v>0</v>
      </c>
      <c r="W84" s="52">
        <f t="shared" ref="W84" si="17">W50-W67</f>
        <v>0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151</v>
      </c>
      <c r="D86" s="52">
        <v>95</v>
      </c>
      <c r="E86" s="52">
        <v>114</v>
      </c>
      <c r="F86" s="52">
        <v>132</v>
      </c>
      <c r="G86" s="52">
        <v>180</v>
      </c>
      <c r="H86" s="52">
        <v>182</v>
      </c>
      <c r="I86" s="52">
        <v>269</v>
      </c>
      <c r="J86" s="52">
        <v>2547</v>
      </c>
      <c r="K86" s="52">
        <v>4339</v>
      </c>
      <c r="L86" s="52">
        <v>10498</v>
      </c>
      <c r="M86" s="52">
        <v>5274</v>
      </c>
      <c r="N86" s="52">
        <v>1523</v>
      </c>
      <c r="O86" s="52">
        <v>1223</v>
      </c>
      <c r="P86" s="52">
        <v>1705</v>
      </c>
      <c r="Q86" s="52">
        <v>3963</v>
      </c>
      <c r="R86" s="52">
        <v>8828</v>
      </c>
      <c r="S86" s="52">
        <v>7618</v>
      </c>
      <c r="T86" s="52">
        <v>8192</v>
      </c>
      <c r="U86" s="52">
        <v>3245</v>
      </c>
      <c r="V86" s="52">
        <v>1758</v>
      </c>
      <c r="W86" s="52">
        <v>1152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286</v>
      </c>
      <c r="D87" s="52">
        <v>176</v>
      </c>
      <c r="E87" s="52">
        <v>128</v>
      </c>
      <c r="F87" s="52">
        <v>213</v>
      </c>
      <c r="G87" s="52">
        <v>300</v>
      </c>
      <c r="H87" s="52">
        <v>285</v>
      </c>
      <c r="I87" s="52">
        <v>456</v>
      </c>
      <c r="J87" s="52">
        <v>3298</v>
      </c>
      <c r="K87" s="52">
        <v>4009</v>
      </c>
      <c r="L87" s="52">
        <v>7574</v>
      </c>
      <c r="M87" s="52">
        <v>2013</v>
      </c>
      <c r="N87" s="52">
        <v>1914</v>
      </c>
      <c r="O87" s="52">
        <v>1018</v>
      </c>
      <c r="P87" s="52">
        <v>708</v>
      </c>
      <c r="Q87" s="52">
        <v>2304</v>
      </c>
      <c r="R87" s="52">
        <v>2290</v>
      </c>
      <c r="S87" s="52">
        <v>1198</v>
      </c>
      <c r="T87" s="52">
        <v>141</v>
      </c>
      <c r="U87" s="52">
        <v>1307</v>
      </c>
      <c r="V87" s="52">
        <v>1003</v>
      </c>
      <c r="W87" s="52">
        <v>2301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3471</v>
      </c>
      <c r="D88" s="36">
        <v>2654</v>
      </c>
      <c r="E88" s="36">
        <v>3371</v>
      </c>
      <c r="F88" s="36">
        <v>3313</v>
      </c>
      <c r="G88" s="36">
        <v>3836</v>
      </c>
      <c r="H88" s="36">
        <v>3360</v>
      </c>
      <c r="I88" s="36">
        <v>5408</v>
      </c>
      <c r="J88" s="36">
        <v>33104</v>
      </c>
      <c r="K88" s="36">
        <v>63151</v>
      </c>
      <c r="L88" s="36">
        <v>155007</v>
      </c>
      <c r="M88" s="36">
        <v>43278</v>
      </c>
      <c r="N88" s="36">
        <v>46584</v>
      </c>
      <c r="O88" s="36">
        <v>26656</v>
      </c>
      <c r="P88" s="36">
        <v>34585</v>
      </c>
      <c r="Q88" s="36">
        <v>65044</v>
      </c>
      <c r="R88" s="36">
        <v>90038</v>
      </c>
      <c r="S88" s="36">
        <v>98173</v>
      </c>
      <c r="T88" s="36">
        <v>74042</v>
      </c>
      <c r="U88" s="36">
        <v>33261</v>
      </c>
      <c r="V88" s="36">
        <v>33893</v>
      </c>
      <c r="W88" s="36">
        <v>44331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679</v>
      </c>
      <c r="I94" s="52">
        <f>RES_hhdet_numvin!I83</f>
        <v>2498</v>
      </c>
      <c r="J94" s="52">
        <f>RES_hhdet_numvin!J83</f>
        <v>25479</v>
      </c>
      <c r="K94" s="52">
        <f>RES_hhdet_numvin!K83</f>
        <v>63060</v>
      </c>
      <c r="L94" s="52">
        <f>RES_hhdet_numvin!L83</f>
        <v>146036</v>
      </c>
      <c r="M94" s="52">
        <f>RES_hhdet_numvin!M83</f>
        <v>50778</v>
      </c>
      <c r="N94" s="52">
        <f>RES_hhdet_numvin!N83</f>
        <v>40940</v>
      </c>
      <c r="O94" s="52">
        <f>RES_hhdet_numvin!O83</f>
        <v>5400</v>
      </c>
      <c r="P94" s="52">
        <f>RES_hhdet_numvin!P83</f>
        <v>0</v>
      </c>
      <c r="Q94" s="52">
        <f>RES_hhdet_numvin!Q83</f>
        <v>13916</v>
      </c>
      <c r="R94" s="52">
        <f>RES_hhdet_numvin!R83</f>
        <v>22970</v>
      </c>
      <c r="S94" s="52">
        <f>RES_hhdet_numvin!S83</f>
        <v>11267</v>
      </c>
      <c r="T94" s="52">
        <f>RES_hhdet_numvin!T83</f>
        <v>0</v>
      </c>
      <c r="U94" s="52">
        <f>RES_hhdet_numvin!U83</f>
        <v>0</v>
      </c>
      <c r="V94" s="52">
        <f>RES_hhdet_numvin!V83</f>
        <v>22170</v>
      </c>
      <c r="W94" s="52">
        <f>RES_hhdet_numvin!W83</f>
        <v>49749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837</v>
      </c>
      <c r="Q97" s="138">
        <f>RES_hhdet_numvin!Q86</f>
        <v>1303</v>
      </c>
      <c r="R97" s="138">
        <f>RES_hhdet_numvin!R86</f>
        <v>2278</v>
      </c>
      <c r="S97" s="138">
        <f>RES_hhdet_numvin!S86</f>
        <v>3467</v>
      </c>
      <c r="T97" s="138">
        <f>RES_hhdet_numvin!T86</f>
        <v>3026</v>
      </c>
      <c r="U97" s="138">
        <f>RES_hhdet_numvin!U86</f>
        <v>1249</v>
      </c>
      <c r="V97" s="138">
        <f>RES_hhdet_numvin!V86</f>
        <v>1454</v>
      </c>
      <c r="W97" s="138">
        <f>RES_hhdet_numvin!W86</f>
        <v>3411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2</v>
      </c>
      <c r="I99" s="138">
        <f>RES_hhdet_numvin!I88</f>
        <v>10</v>
      </c>
      <c r="J99" s="138">
        <f>RES_hhdet_numvin!J88</f>
        <v>92</v>
      </c>
      <c r="K99" s="138">
        <f>RES_hhdet_numvin!K88</f>
        <v>53</v>
      </c>
      <c r="L99" s="138">
        <f>RES_hhdet_numvin!L88</f>
        <v>6214</v>
      </c>
      <c r="M99" s="138">
        <f>RES_hhdet_numvin!M88</f>
        <v>1579</v>
      </c>
      <c r="N99" s="138">
        <f>RES_hhdet_numvin!N88</f>
        <v>412</v>
      </c>
      <c r="O99" s="138">
        <f>RES_hhdet_numvin!O88</f>
        <v>1361</v>
      </c>
      <c r="P99" s="138">
        <f>RES_hhdet_numvin!P88</f>
        <v>1542</v>
      </c>
      <c r="Q99" s="138">
        <f>RES_hhdet_numvin!Q88</f>
        <v>1726</v>
      </c>
      <c r="R99" s="138">
        <f>RES_hhdet_numvin!R88</f>
        <v>11370</v>
      </c>
      <c r="S99" s="138">
        <f>RES_hhdet_numvin!S88</f>
        <v>1055</v>
      </c>
      <c r="T99" s="138">
        <f>RES_hhdet_numvin!T88</f>
        <v>101235</v>
      </c>
      <c r="U99" s="138">
        <f>RES_hhdet_numvin!U88</f>
        <v>73798</v>
      </c>
      <c r="V99" s="138">
        <f>RES_hhdet_numvin!V88</f>
        <v>75676</v>
      </c>
      <c r="W99" s="138">
        <f>RES_hhdet_numvin!W88</f>
        <v>55631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0</v>
      </c>
      <c r="L100" s="138">
        <f>RES_hhdet_numvin!L89</f>
        <v>26</v>
      </c>
      <c r="M100" s="138">
        <f>RES_hhdet_numvin!M89</f>
        <v>0</v>
      </c>
      <c r="N100" s="138">
        <f>RES_hhdet_numvin!N89</f>
        <v>0</v>
      </c>
      <c r="O100" s="138">
        <f>RES_hhdet_numvin!O89</f>
        <v>0</v>
      </c>
      <c r="P100" s="138">
        <f>RES_hhdet_numvin!P89</f>
        <v>0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192</v>
      </c>
      <c r="U100" s="138">
        <f>RES_hhdet_numvin!U89</f>
        <v>203</v>
      </c>
      <c r="V100" s="138">
        <f>RES_hhdet_numvin!V89</f>
        <v>238</v>
      </c>
      <c r="W100" s="138">
        <f>RES_hhdet_numvin!W89</f>
        <v>0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2647</v>
      </c>
      <c r="S103" s="138">
        <f>RES_hhdet_numvin!S92</f>
        <v>2697</v>
      </c>
      <c r="T103" s="138">
        <f>RES_hhdet_numvin!T92</f>
        <v>0</v>
      </c>
      <c r="U103" s="138">
        <f>RES_hhdet_numvin!U92</f>
        <v>0</v>
      </c>
      <c r="V103" s="138">
        <f>RES_hhdet_numvin!V92</f>
        <v>0</v>
      </c>
      <c r="W103" s="138">
        <f>RES_hhdet_numvin!W92</f>
        <v>0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8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38989</v>
      </c>
      <c r="S107" s="138">
        <f>RES_hhdet_numvin!S96</f>
        <v>51543</v>
      </c>
      <c r="T107" s="138">
        <f>RES_hhdet_numvin!T96</f>
        <v>0</v>
      </c>
      <c r="U107" s="138">
        <f>RES_hhdet_numvin!U96</f>
        <v>0</v>
      </c>
      <c r="V107" s="138">
        <f>RES_hhdet_numvin!V96</f>
        <v>0</v>
      </c>
      <c r="W107" s="138">
        <f>RES_hhdet_numvin!W96</f>
        <v>0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1937</v>
      </c>
      <c r="S108" s="138">
        <f>RES_hhdet_numvin!S97</f>
        <v>24706</v>
      </c>
      <c r="T108" s="138">
        <f>RES_hhdet_numvin!T97</f>
        <v>0</v>
      </c>
      <c r="U108" s="138">
        <f>RES_hhdet_numvin!U97</f>
        <v>0</v>
      </c>
      <c r="V108" s="138">
        <f>RES_hhdet_numvin!V97</f>
        <v>0</v>
      </c>
      <c r="W108" s="138">
        <f>RES_hhdet_numvin!W97</f>
        <v>0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556</v>
      </c>
      <c r="Q112" s="138">
        <f>RES_hhdet_numvin!Q101</f>
        <v>2296</v>
      </c>
      <c r="R112" s="138">
        <f>RES_hhdet_numvin!R101</f>
        <v>6701</v>
      </c>
      <c r="S112" s="138">
        <f>RES_hhdet_numvin!S101</f>
        <v>6619</v>
      </c>
      <c r="T112" s="138">
        <f>RES_hhdet_numvin!T101</f>
        <v>7632</v>
      </c>
      <c r="U112" s="138">
        <f>RES_hhdet_numvin!U101</f>
        <v>3100</v>
      </c>
      <c r="V112" s="138">
        <f>RES_hhdet_numvin!V101</f>
        <v>1989</v>
      </c>
      <c r="W112" s="138">
        <f>RES_hhdet_numvin!W101</f>
        <v>1260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230</v>
      </c>
      <c r="Q113" s="138">
        <f>RES_hhdet_numvin!Q102</f>
        <v>1469</v>
      </c>
      <c r="R113" s="138">
        <f>RES_hhdet_numvin!R102</f>
        <v>1900</v>
      </c>
      <c r="S113" s="138">
        <f>RES_hhdet_numvin!S102</f>
        <v>1083</v>
      </c>
      <c r="T113" s="138">
        <f>RES_hhdet_numvin!T102</f>
        <v>135</v>
      </c>
      <c r="U113" s="138">
        <f>RES_hhdet_numvin!U102</f>
        <v>1244</v>
      </c>
      <c r="V113" s="138">
        <f>RES_hhdet_numvin!V102</f>
        <v>1191</v>
      </c>
      <c r="W113" s="138">
        <f>RES_hhdet_numvin!W102</f>
        <v>3011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11320</v>
      </c>
      <c r="Q114" s="39">
        <f>RES_hhdet_numvin!Q103</f>
        <v>41362</v>
      </c>
      <c r="R114" s="39">
        <f>RES_hhdet_numvin!R103</f>
        <v>74325</v>
      </c>
      <c r="S114" s="39">
        <f>RES_hhdet_numvin!S103</f>
        <v>88364</v>
      </c>
      <c r="T114" s="39">
        <f>RES_hhdet_numvin!T103</f>
        <v>69533</v>
      </c>
      <c r="U114" s="39">
        <f>RES_hhdet_numvin!U103</f>
        <v>31566</v>
      </c>
      <c r="V114" s="39">
        <f>RES_hhdet_numvin!V103</f>
        <v>40083</v>
      </c>
      <c r="W114" s="39">
        <f>RES_hhdet_numvin!W103</f>
        <v>57973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0.79673710234555728</v>
      </c>
      <c r="C118" s="117">
        <f t="shared" si="18"/>
        <v>21.043618625267083</v>
      </c>
      <c r="D118" s="117">
        <f t="shared" si="18"/>
        <v>21.053508542950443</v>
      </c>
      <c r="E118" s="117">
        <f t="shared" si="18"/>
        <v>24.255329741587836</v>
      </c>
      <c r="F118" s="117">
        <f t="shared" si="18"/>
        <v>33.815946698001362</v>
      </c>
      <c r="G118" s="117">
        <f t="shared" si="18"/>
        <v>38.752644411699272</v>
      </c>
      <c r="H118" s="117">
        <f t="shared" si="18"/>
        <v>29.395078015650295</v>
      </c>
      <c r="I118" s="117">
        <f t="shared" si="18"/>
        <v>44.3050844989233</v>
      </c>
      <c r="J118" s="117">
        <f t="shared" si="18"/>
        <v>46.359858757177889</v>
      </c>
      <c r="K118" s="117">
        <f t="shared" si="18"/>
        <v>58.109290686704725</v>
      </c>
      <c r="L118" s="117">
        <f t="shared" si="18"/>
        <v>796.09354024032791</v>
      </c>
      <c r="M118" s="117">
        <f t="shared" si="18"/>
        <v>758.89404504509923</v>
      </c>
      <c r="N118" s="117">
        <f t="shared" si="18"/>
        <v>841.76772578142027</v>
      </c>
      <c r="O118" s="117">
        <f t="shared" si="18"/>
        <v>797.93250818159117</v>
      </c>
      <c r="P118" s="117">
        <f t="shared" si="18"/>
        <v>473.10896096463591</v>
      </c>
      <c r="Q118" s="117">
        <f t="shared" si="18"/>
        <v>683.73281156353505</v>
      </c>
      <c r="R118" s="117">
        <f t="shared" ref="R118:V118" si="19">R119+R122+R124+R137</f>
        <v>766.01915141013797</v>
      </c>
      <c r="S118" s="117">
        <f t="shared" si="19"/>
        <v>748.08226872727664</v>
      </c>
      <c r="T118" s="117">
        <f t="shared" si="19"/>
        <v>593.05495247622275</v>
      </c>
      <c r="U118" s="117">
        <f t="shared" si="19"/>
        <v>629.39557536261043</v>
      </c>
      <c r="V118" s="117">
        <f t="shared" si="19"/>
        <v>620.5115617839848</v>
      </c>
      <c r="W118" s="117">
        <f t="shared" ref="W118" si="20">W119+W122+W124+W137</f>
        <v>728.38049745399064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0.23925554211435526</v>
      </c>
      <c r="C119" s="122">
        <f t="shared" si="21"/>
        <v>19.925248769779412</v>
      </c>
      <c r="D119" s="122">
        <f t="shared" si="21"/>
        <v>19.493496234514097</v>
      </c>
      <c r="E119" s="122">
        <f t="shared" si="21"/>
        <v>22.053791179606844</v>
      </c>
      <c r="F119" s="122">
        <f t="shared" si="21"/>
        <v>31.052803961278268</v>
      </c>
      <c r="G119" s="122">
        <f t="shared" si="21"/>
        <v>35.370294157123489</v>
      </c>
      <c r="H119" s="122">
        <f t="shared" si="21"/>
        <v>25.649782725806407</v>
      </c>
      <c r="I119" s="122">
        <f t="shared" si="21"/>
        <v>39.291717557430843</v>
      </c>
      <c r="J119" s="122">
        <f t="shared" si="21"/>
        <v>35.544939863785899</v>
      </c>
      <c r="K119" s="122">
        <f t="shared" si="21"/>
        <v>38.728133784604204</v>
      </c>
      <c r="L119" s="122">
        <f t="shared" si="21"/>
        <v>760.83225290873565</v>
      </c>
      <c r="M119" s="122">
        <f t="shared" si="21"/>
        <v>715.02966270571687</v>
      </c>
      <c r="N119" s="122">
        <f t="shared" si="21"/>
        <v>788.1749150061554</v>
      </c>
      <c r="O119" s="122">
        <f t="shared" si="21"/>
        <v>735.16795105675772</v>
      </c>
      <c r="P119" s="122">
        <f t="shared" si="21"/>
        <v>408.94085537430402</v>
      </c>
      <c r="Q119" s="122">
        <f t="shared" si="21"/>
        <v>609.76947021281489</v>
      </c>
      <c r="R119" s="122">
        <f t="shared" ref="R119:V119" si="22">SUM(R120:R121)</f>
        <v>690.10326487927148</v>
      </c>
      <c r="S119" s="122">
        <f t="shared" si="22"/>
        <v>669.47864047177995</v>
      </c>
      <c r="T119" s="122">
        <f t="shared" si="22"/>
        <v>507.74751375879936</v>
      </c>
      <c r="U119" s="122">
        <f t="shared" si="22"/>
        <v>527.44001656953924</v>
      </c>
      <c r="V119" s="122">
        <f t="shared" si="22"/>
        <v>534.4596023511948</v>
      </c>
      <c r="W119" s="122">
        <f t="shared" ref="W119" si="23">SUM(W120:W121)</f>
        <v>628.71556344985379</v>
      </c>
      <c r="DA119" s="130" t="s">
        <v>1646</v>
      </c>
    </row>
    <row r="120" spans="1:105" ht="12" customHeight="1" x14ac:dyDescent="0.25">
      <c r="A120" s="97" t="s">
        <v>204</v>
      </c>
      <c r="B120" s="98">
        <v>0.23833823021942072</v>
      </c>
      <c r="C120" s="98">
        <v>19.839797054442297</v>
      </c>
      <c r="D120" s="98">
        <v>19.408384308187998</v>
      </c>
      <c r="E120" s="98">
        <v>21.956123538417753</v>
      </c>
      <c r="F120" s="98">
        <v>30.914724094519173</v>
      </c>
      <c r="G120" s="98">
        <v>35.212805376425464</v>
      </c>
      <c r="H120" s="98">
        <v>25.536627838670583</v>
      </c>
      <c r="I120" s="98">
        <v>39.118180755708408</v>
      </c>
      <c r="J120" s="98">
        <v>35.381990940460526</v>
      </c>
      <c r="K120" s="98">
        <v>38.547697946120053</v>
      </c>
      <c r="L120" s="98">
        <v>757.36680814310307</v>
      </c>
      <c r="M120" s="98">
        <v>711.79528142157369</v>
      </c>
      <c r="N120" s="98">
        <v>784.66215907776632</v>
      </c>
      <c r="O120" s="98">
        <v>731.87983622333115</v>
      </c>
      <c r="P120" s="98">
        <v>407.09743325282</v>
      </c>
      <c r="Q120" s="98">
        <v>607.10968758956733</v>
      </c>
      <c r="R120" s="98">
        <v>687.11186586414385</v>
      </c>
      <c r="S120" s="98">
        <v>666.55396961880172</v>
      </c>
      <c r="T120" s="98">
        <v>505.45115730605693</v>
      </c>
      <c r="U120" s="98">
        <v>525.07859940766184</v>
      </c>
      <c r="V120" s="98">
        <v>532.05762873793844</v>
      </c>
      <c r="W120" s="98">
        <v>625.9336772714247</v>
      </c>
      <c r="DA120" s="63" t="s">
        <v>1647</v>
      </c>
    </row>
    <row r="121" spans="1:105" ht="12" customHeight="1" x14ac:dyDescent="0.25">
      <c r="A121" s="97" t="s">
        <v>53</v>
      </c>
      <c r="B121" s="98">
        <v>9.1731189493455634E-4</v>
      </c>
      <c r="C121" s="98">
        <v>8.5451715337113682E-2</v>
      </c>
      <c r="D121" s="98">
        <v>8.5111926326099777E-2</v>
      </c>
      <c r="E121" s="98">
        <v>9.7667641189091256E-2</v>
      </c>
      <c r="F121" s="98">
        <v>0.13807986675909684</v>
      </c>
      <c r="G121" s="98">
        <v>0.15748878069802349</v>
      </c>
      <c r="H121" s="98">
        <v>0.11315488713582564</v>
      </c>
      <c r="I121" s="98">
        <v>0.17353680172243535</v>
      </c>
      <c r="J121" s="98">
        <v>0.1629489233253737</v>
      </c>
      <c r="K121" s="98">
        <v>0.18043583848414788</v>
      </c>
      <c r="L121" s="98">
        <v>3.465444765632633</v>
      </c>
      <c r="M121" s="98">
        <v>3.2343812841431658</v>
      </c>
      <c r="N121" s="98">
        <v>3.5127559283890357</v>
      </c>
      <c r="O121" s="98">
        <v>3.2881148334265733</v>
      </c>
      <c r="P121" s="98">
        <v>1.8434221214840358</v>
      </c>
      <c r="Q121" s="98">
        <v>2.6597826232476169</v>
      </c>
      <c r="R121" s="98">
        <v>2.9913990151275711</v>
      </c>
      <c r="S121" s="98">
        <v>2.924670852978271</v>
      </c>
      <c r="T121" s="98">
        <v>2.296356452742442</v>
      </c>
      <c r="U121" s="98">
        <v>2.36141716187743</v>
      </c>
      <c r="V121" s="98">
        <v>2.4019736132563594</v>
      </c>
      <c r="W121" s="98">
        <v>2.7818861784290743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1.9441249872614492E-4</v>
      </c>
      <c r="C122" s="122">
        <f t="shared" si="24"/>
        <v>1.2783416039281704E-3</v>
      </c>
      <c r="D122" s="122">
        <f t="shared" si="24"/>
        <v>3.0269018962026792E-3</v>
      </c>
      <c r="E122" s="122">
        <f t="shared" si="24"/>
        <v>7.2053525773681081E-3</v>
      </c>
      <c r="F122" s="122">
        <f t="shared" si="24"/>
        <v>9.7787613089383406E-3</v>
      </c>
      <c r="G122" s="122">
        <f t="shared" si="24"/>
        <v>1.5132102403170485E-2</v>
      </c>
      <c r="H122" s="122">
        <f t="shared" si="24"/>
        <v>2.154867306475244E-2</v>
      </c>
      <c r="I122" s="122">
        <f t="shared" si="24"/>
        <v>3.3545561914221055E-2</v>
      </c>
      <c r="J122" s="122">
        <f t="shared" si="24"/>
        <v>4.9125378493590333E-2</v>
      </c>
      <c r="K122" s="122">
        <f t="shared" si="24"/>
        <v>0.14486426155341886</v>
      </c>
      <c r="L122" s="122">
        <f t="shared" si="24"/>
        <v>0.3198953503698741</v>
      </c>
      <c r="M122" s="122">
        <f t="shared" si="24"/>
        <v>0.42281672422665367</v>
      </c>
      <c r="N122" s="122">
        <f t="shared" si="24"/>
        <v>0.85755392656565221</v>
      </c>
      <c r="O122" s="122">
        <f t="shared" si="24"/>
        <v>0.84844033825680554</v>
      </c>
      <c r="P122" s="122">
        <f t="shared" si="24"/>
        <v>0.63195071993491958</v>
      </c>
      <c r="Q122" s="122">
        <f t="shared" si="24"/>
        <v>0.8902237276904148</v>
      </c>
      <c r="R122" s="122">
        <f t="shared" si="24"/>
        <v>0.78179193803095892</v>
      </c>
      <c r="S122" s="122">
        <f t="shared" si="24"/>
        <v>0.67094237089839237</v>
      </c>
      <c r="T122" s="122">
        <f t="shared" si="24"/>
        <v>0.55879497653854926</v>
      </c>
      <c r="U122" s="122">
        <f t="shared" si="24"/>
        <v>0.40956988304428127</v>
      </c>
      <c r="V122" s="122">
        <f t="shared" si="24"/>
        <v>0.31511045437360097</v>
      </c>
      <c r="W122" s="122">
        <f t="shared" si="24"/>
        <v>0.28929299032653355</v>
      </c>
      <c r="DA122" s="130" t="s">
        <v>1649</v>
      </c>
    </row>
    <row r="123" spans="1:105" ht="12" customHeight="1" x14ac:dyDescent="0.25">
      <c r="A123" s="97" t="s">
        <v>53</v>
      </c>
      <c r="B123" s="98">
        <v>1.9441249872614492E-4</v>
      </c>
      <c r="C123" s="98">
        <v>1.2783416039281704E-3</v>
      </c>
      <c r="D123" s="98">
        <v>3.0269018962026792E-3</v>
      </c>
      <c r="E123" s="98">
        <v>7.2053525773681081E-3</v>
      </c>
      <c r="F123" s="98">
        <v>9.7787613089383406E-3</v>
      </c>
      <c r="G123" s="98">
        <v>1.5132102403170485E-2</v>
      </c>
      <c r="H123" s="98">
        <v>2.154867306475244E-2</v>
      </c>
      <c r="I123" s="98">
        <v>3.3545561914221055E-2</v>
      </c>
      <c r="J123" s="98">
        <v>4.9125378493590333E-2</v>
      </c>
      <c r="K123" s="98">
        <v>0.14486426155341886</v>
      </c>
      <c r="L123" s="98">
        <v>0.3198953503698741</v>
      </c>
      <c r="M123" s="98">
        <v>0.42281672422665367</v>
      </c>
      <c r="N123" s="98">
        <v>0.85755392656565221</v>
      </c>
      <c r="O123" s="98">
        <v>0.84844033825680554</v>
      </c>
      <c r="P123" s="98">
        <v>0.63195071993491958</v>
      </c>
      <c r="Q123" s="98">
        <v>0.8902237276904148</v>
      </c>
      <c r="R123" s="98">
        <v>0.78179193803095892</v>
      </c>
      <c r="S123" s="98">
        <v>0.67094237089839237</v>
      </c>
      <c r="T123" s="98">
        <v>0.55879497653854926</v>
      </c>
      <c r="U123" s="98">
        <v>0.40956988304428127</v>
      </c>
      <c r="V123" s="98">
        <v>0.31511045437360097</v>
      </c>
      <c r="W123" s="98">
        <v>0.28929299032653355</v>
      </c>
      <c r="DA123" s="63" t="s">
        <v>1650</v>
      </c>
    </row>
    <row r="124" spans="1:105" ht="12" customHeight="1" x14ac:dyDescent="0.25">
      <c r="A124" s="121" t="s">
        <v>55</v>
      </c>
      <c r="B124" s="122">
        <v>0.46768415816301234</v>
      </c>
      <c r="C124" s="122">
        <v>0.88404325384277438</v>
      </c>
      <c r="D124" s="122">
        <v>1.2604297001207745</v>
      </c>
      <c r="E124" s="122">
        <v>1.7499570402529936</v>
      </c>
      <c r="F124" s="122">
        <v>2.1570071563415514</v>
      </c>
      <c r="G124" s="122">
        <v>2.64827237265966</v>
      </c>
      <c r="H124" s="122">
        <v>3.0029083708654722</v>
      </c>
      <c r="I124" s="122">
        <v>3.9788258637332707</v>
      </c>
      <c r="J124" s="122">
        <v>8.7756926083425206</v>
      </c>
      <c r="K124" s="122">
        <v>15.291733432898265</v>
      </c>
      <c r="L124" s="122">
        <v>27.02512250906106</v>
      </c>
      <c r="M124" s="122">
        <v>33.351776834436343</v>
      </c>
      <c r="N124" s="122">
        <v>41.191609306622155</v>
      </c>
      <c r="O124" s="122">
        <v>50.686521083270833</v>
      </c>
      <c r="P124" s="122">
        <v>51.132995027695756</v>
      </c>
      <c r="Q124" s="122">
        <v>59.504147857237569</v>
      </c>
      <c r="R124" s="122">
        <v>60.831542831291834</v>
      </c>
      <c r="S124" s="122">
        <v>61.53228070234627</v>
      </c>
      <c r="T124" s="122">
        <v>69.985572287016993</v>
      </c>
      <c r="U124" s="122">
        <v>86.628245177183373</v>
      </c>
      <c r="V124" s="122">
        <v>70.483427317067395</v>
      </c>
      <c r="W124" s="122">
        <v>81.456656447025395</v>
      </c>
      <c r="DA124" s="130" t="s">
        <v>1651</v>
      </c>
    </row>
    <row r="125" spans="1:105" ht="12" customHeight="1" x14ac:dyDescent="0.25">
      <c r="A125" s="97" t="s">
        <v>132</v>
      </c>
      <c r="B125" s="98">
        <v>3.4091632471746242E-4</v>
      </c>
      <c r="C125" s="98">
        <v>2.0755256671679472E-2</v>
      </c>
      <c r="D125" s="98">
        <v>2.1574343394611124E-2</v>
      </c>
      <c r="E125" s="98">
        <v>2.6616293267971925E-2</v>
      </c>
      <c r="F125" s="98">
        <v>4.0969737707300516E-2</v>
      </c>
      <c r="G125" s="98">
        <v>5.0999611446977546E-2</v>
      </c>
      <c r="H125" s="98">
        <v>4.347295622490252E-2</v>
      </c>
      <c r="I125" s="98">
        <v>8.0343592865742594E-2</v>
      </c>
      <c r="J125" s="98">
        <v>7.1812558302672649E-2</v>
      </c>
      <c r="K125" s="98">
        <v>7.9118856062043774E-2</v>
      </c>
      <c r="L125" s="98">
        <v>1.4145740311385686</v>
      </c>
      <c r="M125" s="98">
        <v>1.5370801936341654</v>
      </c>
      <c r="N125" s="98">
        <v>1.8391139841313979</v>
      </c>
      <c r="O125" s="98">
        <v>1.6071784982078212</v>
      </c>
      <c r="P125" s="98">
        <v>1.1989904239815643</v>
      </c>
      <c r="Q125" s="98">
        <v>1.9552067463206004</v>
      </c>
      <c r="R125" s="98">
        <v>2.607117923156169</v>
      </c>
      <c r="S125" s="98">
        <v>2.5135972082767641</v>
      </c>
      <c r="T125" s="98">
        <v>21.091630727850614</v>
      </c>
      <c r="U125" s="98">
        <v>48.253941301306142</v>
      </c>
      <c r="V125" s="98">
        <v>48.193826411099963</v>
      </c>
      <c r="W125" s="98">
        <v>58.191118479949523</v>
      </c>
      <c r="DA125" s="63" t="s">
        <v>1652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4.3468593068757468E-3</v>
      </c>
      <c r="M126" s="98">
        <v>3.7653789868245103E-3</v>
      </c>
      <c r="N126" s="98">
        <v>4.3012064229310133E-3</v>
      </c>
      <c r="O126" s="98">
        <v>3.7915962027588635E-3</v>
      </c>
      <c r="P126" s="98">
        <v>2.4868034131160675E-3</v>
      </c>
      <c r="Q126" s="98">
        <v>3.2404977817243842E-3</v>
      </c>
      <c r="R126" s="98">
        <v>2.4509544407234967E-3</v>
      </c>
      <c r="S126" s="98">
        <v>2.2789371021027655E-3</v>
      </c>
      <c r="T126" s="98">
        <v>3.5774767877063643E-2</v>
      </c>
      <c r="U126" s="98">
        <v>9.015764394269854E-2</v>
      </c>
      <c r="V126" s="98">
        <v>0.10315780321071555</v>
      </c>
      <c r="W126" s="98">
        <v>9.3621215900721505E-2</v>
      </c>
      <c r="DA126" s="63" t="s">
        <v>1653</v>
      </c>
    </row>
    <row r="127" spans="1:105" ht="12" customHeight="1" x14ac:dyDescent="0.25">
      <c r="A127" s="100" t="s">
        <v>204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</v>
      </c>
      <c r="L127" s="101">
        <v>2.0314957467046802E-3</v>
      </c>
      <c r="M127" s="101">
        <v>1.5858644570833553E-3</v>
      </c>
      <c r="N127" s="101">
        <v>1.8955690687312635E-3</v>
      </c>
      <c r="O127" s="101">
        <v>1.804546454393794E-3</v>
      </c>
      <c r="P127" s="101">
        <v>1.0802382206924338E-3</v>
      </c>
      <c r="Q127" s="101">
        <v>1.4188388518433001E-3</v>
      </c>
      <c r="R127" s="101">
        <v>1.0792680160866912E-3</v>
      </c>
      <c r="S127" s="101">
        <v>7.3354552088540875E-4</v>
      </c>
      <c r="T127" s="101">
        <v>1.4219704699375762E-2</v>
      </c>
      <c r="U127" s="101">
        <v>3.3533619874645121E-2</v>
      </c>
      <c r="V127" s="101">
        <v>3.871395385656641E-2</v>
      </c>
      <c r="W127" s="101">
        <v>3.4734199901367863E-2</v>
      </c>
      <c r="DA127" s="131" t="s">
        <v>1654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0</v>
      </c>
      <c r="L128" s="104">
        <v>2.3153635601710662E-3</v>
      </c>
      <c r="M128" s="104">
        <v>2.179514529741155E-3</v>
      </c>
      <c r="N128" s="104">
        <v>2.4056373541997502E-3</v>
      </c>
      <c r="O128" s="104">
        <v>1.9870497483650694E-3</v>
      </c>
      <c r="P128" s="104">
        <v>1.4065651924236337E-3</v>
      </c>
      <c r="Q128" s="104">
        <v>1.8216589298810843E-3</v>
      </c>
      <c r="R128" s="104">
        <v>1.3716864246368053E-3</v>
      </c>
      <c r="S128" s="104">
        <v>1.5453915812173569E-3</v>
      </c>
      <c r="T128" s="104">
        <v>2.1555063177687885E-2</v>
      </c>
      <c r="U128" s="104">
        <v>5.6624024068053426E-2</v>
      </c>
      <c r="V128" s="104">
        <v>6.4443849354149138E-2</v>
      </c>
      <c r="W128" s="104">
        <v>5.8887015999353649E-2</v>
      </c>
      <c r="DA128" s="132" t="s">
        <v>1655</v>
      </c>
    </row>
    <row r="129" spans="1:105" ht="12" customHeight="1" x14ac:dyDescent="0.25">
      <c r="A129" s="106" t="s">
        <v>124</v>
      </c>
      <c r="B129" s="101">
        <v>5.7993043017181098E-2</v>
      </c>
      <c r="C129" s="101">
        <v>0.28700287212644987</v>
      </c>
      <c r="D129" s="101">
        <v>0.37522269551936949</v>
      </c>
      <c r="E129" s="101">
        <v>0.4613372558108621</v>
      </c>
      <c r="F129" s="101">
        <v>0.52131381770697505</v>
      </c>
      <c r="G129" s="101">
        <v>0.5754664299786697</v>
      </c>
      <c r="H129" s="101">
        <v>0.60354271091236578</v>
      </c>
      <c r="I129" s="101">
        <v>0.65653074478800399</v>
      </c>
      <c r="J129" s="101">
        <v>0.99250017383519951</v>
      </c>
      <c r="K129" s="101">
        <v>1.3254231535086514</v>
      </c>
      <c r="L129" s="101">
        <v>1.6747375395233921</v>
      </c>
      <c r="M129" s="101">
        <v>1.8393037663875051</v>
      </c>
      <c r="N129" s="101">
        <v>1.9509498279736837</v>
      </c>
      <c r="O129" s="101">
        <v>2.0296816324270712</v>
      </c>
      <c r="P129" s="101">
        <v>2.063420112769188</v>
      </c>
      <c r="Q129" s="101">
        <v>2.0872982086752967</v>
      </c>
      <c r="R129" s="101">
        <v>2.0862519551299963</v>
      </c>
      <c r="S129" s="101">
        <v>2.2884909321860945</v>
      </c>
      <c r="T129" s="101">
        <v>2.0352347095722578</v>
      </c>
      <c r="U129" s="101">
        <v>1.2273007975078496</v>
      </c>
      <c r="V129" s="101">
        <v>1.0103704827364912</v>
      </c>
      <c r="W129" s="101">
        <v>1.0193933401700443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7.3139732375899179E-3</v>
      </c>
      <c r="M130" s="104">
        <v>7.1505753934524071E-3</v>
      </c>
      <c r="N130" s="104">
        <v>6.9994788390326211E-3</v>
      </c>
      <c r="O130" s="104">
        <v>7.1213802548922758E-3</v>
      </c>
      <c r="P130" s="104">
        <v>6.318925822335909E-3</v>
      </c>
      <c r="Q130" s="104">
        <v>6.1088415278269317E-3</v>
      </c>
      <c r="R130" s="104">
        <v>5.8791166047001114E-3</v>
      </c>
      <c r="S130" s="104">
        <v>4.5847891370206732E-3</v>
      </c>
      <c r="T130" s="104">
        <v>1.0224245601644939E-3</v>
      </c>
      <c r="U130" s="104">
        <v>8.3938136622024873E-4</v>
      </c>
      <c r="V130" s="104">
        <v>1.1263380268655306E-3</v>
      </c>
      <c r="W130" s="104">
        <v>1.3264437944762854E-3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3.6549508445222947E-3</v>
      </c>
      <c r="M131" s="98">
        <v>3.2525651575339384E-3</v>
      </c>
      <c r="N131" s="98">
        <v>3.3170827107576011E-3</v>
      </c>
      <c r="O131" s="98">
        <v>3.6226177138867126E-3</v>
      </c>
      <c r="P131" s="98">
        <v>2.9488033855742304E-3</v>
      </c>
      <c r="Q131" s="98">
        <v>2.8650898005737999E-3</v>
      </c>
      <c r="R131" s="98">
        <v>2.7539726806686477E-3</v>
      </c>
      <c r="S131" s="98">
        <v>1.9283599799495891E-3</v>
      </c>
      <c r="T131" s="98">
        <v>3.6694540861140787E-4</v>
      </c>
      <c r="U131" s="98">
        <v>2.8555877114821759E-4</v>
      </c>
      <c r="V131" s="98">
        <v>3.8805327394164245E-4</v>
      </c>
      <c r="W131" s="98">
        <v>4.5263360528430209E-4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3.6590223930676236E-3</v>
      </c>
      <c r="M132" s="98">
        <v>3.8980102359184683E-3</v>
      </c>
      <c r="N132" s="98">
        <v>3.6823961282750196E-3</v>
      </c>
      <c r="O132" s="98">
        <v>3.4987625410055627E-3</v>
      </c>
      <c r="P132" s="98">
        <v>3.3701224367616786E-3</v>
      </c>
      <c r="Q132" s="98">
        <v>3.2437517272531319E-3</v>
      </c>
      <c r="R132" s="98">
        <v>3.1251439240314633E-3</v>
      </c>
      <c r="S132" s="98">
        <v>2.6564291570710845E-3</v>
      </c>
      <c r="T132" s="98">
        <v>6.554791515530861E-4</v>
      </c>
      <c r="U132" s="98">
        <v>5.5382259507203108E-4</v>
      </c>
      <c r="V132" s="98">
        <v>7.3828475292388813E-4</v>
      </c>
      <c r="W132" s="98">
        <v>8.738101891919833E-4</v>
      </c>
      <c r="DA132" s="63" t="s">
        <v>1659</v>
      </c>
    </row>
    <row r="133" spans="1:105" ht="12" customHeight="1" x14ac:dyDescent="0.25">
      <c r="A133" s="106" t="s">
        <v>122</v>
      </c>
      <c r="B133" s="101">
        <v>0.40935019882111379</v>
      </c>
      <c r="C133" s="101">
        <v>0.57628512504464502</v>
      </c>
      <c r="D133" s="101">
        <v>0.86363266120679394</v>
      </c>
      <c r="E133" s="101">
        <v>1.2620034911741596</v>
      </c>
      <c r="F133" s="101">
        <v>1.5947236009272761</v>
      </c>
      <c r="G133" s="101">
        <v>2.0218063312340129</v>
      </c>
      <c r="H133" s="101">
        <v>2.355892703728204</v>
      </c>
      <c r="I133" s="101">
        <v>3.2419515260795242</v>
      </c>
      <c r="J133" s="101">
        <v>7.7113798762046493</v>
      </c>
      <c r="K133" s="101">
        <v>13.88719142332757</v>
      </c>
      <c r="L133" s="101">
        <v>16.880667393214981</v>
      </c>
      <c r="M133" s="101">
        <v>22.406991914205832</v>
      </c>
      <c r="N133" s="101">
        <v>29.117908069502658</v>
      </c>
      <c r="O133" s="101">
        <v>37.195505455123914</v>
      </c>
      <c r="P133" s="101">
        <v>40.078630804219394</v>
      </c>
      <c r="Q133" s="101">
        <v>47.441773887855376</v>
      </c>
      <c r="R133" s="101">
        <v>48.043484181397787</v>
      </c>
      <c r="S133" s="101">
        <v>48.063238795410193</v>
      </c>
      <c r="T133" s="101">
        <v>41.907876063222922</v>
      </c>
      <c r="U133" s="101">
        <v>32.062613469831568</v>
      </c>
      <c r="V133" s="101">
        <v>17.009393501301329</v>
      </c>
      <c r="W133" s="101">
        <v>18.095915974172417</v>
      </c>
      <c r="DA133" s="131" t="s">
        <v>1660</v>
      </c>
    </row>
    <row r="134" spans="1:105" ht="12" customHeight="1" x14ac:dyDescent="0.25">
      <c r="A134" s="107" t="s">
        <v>121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7.0434827126396513</v>
      </c>
      <c r="M134" s="104">
        <v>7.5574850058285632</v>
      </c>
      <c r="N134" s="104">
        <v>8.2723367397524523</v>
      </c>
      <c r="O134" s="104">
        <v>9.8432425210543784</v>
      </c>
      <c r="P134" s="104">
        <v>7.7831479574901543</v>
      </c>
      <c r="Q134" s="104">
        <v>8.0105196750767451</v>
      </c>
      <c r="R134" s="104">
        <v>8.0863587005624566</v>
      </c>
      <c r="S134" s="104">
        <v>8.660090040234099</v>
      </c>
      <c r="T134" s="104">
        <v>4.9140335939339614</v>
      </c>
      <c r="U134" s="104">
        <v>4.9933925832288963</v>
      </c>
      <c r="V134" s="104">
        <v>4.1655527806920336</v>
      </c>
      <c r="W134" s="104">
        <v>4.0552809930382114</v>
      </c>
      <c r="DA134" s="132" t="s">
        <v>1661</v>
      </c>
    </row>
    <row r="135" spans="1:105" ht="12" customHeight="1" x14ac:dyDescent="0.25">
      <c r="A135" s="108" t="s">
        <v>53</v>
      </c>
      <c r="B135" s="98">
        <v>0</v>
      </c>
      <c r="C135" s="98">
        <v>0</v>
      </c>
      <c r="D135" s="98">
        <v>0</v>
      </c>
      <c r="E135" s="98">
        <v>0</v>
      </c>
      <c r="F135" s="98">
        <v>0</v>
      </c>
      <c r="G135" s="98">
        <v>0</v>
      </c>
      <c r="H135" s="98">
        <v>0</v>
      </c>
      <c r="I135" s="98">
        <v>0</v>
      </c>
      <c r="J135" s="98">
        <v>0</v>
      </c>
      <c r="K135" s="98">
        <v>0</v>
      </c>
      <c r="L135" s="98">
        <v>3.4160908796487957</v>
      </c>
      <c r="M135" s="98">
        <v>3.3087555849085533</v>
      </c>
      <c r="N135" s="98">
        <v>3.7749409948549366</v>
      </c>
      <c r="O135" s="98">
        <v>4.8495994877364508</v>
      </c>
      <c r="P135" s="98">
        <v>3.4905331854673594</v>
      </c>
      <c r="Q135" s="98">
        <v>3.6338447750724363</v>
      </c>
      <c r="R135" s="98">
        <v>3.6747681036133697</v>
      </c>
      <c r="S135" s="98">
        <v>3.5371148738211331</v>
      </c>
      <c r="T135" s="98">
        <v>2.0116881740101795</v>
      </c>
      <c r="U135" s="98">
        <v>1.9337778576900417</v>
      </c>
      <c r="V135" s="98">
        <v>1.6252426920569005</v>
      </c>
      <c r="W135" s="98">
        <v>1.5709041408433571</v>
      </c>
      <c r="DA135" s="63" t="s">
        <v>1662</v>
      </c>
    </row>
    <row r="136" spans="1:105" ht="12" customHeight="1" x14ac:dyDescent="0.25">
      <c r="A136" s="108" t="s">
        <v>52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3.6273918329908561</v>
      </c>
      <c r="M136" s="98">
        <v>4.2487294209200099</v>
      </c>
      <c r="N136" s="98">
        <v>4.4973957448975153</v>
      </c>
      <c r="O136" s="98">
        <v>4.9936430333179276</v>
      </c>
      <c r="P136" s="98">
        <v>4.2926147720227954</v>
      </c>
      <c r="Q136" s="98">
        <v>4.3766749000043088</v>
      </c>
      <c r="R136" s="98">
        <v>4.4115905969490861</v>
      </c>
      <c r="S136" s="98">
        <v>5.1229751664129664</v>
      </c>
      <c r="T136" s="98">
        <v>2.9023454199237815</v>
      </c>
      <c r="U136" s="98">
        <v>3.0596147255388542</v>
      </c>
      <c r="V136" s="98">
        <v>2.5403100886351329</v>
      </c>
      <c r="W136" s="98">
        <v>2.4843768521948548</v>
      </c>
      <c r="DA136" s="63" t="s">
        <v>1663</v>
      </c>
    </row>
    <row r="137" spans="1:105" ht="12" customHeight="1" x14ac:dyDescent="0.25">
      <c r="A137" s="121" t="s">
        <v>54</v>
      </c>
      <c r="B137" s="122">
        <v>8.9602989569463568E-2</v>
      </c>
      <c r="C137" s="122">
        <v>0.23304826004097037</v>
      </c>
      <c r="D137" s="122">
        <v>0.29655570641936813</v>
      </c>
      <c r="E137" s="122">
        <v>0.44437616915062822</v>
      </c>
      <c r="F137" s="122">
        <v>0.5963568190726054</v>
      </c>
      <c r="G137" s="122">
        <v>0.71894577951295247</v>
      </c>
      <c r="H137" s="122">
        <v>0.72083824591366086</v>
      </c>
      <c r="I137" s="122">
        <v>1.0009955158449653</v>
      </c>
      <c r="J137" s="122">
        <v>1.9901009065558832</v>
      </c>
      <c r="K137" s="122">
        <v>3.9445592076488381</v>
      </c>
      <c r="L137" s="122">
        <v>7.9162694721614368</v>
      </c>
      <c r="M137" s="122">
        <v>10.089788780719312</v>
      </c>
      <c r="N137" s="122">
        <v>11.543647542077075</v>
      </c>
      <c r="O137" s="122">
        <v>11.229595703305908</v>
      </c>
      <c r="P137" s="122">
        <v>12.40315984270118</v>
      </c>
      <c r="Q137" s="122">
        <v>13.56896976579216</v>
      </c>
      <c r="R137" s="122">
        <v>14.302551761543645</v>
      </c>
      <c r="S137" s="122">
        <v>16.400405182252015</v>
      </c>
      <c r="T137" s="122">
        <v>14.763071453867802</v>
      </c>
      <c r="U137" s="122">
        <v>14.917743732843622</v>
      </c>
      <c r="V137" s="122">
        <v>15.253421661349041</v>
      </c>
      <c r="W137" s="122">
        <v>17.918984566784932</v>
      </c>
      <c r="DA137" s="130" t="s">
        <v>1664</v>
      </c>
    </row>
    <row r="138" spans="1:105" ht="12" customHeight="1" x14ac:dyDescent="0.25">
      <c r="A138" s="97" t="s">
        <v>207</v>
      </c>
      <c r="B138" s="98">
        <v>1.858577550879387E-4</v>
      </c>
      <c r="C138" s="98">
        <v>1.1416734457822944E-2</v>
      </c>
      <c r="D138" s="98">
        <v>1.2087780059692304E-2</v>
      </c>
      <c r="E138" s="98">
        <v>1.4938586199061164E-2</v>
      </c>
      <c r="F138" s="98">
        <v>2.2638068031490589E-2</v>
      </c>
      <c r="G138" s="98">
        <v>2.8026482462886946E-2</v>
      </c>
      <c r="H138" s="98">
        <v>2.4198431243809417E-2</v>
      </c>
      <c r="I138" s="98">
        <v>4.3866021159298704E-2</v>
      </c>
      <c r="J138" s="98">
        <v>3.871584775441668E-2</v>
      </c>
      <c r="K138" s="98">
        <v>4.2314754137743361E-2</v>
      </c>
      <c r="L138" s="98">
        <v>0.74650894394086875</v>
      </c>
      <c r="M138" s="98">
        <v>0.81532165189138139</v>
      </c>
      <c r="N138" s="98">
        <v>0.97172388838042434</v>
      </c>
      <c r="O138" s="98">
        <v>0.87859259787100707</v>
      </c>
      <c r="P138" s="98">
        <v>0.60670932659435528</v>
      </c>
      <c r="Q138" s="98">
        <v>0.94606859654151076</v>
      </c>
      <c r="R138" s="98">
        <v>1.2611063341931785</v>
      </c>
      <c r="S138" s="98">
        <v>1.2396102034967045</v>
      </c>
      <c r="T138" s="98">
        <v>1.4251934651762648</v>
      </c>
      <c r="U138" s="98">
        <v>1.5095060666857802</v>
      </c>
      <c r="V138" s="98">
        <v>1.5118945256520482</v>
      </c>
      <c r="W138" s="98">
        <v>1.54055603324735</v>
      </c>
      <c r="DA138" s="63" t="s">
        <v>1665</v>
      </c>
    </row>
    <row r="139" spans="1:105" ht="12" customHeight="1" x14ac:dyDescent="0.25">
      <c r="A139" s="97" t="s">
        <v>50</v>
      </c>
      <c r="B139" s="98">
        <v>7.1259675947886094E-3</v>
      </c>
      <c r="C139" s="98">
        <v>2.0046668063288878E-2</v>
      </c>
      <c r="D139" s="98">
        <v>2.5109988538010743E-2</v>
      </c>
      <c r="E139" s="98">
        <v>2.9025680334672933E-2</v>
      </c>
      <c r="F139" s="98">
        <v>3.9879810870132933E-2</v>
      </c>
      <c r="G139" s="98">
        <v>5.4381465138571949E-2</v>
      </c>
      <c r="H139" s="98">
        <v>5.8439508621868107E-2</v>
      </c>
      <c r="I139" s="98">
        <v>7.6762515039428575E-2</v>
      </c>
      <c r="J139" s="98">
        <v>0.21199009964343818</v>
      </c>
      <c r="K139" s="98">
        <v>0.36457253018762248</v>
      </c>
      <c r="L139" s="98">
        <v>0.54389412217549715</v>
      </c>
      <c r="M139" s="98">
        <v>0.65210202372560144</v>
      </c>
      <c r="N139" s="98">
        <v>0.70478509648421017</v>
      </c>
      <c r="O139" s="98">
        <v>0.68921567018541163</v>
      </c>
      <c r="P139" s="98">
        <v>0.70370245229670259</v>
      </c>
      <c r="Q139" s="98">
        <v>0.71448573332770815</v>
      </c>
      <c r="R139" s="98">
        <v>0.70258795124275752</v>
      </c>
      <c r="S139" s="98">
        <v>0.61192668479618428</v>
      </c>
      <c r="T139" s="98">
        <v>0.23625911109937142</v>
      </c>
      <c r="U139" s="98">
        <v>0.45195314521679403</v>
      </c>
      <c r="V139" s="98">
        <v>0.2677624040860006</v>
      </c>
      <c r="W139" s="98">
        <v>0.64176001260479665</v>
      </c>
      <c r="DA139" s="63" t="s">
        <v>1666</v>
      </c>
    </row>
    <row r="140" spans="1:105" ht="12" customHeight="1" x14ac:dyDescent="0.25">
      <c r="A140" s="109" t="s">
        <v>120</v>
      </c>
      <c r="B140" s="33">
        <v>8.2291164219587015E-2</v>
      </c>
      <c r="C140" s="33">
        <v>0.20158485751985855</v>
      </c>
      <c r="D140" s="33">
        <v>0.25935793782166505</v>
      </c>
      <c r="E140" s="33">
        <v>0.40041190261689413</v>
      </c>
      <c r="F140" s="33">
        <v>0.53383894017098188</v>
      </c>
      <c r="G140" s="33">
        <v>0.6365378319114936</v>
      </c>
      <c r="H140" s="33">
        <v>0.63820030604798328</v>
      </c>
      <c r="I140" s="33">
        <v>0.880366979646238</v>
      </c>
      <c r="J140" s="33">
        <v>1.7393949591580284</v>
      </c>
      <c r="K140" s="33">
        <v>3.5376719233234724</v>
      </c>
      <c r="L140" s="33">
        <v>6.6258664060450707</v>
      </c>
      <c r="M140" s="33">
        <v>8.6223651051023289</v>
      </c>
      <c r="N140" s="33">
        <v>9.8671385572124404</v>
      </c>
      <c r="O140" s="33">
        <v>9.6617874352494884</v>
      </c>
      <c r="P140" s="33">
        <v>11.092748063810122</v>
      </c>
      <c r="Q140" s="33">
        <v>11.90841543592294</v>
      </c>
      <c r="R140" s="33">
        <v>12.338857476107709</v>
      </c>
      <c r="S140" s="33">
        <v>14.548868293959126</v>
      </c>
      <c r="T140" s="33">
        <v>13.101618877592166</v>
      </c>
      <c r="U140" s="33">
        <v>12.956284520941049</v>
      </c>
      <c r="V140" s="33">
        <v>13.473764731610991</v>
      </c>
      <c r="W140" s="33">
        <v>15.736668520932787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0.41275515168399207</v>
      </c>
      <c r="C142" s="117">
        <f t="shared" si="25"/>
        <v>9.5933313239942954</v>
      </c>
      <c r="D142" s="117">
        <f t="shared" si="25"/>
        <v>10.027901309603431</v>
      </c>
      <c r="E142" s="117">
        <f t="shared" si="25"/>
        <v>11.946940529882879</v>
      </c>
      <c r="F142" s="117">
        <f t="shared" si="25"/>
        <v>16.969027231100782</v>
      </c>
      <c r="G142" s="117">
        <f t="shared" si="25"/>
        <v>19.814834257878267</v>
      </c>
      <c r="H142" s="117">
        <f t="shared" si="25"/>
        <v>15.319809897919118</v>
      </c>
      <c r="I142" s="117">
        <f t="shared" si="25"/>
        <v>23.450405868921109</v>
      </c>
      <c r="J142" s="117">
        <f t="shared" si="25"/>
        <v>26.048202306551875</v>
      </c>
      <c r="K142" s="117">
        <f t="shared" si="25"/>
        <v>33.948608710477437</v>
      </c>
      <c r="L142" s="117">
        <f t="shared" si="25"/>
        <v>460.95538616219505</v>
      </c>
      <c r="M142" s="117">
        <f t="shared" si="25"/>
        <v>442.75675656182466</v>
      </c>
      <c r="N142" s="117">
        <f t="shared" si="25"/>
        <v>494.20901348836884</v>
      </c>
      <c r="O142" s="117">
        <f t="shared" si="25"/>
        <v>469.7085285856752</v>
      </c>
      <c r="P142" s="117">
        <f t="shared" si="25"/>
        <v>280.99813739834565</v>
      </c>
      <c r="Q142" s="117">
        <f t="shared" si="25"/>
        <v>405.72715978588076</v>
      </c>
      <c r="R142" s="117">
        <f t="shared" ref="R142:V142" si="26">R143+R146+R148+R161</f>
        <v>456.03037877799522</v>
      </c>
      <c r="S142" s="117">
        <f t="shared" si="26"/>
        <v>448.35071521948004</v>
      </c>
      <c r="T142" s="117">
        <f t="shared" si="26"/>
        <v>359.24920804281783</v>
      </c>
      <c r="U142" s="117">
        <f t="shared" si="26"/>
        <v>384.20120799076886</v>
      </c>
      <c r="V142" s="117">
        <f t="shared" si="26"/>
        <v>380.24890338042474</v>
      </c>
      <c r="W142" s="117">
        <f t="shared" ref="W142" si="27">W143+W146+W148+W161</f>
        <v>451.78518301149921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9.4306738473890289E-2</v>
      </c>
      <c r="C143" s="122">
        <f t="shared" si="28"/>
        <v>8.9439190336044359</v>
      </c>
      <c r="D143" s="122">
        <f t="shared" si="28"/>
        <v>9.1165393435637725</v>
      </c>
      <c r="E143" s="122">
        <f t="shared" si="28"/>
        <v>10.63896358188541</v>
      </c>
      <c r="F143" s="122">
        <f t="shared" si="28"/>
        <v>15.310981051193256</v>
      </c>
      <c r="G143" s="122">
        <f t="shared" si="28"/>
        <v>17.771643233275451</v>
      </c>
      <c r="H143" s="122">
        <f t="shared" si="28"/>
        <v>13.051515333822943</v>
      </c>
      <c r="I143" s="122">
        <f t="shared" si="28"/>
        <v>20.379826231039345</v>
      </c>
      <c r="J143" s="122">
        <f t="shared" si="28"/>
        <v>19.415031489498624</v>
      </c>
      <c r="K143" s="122">
        <f t="shared" si="28"/>
        <v>21.771437643931883</v>
      </c>
      <c r="L143" s="122">
        <f t="shared" si="28"/>
        <v>436.95243500745005</v>
      </c>
      <c r="M143" s="122">
        <f t="shared" si="28"/>
        <v>412.79840832784339</v>
      </c>
      <c r="N143" s="122">
        <f t="shared" si="28"/>
        <v>457.07373606602135</v>
      </c>
      <c r="O143" s="122">
        <f t="shared" si="28"/>
        <v>426.88112346023172</v>
      </c>
      <c r="P143" s="122">
        <f t="shared" si="28"/>
        <v>237.60885718563438</v>
      </c>
      <c r="Q143" s="122">
        <f t="shared" si="28"/>
        <v>355.09616260218661</v>
      </c>
      <c r="R143" s="122">
        <f t="shared" ref="R143:V143" si="29">SUM(R144:R145)</f>
        <v>403.51010034648226</v>
      </c>
      <c r="S143" s="122">
        <f t="shared" si="29"/>
        <v>392.67696683851335</v>
      </c>
      <c r="T143" s="122">
        <f t="shared" si="29"/>
        <v>298.23387721876037</v>
      </c>
      <c r="U143" s="122">
        <f t="shared" si="29"/>
        <v>310.17884115637708</v>
      </c>
      <c r="V143" s="122">
        <f t="shared" si="29"/>
        <v>316.48988031258119</v>
      </c>
      <c r="W143" s="122">
        <f t="shared" ref="W143" si="30">SUM(W144:W145)</f>
        <v>377.74679590190698</v>
      </c>
      <c r="DA143" s="130" t="s">
        <v>1814</v>
      </c>
    </row>
    <row r="144" spans="1:105" ht="12" customHeight="1" x14ac:dyDescent="0.25">
      <c r="A144" s="97" t="s">
        <v>204</v>
      </c>
      <c r="B144" s="98">
        <v>9.3389426578955728E-2</v>
      </c>
      <c r="C144" s="98">
        <v>8.8584673182673228</v>
      </c>
      <c r="D144" s="98">
        <v>9.0314274172376727</v>
      </c>
      <c r="E144" s="98">
        <v>10.541295940696319</v>
      </c>
      <c r="F144" s="98">
        <v>15.172901184434158</v>
      </c>
      <c r="G144" s="98">
        <v>17.614154452577427</v>
      </c>
      <c r="H144" s="98">
        <v>12.938360446687117</v>
      </c>
      <c r="I144" s="98">
        <v>20.206289429316911</v>
      </c>
      <c r="J144" s="98">
        <v>19.25208256617325</v>
      </c>
      <c r="K144" s="98">
        <v>21.591001805447736</v>
      </c>
      <c r="L144" s="98">
        <v>433.48699024181741</v>
      </c>
      <c r="M144" s="98">
        <v>409.56402704370021</v>
      </c>
      <c r="N144" s="98">
        <v>453.56098013763233</v>
      </c>
      <c r="O144" s="98">
        <v>423.59300862680516</v>
      </c>
      <c r="P144" s="98">
        <v>235.76543506415035</v>
      </c>
      <c r="Q144" s="98">
        <v>352.43637997893899</v>
      </c>
      <c r="R144" s="98">
        <v>400.51870133135469</v>
      </c>
      <c r="S144" s="98">
        <v>389.75229598553506</v>
      </c>
      <c r="T144" s="98">
        <v>295.93752076601794</v>
      </c>
      <c r="U144" s="98">
        <v>307.81742399449962</v>
      </c>
      <c r="V144" s="98">
        <v>314.08790669932483</v>
      </c>
      <c r="W144" s="98">
        <v>374.96490972347789</v>
      </c>
      <c r="DA144" s="63" t="s">
        <v>1815</v>
      </c>
    </row>
    <row r="145" spans="1:105" ht="12" customHeight="1" x14ac:dyDescent="0.25">
      <c r="A145" s="97" t="s">
        <v>53</v>
      </c>
      <c r="B145" s="98">
        <v>9.1731189493455634E-4</v>
      </c>
      <c r="C145" s="98">
        <v>8.5451715337113682E-2</v>
      </c>
      <c r="D145" s="98">
        <v>8.5111926326099777E-2</v>
      </c>
      <c r="E145" s="98">
        <v>9.7667641189091256E-2</v>
      </c>
      <c r="F145" s="98">
        <v>0.13807986675909684</v>
      </c>
      <c r="G145" s="98">
        <v>0.15748878069802349</v>
      </c>
      <c r="H145" s="98">
        <v>0.11315488713582564</v>
      </c>
      <c r="I145" s="98">
        <v>0.17353680172243535</v>
      </c>
      <c r="J145" s="98">
        <v>0.1629489233253737</v>
      </c>
      <c r="K145" s="98">
        <v>0.18043583848414788</v>
      </c>
      <c r="L145" s="98">
        <v>3.465444765632633</v>
      </c>
      <c r="M145" s="98">
        <v>3.2343812841431658</v>
      </c>
      <c r="N145" s="98">
        <v>3.5127559283890357</v>
      </c>
      <c r="O145" s="98">
        <v>3.2881148334265733</v>
      </c>
      <c r="P145" s="98">
        <v>1.8434221214840358</v>
      </c>
      <c r="Q145" s="98">
        <v>2.6597826232476169</v>
      </c>
      <c r="R145" s="98">
        <v>2.9913990151275711</v>
      </c>
      <c r="S145" s="98">
        <v>2.924670852978271</v>
      </c>
      <c r="T145" s="98">
        <v>2.296356452742442</v>
      </c>
      <c r="U145" s="98">
        <v>2.36141716187743</v>
      </c>
      <c r="V145" s="98">
        <v>2.4019736132563594</v>
      </c>
      <c r="W145" s="98">
        <v>2.7818861784290743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3.268635784474928E-4</v>
      </c>
      <c r="C146" s="122">
        <f t="shared" si="31"/>
        <v>2.724544378113705E-3</v>
      </c>
      <c r="D146" s="122">
        <f t="shared" si="31"/>
        <v>6.6842022456200054E-3</v>
      </c>
      <c r="E146" s="122">
        <f t="shared" si="31"/>
        <v>1.6445362966566054E-2</v>
      </c>
      <c r="F146" s="122">
        <f t="shared" si="31"/>
        <v>2.2756998506695818E-2</v>
      </c>
      <c r="G146" s="122">
        <f t="shared" si="31"/>
        <v>3.5993847982803147E-2</v>
      </c>
      <c r="H146" s="122">
        <f t="shared" si="31"/>
        <v>5.2079427413027027E-2</v>
      </c>
      <c r="I146" s="122">
        <f t="shared" si="31"/>
        <v>8.3104393645956842E-2</v>
      </c>
      <c r="J146" s="122">
        <f t="shared" si="31"/>
        <v>0.12751658533796673</v>
      </c>
      <c r="K146" s="122">
        <f t="shared" si="31"/>
        <v>0.39382696374558257</v>
      </c>
      <c r="L146" s="122">
        <f t="shared" si="31"/>
        <v>0.89133876526523437</v>
      </c>
      <c r="M146" s="122">
        <f t="shared" si="31"/>
        <v>1.201234602497939</v>
      </c>
      <c r="N146" s="122">
        <f t="shared" si="31"/>
        <v>2.4904761816408851</v>
      </c>
      <c r="O146" s="122">
        <f t="shared" si="31"/>
        <v>2.4956431023726955</v>
      </c>
      <c r="P146" s="122">
        <f t="shared" si="31"/>
        <v>1.8780526884949977</v>
      </c>
      <c r="Q146" s="122">
        <f t="shared" si="31"/>
        <v>2.6801896411895489</v>
      </c>
      <c r="R146" s="122">
        <f t="shared" si="31"/>
        <v>2.4018180234900592</v>
      </c>
      <c r="S146" s="122">
        <f t="shared" si="31"/>
        <v>2.1279804470458101</v>
      </c>
      <c r="T146" s="122">
        <f t="shared" si="31"/>
        <v>1.8378522763032261</v>
      </c>
      <c r="U146" s="122">
        <f t="shared" si="31"/>
        <v>1.3944173107221738</v>
      </c>
      <c r="V146" s="122">
        <f t="shared" si="31"/>
        <v>1.1150589666815114</v>
      </c>
      <c r="W146" s="122">
        <f t="shared" si="31"/>
        <v>1.0511278811541629</v>
      </c>
      <c r="DA146" s="130" t="s">
        <v>1817</v>
      </c>
    </row>
    <row r="147" spans="1:105" ht="12" customHeight="1" x14ac:dyDescent="0.25">
      <c r="A147" s="97" t="s">
        <v>53</v>
      </c>
      <c r="B147" s="98">
        <v>3.268635784474928E-4</v>
      </c>
      <c r="C147" s="98">
        <v>2.724544378113705E-3</v>
      </c>
      <c r="D147" s="98">
        <v>6.6842022456200054E-3</v>
      </c>
      <c r="E147" s="98">
        <v>1.6445362966566054E-2</v>
      </c>
      <c r="F147" s="98">
        <v>2.2756998506695818E-2</v>
      </c>
      <c r="G147" s="98">
        <v>3.5993847982803147E-2</v>
      </c>
      <c r="H147" s="98">
        <v>5.2079427413027027E-2</v>
      </c>
      <c r="I147" s="98">
        <v>8.3104393645956842E-2</v>
      </c>
      <c r="J147" s="98">
        <v>0.12751658533796673</v>
      </c>
      <c r="K147" s="98">
        <v>0.39382696374558257</v>
      </c>
      <c r="L147" s="98">
        <v>0.89133876526523437</v>
      </c>
      <c r="M147" s="98">
        <v>1.201234602497939</v>
      </c>
      <c r="N147" s="98">
        <v>2.4904761816408851</v>
      </c>
      <c r="O147" s="98">
        <v>2.4956431023726955</v>
      </c>
      <c r="P147" s="98">
        <v>1.8780526884949977</v>
      </c>
      <c r="Q147" s="98">
        <v>2.6801896411895489</v>
      </c>
      <c r="R147" s="98">
        <v>2.4018180234900592</v>
      </c>
      <c r="S147" s="98">
        <v>2.1279804470458101</v>
      </c>
      <c r="T147" s="98">
        <v>1.8378522763032261</v>
      </c>
      <c r="U147" s="98">
        <v>1.3944173107221738</v>
      </c>
      <c r="V147" s="98">
        <v>1.1150589666815114</v>
      </c>
      <c r="W147" s="98">
        <v>1.0511278811541629</v>
      </c>
      <c r="DA147" s="63" t="s">
        <v>1818</v>
      </c>
    </row>
    <row r="148" spans="1:105" ht="12" customHeight="1" x14ac:dyDescent="0.25">
      <c r="A148" s="121" t="s">
        <v>55</v>
      </c>
      <c r="B148" s="122">
        <v>0.2532005324085071</v>
      </c>
      <c r="C148" s="122">
        <v>0.47803055852151649</v>
      </c>
      <c r="D148" s="122">
        <v>0.68880806379691228</v>
      </c>
      <c r="E148" s="122">
        <v>0.96524815087197124</v>
      </c>
      <c r="F148" s="122">
        <v>1.1971612359920099</v>
      </c>
      <c r="G148" s="122">
        <v>1.4792172538849182</v>
      </c>
      <c r="H148" s="122">
        <v>1.6859953931711282</v>
      </c>
      <c r="I148" s="122">
        <v>2.2509319263272314</v>
      </c>
      <c r="J148" s="122">
        <v>5.036374563693073</v>
      </c>
      <c r="K148" s="122">
        <v>8.8474358831844473</v>
      </c>
      <c r="L148" s="122">
        <v>17.297164722878179</v>
      </c>
      <c r="M148" s="122">
        <v>21.307598190927234</v>
      </c>
      <c r="N148" s="122">
        <v>26.112658458766383</v>
      </c>
      <c r="O148" s="122">
        <v>32.012445820820332</v>
      </c>
      <c r="P148" s="122">
        <v>32.228885155613767</v>
      </c>
      <c r="Q148" s="122">
        <v>37.795284585981811</v>
      </c>
      <c r="R148" s="122">
        <v>39.368680107053741</v>
      </c>
      <c r="S148" s="122">
        <v>40.994820173972109</v>
      </c>
      <c r="T148" s="122">
        <v>47.735709878364673</v>
      </c>
      <c r="U148" s="122">
        <v>61.041476309813298</v>
      </c>
      <c r="V148" s="122">
        <v>50.649155990605976</v>
      </c>
      <c r="W148" s="122">
        <v>58.770792481055942</v>
      </c>
      <c r="DA148" s="130" t="s">
        <v>1819</v>
      </c>
    </row>
    <row r="149" spans="1:105" ht="12" customHeight="1" x14ac:dyDescent="0.25">
      <c r="A149" s="97" t="s">
        <v>132</v>
      </c>
      <c r="B149" s="98">
        <v>1.4029443514748644E-4</v>
      </c>
      <c r="C149" s="98">
        <v>1.0748250126730195E-2</v>
      </c>
      <c r="D149" s="98">
        <v>1.1286576943625852E-2</v>
      </c>
      <c r="E149" s="98">
        <v>1.4087413141823799E-2</v>
      </c>
      <c r="F149" s="98">
        <v>2.192569514742311E-2</v>
      </c>
      <c r="G149" s="98">
        <v>2.7656764049098188E-2</v>
      </c>
      <c r="H149" s="98">
        <v>2.3789624958630556E-2</v>
      </c>
      <c r="I149" s="98">
        <v>4.4694396491800521E-2</v>
      </c>
      <c r="J149" s="98">
        <v>4.1325750593498987E-2</v>
      </c>
      <c r="K149" s="98">
        <v>4.6014107509652298E-2</v>
      </c>
      <c r="L149" s="98">
        <v>0.88844885670534279</v>
      </c>
      <c r="M149" s="98">
        <v>0.97006526051446718</v>
      </c>
      <c r="N149" s="98">
        <v>1.1629177648486702</v>
      </c>
      <c r="O149" s="98">
        <v>1.0228037582397735</v>
      </c>
      <c r="P149" s="98">
        <v>0.76786726925818682</v>
      </c>
      <c r="Q149" s="98">
        <v>1.2608224966619719</v>
      </c>
      <c r="R149" s="98">
        <v>1.7319790266008357</v>
      </c>
      <c r="S149" s="98">
        <v>1.6742021434678198</v>
      </c>
      <c r="T149" s="98">
        <v>14.899135355561747</v>
      </c>
      <c r="U149" s="98">
        <v>34.527302547227421</v>
      </c>
      <c r="V149" s="98">
        <v>34.811910202350141</v>
      </c>
      <c r="W149" s="98">
        <v>42.30016836673056</v>
      </c>
      <c r="DA149" s="63" t="s">
        <v>1820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3.5989999198827853E-3</v>
      </c>
      <c r="M150" s="98">
        <v>3.1815709120834642E-3</v>
      </c>
      <c r="N150" s="98">
        <v>3.6033860489313521E-3</v>
      </c>
      <c r="O150" s="98">
        <v>3.1272842014305885E-3</v>
      </c>
      <c r="P150" s="98">
        <v>2.0891327338425011E-3</v>
      </c>
      <c r="Q150" s="98">
        <v>2.7181772424357642E-3</v>
      </c>
      <c r="R150" s="98">
        <v>2.0536409251914176E-3</v>
      </c>
      <c r="S150" s="98">
        <v>2.008895235428583E-3</v>
      </c>
      <c r="T150" s="98">
        <v>3.1596777727575576E-2</v>
      </c>
      <c r="U150" s="98">
        <v>8.0704070928599395E-2</v>
      </c>
      <c r="V150" s="98">
        <v>9.2555874955394482E-2</v>
      </c>
      <c r="W150" s="98">
        <v>8.4111157402945433E-2</v>
      </c>
      <c r="DA150" s="63" t="s">
        <v>1821</v>
      </c>
    </row>
    <row r="151" spans="1:105" ht="12" customHeight="1" x14ac:dyDescent="0.25">
      <c r="A151" s="100" t="s">
        <v>204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1.2836363597117191E-3</v>
      </c>
      <c r="M151" s="101">
        <v>1.0020563823423089E-3</v>
      </c>
      <c r="N151" s="101">
        <v>1.1977486947316021E-3</v>
      </c>
      <c r="O151" s="101">
        <v>1.1402344530655191E-3</v>
      </c>
      <c r="P151" s="101">
        <v>6.8256754141886745E-4</v>
      </c>
      <c r="Q151" s="101">
        <v>8.9651831255467985E-4</v>
      </c>
      <c r="R151" s="101">
        <v>6.8195450055461221E-4</v>
      </c>
      <c r="S151" s="101">
        <v>4.6350365421122625E-4</v>
      </c>
      <c r="T151" s="101">
        <v>1.0041714549887693E-2</v>
      </c>
      <c r="U151" s="101">
        <v>2.4080046860545965E-2</v>
      </c>
      <c r="V151" s="101">
        <v>2.8112025601245344E-2</v>
      </c>
      <c r="W151" s="101">
        <v>2.5224141403591787E-2</v>
      </c>
      <c r="DA151" s="131" t="s">
        <v>1822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2.3153635601710662E-3</v>
      </c>
      <c r="M152" s="104">
        <v>2.179514529741155E-3</v>
      </c>
      <c r="N152" s="104">
        <v>2.4056373541997502E-3</v>
      </c>
      <c r="O152" s="104">
        <v>1.9870497483650694E-3</v>
      </c>
      <c r="P152" s="104">
        <v>1.4065651924236337E-3</v>
      </c>
      <c r="Q152" s="104">
        <v>1.8216589298810843E-3</v>
      </c>
      <c r="R152" s="104">
        <v>1.3716864246368053E-3</v>
      </c>
      <c r="S152" s="104">
        <v>1.5453915812173569E-3</v>
      </c>
      <c r="T152" s="104">
        <v>2.1555063177687885E-2</v>
      </c>
      <c r="U152" s="104">
        <v>5.6624024068053426E-2</v>
      </c>
      <c r="V152" s="104">
        <v>6.4443849354149138E-2</v>
      </c>
      <c r="W152" s="104">
        <v>5.8887015999353649E-2</v>
      </c>
      <c r="DA152" s="132" t="s">
        <v>1823</v>
      </c>
    </row>
    <row r="153" spans="1:105" ht="12" customHeight="1" x14ac:dyDescent="0.25">
      <c r="A153" s="106" t="s">
        <v>124</v>
      </c>
      <c r="B153" s="101">
        <v>2.840830718670357E-2</v>
      </c>
      <c r="C153" s="101">
        <v>0.14502620567979735</v>
      </c>
      <c r="D153" s="101">
        <v>0.19036511706034948</v>
      </c>
      <c r="E153" s="101">
        <v>0.2350516348923086</v>
      </c>
      <c r="F153" s="101">
        <v>0.26657896061196779</v>
      </c>
      <c r="G153" s="101">
        <v>0.29545158110253011</v>
      </c>
      <c r="H153" s="101">
        <v>0.31124188908242367</v>
      </c>
      <c r="I153" s="101">
        <v>0.34103930776850655</v>
      </c>
      <c r="J153" s="101">
        <v>0.52576282604243429</v>
      </c>
      <c r="K153" s="101">
        <v>0.71301248937111883</v>
      </c>
      <c r="L153" s="101">
        <v>0.91176616771598784</v>
      </c>
      <c r="M153" s="101">
        <v>1.0117464384073576</v>
      </c>
      <c r="N153" s="101">
        <v>1.0882083314446305</v>
      </c>
      <c r="O153" s="101">
        <v>1.1508082533530208</v>
      </c>
      <c r="P153" s="101">
        <v>1.1826974015188558</v>
      </c>
      <c r="Q153" s="101">
        <v>1.2578823268571075</v>
      </c>
      <c r="R153" s="101">
        <v>1.3635895719458784</v>
      </c>
      <c r="S153" s="101">
        <v>1.6129657533136028</v>
      </c>
      <c r="T153" s="101">
        <v>1.5501214531289458</v>
      </c>
      <c r="U153" s="101">
        <v>0.97998198020833371</v>
      </c>
      <c r="V153" s="101">
        <v>0.8216489193100901</v>
      </c>
      <c r="W153" s="101">
        <v>0.82967324095998762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5.6934040633406712E-3</v>
      </c>
      <c r="M154" s="104">
        <v>5.7084200661280046E-3</v>
      </c>
      <c r="N154" s="104">
        <v>5.5287170646177069E-3</v>
      </c>
      <c r="O154" s="104">
        <v>5.5151472720294404E-3</v>
      </c>
      <c r="P154" s="104">
        <v>5.0114554702392856E-3</v>
      </c>
      <c r="Q154" s="104">
        <v>4.8384889540777007E-3</v>
      </c>
      <c r="R154" s="104">
        <v>4.6580322665331795E-3</v>
      </c>
      <c r="S154" s="104">
        <v>3.8000076737994869E-3</v>
      </c>
      <c r="T154" s="104">
        <v>9.6034431416611274E-4</v>
      </c>
      <c r="U154" s="104">
        <v>7.9107020509423462E-4</v>
      </c>
      <c r="V154" s="104">
        <v>1.0606867279490588E-3</v>
      </c>
      <c r="W154" s="104">
        <v>1.2498667208741985E-3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2.0343816702730476E-3</v>
      </c>
      <c r="M155" s="98">
        <v>1.8104098302095368E-3</v>
      </c>
      <c r="N155" s="98">
        <v>1.8463209363426872E-3</v>
      </c>
      <c r="O155" s="98">
        <v>2.0163847310238777E-3</v>
      </c>
      <c r="P155" s="98">
        <v>1.6413330334776072E-3</v>
      </c>
      <c r="Q155" s="98">
        <v>1.594737226824569E-3</v>
      </c>
      <c r="R155" s="98">
        <v>1.5328883425017161E-3</v>
      </c>
      <c r="S155" s="98">
        <v>1.1435785167284024E-3</v>
      </c>
      <c r="T155" s="98">
        <v>3.048651626130267E-4</v>
      </c>
      <c r="U155" s="98">
        <v>2.3724761002220354E-4</v>
      </c>
      <c r="V155" s="98">
        <v>3.2240197502517073E-4</v>
      </c>
      <c r="W155" s="98">
        <v>3.7605653168221512E-4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3.6590223930676236E-3</v>
      </c>
      <c r="M156" s="98">
        <v>3.8980102359184683E-3</v>
      </c>
      <c r="N156" s="98">
        <v>3.6823961282750196E-3</v>
      </c>
      <c r="O156" s="98">
        <v>3.4987625410055627E-3</v>
      </c>
      <c r="P156" s="98">
        <v>3.3701224367616786E-3</v>
      </c>
      <c r="Q156" s="98">
        <v>3.2437517272531319E-3</v>
      </c>
      <c r="R156" s="98">
        <v>3.1251439240314633E-3</v>
      </c>
      <c r="S156" s="98">
        <v>2.6564291570710845E-3</v>
      </c>
      <c r="T156" s="98">
        <v>6.554791515530861E-4</v>
      </c>
      <c r="U156" s="98">
        <v>5.5382259507203108E-4</v>
      </c>
      <c r="V156" s="98">
        <v>7.3828475292388813E-4</v>
      </c>
      <c r="W156" s="98">
        <v>8.738101891919833E-4</v>
      </c>
      <c r="DA156" s="63" t="s">
        <v>1827</v>
      </c>
    </row>
    <row r="157" spans="1:105" ht="12" customHeight="1" x14ac:dyDescent="0.25">
      <c r="A157" s="106" t="s">
        <v>122</v>
      </c>
      <c r="B157" s="101">
        <v>0.22465193078665602</v>
      </c>
      <c r="C157" s="101">
        <v>0.32225610271498895</v>
      </c>
      <c r="D157" s="101">
        <v>0.48715636979293697</v>
      </c>
      <c r="E157" s="101">
        <v>0.7161091028378388</v>
      </c>
      <c r="F157" s="101">
        <v>0.90865658023261897</v>
      </c>
      <c r="G157" s="101">
        <v>1.1561089087332899</v>
      </c>
      <c r="H157" s="101">
        <v>1.350963879130074</v>
      </c>
      <c r="I157" s="101">
        <v>1.8651982220669241</v>
      </c>
      <c r="J157" s="101">
        <v>4.4692859870571393</v>
      </c>
      <c r="K157" s="101">
        <v>8.0884092863036763</v>
      </c>
      <c r="L157" s="101">
        <v>9.8547572304575812</v>
      </c>
      <c r="M157" s="101">
        <v>13.125325539531023</v>
      </c>
      <c r="N157" s="101">
        <v>17.138233048485631</v>
      </c>
      <c r="O157" s="101">
        <v>21.988302938669175</v>
      </c>
      <c r="P157" s="101">
        <v>23.928533146961286</v>
      </c>
      <c r="Q157" s="101">
        <v>28.756688137684584</v>
      </c>
      <c r="R157" s="101">
        <v>29.684325695325512</v>
      </c>
      <c r="S157" s="101">
        <v>30.37430355763016</v>
      </c>
      <c r="T157" s="101">
        <v>27.009311861794735</v>
      </c>
      <c r="U157" s="101">
        <v>21.101420907894912</v>
      </c>
      <c r="V157" s="101">
        <v>11.295402970043414</v>
      </c>
      <c r="W157" s="101">
        <v>12.021142221027597</v>
      </c>
      <c r="DA157" s="131" t="s">
        <v>1828</v>
      </c>
    </row>
    <row r="158" spans="1:105" ht="12" customHeight="1" x14ac:dyDescent="0.25">
      <c r="A158" s="107" t="s">
        <v>121</v>
      </c>
      <c r="B158" s="104">
        <v>0</v>
      </c>
      <c r="C158" s="104">
        <v>0</v>
      </c>
      <c r="D158" s="104">
        <v>0</v>
      </c>
      <c r="E158" s="104">
        <v>0</v>
      </c>
      <c r="F158" s="104">
        <v>0</v>
      </c>
      <c r="G158" s="104">
        <v>0</v>
      </c>
      <c r="H158" s="104">
        <v>0</v>
      </c>
      <c r="I158" s="104">
        <v>0</v>
      </c>
      <c r="J158" s="104">
        <v>0</v>
      </c>
      <c r="K158" s="104">
        <v>0</v>
      </c>
      <c r="L158" s="104">
        <v>5.6329000640160416</v>
      </c>
      <c r="M158" s="104">
        <v>6.1915709614961756</v>
      </c>
      <c r="N158" s="104">
        <v>6.7141672108739021</v>
      </c>
      <c r="O158" s="104">
        <v>7.8418884390849035</v>
      </c>
      <c r="P158" s="104">
        <v>6.3426867496713566</v>
      </c>
      <c r="Q158" s="104">
        <v>6.512334958581631</v>
      </c>
      <c r="R158" s="104">
        <v>6.5820741399897944</v>
      </c>
      <c r="S158" s="104">
        <v>7.3275398166512975</v>
      </c>
      <c r="T158" s="104">
        <v>4.2445840858374986</v>
      </c>
      <c r="U158" s="104">
        <v>4.3512757333489365</v>
      </c>
      <c r="V158" s="104">
        <v>3.6265773372189907</v>
      </c>
      <c r="W158" s="104">
        <v>3.5344476282139743</v>
      </c>
      <c r="DA158" s="132" t="s">
        <v>1829</v>
      </c>
    </row>
    <row r="159" spans="1:105" ht="12" customHeight="1" x14ac:dyDescent="0.25">
      <c r="A159" s="108" t="s">
        <v>53</v>
      </c>
      <c r="B159" s="98">
        <v>0</v>
      </c>
      <c r="C159" s="98">
        <v>0</v>
      </c>
      <c r="D159" s="98">
        <v>0</v>
      </c>
      <c r="E159" s="98">
        <v>0</v>
      </c>
      <c r="F159" s="98">
        <v>0</v>
      </c>
      <c r="G159" s="98">
        <v>0</v>
      </c>
      <c r="H159" s="98">
        <v>0</v>
      </c>
      <c r="I159" s="98">
        <v>0</v>
      </c>
      <c r="J159" s="98">
        <v>0</v>
      </c>
      <c r="K159" s="98">
        <v>0</v>
      </c>
      <c r="L159" s="98">
        <v>2.0055082310251859</v>
      </c>
      <c r="M159" s="98">
        <v>1.9428415405761652</v>
      </c>
      <c r="N159" s="98">
        <v>2.2167714659763869</v>
      </c>
      <c r="O159" s="98">
        <v>2.8482454057669759</v>
      </c>
      <c r="P159" s="98">
        <v>2.0500719776485616</v>
      </c>
      <c r="Q159" s="98">
        <v>2.1356600585773218</v>
      </c>
      <c r="R159" s="98">
        <v>2.1704835430407083</v>
      </c>
      <c r="S159" s="98">
        <v>2.2045646502383307</v>
      </c>
      <c r="T159" s="98">
        <v>1.3422386659137175</v>
      </c>
      <c r="U159" s="98">
        <v>1.2916610078100828</v>
      </c>
      <c r="V159" s="98">
        <v>1.086267248583858</v>
      </c>
      <c r="W159" s="98">
        <v>1.0500707760191197</v>
      </c>
      <c r="DA159" s="63" t="s">
        <v>1830</v>
      </c>
    </row>
    <row r="160" spans="1:105" ht="12" customHeight="1" x14ac:dyDescent="0.25">
      <c r="A160" s="108" t="s">
        <v>52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3.6273918329908561</v>
      </c>
      <c r="M160" s="98">
        <v>4.2487294209200099</v>
      </c>
      <c r="N160" s="98">
        <v>4.4973957448975153</v>
      </c>
      <c r="O160" s="98">
        <v>4.9936430333179276</v>
      </c>
      <c r="P160" s="98">
        <v>4.2926147720227954</v>
      </c>
      <c r="Q160" s="98">
        <v>4.3766749000043088</v>
      </c>
      <c r="R160" s="98">
        <v>4.4115905969490861</v>
      </c>
      <c r="S160" s="98">
        <v>5.1229751664129664</v>
      </c>
      <c r="T160" s="98">
        <v>2.9023454199237815</v>
      </c>
      <c r="U160" s="98">
        <v>3.0596147255388542</v>
      </c>
      <c r="V160" s="98">
        <v>2.5403100886351329</v>
      </c>
      <c r="W160" s="98">
        <v>2.4843768521948548</v>
      </c>
      <c r="DA160" s="63" t="s">
        <v>1831</v>
      </c>
    </row>
    <row r="161" spans="1:105" ht="12" customHeight="1" x14ac:dyDescent="0.25">
      <c r="A161" s="121" t="s">
        <v>54</v>
      </c>
      <c r="B161" s="122">
        <v>6.4921017223147179E-2</v>
      </c>
      <c r="C161" s="122">
        <v>0.16865718749023037</v>
      </c>
      <c r="D161" s="122">
        <v>0.21586969999712621</v>
      </c>
      <c r="E161" s="122">
        <v>0.32628343415893124</v>
      </c>
      <c r="F161" s="122">
        <v>0.43812794540881878</v>
      </c>
      <c r="G161" s="122">
        <v>0.52797992273509475</v>
      </c>
      <c r="H161" s="122">
        <v>0.53021974351202117</v>
      </c>
      <c r="I161" s="122">
        <v>0.73654331790857519</v>
      </c>
      <c r="J161" s="122">
        <v>1.4692796680222118</v>
      </c>
      <c r="K161" s="122">
        <v>2.9359082196155293</v>
      </c>
      <c r="L161" s="122">
        <v>5.8144476666016276</v>
      </c>
      <c r="M161" s="122">
        <v>7.4495154405560715</v>
      </c>
      <c r="N161" s="122">
        <v>8.5321427819402285</v>
      </c>
      <c r="O161" s="122">
        <v>8.3193162022504197</v>
      </c>
      <c r="P161" s="122">
        <v>9.2823423686025013</v>
      </c>
      <c r="Q161" s="122">
        <v>10.155522956522809</v>
      </c>
      <c r="R161" s="122">
        <v>10.749780300969093</v>
      </c>
      <c r="S161" s="122">
        <v>12.550947759948793</v>
      </c>
      <c r="T161" s="122">
        <v>11.441768669389518</v>
      </c>
      <c r="U161" s="122">
        <v>11.586473213856303</v>
      </c>
      <c r="V161" s="122">
        <v>11.994808110556024</v>
      </c>
      <c r="W161" s="122">
        <v>14.216466747382153</v>
      </c>
      <c r="DA161" s="130" t="s">
        <v>1832</v>
      </c>
    </row>
    <row r="162" spans="1:105" ht="12" customHeight="1" x14ac:dyDescent="0.25">
      <c r="A162" s="97" t="s">
        <v>207</v>
      </c>
      <c r="B162" s="98">
        <v>1.056888214640567E-4</v>
      </c>
      <c r="C162" s="98">
        <v>6.5362802672245526E-3</v>
      </c>
      <c r="D162" s="98">
        <v>6.9328474910157478E-3</v>
      </c>
      <c r="E162" s="98">
        <v>8.5787101090837054E-3</v>
      </c>
      <c r="F162" s="98">
        <v>1.3013159681179493E-2</v>
      </c>
      <c r="G162" s="98">
        <v>1.6125429608229824E-2</v>
      </c>
      <c r="H162" s="98">
        <v>1.3933406157236894E-2</v>
      </c>
      <c r="I162" s="98">
        <v>2.5275801673798486E-2</v>
      </c>
      <c r="J162" s="98">
        <v>2.234435707591817E-2</v>
      </c>
      <c r="K162" s="98">
        <v>2.4437767076722957E-2</v>
      </c>
      <c r="L162" s="98">
        <v>0.43136021602163532</v>
      </c>
      <c r="M162" s="98">
        <v>0.47120607104594658</v>
      </c>
      <c r="N162" s="98">
        <v>0.56162600898873205</v>
      </c>
      <c r="O162" s="98">
        <v>0.50782324226754927</v>
      </c>
      <c r="P162" s="98">
        <v>0.3506965448505967</v>
      </c>
      <c r="Q162" s="98">
        <v>0.54691025954597605</v>
      </c>
      <c r="R162" s="98">
        <v>0.72952992209552148</v>
      </c>
      <c r="S162" s="98">
        <v>0.71800543037791209</v>
      </c>
      <c r="T162" s="98">
        <v>0.82720718007281357</v>
      </c>
      <c r="U162" s="98">
        <v>0.87721117724320741</v>
      </c>
      <c r="V162" s="98">
        <v>0.87943508449992047</v>
      </c>
      <c r="W162" s="98">
        <v>0.89695225326621331</v>
      </c>
      <c r="DA162" s="63" t="s">
        <v>1833</v>
      </c>
    </row>
    <row r="163" spans="1:105" ht="12" customHeight="1" x14ac:dyDescent="0.25">
      <c r="A163" s="97" t="s">
        <v>50</v>
      </c>
      <c r="B163" s="98">
        <v>4.1554061857234014E-3</v>
      </c>
      <c r="C163" s="98">
        <v>1.177821853015892E-2</v>
      </c>
      <c r="D163" s="98">
        <v>1.477744260672435E-2</v>
      </c>
      <c r="E163" s="98">
        <v>1.7098371955541737E-2</v>
      </c>
      <c r="F163" s="98">
        <v>2.3517620090870502E-2</v>
      </c>
      <c r="G163" s="98">
        <v>3.2102125393823844E-2</v>
      </c>
      <c r="H163" s="98">
        <v>3.4525073238057605E-2</v>
      </c>
      <c r="I163" s="98">
        <v>4.5390796825690069E-2</v>
      </c>
      <c r="J163" s="98">
        <v>0.12557125810154809</v>
      </c>
      <c r="K163" s="98">
        <v>0.21611979211089891</v>
      </c>
      <c r="L163" s="98">
        <v>0.32262079936705657</v>
      </c>
      <c r="M163" s="98">
        <v>0.38687476611013921</v>
      </c>
      <c r="N163" s="98">
        <v>0.41818704087436342</v>
      </c>
      <c r="O163" s="98">
        <v>0.40898624060766614</v>
      </c>
      <c r="P163" s="98">
        <v>0.41761912513965471</v>
      </c>
      <c r="Q163" s="98">
        <v>0.42408591848989197</v>
      </c>
      <c r="R163" s="98">
        <v>0.41723822248159409</v>
      </c>
      <c r="S163" s="98">
        <v>0.36367109627217137</v>
      </c>
      <c r="T163" s="98">
        <v>0.14049878445016853</v>
      </c>
      <c r="U163" s="98">
        <v>0.26936873755684226</v>
      </c>
      <c r="V163" s="98">
        <v>0.1600337138773899</v>
      </c>
      <c r="W163" s="98">
        <v>0.38570067386629231</v>
      </c>
      <c r="DA163" s="63" t="s">
        <v>1834</v>
      </c>
    </row>
    <row r="164" spans="1:105" ht="12" customHeight="1" x14ac:dyDescent="0.25">
      <c r="A164" s="109" t="s">
        <v>120</v>
      </c>
      <c r="B164" s="33">
        <v>6.065992221595972E-2</v>
      </c>
      <c r="C164" s="33">
        <v>0.15034268869284689</v>
      </c>
      <c r="D164" s="33">
        <v>0.19415940989938613</v>
      </c>
      <c r="E164" s="33">
        <v>0.30060635209430581</v>
      </c>
      <c r="F164" s="33">
        <v>0.40159716563676878</v>
      </c>
      <c r="G164" s="33">
        <v>0.47975236773304114</v>
      </c>
      <c r="H164" s="33">
        <v>0.48176126411672665</v>
      </c>
      <c r="I164" s="33">
        <v>0.66587671940908666</v>
      </c>
      <c r="J164" s="33">
        <v>1.3213640528447455</v>
      </c>
      <c r="K164" s="33">
        <v>2.6953506604279074</v>
      </c>
      <c r="L164" s="33">
        <v>5.0604666512129359</v>
      </c>
      <c r="M164" s="33">
        <v>6.5914346033999855</v>
      </c>
      <c r="N164" s="33">
        <v>7.5523297320771325</v>
      </c>
      <c r="O164" s="33">
        <v>7.4025067193752045</v>
      </c>
      <c r="P164" s="33">
        <v>8.5140266986122501</v>
      </c>
      <c r="Q164" s="33">
        <v>9.1845267784869407</v>
      </c>
      <c r="R164" s="33">
        <v>9.6030121563919764</v>
      </c>
      <c r="S164" s="33">
        <v>11.469271233298709</v>
      </c>
      <c r="T164" s="33">
        <v>10.474062704866535</v>
      </c>
      <c r="U164" s="33">
        <v>10.439893299056253</v>
      </c>
      <c r="V164" s="33">
        <v>10.955339312178713</v>
      </c>
      <c r="W164" s="33">
        <v>12.933813820249647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0.51805689790127751</v>
      </c>
      <c r="C166" s="119">
        <f t="shared" si="32"/>
        <v>0.45587840641036792</v>
      </c>
      <c r="D166" s="119">
        <f t="shared" si="32"/>
        <v>0.47630547132540402</v>
      </c>
      <c r="E166" s="119">
        <f t="shared" si="32"/>
        <v>0.49254908744443199</v>
      </c>
      <c r="F166" s="119">
        <f t="shared" si="32"/>
        <v>0.50180547605676551</v>
      </c>
      <c r="G166" s="119">
        <f t="shared" si="32"/>
        <v>0.51131566783856042</v>
      </c>
      <c r="H166" s="119">
        <f t="shared" si="32"/>
        <v>0.52116922056688086</v>
      </c>
      <c r="I166" s="119">
        <f t="shared" si="32"/>
        <v>0.52929378499415791</v>
      </c>
      <c r="J166" s="119">
        <f t="shared" si="32"/>
        <v>0.56186975122133731</v>
      </c>
      <c r="K166" s="119">
        <f t="shared" si="32"/>
        <v>0.58421998116464369</v>
      </c>
      <c r="L166" s="119">
        <f t="shared" si="32"/>
        <v>0.57902163861678868</v>
      </c>
      <c r="M166" s="119">
        <f t="shared" si="32"/>
        <v>0.58342368009425172</v>
      </c>
      <c r="N166" s="119">
        <f t="shared" si="32"/>
        <v>0.58710853166720112</v>
      </c>
      <c r="O166" s="119">
        <f t="shared" si="32"/>
        <v>0.5886569650559722</v>
      </c>
      <c r="P166" s="119">
        <f t="shared" si="32"/>
        <v>0.59393957963808208</v>
      </c>
      <c r="Q166" s="119">
        <f t="shared" si="32"/>
        <v>0.59340016000998808</v>
      </c>
      <c r="R166" s="119">
        <f t="shared" ref="R166:V166" si="33">IF(R142=0,"",R142/R118)</f>
        <v>0.59532503585387497</v>
      </c>
      <c r="S166" s="119">
        <f t="shared" si="33"/>
        <v>0.59933343425217889</v>
      </c>
      <c r="T166" s="119">
        <f t="shared" si="33"/>
        <v>0.60576040473622239</v>
      </c>
      <c r="U166" s="119">
        <f t="shared" si="33"/>
        <v>0.61042883526694802</v>
      </c>
      <c r="V166" s="119">
        <f t="shared" si="33"/>
        <v>0.61279906257862549</v>
      </c>
      <c r="W166" s="119">
        <f t="shared" ref="W166" si="34">IF(W142=0,"",W142/W118)</f>
        <v>0.62025985675163819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0.39416741464160177</v>
      </c>
      <c r="C167" s="124">
        <f t="shared" si="35"/>
        <v>0.44887364453736012</v>
      </c>
      <c r="D167" s="124">
        <f t="shared" si="35"/>
        <v>0.46767081871247584</v>
      </c>
      <c r="E167" s="124">
        <f t="shared" si="35"/>
        <v>0.48240973605133558</v>
      </c>
      <c r="F167" s="124">
        <f t="shared" si="35"/>
        <v>0.49306275434210384</v>
      </c>
      <c r="G167" s="124">
        <f t="shared" si="35"/>
        <v>0.50244544629257171</v>
      </c>
      <c r="H167" s="124">
        <f t="shared" si="35"/>
        <v>0.50883531737256127</v>
      </c>
      <c r="I167" s="124">
        <f t="shared" si="35"/>
        <v>0.51867995338333373</v>
      </c>
      <c r="J167" s="124">
        <f t="shared" si="35"/>
        <v>0.54621084080885329</v>
      </c>
      <c r="K167" s="124">
        <f t="shared" si="35"/>
        <v>0.56216077348366311</v>
      </c>
      <c r="L167" s="124">
        <f t="shared" si="35"/>
        <v>0.57430850668716849</v>
      </c>
      <c r="M167" s="124">
        <f t="shared" si="35"/>
        <v>0.57731648050206541</v>
      </c>
      <c r="N167" s="124">
        <f t="shared" si="35"/>
        <v>0.57991408678929057</v>
      </c>
      <c r="O167" s="124">
        <f t="shared" si="35"/>
        <v>0.58065796100961276</v>
      </c>
      <c r="P167" s="124">
        <f t="shared" si="35"/>
        <v>0.58103477327583408</v>
      </c>
      <c r="Q167" s="124">
        <f t="shared" si="35"/>
        <v>0.58234493517403374</v>
      </c>
      <c r="R167" s="124">
        <f t="shared" ref="R167:V167" si="36">IF(R143=0,"",R143/R119)</f>
        <v>0.58470973966059037</v>
      </c>
      <c r="S167" s="124">
        <f t="shared" si="36"/>
        <v>0.58654144150408571</v>
      </c>
      <c r="T167" s="124">
        <f t="shared" si="36"/>
        <v>0.58736649444320777</v>
      </c>
      <c r="U167" s="124">
        <f t="shared" si="36"/>
        <v>0.58808363304281486</v>
      </c>
      <c r="V167" s="124">
        <f t="shared" si="36"/>
        <v>0.59216801217581061</v>
      </c>
      <c r="W167" s="124">
        <f t="shared" ref="W167" si="37">IF(W143=0,"",W143/W119)</f>
        <v>0.60082303964157546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0.39183569708048455</v>
      </c>
      <c r="C168" s="111">
        <f t="shared" si="38"/>
        <v>0.44649989583859367</v>
      </c>
      <c r="D168" s="111">
        <f t="shared" si="38"/>
        <v>0.46533638626619217</v>
      </c>
      <c r="E168" s="111">
        <f t="shared" si="38"/>
        <v>0.4801073341681501</v>
      </c>
      <c r="F168" s="111">
        <f t="shared" si="38"/>
        <v>0.49079853140672669</v>
      </c>
      <c r="G168" s="111">
        <f t="shared" si="38"/>
        <v>0.50022014049382968</v>
      </c>
      <c r="H168" s="111">
        <f t="shared" si="38"/>
        <v>0.50665892648105715</v>
      </c>
      <c r="I168" s="111">
        <f t="shared" si="38"/>
        <v>0.51654471243191091</v>
      </c>
      <c r="J168" s="111">
        <f t="shared" si="38"/>
        <v>0.54412095120848136</v>
      </c>
      <c r="K168" s="111">
        <f t="shared" si="38"/>
        <v>0.5601113154831322</v>
      </c>
      <c r="L168" s="111">
        <f t="shared" si="38"/>
        <v>0.57236069178240356</v>
      </c>
      <c r="M168" s="111">
        <f t="shared" si="38"/>
        <v>0.57539581637255677</v>
      </c>
      <c r="N168" s="111">
        <f t="shared" si="38"/>
        <v>0.57803345667989681</v>
      </c>
      <c r="O168" s="111">
        <f t="shared" si="38"/>
        <v>0.57877398400896363</v>
      </c>
      <c r="P168" s="111">
        <f t="shared" si="38"/>
        <v>0.57913761130921404</v>
      </c>
      <c r="Q168" s="111">
        <f t="shared" si="38"/>
        <v>0.5805151642007752</v>
      </c>
      <c r="R168" s="111">
        <f t="shared" ref="R168:V168" si="39">IF(R144=0,"",R144/R120)</f>
        <v>0.58290173875493145</v>
      </c>
      <c r="S168" s="111">
        <f t="shared" si="39"/>
        <v>0.58472728953730801</v>
      </c>
      <c r="T168" s="111">
        <f t="shared" si="39"/>
        <v>0.58549182544817902</v>
      </c>
      <c r="U168" s="111">
        <f t="shared" si="39"/>
        <v>0.58623113633224944</v>
      </c>
      <c r="V168" s="111">
        <f t="shared" si="39"/>
        <v>0.59032685508965199</v>
      </c>
      <c r="W168" s="111">
        <f t="shared" ref="W168" si="40">IF(W144=0,"",W144/W120)</f>
        <v>0.59904894614079252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1.6812889119229022</v>
      </c>
      <c r="C170" s="124">
        <f t="shared" si="44"/>
        <v>2.1313116695424368</v>
      </c>
      <c r="D170" s="124">
        <f t="shared" si="44"/>
        <v>2.208265241105269</v>
      </c>
      <c r="E170" s="124">
        <f t="shared" si="44"/>
        <v>2.2823814365754513</v>
      </c>
      <c r="F170" s="124">
        <f t="shared" si="44"/>
        <v>2.3271862138504837</v>
      </c>
      <c r="G170" s="124">
        <f t="shared" si="44"/>
        <v>2.3786415809122268</v>
      </c>
      <c r="H170" s="124">
        <f t="shared" si="44"/>
        <v>2.4168275817509293</v>
      </c>
      <c r="I170" s="124">
        <f t="shared" si="44"/>
        <v>2.4773588189836278</v>
      </c>
      <c r="J170" s="124">
        <f t="shared" si="44"/>
        <v>2.5957374629613192</v>
      </c>
      <c r="K170" s="124">
        <f t="shared" si="44"/>
        <v>2.718592974709352</v>
      </c>
      <c r="L170" s="124">
        <f t="shared" si="44"/>
        <v>2.7863448600757641</v>
      </c>
      <c r="M170" s="124">
        <f t="shared" si="44"/>
        <v>2.8410290645315377</v>
      </c>
      <c r="N170" s="124">
        <f t="shared" si="44"/>
        <v>2.9041627639847563</v>
      </c>
      <c r="O170" s="124">
        <f t="shared" si="44"/>
        <v>2.9414479602657875</v>
      </c>
      <c r="P170" s="124">
        <f t="shared" si="44"/>
        <v>2.9718340833418244</v>
      </c>
      <c r="Q170" s="124">
        <f t="shared" si="44"/>
        <v>3.0106922089607733</v>
      </c>
      <c r="R170" s="124">
        <f t="shared" ref="R170:V170" si="45">IF(R146=0,"",R146/R122)</f>
        <v>3.0721959470947464</v>
      </c>
      <c r="S170" s="124">
        <f t="shared" si="45"/>
        <v>3.1716292476750909</v>
      </c>
      <c r="T170" s="124">
        <f t="shared" si="45"/>
        <v>3.2889563318693136</v>
      </c>
      <c r="U170" s="124">
        <f t="shared" si="45"/>
        <v>3.4045894692198702</v>
      </c>
      <c r="V170" s="124">
        <f t="shared" si="45"/>
        <v>3.5386289194946108</v>
      </c>
      <c r="W170" s="124">
        <f t="shared" ref="W170" si="46">IF(W146=0,"",W146/W122)</f>
        <v>3.6334370907768063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1.6812889119229022</v>
      </c>
      <c r="C171" s="111">
        <f t="shared" si="47"/>
        <v>2.1313116695424368</v>
      </c>
      <c r="D171" s="111">
        <f t="shared" si="47"/>
        <v>2.208265241105269</v>
      </c>
      <c r="E171" s="111">
        <f t="shared" si="47"/>
        <v>2.2823814365754513</v>
      </c>
      <c r="F171" s="111">
        <f t="shared" si="47"/>
        <v>2.3271862138504837</v>
      </c>
      <c r="G171" s="111">
        <f t="shared" si="47"/>
        <v>2.3786415809122268</v>
      </c>
      <c r="H171" s="111">
        <f t="shared" si="47"/>
        <v>2.4168275817509293</v>
      </c>
      <c r="I171" s="111">
        <f t="shared" si="47"/>
        <v>2.4773588189836278</v>
      </c>
      <c r="J171" s="111">
        <f t="shared" si="47"/>
        <v>2.5957374629613192</v>
      </c>
      <c r="K171" s="111">
        <f t="shared" si="47"/>
        <v>2.718592974709352</v>
      </c>
      <c r="L171" s="111">
        <f t="shared" si="47"/>
        <v>2.7863448600757641</v>
      </c>
      <c r="M171" s="111">
        <f t="shared" si="47"/>
        <v>2.8410290645315377</v>
      </c>
      <c r="N171" s="111">
        <f t="shared" si="47"/>
        <v>2.9041627639847563</v>
      </c>
      <c r="O171" s="111">
        <f t="shared" si="47"/>
        <v>2.9414479602657875</v>
      </c>
      <c r="P171" s="111">
        <f t="shared" si="47"/>
        <v>2.9718340833418244</v>
      </c>
      <c r="Q171" s="111">
        <f t="shared" si="47"/>
        <v>3.0106922089607733</v>
      </c>
      <c r="R171" s="111">
        <f t="shared" ref="R171:V171" si="48">IF(R147=0,"",R147/R123)</f>
        <v>3.0721959470947464</v>
      </c>
      <c r="S171" s="111">
        <f t="shared" si="48"/>
        <v>3.1716292476750909</v>
      </c>
      <c r="T171" s="111">
        <f t="shared" si="48"/>
        <v>3.2889563318693136</v>
      </c>
      <c r="U171" s="111">
        <f t="shared" si="48"/>
        <v>3.4045894692198702</v>
      </c>
      <c r="V171" s="111">
        <f t="shared" si="48"/>
        <v>3.5386289194946108</v>
      </c>
      <c r="W171" s="111">
        <f t="shared" ref="W171" si="49">IF(W147=0,"",W147/W123)</f>
        <v>3.6334370907768063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0.54139215106844285</v>
      </c>
      <c r="C172" s="124">
        <f t="shared" si="50"/>
        <v>0.54073209251199539</v>
      </c>
      <c r="D172" s="124">
        <f t="shared" si="50"/>
        <v>0.54648669714059472</v>
      </c>
      <c r="E172" s="124">
        <f t="shared" si="50"/>
        <v>0.55158391244417293</v>
      </c>
      <c r="F172" s="124">
        <f t="shared" si="50"/>
        <v>0.55501032181204568</v>
      </c>
      <c r="G172" s="124">
        <f t="shared" si="50"/>
        <v>0.5585593344386024</v>
      </c>
      <c r="H172" s="124">
        <f t="shared" si="50"/>
        <v>0.56145415875117266</v>
      </c>
      <c r="I172" s="124">
        <f t="shared" si="50"/>
        <v>0.56572768033010035</v>
      </c>
      <c r="J172" s="124">
        <f t="shared" si="50"/>
        <v>0.57390052141358006</v>
      </c>
      <c r="K172" s="124">
        <f t="shared" si="50"/>
        <v>0.57857638717074988</v>
      </c>
      <c r="L172" s="124">
        <f t="shared" si="50"/>
        <v>0.64004019656446465</v>
      </c>
      <c r="M172" s="124">
        <f t="shared" si="50"/>
        <v>0.63887445327730585</v>
      </c>
      <c r="N172" s="124">
        <f t="shared" si="50"/>
        <v>0.63393149474663502</v>
      </c>
      <c r="O172" s="124">
        <f t="shared" si="50"/>
        <v>0.63157709656633132</v>
      </c>
      <c r="P172" s="124">
        <f t="shared" si="50"/>
        <v>0.63029527486424886</v>
      </c>
      <c r="Q172" s="124">
        <f t="shared" si="50"/>
        <v>0.63517058805144655</v>
      </c>
      <c r="R172" s="124">
        <f t="shared" ref="R172:V172" si="51">IF(R148=0,"",R148/R124)</f>
        <v>0.64717543357789764</v>
      </c>
      <c r="S172" s="124">
        <f t="shared" si="51"/>
        <v>0.66623274330231264</v>
      </c>
      <c r="T172" s="124">
        <f t="shared" si="51"/>
        <v>0.68207929603827955</v>
      </c>
      <c r="U172" s="124">
        <f t="shared" si="51"/>
        <v>0.7046371098128944</v>
      </c>
      <c r="V172" s="124">
        <f t="shared" si="51"/>
        <v>0.71859666759339613</v>
      </c>
      <c r="W172" s="124">
        <f t="shared" ref="W172" si="52">IF(W148=0,"",W148/W124)</f>
        <v>0.72149772706760928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0.41152161095176876</v>
      </c>
      <c r="C173" s="111">
        <f t="shared" si="53"/>
        <v>0.51785676740852704</v>
      </c>
      <c r="D173" s="111">
        <f t="shared" si="53"/>
        <v>0.52314810871347461</v>
      </c>
      <c r="E173" s="111">
        <f t="shared" si="53"/>
        <v>0.52927779987965295</v>
      </c>
      <c r="F173" s="111">
        <f t="shared" si="53"/>
        <v>0.53516806243834236</v>
      </c>
      <c r="G173" s="111">
        <f t="shared" si="53"/>
        <v>0.54229362272400694</v>
      </c>
      <c r="H173" s="111">
        <f t="shared" si="53"/>
        <v>0.54722813961759509</v>
      </c>
      <c r="I173" s="111">
        <f t="shared" si="53"/>
        <v>0.55629073704093213</v>
      </c>
      <c r="J173" s="111">
        <f t="shared" si="53"/>
        <v>0.57546690398246081</v>
      </c>
      <c r="K173" s="111">
        <f t="shared" si="53"/>
        <v>0.58158206273317137</v>
      </c>
      <c r="L173" s="111">
        <f t="shared" si="53"/>
        <v>0.62806812308737503</v>
      </c>
      <c r="M173" s="111">
        <f t="shared" si="53"/>
        <v>0.63110907585173703</v>
      </c>
      <c r="N173" s="111">
        <f t="shared" si="53"/>
        <v>0.63232500806517922</v>
      </c>
      <c r="O173" s="111">
        <f t="shared" si="53"/>
        <v>0.63639711418508338</v>
      </c>
      <c r="P173" s="111">
        <f t="shared" si="53"/>
        <v>0.64042819183516142</v>
      </c>
      <c r="Q173" s="111">
        <f t="shared" si="53"/>
        <v>0.64485379821578803</v>
      </c>
      <c r="R173" s="111">
        <f t="shared" ref="R173:V173" si="54">IF(R149=0,"",R149/R125)</f>
        <v>0.6643270759705826</v>
      </c>
      <c r="S173" s="111">
        <f t="shared" si="54"/>
        <v>0.66605824431814808</v>
      </c>
      <c r="T173" s="111">
        <f t="shared" si="54"/>
        <v>0.70640035129612155</v>
      </c>
      <c r="U173" s="111">
        <f t="shared" si="54"/>
        <v>0.71553331429722677</v>
      </c>
      <c r="V173" s="111">
        <f t="shared" si="54"/>
        <v>0.72233131906563641</v>
      </c>
      <c r="W173" s="111">
        <f t="shared" ref="W173" si="55">IF(W149=0,"",W149/W125)</f>
        <v>0.72691794678780086</v>
      </c>
      <c r="DA173" s="63" t="s">
        <v>1988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 t="str">
        <f t="shared" si="56"/>
        <v/>
      </c>
      <c r="J174" s="111" t="str">
        <f t="shared" si="56"/>
        <v/>
      </c>
      <c r="K174" s="111" t="str">
        <f t="shared" si="56"/>
        <v/>
      </c>
      <c r="L174" s="111">
        <f t="shared" si="56"/>
        <v>0.8279540849619822</v>
      </c>
      <c r="M174" s="111">
        <f t="shared" si="56"/>
        <v>0.84495370139795833</v>
      </c>
      <c r="N174" s="111">
        <f t="shared" si="56"/>
        <v>0.8377617102310243</v>
      </c>
      <c r="O174" s="111">
        <f t="shared" si="56"/>
        <v>0.82479357879805226</v>
      </c>
      <c r="P174" s="111">
        <f t="shared" si="56"/>
        <v>0.84008760918690051</v>
      </c>
      <c r="Q174" s="111">
        <f t="shared" si="56"/>
        <v>0.83881472092516762</v>
      </c>
      <c r="R174" s="111">
        <f t="shared" ref="R174:V174" si="57">IF(R150=0,"",R150/R126)</f>
        <v>0.83789436925853411</v>
      </c>
      <c r="S174" s="111">
        <f t="shared" si="57"/>
        <v>0.88150534456391272</v>
      </c>
      <c r="T174" s="111">
        <f t="shared" si="57"/>
        <v>0.88321405288092136</v>
      </c>
      <c r="U174" s="111">
        <f t="shared" si="57"/>
        <v>0.89514396560642662</v>
      </c>
      <c r="V174" s="111">
        <f t="shared" si="57"/>
        <v>0.8972261145027971</v>
      </c>
      <c r="W174" s="111">
        <f t="shared" ref="W174" si="58">IF(W150=0,"",W150/W126)</f>
        <v>0.89841983565070549</v>
      </c>
      <c r="DA174" s="63" t="s">
        <v>1989</v>
      </c>
    </row>
    <row r="175" spans="1:105" ht="12" customHeight="1" x14ac:dyDescent="0.25">
      <c r="A175" s="100" t="s">
        <v>204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 t="str">
        <f t="shared" si="59"/>
        <v/>
      </c>
      <c r="J175" s="112" t="str">
        <f t="shared" si="59"/>
        <v/>
      </c>
      <c r="K175" s="112" t="str">
        <f t="shared" si="59"/>
        <v/>
      </c>
      <c r="L175" s="112">
        <f t="shared" si="59"/>
        <v>0.63186760877738724</v>
      </c>
      <c r="M175" s="112">
        <f t="shared" si="59"/>
        <v>0.63186760877738712</v>
      </c>
      <c r="N175" s="112">
        <f t="shared" si="59"/>
        <v>0.63186760877738712</v>
      </c>
      <c r="O175" s="112">
        <f t="shared" si="59"/>
        <v>0.63186760877738724</v>
      </c>
      <c r="P175" s="112">
        <f t="shared" si="59"/>
        <v>0.63186760877738701</v>
      </c>
      <c r="Q175" s="112">
        <f t="shared" si="59"/>
        <v>0.63186760877738735</v>
      </c>
      <c r="R175" s="112">
        <f t="shared" ref="R175:V175" si="60">IF(R151=0,"",R151/R127)</f>
        <v>0.63186760877738724</v>
      </c>
      <c r="S175" s="112">
        <f t="shared" si="60"/>
        <v>0.63186760877738735</v>
      </c>
      <c r="T175" s="112">
        <f t="shared" si="60"/>
        <v>0.7061830581002515</v>
      </c>
      <c r="U175" s="112">
        <f t="shared" si="60"/>
        <v>0.71808671269495028</v>
      </c>
      <c r="V175" s="112">
        <f t="shared" si="60"/>
        <v>0.72614710720065512</v>
      </c>
      <c r="W175" s="112">
        <f t="shared" ref="W175" si="61">IF(W151=0,"",W151/W127)</f>
        <v>0.72620476289129776</v>
      </c>
      <c r="DA175" s="131" t="s">
        <v>1990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 t="str">
        <f t="shared" si="62"/>
        <v/>
      </c>
      <c r="J176" s="113" t="str">
        <f t="shared" si="62"/>
        <v/>
      </c>
      <c r="K176" s="113" t="str">
        <f t="shared" si="62"/>
        <v/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0.48985715714706135</v>
      </c>
      <c r="C177" s="112">
        <f t="shared" si="65"/>
        <v>0.50531273295376855</v>
      </c>
      <c r="D177" s="112">
        <f t="shared" si="65"/>
        <v>0.50733902648626583</v>
      </c>
      <c r="E177" s="112">
        <f t="shared" si="65"/>
        <v>0.50950065690917123</v>
      </c>
      <c r="F177" s="112">
        <f t="shared" si="65"/>
        <v>0.51135985956506713</v>
      </c>
      <c r="G177" s="112">
        <f t="shared" si="65"/>
        <v>0.51341236553708502</v>
      </c>
      <c r="H177" s="112">
        <f t="shared" si="65"/>
        <v>0.51569157154085143</v>
      </c>
      <c r="I177" s="112">
        <f t="shared" si="65"/>
        <v>0.5194567207642794</v>
      </c>
      <c r="J177" s="112">
        <f t="shared" si="65"/>
        <v>0.52973575209643742</v>
      </c>
      <c r="K177" s="112">
        <f t="shared" si="65"/>
        <v>0.53795083289712942</v>
      </c>
      <c r="L177" s="112">
        <f t="shared" si="65"/>
        <v>0.54442331780265962</v>
      </c>
      <c r="M177" s="112">
        <f t="shared" si="65"/>
        <v>0.55007033470848798</v>
      </c>
      <c r="N177" s="112">
        <f t="shared" si="65"/>
        <v>0.55778386293761184</v>
      </c>
      <c r="O177" s="112">
        <f t="shared" si="65"/>
        <v>0.56698953913126604</v>
      </c>
      <c r="P177" s="112">
        <f t="shared" si="65"/>
        <v>0.57317334177363966</v>
      </c>
      <c r="Q177" s="112">
        <f t="shared" si="65"/>
        <v>0.60263661494512677</v>
      </c>
      <c r="R177" s="112">
        <f t="shared" ref="R177:V177" si="66">IF(R153=0,"",R153/R129)</f>
        <v>0.65360733088487954</v>
      </c>
      <c r="S177" s="112">
        <f t="shared" si="66"/>
        <v>0.70481631831191383</v>
      </c>
      <c r="T177" s="112">
        <f t="shared" si="66"/>
        <v>0.76164259868324102</v>
      </c>
      <c r="U177" s="112">
        <f t="shared" si="66"/>
        <v>0.79848557272860887</v>
      </c>
      <c r="V177" s="112">
        <f t="shared" si="66"/>
        <v>0.81321548219098116</v>
      </c>
      <c r="W177" s="112">
        <f t="shared" ref="W177" si="67">IF(W153=0,"",W153/W129)</f>
        <v>0.8138892106373683</v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>
        <f t="shared" si="68"/>
        <v>0.77842834235154346</v>
      </c>
      <c r="M178" s="113">
        <f t="shared" si="68"/>
        <v>0.79831618464649068</v>
      </c>
      <c r="N178" s="113">
        <f t="shared" si="68"/>
        <v>0.78987553098764929</v>
      </c>
      <c r="O178" s="113">
        <f t="shared" si="68"/>
        <v>0.77444920431550068</v>
      </c>
      <c r="P178" s="113">
        <f t="shared" si="68"/>
        <v>0.79308661173469952</v>
      </c>
      <c r="Q178" s="113">
        <f t="shared" si="68"/>
        <v>0.79204689334916711</v>
      </c>
      <c r="R178" s="113">
        <f t="shared" ref="R178:V178" si="69">IF(R154=0,"",R154/R130)</f>
        <v>0.79230139147253431</v>
      </c>
      <c r="S178" s="113">
        <f t="shared" si="69"/>
        <v>0.82882932240343776</v>
      </c>
      <c r="T178" s="113">
        <f t="shared" si="69"/>
        <v>0.93928134317470502</v>
      </c>
      <c r="U178" s="113">
        <f t="shared" si="69"/>
        <v>0.94244432498715069</v>
      </c>
      <c r="V178" s="113">
        <f t="shared" si="69"/>
        <v>0.94171261437459253</v>
      </c>
      <c r="W178" s="113">
        <f t="shared" ref="W178" si="70">IF(W154=0,"",W154/W130)</f>
        <v>0.94226888925035723</v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>
        <f t="shared" si="71"/>
        <v>0.55660985791970152</v>
      </c>
      <c r="M179" s="111">
        <f t="shared" si="71"/>
        <v>0.55660985791970141</v>
      </c>
      <c r="N179" s="111">
        <f t="shared" si="71"/>
        <v>0.55660985791970163</v>
      </c>
      <c r="O179" s="111">
        <f t="shared" si="71"/>
        <v>0.55660985791970174</v>
      </c>
      <c r="P179" s="111">
        <f t="shared" si="71"/>
        <v>0.55660985791970152</v>
      </c>
      <c r="Q179" s="111">
        <f t="shared" si="71"/>
        <v>0.55660985791970163</v>
      </c>
      <c r="R179" s="111">
        <f t="shared" ref="R179:V179" si="72">IF(R155=0,"",R155/R131)</f>
        <v>0.55660985791970174</v>
      </c>
      <c r="S179" s="111">
        <f t="shared" si="72"/>
        <v>0.59303165831013438</v>
      </c>
      <c r="T179" s="111">
        <f t="shared" si="72"/>
        <v>0.83081885059332183</v>
      </c>
      <c r="U179" s="111">
        <f t="shared" si="72"/>
        <v>0.83081885059332172</v>
      </c>
      <c r="V179" s="111">
        <f t="shared" si="72"/>
        <v>0.83081885059332161</v>
      </c>
      <c r="W179" s="111">
        <f t="shared" ref="W179" si="73">IF(W155=0,"",W155/W131)</f>
        <v>0.83081885059332172</v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0.54880132325238962</v>
      </c>
      <c r="C181" s="112">
        <f t="shared" si="77"/>
        <v>0.55919559383043882</v>
      </c>
      <c r="D181" s="112">
        <f t="shared" si="77"/>
        <v>0.56407821481903053</v>
      </c>
      <c r="E181" s="112">
        <f t="shared" si="77"/>
        <v>0.56743828986683365</v>
      </c>
      <c r="F181" s="112">
        <f t="shared" si="77"/>
        <v>0.56978938526040934</v>
      </c>
      <c r="G181" s="112">
        <f t="shared" si="77"/>
        <v>0.57181980829373347</v>
      </c>
      <c r="H181" s="112">
        <f t="shared" si="77"/>
        <v>0.57344032561082747</v>
      </c>
      <c r="I181" s="112">
        <f t="shared" si="77"/>
        <v>0.5753319280262339</v>
      </c>
      <c r="J181" s="112">
        <f t="shared" si="77"/>
        <v>0.57957020128760817</v>
      </c>
      <c r="K181" s="112">
        <f t="shared" si="77"/>
        <v>0.58243665257734145</v>
      </c>
      <c r="L181" s="112">
        <f t="shared" si="77"/>
        <v>0.58378955054932269</v>
      </c>
      <c r="M181" s="112">
        <f t="shared" si="77"/>
        <v>0.58576919158924157</v>
      </c>
      <c r="N181" s="112">
        <f t="shared" si="77"/>
        <v>0.58858050542565499</v>
      </c>
      <c r="O181" s="112">
        <f t="shared" si="77"/>
        <v>0.59115483630671162</v>
      </c>
      <c r="P181" s="112">
        <f t="shared" si="77"/>
        <v>0.59703968590768675</v>
      </c>
      <c r="Q181" s="112">
        <f t="shared" si="77"/>
        <v>0.60614698357739971</v>
      </c>
      <c r="R181" s="112">
        <f t="shared" ref="R181:V181" si="78">IF(R157=0,"",R157/R133)</f>
        <v>0.61786371661235895</v>
      </c>
      <c r="S181" s="112">
        <f t="shared" si="78"/>
        <v>0.63196539223925041</v>
      </c>
      <c r="T181" s="112">
        <f t="shared" si="78"/>
        <v>0.64449250114818601</v>
      </c>
      <c r="U181" s="112">
        <f t="shared" si="78"/>
        <v>0.65813165629026815</v>
      </c>
      <c r="V181" s="112">
        <f t="shared" si="78"/>
        <v>0.66406853184854842</v>
      </c>
      <c r="W181" s="112">
        <f t="shared" ref="W181" si="79">IF(W157=0,"",W157/W133)</f>
        <v>0.6643013947558607</v>
      </c>
      <c r="DA181" s="131" t="s">
        <v>1996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 t="str">
        <f t="shared" si="80"/>
        <v/>
      </c>
      <c r="D182" s="113" t="str">
        <f t="shared" si="80"/>
        <v/>
      </c>
      <c r="E182" s="113" t="str">
        <f t="shared" si="80"/>
        <v/>
      </c>
      <c r="F182" s="113" t="str">
        <f t="shared" si="80"/>
        <v/>
      </c>
      <c r="G182" s="113" t="str">
        <f t="shared" si="80"/>
        <v/>
      </c>
      <c r="H182" s="113" t="str">
        <f t="shared" si="80"/>
        <v/>
      </c>
      <c r="I182" s="113" t="str">
        <f t="shared" si="80"/>
        <v/>
      </c>
      <c r="J182" s="113" t="str">
        <f t="shared" si="80"/>
        <v/>
      </c>
      <c r="K182" s="113" t="str">
        <f t="shared" si="80"/>
        <v/>
      </c>
      <c r="L182" s="113">
        <f t="shared" si="80"/>
        <v>0.79973221967418262</v>
      </c>
      <c r="M182" s="113">
        <f t="shared" si="80"/>
        <v>0.81926341325468022</v>
      </c>
      <c r="N182" s="113">
        <f t="shared" si="80"/>
        <v>0.81164094524938568</v>
      </c>
      <c r="O182" s="113">
        <f t="shared" si="80"/>
        <v>0.79667735731506739</v>
      </c>
      <c r="P182" s="113">
        <f t="shared" si="80"/>
        <v>0.81492562961846793</v>
      </c>
      <c r="Q182" s="113">
        <f t="shared" si="80"/>
        <v>0.81297284355265498</v>
      </c>
      <c r="R182" s="113">
        <f t="shared" ref="R182:V182" si="81">IF(R158=0,"",R158/R134)</f>
        <v>0.81397256586354128</v>
      </c>
      <c r="S182" s="113">
        <f t="shared" si="81"/>
        <v>0.84612744008527885</v>
      </c>
      <c r="T182" s="113">
        <f t="shared" si="81"/>
        <v>0.86376782020317233</v>
      </c>
      <c r="U182" s="113">
        <f t="shared" si="81"/>
        <v>0.87140669611345767</v>
      </c>
      <c r="V182" s="113">
        <f t="shared" si="81"/>
        <v>0.87061130374550155</v>
      </c>
      <c r="W182" s="113">
        <f t="shared" ref="W182" si="82">IF(W158=0,"",W158/W134)</f>
        <v>0.87156663971784865</v>
      </c>
      <c r="DA182" s="132" t="s">
        <v>1997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 t="str">
        <f t="shared" si="83"/>
        <v/>
      </c>
      <c r="D183" s="111" t="str">
        <f t="shared" si="83"/>
        <v/>
      </c>
      <c r="E183" s="111" t="str">
        <f t="shared" si="83"/>
        <v/>
      </c>
      <c r="F183" s="111" t="str">
        <f t="shared" si="83"/>
        <v/>
      </c>
      <c r="G183" s="111" t="str">
        <f t="shared" si="83"/>
        <v/>
      </c>
      <c r="H183" s="111" t="str">
        <f t="shared" si="83"/>
        <v/>
      </c>
      <c r="I183" s="111" t="str">
        <f t="shared" si="83"/>
        <v/>
      </c>
      <c r="J183" s="111" t="str">
        <f t="shared" si="83"/>
        <v/>
      </c>
      <c r="K183" s="111" t="str">
        <f t="shared" si="83"/>
        <v/>
      </c>
      <c r="L183" s="111">
        <f t="shared" si="83"/>
        <v>0.58707695482368727</v>
      </c>
      <c r="M183" s="111">
        <f t="shared" si="83"/>
        <v>0.58718194521154421</v>
      </c>
      <c r="N183" s="111">
        <f t="shared" si="83"/>
        <v>0.58723340815068104</v>
      </c>
      <c r="O183" s="111">
        <f t="shared" si="83"/>
        <v>0.58731559440517711</v>
      </c>
      <c r="P183" s="111">
        <f t="shared" si="83"/>
        <v>0.58732344565120376</v>
      </c>
      <c r="Q183" s="111">
        <f t="shared" si="83"/>
        <v>0.58771361760623086</v>
      </c>
      <c r="R183" s="111">
        <f t="shared" ref="R183:V183" si="84">IF(R159=0,"",R159/R135)</f>
        <v>0.59064503714029992</v>
      </c>
      <c r="S183" s="111">
        <f t="shared" si="84"/>
        <v>0.62326634245179235</v>
      </c>
      <c r="T183" s="111">
        <f t="shared" si="84"/>
        <v>0.66722004098579824</v>
      </c>
      <c r="U183" s="111">
        <f t="shared" si="84"/>
        <v>0.66794694265090626</v>
      </c>
      <c r="V183" s="111">
        <f t="shared" si="84"/>
        <v>0.66837233226324044</v>
      </c>
      <c r="W183" s="111">
        <f t="shared" ref="W183" si="85">IF(W159=0,"",W159/W135)</f>
        <v>0.6684499382981941</v>
      </c>
      <c r="DA183" s="63" t="s">
        <v>1998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 t="str">
        <f t="shared" si="86"/>
        <v/>
      </c>
      <c r="D184" s="111" t="str">
        <f t="shared" si="86"/>
        <v/>
      </c>
      <c r="E184" s="111" t="str">
        <f t="shared" si="86"/>
        <v/>
      </c>
      <c r="F184" s="111" t="str">
        <f t="shared" si="86"/>
        <v/>
      </c>
      <c r="G184" s="111" t="str">
        <f t="shared" si="86"/>
        <v/>
      </c>
      <c r="H184" s="111" t="str">
        <f t="shared" si="86"/>
        <v/>
      </c>
      <c r="I184" s="111" t="str">
        <f t="shared" si="86"/>
        <v/>
      </c>
      <c r="J184" s="111" t="str">
        <f t="shared" si="86"/>
        <v/>
      </c>
      <c r="K184" s="111" t="str">
        <f t="shared" si="86"/>
        <v/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0.7245407495340096</v>
      </c>
      <c r="C185" s="124">
        <f t="shared" si="89"/>
        <v>0.72370069384161062</v>
      </c>
      <c r="D185" s="124">
        <f t="shared" si="89"/>
        <v>0.72792293428964927</v>
      </c>
      <c r="E185" s="124">
        <f t="shared" si="89"/>
        <v>0.73425052199037344</v>
      </c>
      <c r="F185" s="124">
        <f t="shared" si="89"/>
        <v>0.73467416049698508</v>
      </c>
      <c r="G185" s="124">
        <f t="shared" si="89"/>
        <v>0.73438072491749384</v>
      </c>
      <c r="H185" s="124">
        <f t="shared" si="89"/>
        <v>0.73555994915332057</v>
      </c>
      <c r="I185" s="124">
        <f t="shared" si="89"/>
        <v>0.73581080659171649</v>
      </c>
      <c r="J185" s="124">
        <f t="shared" si="89"/>
        <v>0.73829405493060285</v>
      </c>
      <c r="K185" s="124">
        <f t="shared" si="89"/>
        <v>0.74429310477139043</v>
      </c>
      <c r="L185" s="124">
        <f t="shared" si="89"/>
        <v>0.73449339831708216</v>
      </c>
      <c r="M185" s="124">
        <f t="shared" si="89"/>
        <v>0.73832223869655556</v>
      </c>
      <c r="N185" s="124">
        <f t="shared" si="89"/>
        <v>0.73912017417720122</v>
      </c>
      <c r="O185" s="124">
        <f t="shared" si="89"/>
        <v>0.74083844352484363</v>
      </c>
      <c r="P185" s="124">
        <f t="shared" si="89"/>
        <v>0.7483852894200046</v>
      </c>
      <c r="Q185" s="124">
        <f t="shared" si="89"/>
        <v>0.74843728977311397</v>
      </c>
      <c r="R185" s="124">
        <f t="shared" ref="R185:V185" si="90">IF(R161=0,"",R161/R137)</f>
        <v>0.75159876924010449</v>
      </c>
      <c r="S185" s="124">
        <f t="shared" si="90"/>
        <v>0.76528278542355888</v>
      </c>
      <c r="T185" s="124">
        <f t="shared" si="90"/>
        <v>0.77502630161638009</v>
      </c>
      <c r="U185" s="124">
        <f t="shared" si="90"/>
        <v>0.77669072624883395</v>
      </c>
      <c r="V185" s="124">
        <f t="shared" si="90"/>
        <v>0.7863683556949006</v>
      </c>
      <c r="W185" s="124">
        <f t="shared" ref="W185" si="91">IF(W161=0,"",W161/W137)</f>
        <v>0.79337457401097067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0.56865435297036693</v>
      </c>
      <c r="C186" s="111">
        <f t="shared" si="92"/>
        <v>0.57251749976069388</v>
      </c>
      <c r="D186" s="111">
        <f t="shared" si="92"/>
        <v>0.57354182958158695</v>
      </c>
      <c r="E186" s="111">
        <f t="shared" si="92"/>
        <v>0.57426519449496816</v>
      </c>
      <c r="F186" s="111">
        <f t="shared" si="92"/>
        <v>0.57483525816238346</v>
      </c>
      <c r="G186" s="111">
        <f t="shared" si="92"/>
        <v>0.57536401971183293</v>
      </c>
      <c r="H186" s="111">
        <f t="shared" si="92"/>
        <v>0.57579791089975796</v>
      </c>
      <c r="I186" s="111">
        <f t="shared" si="92"/>
        <v>0.57620456576195611</v>
      </c>
      <c r="J186" s="111">
        <f t="shared" si="92"/>
        <v>0.57713722860089356</v>
      </c>
      <c r="K186" s="111">
        <f t="shared" si="92"/>
        <v>0.57752355117491461</v>
      </c>
      <c r="L186" s="111">
        <f t="shared" si="92"/>
        <v>0.57783663480903125</v>
      </c>
      <c r="M186" s="111">
        <f t="shared" si="92"/>
        <v>0.57793886615526979</v>
      </c>
      <c r="N186" s="111">
        <f t="shared" si="92"/>
        <v>0.57796871694159557</v>
      </c>
      <c r="O186" s="111">
        <f t="shared" si="92"/>
        <v>0.57799626755119404</v>
      </c>
      <c r="P186" s="111">
        <f t="shared" si="92"/>
        <v>0.57803058149635422</v>
      </c>
      <c r="Q186" s="111">
        <f t="shared" si="92"/>
        <v>0.57808732003713559</v>
      </c>
      <c r="R186" s="111">
        <f t="shared" ref="R186:V186" si="93">IF(R162=0,"",R162/R138)</f>
        <v>0.57848406777074424</v>
      </c>
      <c r="S186" s="111">
        <f t="shared" si="93"/>
        <v>0.57921871597422758</v>
      </c>
      <c r="T186" s="111">
        <f t="shared" si="93"/>
        <v>0.58041746631956836</v>
      </c>
      <c r="U186" s="111">
        <f t="shared" si="93"/>
        <v>0.58112464507624151</v>
      </c>
      <c r="V186" s="111">
        <f t="shared" si="93"/>
        <v>0.58167753740667771</v>
      </c>
      <c r="W186" s="111">
        <f t="shared" ref="W186" si="94">IF(W162=0,"",W162/W138)</f>
        <v>0.58222630914340756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0.58313571181018975</v>
      </c>
      <c r="C187" s="111">
        <f t="shared" si="95"/>
        <v>0.58753995890859145</v>
      </c>
      <c r="D187" s="111">
        <f t="shared" si="95"/>
        <v>0.58850853652739432</v>
      </c>
      <c r="E187" s="111">
        <f t="shared" si="95"/>
        <v>0.58907738796794695</v>
      </c>
      <c r="F187" s="111">
        <f t="shared" si="95"/>
        <v>0.58971242786117328</v>
      </c>
      <c r="G187" s="111">
        <f t="shared" si="95"/>
        <v>0.59031372751769229</v>
      </c>
      <c r="H187" s="111">
        <f t="shared" si="95"/>
        <v>0.59078308583070971</v>
      </c>
      <c r="I187" s="111">
        <f t="shared" si="95"/>
        <v>0.59131461237786931</v>
      </c>
      <c r="J187" s="111">
        <f t="shared" si="95"/>
        <v>0.59234491758226293</v>
      </c>
      <c r="K187" s="111">
        <f t="shared" si="95"/>
        <v>0.59280328114593739</v>
      </c>
      <c r="L187" s="111">
        <f t="shared" si="95"/>
        <v>0.59316838739977629</v>
      </c>
      <c r="M187" s="111">
        <f t="shared" si="95"/>
        <v>0.59327337139645586</v>
      </c>
      <c r="N187" s="111">
        <f t="shared" si="95"/>
        <v>0.59335397834101677</v>
      </c>
      <c r="O187" s="111">
        <f t="shared" si="95"/>
        <v>0.59340821501873475</v>
      </c>
      <c r="P187" s="111">
        <f t="shared" si="95"/>
        <v>0.59345981213601573</v>
      </c>
      <c r="Q187" s="111">
        <f t="shared" si="95"/>
        <v>0.59355407492143653</v>
      </c>
      <c r="R187" s="111">
        <f t="shared" ref="R187:V187" si="96">IF(R163=0,"",R163/R139)</f>
        <v>0.59385906311597181</v>
      </c>
      <c r="S187" s="111">
        <f t="shared" si="96"/>
        <v>0.59430501285182569</v>
      </c>
      <c r="T187" s="111">
        <f t="shared" si="96"/>
        <v>0.59468091535769063</v>
      </c>
      <c r="U187" s="111">
        <f t="shared" si="96"/>
        <v>0.59601031745808697</v>
      </c>
      <c r="V187" s="111">
        <f t="shared" si="96"/>
        <v>0.5976705894304335</v>
      </c>
      <c r="W187" s="111">
        <f t="shared" ref="W187" si="97">IF(W163=0,"",W163/W139)</f>
        <v>0.60100452862558029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0.73713773272296701</v>
      </c>
      <c r="C188" s="45">
        <f t="shared" si="98"/>
        <v>0.74580348217889492</v>
      </c>
      <c r="D188" s="45">
        <f t="shared" si="98"/>
        <v>0.74861564496587896</v>
      </c>
      <c r="E188" s="45">
        <f t="shared" si="98"/>
        <v>0.75074279792806209</v>
      </c>
      <c r="F188" s="45">
        <f t="shared" si="98"/>
        <v>0.75228151304987656</v>
      </c>
      <c r="G188" s="45">
        <f t="shared" si="98"/>
        <v>0.75369026581242948</v>
      </c>
      <c r="H188" s="45">
        <f t="shared" si="98"/>
        <v>0.7548746992930857</v>
      </c>
      <c r="I188" s="45">
        <f t="shared" si="98"/>
        <v>0.75636267011815805</v>
      </c>
      <c r="J188" s="45">
        <f t="shared" si="98"/>
        <v>0.75966878361218482</v>
      </c>
      <c r="K188" s="45">
        <f t="shared" si="98"/>
        <v>0.76189955395743858</v>
      </c>
      <c r="L188" s="45">
        <f t="shared" si="98"/>
        <v>0.76374414168629312</v>
      </c>
      <c r="M188" s="45">
        <f t="shared" si="98"/>
        <v>0.76445783993761418</v>
      </c>
      <c r="N188" s="45">
        <f t="shared" si="98"/>
        <v>0.76540221750070736</v>
      </c>
      <c r="O188" s="45">
        <f t="shared" si="98"/>
        <v>0.76616327661777583</v>
      </c>
      <c r="P188" s="45">
        <f t="shared" si="98"/>
        <v>0.76753088140432024</v>
      </c>
      <c r="Q188" s="45">
        <f t="shared" si="98"/>
        <v>0.77126355121781243</v>
      </c>
      <c r="R188" s="45">
        <f t="shared" ref="R188:V188" si="99">IF(R164=0,"",R164/R140)</f>
        <v>0.77827401564421383</v>
      </c>
      <c r="S188" s="45">
        <f t="shared" si="99"/>
        <v>0.78832738062938512</v>
      </c>
      <c r="T188" s="45">
        <f t="shared" si="99"/>
        <v>0.79944797682830115</v>
      </c>
      <c r="U188" s="45">
        <f t="shared" si="99"/>
        <v>0.80577832959614382</v>
      </c>
      <c r="V188" s="45">
        <f t="shared" si="99"/>
        <v>0.81308673042777979</v>
      </c>
      <c r="W188" s="45">
        <f t="shared" ref="W188" si="100">IF(W164=0,"",W164/W140)</f>
        <v>0.82189021158100861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0.17203601266065294</v>
      </c>
      <c r="C190" s="117">
        <f t="shared" si="101"/>
        <v>0.81118521438069746</v>
      </c>
      <c r="D190" s="117">
        <f t="shared" si="101"/>
        <v>1.0576272282968184</v>
      </c>
      <c r="E190" s="117">
        <f t="shared" si="101"/>
        <v>1.2954755224051537</v>
      </c>
      <c r="F190" s="117">
        <f t="shared" si="101"/>
        <v>1.4826010604839075</v>
      </c>
      <c r="G190" s="117">
        <f t="shared" si="101"/>
        <v>1.6639767625517037</v>
      </c>
      <c r="H190" s="117">
        <f t="shared" si="101"/>
        <v>1.7488714959066824</v>
      </c>
      <c r="I190" s="117">
        <f t="shared" si="101"/>
        <v>1.9372660509749076</v>
      </c>
      <c r="J190" s="117">
        <f t="shared" si="101"/>
        <v>3.1821076823872279</v>
      </c>
      <c r="K190" s="117">
        <f t="shared" si="101"/>
        <v>4.4647502488832229</v>
      </c>
      <c r="L190" s="117">
        <f t="shared" si="101"/>
        <v>5.8709941109093542</v>
      </c>
      <c r="M190" s="117">
        <f t="shared" si="101"/>
        <v>6.5905650647655323</v>
      </c>
      <c r="N190" s="117">
        <f t="shared" si="101"/>
        <v>7.0248718534202519</v>
      </c>
      <c r="O190" s="117">
        <f t="shared" si="101"/>
        <v>7.1925458799285638</v>
      </c>
      <c r="P190" s="117">
        <f t="shared" si="101"/>
        <v>7.318170662227967</v>
      </c>
      <c r="Q190" s="117">
        <f t="shared" si="101"/>
        <v>7.4095203813701476</v>
      </c>
      <c r="R190" s="117">
        <f t="shared" ref="R190:V190" si="102">R191+R194+R196+R209</f>
        <v>7.3750303545299696</v>
      </c>
      <c r="S190" s="117">
        <f t="shared" si="102"/>
        <v>7.6676230880339853</v>
      </c>
      <c r="T190" s="117">
        <f t="shared" si="102"/>
        <v>6.0019626195730185</v>
      </c>
      <c r="U190" s="117">
        <f t="shared" si="102"/>
        <v>4.4371263664482896</v>
      </c>
      <c r="V190" s="117">
        <f t="shared" si="102"/>
        <v>3.3776871388293173</v>
      </c>
      <c r="W190" s="117">
        <f t="shared" ref="W190" si="103">W191+W194+W196+W209</f>
        <v>4.3897483365228513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0.15321012695023467</v>
      </c>
      <c r="C196" s="122">
        <v>0.75822450738700198</v>
      </c>
      <c r="D196" s="122">
        <v>0.99128988278991326</v>
      </c>
      <c r="E196" s="122">
        <v>1.218793425078847</v>
      </c>
      <c r="F196" s="122">
        <v>1.3772437526365806</v>
      </c>
      <c r="G196" s="122">
        <v>1.5203079577408924</v>
      </c>
      <c r="H196" s="122">
        <v>1.5944818645122207</v>
      </c>
      <c r="I196" s="122">
        <v>1.7344694039576802</v>
      </c>
      <c r="J196" s="122">
        <v>2.6220572282501382</v>
      </c>
      <c r="K196" s="122">
        <v>3.5015967268984243</v>
      </c>
      <c r="L196" s="122">
        <v>4.4340961112422752</v>
      </c>
      <c r="M196" s="122">
        <v>4.8677957696639584</v>
      </c>
      <c r="N196" s="122">
        <v>5.1629206867434343</v>
      </c>
      <c r="O196" s="122">
        <v>5.3717271259632939</v>
      </c>
      <c r="P196" s="122">
        <v>5.4590797016169157</v>
      </c>
      <c r="Q196" s="122">
        <v>5.5219413854750883</v>
      </c>
      <c r="R196" s="122">
        <v>5.5188837617099047</v>
      </c>
      <c r="S196" s="122">
        <v>6.0509918477301419</v>
      </c>
      <c r="T196" s="122">
        <v>5.3777965727256332</v>
      </c>
      <c r="U196" s="122">
        <v>3.2431245491318816</v>
      </c>
      <c r="V196" s="122">
        <v>2.6702934621367116</v>
      </c>
      <c r="W196" s="122">
        <v>2.6943012986146067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0.15321012695023467</v>
      </c>
      <c r="C201" s="101">
        <v>0.75822450738700198</v>
      </c>
      <c r="D201" s="101">
        <v>0.99128988278991326</v>
      </c>
      <c r="E201" s="101">
        <v>1.218793425078847</v>
      </c>
      <c r="F201" s="101">
        <v>1.3772437526365806</v>
      </c>
      <c r="G201" s="101">
        <v>1.5203079577408924</v>
      </c>
      <c r="H201" s="101">
        <v>1.5944818645122207</v>
      </c>
      <c r="I201" s="101">
        <v>1.7344694039576802</v>
      </c>
      <c r="J201" s="101">
        <v>2.6220572282501382</v>
      </c>
      <c r="K201" s="101">
        <v>3.5015967268984243</v>
      </c>
      <c r="L201" s="101">
        <v>4.424440203330696</v>
      </c>
      <c r="M201" s="101">
        <v>4.859202912749172</v>
      </c>
      <c r="N201" s="101">
        <v>5.1541573827886991</v>
      </c>
      <c r="O201" s="101">
        <v>5.3621566380054135</v>
      </c>
      <c r="P201" s="101">
        <v>5.451289344057626</v>
      </c>
      <c r="Q201" s="101">
        <v>5.5143721883915742</v>
      </c>
      <c r="R201" s="101">
        <v>5.5116081217008484</v>
      </c>
      <c r="S201" s="101">
        <v>6.045897369807224</v>
      </c>
      <c r="T201" s="101">
        <v>5.376827150365429</v>
      </c>
      <c r="U201" s="101">
        <v>3.2423701397527012</v>
      </c>
      <c r="V201" s="101">
        <v>2.6692682755234407</v>
      </c>
      <c r="W201" s="101">
        <v>2.6931054991097074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9.6559079115787916E-3</v>
      </c>
      <c r="M202" s="104">
        <v>8.5928569147863138E-3</v>
      </c>
      <c r="N202" s="104">
        <v>8.7633039547353533E-3</v>
      </c>
      <c r="O202" s="104">
        <v>9.5704879578800625E-3</v>
      </c>
      <c r="P202" s="104">
        <v>7.7903575592897017E-3</v>
      </c>
      <c r="Q202" s="104">
        <v>7.569197083513746E-3</v>
      </c>
      <c r="R202" s="104">
        <v>7.2756400090562261E-3</v>
      </c>
      <c r="S202" s="104">
        <v>5.0944779229174057E-3</v>
      </c>
      <c r="T202" s="104">
        <v>9.6942236020454713E-4</v>
      </c>
      <c r="U202" s="104">
        <v>7.544093791803586E-4</v>
      </c>
      <c r="V202" s="104">
        <v>1.0251866132708262E-3</v>
      </c>
      <c r="W202" s="104">
        <v>1.1957995048993235E-3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9.6559079115787916E-3</v>
      </c>
      <c r="M203" s="98">
        <v>8.5928569147863138E-3</v>
      </c>
      <c r="N203" s="98">
        <v>8.7633039547353533E-3</v>
      </c>
      <c r="O203" s="98">
        <v>9.5704879578800625E-3</v>
      </c>
      <c r="P203" s="98">
        <v>7.7903575592897017E-3</v>
      </c>
      <c r="Q203" s="98">
        <v>7.569197083513746E-3</v>
      </c>
      <c r="R203" s="98">
        <v>7.2756400090562261E-3</v>
      </c>
      <c r="S203" s="98">
        <v>5.0944779229174057E-3</v>
      </c>
      <c r="T203" s="98">
        <v>9.6942236020454713E-4</v>
      </c>
      <c r="U203" s="98">
        <v>7.544093791803586E-4</v>
      </c>
      <c r="V203" s="98">
        <v>1.0251866132708262E-3</v>
      </c>
      <c r="W203" s="98">
        <v>1.1957995048993235E-3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1.8825885710418263E-2</v>
      </c>
      <c r="C209" s="122">
        <v>5.2960706993695449E-2</v>
      </c>
      <c r="D209" s="122">
        <v>6.6337345506905288E-2</v>
      </c>
      <c r="E209" s="122">
        <v>7.6682097326306667E-2</v>
      </c>
      <c r="F209" s="122">
        <v>0.1053573078473268</v>
      </c>
      <c r="G209" s="122">
        <v>0.14366880481081121</v>
      </c>
      <c r="H209" s="122">
        <v>0.15438963139446163</v>
      </c>
      <c r="I209" s="122">
        <v>0.20279664701722724</v>
      </c>
      <c r="J209" s="122">
        <v>0.56005045413708987</v>
      </c>
      <c r="K209" s="122">
        <v>0.96315352198479853</v>
      </c>
      <c r="L209" s="122">
        <v>1.4368979996670785</v>
      </c>
      <c r="M209" s="122">
        <v>1.7227692951015738</v>
      </c>
      <c r="N209" s="122">
        <v>1.8619511666768178</v>
      </c>
      <c r="O209" s="122">
        <v>1.8208187539652698</v>
      </c>
      <c r="P209" s="122">
        <v>1.8590909606110517</v>
      </c>
      <c r="Q209" s="122">
        <v>1.8875789958950593</v>
      </c>
      <c r="R209" s="122">
        <v>1.8561465928200651</v>
      </c>
      <c r="S209" s="122">
        <v>1.6166312403038434</v>
      </c>
      <c r="T209" s="122">
        <v>0.6241660468473853</v>
      </c>
      <c r="U209" s="122">
        <v>1.194001817316408</v>
      </c>
      <c r="V209" s="122">
        <v>0.70739367669260578</v>
      </c>
      <c r="W209" s="122">
        <v>1.6954470379082445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1.8825885710418263E-2</v>
      </c>
      <c r="C211" s="98">
        <v>5.2960706993695449E-2</v>
      </c>
      <c r="D211" s="98">
        <v>6.6337345506905288E-2</v>
      </c>
      <c r="E211" s="98">
        <v>7.6682097326306667E-2</v>
      </c>
      <c r="F211" s="98">
        <v>0.1053573078473268</v>
      </c>
      <c r="G211" s="98">
        <v>0.14366880481081121</v>
      </c>
      <c r="H211" s="98">
        <v>0.15438963139446163</v>
      </c>
      <c r="I211" s="98">
        <v>0.20279664701722724</v>
      </c>
      <c r="J211" s="98">
        <v>0.56005045413708987</v>
      </c>
      <c r="K211" s="98">
        <v>0.96315352198479853</v>
      </c>
      <c r="L211" s="98">
        <v>1.4368979996670785</v>
      </c>
      <c r="M211" s="98">
        <v>1.7227692951015738</v>
      </c>
      <c r="N211" s="98">
        <v>1.8619511666768178</v>
      </c>
      <c r="O211" s="98">
        <v>1.8208187539652698</v>
      </c>
      <c r="P211" s="98">
        <v>1.8590909606110517</v>
      </c>
      <c r="Q211" s="98">
        <v>1.8875789958950593</v>
      </c>
      <c r="R211" s="98">
        <v>1.8561465928200651</v>
      </c>
      <c r="S211" s="98">
        <v>1.6166312403038434</v>
      </c>
      <c r="T211" s="98">
        <v>0.6241660468473853</v>
      </c>
      <c r="U211" s="98">
        <v>1.194001817316408</v>
      </c>
      <c r="V211" s="98">
        <v>0.70739367669260578</v>
      </c>
      <c r="W211" s="98">
        <v>1.6954470379082445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2313.0435597301125</v>
      </c>
      <c r="C214" s="117">
        <f t="shared" si="108"/>
        <v>27265.740264244225</v>
      </c>
      <c r="D214" s="117">
        <f t="shared" si="108"/>
        <v>19114.153345395287</v>
      </c>
      <c r="E214" s="117">
        <f t="shared" si="108"/>
        <v>16021.439478313539</v>
      </c>
      <c r="F214" s="117">
        <f t="shared" si="108"/>
        <v>17660.400561217652</v>
      </c>
      <c r="G214" s="117">
        <f t="shared" si="108"/>
        <v>16467.28979897192</v>
      </c>
      <c r="H214" s="117">
        <f t="shared" si="108"/>
        <v>11112.493736900695</v>
      </c>
      <c r="I214" s="117">
        <f t="shared" si="108"/>
        <v>13645.149428591652</v>
      </c>
      <c r="J214" s="117">
        <f t="shared" si="108"/>
        <v>5860.7456557456726</v>
      </c>
      <c r="K214" s="117">
        <f t="shared" si="108"/>
        <v>3376.8265479102583</v>
      </c>
      <c r="L214" s="117">
        <f t="shared" si="108"/>
        <v>22301.204049029326</v>
      </c>
      <c r="M214" s="117">
        <f t="shared" si="108"/>
        <v>18374.278626217369</v>
      </c>
      <c r="N214" s="117">
        <f t="shared" si="108"/>
        <v>18580.129306535884</v>
      </c>
      <c r="O214" s="117">
        <f t="shared" si="108"/>
        <v>17578.202677188208</v>
      </c>
      <c r="P214" s="117">
        <f t="shared" si="108"/>
        <v>10635.916122882805</v>
      </c>
      <c r="Q214" s="117">
        <f t="shared" si="108"/>
        <v>15182.69032936811</v>
      </c>
      <c r="R214" s="117">
        <f t="shared" ref="R214:V214" si="109">R215+R218+R220+R233</f>
        <v>16744.736692441682</v>
      </c>
      <c r="S214" s="117">
        <f t="shared" si="109"/>
        <v>16634.571182496675</v>
      </c>
      <c r="T214" s="117">
        <f t="shared" si="109"/>
        <v>14237.67708216473</v>
      </c>
      <c r="U214" s="117">
        <f t="shared" si="109"/>
        <v>15778.371482605031</v>
      </c>
      <c r="V214" s="117">
        <f t="shared" si="109"/>
        <v>16046.868282826188</v>
      </c>
      <c r="W214" s="117">
        <f t="shared" ref="W214" si="110">W215+W218+W220+W233</f>
        <v>18620.099233286684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694.59359830003791</v>
      </c>
      <c r="C215" s="122">
        <f t="shared" si="111"/>
        <v>25816.693760309106</v>
      </c>
      <c r="D215" s="122">
        <f t="shared" si="111"/>
        <v>17697.842404949177</v>
      </c>
      <c r="E215" s="122">
        <f t="shared" si="111"/>
        <v>14567.251173898312</v>
      </c>
      <c r="F215" s="122">
        <f t="shared" si="111"/>
        <v>16217.347436780561</v>
      </c>
      <c r="G215" s="122">
        <f t="shared" si="111"/>
        <v>15030.016480227489</v>
      </c>
      <c r="H215" s="122">
        <f t="shared" si="111"/>
        <v>9696.6250520455251</v>
      </c>
      <c r="I215" s="122">
        <f t="shared" si="111"/>
        <v>12101.124813116909</v>
      </c>
      <c r="J215" s="122">
        <f t="shared" si="111"/>
        <v>4493.5393997111833</v>
      </c>
      <c r="K215" s="122">
        <f t="shared" si="111"/>
        <v>2250.5556128702397</v>
      </c>
      <c r="L215" s="122">
        <f t="shared" si="111"/>
        <v>21313.419166896125</v>
      </c>
      <c r="M215" s="122">
        <f t="shared" si="111"/>
        <v>17312.237899803655</v>
      </c>
      <c r="N215" s="122">
        <f t="shared" si="111"/>
        <v>17397.188545554869</v>
      </c>
      <c r="O215" s="122">
        <f t="shared" si="111"/>
        <v>16195.519186076202</v>
      </c>
      <c r="P215" s="122">
        <f t="shared" si="111"/>
        <v>9193.35923824567</v>
      </c>
      <c r="Q215" s="122">
        <f t="shared" si="111"/>
        <v>13540.290712936976</v>
      </c>
      <c r="R215" s="122">
        <f t="shared" ref="R215:V215" si="112">SUM(R216:R217)</f>
        <v>15085.259212808769</v>
      </c>
      <c r="S215" s="122">
        <f t="shared" si="112"/>
        <v>14886.718434104308</v>
      </c>
      <c r="T215" s="122">
        <f t="shared" si="112"/>
        <v>12189.671648445792</v>
      </c>
      <c r="U215" s="122">
        <f t="shared" si="112"/>
        <v>13222.438863557227</v>
      </c>
      <c r="V215" s="122">
        <f t="shared" si="112"/>
        <v>13821.503690864245</v>
      </c>
      <c r="W215" s="122">
        <f t="shared" ref="W215" si="113">SUM(W216:W217)</f>
        <v>16072.294936325508</v>
      </c>
      <c r="DA215" s="130" t="s">
        <v>2318</v>
      </c>
    </row>
    <row r="216" spans="1:105" ht="12" customHeight="1" x14ac:dyDescent="0.25">
      <c r="A216" s="97" t="s">
        <v>204</v>
      </c>
      <c r="B216" s="98">
        <v>691.93050860006565</v>
      </c>
      <c r="C216" s="98">
        <v>25705.97590721523</v>
      </c>
      <c r="D216" s="98">
        <v>17620.570609229228</v>
      </c>
      <c r="E216" s="98">
        <v>14502.738498994629</v>
      </c>
      <c r="F216" s="98">
        <v>16145.235134907631</v>
      </c>
      <c r="G216" s="98">
        <v>14963.094249984586</v>
      </c>
      <c r="H216" s="98">
        <v>9653.8480614919681</v>
      </c>
      <c r="I216" s="98">
        <v>12047.678676682612</v>
      </c>
      <c r="J216" s="98">
        <v>4472.9396347401616</v>
      </c>
      <c r="K216" s="98">
        <v>2240.0701892419811</v>
      </c>
      <c r="L216" s="98">
        <v>21216.340636632354</v>
      </c>
      <c r="M216" s="98">
        <v>17233.927332885531</v>
      </c>
      <c r="N216" s="98">
        <v>17319.652359059739</v>
      </c>
      <c r="O216" s="98">
        <v>16123.083048464063</v>
      </c>
      <c r="P216" s="98">
        <v>9151.9174464368771</v>
      </c>
      <c r="Q216" s="98">
        <v>13481.228671114151</v>
      </c>
      <c r="R216" s="98">
        <v>15019.86895623603</v>
      </c>
      <c r="S216" s="98">
        <v>14821.684616938704</v>
      </c>
      <c r="T216" s="98">
        <v>12134.542218191176</v>
      </c>
      <c r="U216" s="98">
        <v>13163.240294860529</v>
      </c>
      <c r="V216" s="98">
        <v>13759.386952732995</v>
      </c>
      <c r="W216" s="98">
        <v>16001.179637550873</v>
      </c>
      <c r="DA216" s="63" t="s">
        <v>2319</v>
      </c>
    </row>
    <row r="217" spans="1:105" ht="12" customHeight="1" x14ac:dyDescent="0.25">
      <c r="A217" s="97" t="s">
        <v>53</v>
      </c>
      <c r="B217" s="98">
        <v>2.663089699972264</v>
      </c>
      <c r="C217" s="98">
        <v>110.71785309387613</v>
      </c>
      <c r="D217" s="98">
        <v>77.271795719948514</v>
      </c>
      <c r="E217" s="98">
        <v>64.512674903682139</v>
      </c>
      <c r="F217" s="98">
        <v>72.1123018729308</v>
      </c>
      <c r="G217" s="98">
        <v>66.922230242903026</v>
      </c>
      <c r="H217" s="98">
        <v>42.776990553557802</v>
      </c>
      <c r="I217" s="98">
        <v>53.446136434296996</v>
      </c>
      <c r="J217" s="98">
        <v>20.599764971021521</v>
      </c>
      <c r="K217" s="98">
        <v>10.485423628258546</v>
      </c>
      <c r="L217" s="98">
        <v>97.078530263771853</v>
      </c>
      <c r="M217" s="98">
        <v>78.310566918122959</v>
      </c>
      <c r="N217" s="98">
        <v>77.536186495128987</v>
      </c>
      <c r="O217" s="98">
        <v>72.436137612139333</v>
      </c>
      <c r="P217" s="98">
        <v>41.441791808793134</v>
      </c>
      <c r="Q217" s="98">
        <v>59.062041822824568</v>
      </c>
      <c r="R217" s="98">
        <v>65.390256572738792</v>
      </c>
      <c r="S217" s="98">
        <v>65.033817165604475</v>
      </c>
      <c r="T217" s="98">
        <v>55.129430254615379</v>
      </c>
      <c r="U217" s="98">
        <v>59.1985686966975</v>
      </c>
      <c r="V217" s="98">
        <v>62.116738131250237</v>
      </c>
      <c r="W217" s="98">
        <v>71.115298774635292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0.56440772845358589</v>
      </c>
      <c r="C218" s="122">
        <f t="shared" si="114"/>
        <v>1.6563182769256486</v>
      </c>
      <c r="D218" s="122">
        <f t="shared" si="114"/>
        <v>2.7480772094330335</v>
      </c>
      <c r="E218" s="122">
        <f t="shared" si="114"/>
        <v>4.7593712997552737</v>
      </c>
      <c r="F218" s="122">
        <f t="shared" si="114"/>
        <v>5.1069645706117432</v>
      </c>
      <c r="G218" s="122">
        <f t="shared" si="114"/>
        <v>6.4301344933637594</v>
      </c>
      <c r="H218" s="122">
        <f t="shared" si="114"/>
        <v>8.1462445632255509</v>
      </c>
      <c r="I218" s="122">
        <f t="shared" si="114"/>
        <v>10.331414783708249</v>
      </c>
      <c r="J218" s="122">
        <f t="shared" si="114"/>
        <v>6.2103586229885597</v>
      </c>
      <c r="K218" s="122">
        <f t="shared" si="114"/>
        <v>8.4183007308489461</v>
      </c>
      <c r="L218" s="122">
        <f t="shared" si="114"/>
        <v>8.9613231640852593</v>
      </c>
      <c r="M218" s="122">
        <f t="shared" si="114"/>
        <v>10.237202873694121</v>
      </c>
      <c r="N218" s="122">
        <f t="shared" si="114"/>
        <v>18.928574183722979</v>
      </c>
      <c r="O218" s="122">
        <f t="shared" si="114"/>
        <v>18.690874318891826</v>
      </c>
      <c r="P218" s="122">
        <f t="shared" si="114"/>
        <v>14.206822118352601</v>
      </c>
      <c r="Q218" s="122">
        <f t="shared" si="114"/>
        <v>19.767942905169956</v>
      </c>
      <c r="R218" s="122">
        <f t="shared" si="114"/>
        <v>17.089520707809342</v>
      </c>
      <c r="S218" s="122">
        <f t="shared" si="114"/>
        <v>14.91926636230864</v>
      </c>
      <c r="T218" s="122">
        <f t="shared" si="114"/>
        <v>13.415185891075845</v>
      </c>
      <c r="U218" s="122">
        <f t="shared" si="114"/>
        <v>10.267542410091849</v>
      </c>
      <c r="V218" s="122">
        <f t="shared" si="114"/>
        <v>8.148979434544346</v>
      </c>
      <c r="W218" s="122">
        <f t="shared" si="114"/>
        <v>7.3953987046647374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0.56440772845358589</v>
      </c>
      <c r="C219" s="98">
        <f>RES_hhdet_fech!C86</f>
        <v>1.6563182769256486</v>
      </c>
      <c r="D219" s="98">
        <f>RES_hhdet_fech!D86</f>
        <v>2.7480772094330335</v>
      </c>
      <c r="E219" s="98">
        <f>RES_hhdet_fech!E86</f>
        <v>4.7593712997552737</v>
      </c>
      <c r="F219" s="98">
        <f>RES_hhdet_fech!F86</f>
        <v>5.1069645706117432</v>
      </c>
      <c r="G219" s="98">
        <f>RES_hhdet_fech!G86</f>
        <v>6.4301344933637594</v>
      </c>
      <c r="H219" s="98">
        <f>RES_hhdet_fech!H86</f>
        <v>8.1462445632255509</v>
      </c>
      <c r="I219" s="98">
        <f>RES_hhdet_fech!I86</f>
        <v>10.331414783708249</v>
      </c>
      <c r="J219" s="98">
        <f>RES_hhdet_fech!J86</f>
        <v>6.2103586229885597</v>
      </c>
      <c r="K219" s="98">
        <f>RES_hhdet_fech!K86</f>
        <v>8.4183007308489461</v>
      </c>
      <c r="L219" s="98">
        <f>RES_hhdet_fech!L86</f>
        <v>8.9613231640852593</v>
      </c>
      <c r="M219" s="98">
        <f>RES_hhdet_fech!M86</f>
        <v>10.237202873694121</v>
      </c>
      <c r="N219" s="98">
        <f>RES_hhdet_fech!N86</f>
        <v>18.928574183722979</v>
      </c>
      <c r="O219" s="98">
        <f>RES_hhdet_fech!O86</f>
        <v>18.690874318891826</v>
      </c>
      <c r="P219" s="98">
        <f>RES_hhdet_fech!P86</f>
        <v>14.206822118352601</v>
      </c>
      <c r="Q219" s="98">
        <f>RES_hhdet_fech!Q86</f>
        <v>19.767942905169956</v>
      </c>
      <c r="R219" s="98">
        <f>RES_hhdet_fech!R86</f>
        <v>17.089520707809342</v>
      </c>
      <c r="S219" s="98">
        <f>RES_hhdet_fech!S86</f>
        <v>14.91926636230864</v>
      </c>
      <c r="T219" s="98">
        <f>RES_hhdet_fech!T86</f>
        <v>13.415185891075845</v>
      </c>
      <c r="U219" s="98">
        <f>RES_hhdet_fech!U86</f>
        <v>10.267542410091849</v>
      </c>
      <c r="V219" s="98">
        <f>RES_hhdet_fech!V86</f>
        <v>8.148979434544346</v>
      </c>
      <c r="W219" s="98">
        <f>RES_hhdet_fech!W86</f>
        <v>7.3953987046647374</v>
      </c>
      <c r="DA219" s="63" t="s">
        <v>2322</v>
      </c>
    </row>
    <row r="220" spans="1:105" ht="12" customHeight="1" x14ac:dyDescent="0.25">
      <c r="A220" s="121" t="s">
        <v>55</v>
      </c>
      <c r="B220" s="122">
        <v>1357.7550572730488</v>
      </c>
      <c r="C220" s="122">
        <v>1145.4348309036836</v>
      </c>
      <c r="D220" s="122">
        <v>1144.3245442938803</v>
      </c>
      <c r="E220" s="122">
        <v>1155.9039233340329</v>
      </c>
      <c r="F220" s="122">
        <v>1126.498416105449</v>
      </c>
      <c r="G220" s="122">
        <v>1125.3391681841442</v>
      </c>
      <c r="H220" s="122">
        <v>1135.2172784152076</v>
      </c>
      <c r="I220" s="122">
        <v>1225.4050313865246</v>
      </c>
      <c r="J220" s="122">
        <v>1109.4102464783632</v>
      </c>
      <c r="K220" s="122">
        <v>888.62780477188471</v>
      </c>
      <c r="L220" s="122">
        <v>757.06275840731303</v>
      </c>
      <c r="M220" s="122">
        <v>807.51040838505617</v>
      </c>
      <c r="N220" s="122">
        <v>909.21213040197017</v>
      </c>
      <c r="O220" s="122">
        <v>1116.6081485184227</v>
      </c>
      <c r="P220" s="122">
        <v>1149.5158432795085</v>
      </c>
      <c r="Q220" s="122">
        <v>1321.3246972358011</v>
      </c>
      <c r="R220" s="122">
        <v>1329.7424293241886</v>
      </c>
      <c r="S220" s="122">
        <v>1368.2493839961592</v>
      </c>
      <c r="T220" s="122">
        <v>1680.1680425609372</v>
      </c>
      <c r="U220" s="122">
        <v>2171.6908837567039</v>
      </c>
      <c r="V220" s="122">
        <v>1822.7513296083846</v>
      </c>
      <c r="W220" s="122">
        <v>2082.3333842092079</v>
      </c>
      <c r="DA220" s="130" t="s">
        <v>2323</v>
      </c>
    </row>
    <row r="221" spans="1:105" ht="12" customHeight="1" x14ac:dyDescent="0.25">
      <c r="A221" s="97" t="s">
        <v>132</v>
      </c>
      <c r="B221" s="98">
        <v>991.21421411602194</v>
      </c>
      <c r="C221" s="98">
        <v>1609.2242339442153</v>
      </c>
      <c r="D221" s="98">
        <v>1172.4748302772307</v>
      </c>
      <c r="E221" s="98">
        <v>1038.7499688138037</v>
      </c>
      <c r="F221" s="98">
        <v>1253.8896040418551</v>
      </c>
      <c r="G221" s="98">
        <v>1253.9650763812872</v>
      </c>
      <c r="H221" s="98">
        <v>938.0157345002159</v>
      </c>
      <c r="I221" s="98">
        <v>1394.6208731769946</v>
      </c>
      <c r="J221" s="98">
        <v>778.35978849961134</v>
      </c>
      <c r="K221" s="98">
        <v>759.20156435773026</v>
      </c>
      <c r="L221" s="98">
        <v>994.58895968451452</v>
      </c>
      <c r="M221" s="98">
        <v>874.8283572460283</v>
      </c>
      <c r="N221" s="98">
        <v>1003.890717893934</v>
      </c>
      <c r="O221" s="98">
        <v>1020.0548970834404</v>
      </c>
      <c r="P221" s="98">
        <v>881.87823367730789</v>
      </c>
      <c r="Q221" s="98">
        <v>1256.3013513651151</v>
      </c>
      <c r="R221" s="98">
        <v>921.04439387321531</v>
      </c>
      <c r="S221" s="98">
        <v>922.5592682254163</v>
      </c>
      <c r="T221" s="98">
        <v>1640.8724629904318</v>
      </c>
      <c r="U221" s="98">
        <v>2359.07526402952</v>
      </c>
      <c r="V221" s="98">
        <v>1847.0970161448581</v>
      </c>
      <c r="W221" s="98">
        <v>2039.9411251697422</v>
      </c>
      <c r="DA221" s="63" t="s">
        <v>2324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754.53692147708864</v>
      </c>
      <c r="M222" s="98">
        <v>653.60235248909032</v>
      </c>
      <c r="N222" s="98">
        <v>757.92470755587397</v>
      </c>
      <c r="O222" s="98">
        <v>787.43328282295693</v>
      </c>
      <c r="P222" s="98">
        <v>672.5935742916248</v>
      </c>
      <c r="Q222" s="98">
        <v>966.33305644755342</v>
      </c>
      <c r="R222" s="98">
        <v>730.88718322087857</v>
      </c>
      <c r="S222" s="98">
        <v>697.47469730145167</v>
      </c>
      <c r="T222" s="98">
        <v>1312.4938498746062</v>
      </c>
      <c r="U222" s="98">
        <v>1885.8514371467338</v>
      </c>
      <c r="V222" s="98">
        <v>1486.6483907566565</v>
      </c>
      <c r="W222" s="98">
        <v>1652.2226721174372</v>
      </c>
      <c r="DA222" s="63" t="s">
        <v>2325</v>
      </c>
    </row>
    <row r="223" spans="1:105" ht="12" customHeight="1" x14ac:dyDescent="0.25">
      <c r="A223" s="100" t="s">
        <v>204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352.63127662948403</v>
      </c>
      <c r="M223" s="101">
        <v>275.27766620715556</v>
      </c>
      <c r="N223" s="101">
        <v>334.02224650522112</v>
      </c>
      <c r="O223" s="101">
        <v>374.76562972499687</v>
      </c>
      <c r="P223" s="101">
        <v>292.16675596867452</v>
      </c>
      <c r="Q223" s="101">
        <v>423.10502171634823</v>
      </c>
      <c r="R223" s="101">
        <v>321.84325710482608</v>
      </c>
      <c r="S223" s="101">
        <v>224.50353704992904</v>
      </c>
      <c r="T223" s="101">
        <v>521.6882197278868</v>
      </c>
      <c r="U223" s="101">
        <v>701.43165313331428</v>
      </c>
      <c r="V223" s="101">
        <v>557.92228420305753</v>
      </c>
      <c r="W223" s="101">
        <v>612.98747322140855</v>
      </c>
      <c r="DA223" s="131" t="s">
        <v>2326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401.90564484760449</v>
      </c>
      <c r="M224" s="104">
        <v>378.32468628193482</v>
      </c>
      <c r="N224" s="104">
        <v>423.90246105065296</v>
      </c>
      <c r="O224" s="104">
        <v>412.66765309795989</v>
      </c>
      <c r="P224" s="104">
        <v>380.42681832295023</v>
      </c>
      <c r="Q224" s="104">
        <v>543.22803473120541</v>
      </c>
      <c r="R224" s="104">
        <v>409.04392611605243</v>
      </c>
      <c r="S224" s="104">
        <v>472.97116025152269</v>
      </c>
      <c r="T224" s="104">
        <v>790.80563014671964</v>
      </c>
      <c r="U224" s="104">
        <v>1184.4197840134195</v>
      </c>
      <c r="V224" s="104">
        <v>928.72610655359915</v>
      </c>
      <c r="W224" s="104">
        <v>1039.2351988960288</v>
      </c>
      <c r="DA224" s="132" t="s">
        <v>2327</v>
      </c>
    </row>
    <row r="225" spans="1:105" ht="12" customHeight="1" x14ac:dyDescent="0.25">
      <c r="A225" s="106" t="s">
        <v>124</v>
      </c>
      <c r="B225" s="101">
        <v>1354.3355226703136</v>
      </c>
      <c r="C225" s="101">
        <v>1284.7742120210207</v>
      </c>
      <c r="D225" s="101">
        <v>1273.7419582283324</v>
      </c>
      <c r="E225" s="101">
        <v>1242.5549525429196</v>
      </c>
      <c r="F225" s="101">
        <v>1230.0425441128261</v>
      </c>
      <c r="G225" s="101">
        <v>1241.9140064301223</v>
      </c>
      <c r="H225" s="101">
        <v>1255.2220543474273</v>
      </c>
      <c r="I225" s="101">
        <v>1267.295031018172</v>
      </c>
      <c r="J225" s="101">
        <v>1198.3780130505991</v>
      </c>
      <c r="K225" s="101">
        <v>1181.3819187082781</v>
      </c>
      <c r="L225" s="101">
        <v>1135.2994628501428</v>
      </c>
      <c r="M225" s="101">
        <v>1126.559026916299</v>
      </c>
      <c r="N225" s="101">
        <v>1118.1523013667427</v>
      </c>
      <c r="O225" s="101">
        <v>1153.7806043856901</v>
      </c>
      <c r="P225" s="101">
        <v>1286.7332928421265</v>
      </c>
      <c r="Q225" s="101">
        <v>1314.8068118341387</v>
      </c>
      <c r="R225" s="101">
        <v>1294.3086652172121</v>
      </c>
      <c r="S225" s="101">
        <v>1457.1666871789914</v>
      </c>
      <c r="T225" s="101">
        <v>1810.4466630201437</v>
      </c>
      <c r="U225" s="101">
        <v>1424.9284491380943</v>
      </c>
      <c r="V225" s="101">
        <v>1879.7966268157722</v>
      </c>
      <c r="W225" s="101">
        <v>2218.4776471140749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794.96737152496019</v>
      </c>
      <c r="M226" s="104">
        <v>777.20740024160273</v>
      </c>
      <c r="N226" s="104">
        <v>790.32950386358618</v>
      </c>
      <c r="O226" s="104">
        <v>845.11890167752222</v>
      </c>
      <c r="P226" s="104">
        <v>930.24186473122313</v>
      </c>
      <c r="Q226" s="104">
        <v>1000.6454502623551</v>
      </c>
      <c r="R226" s="104">
        <v>1068.3457205103484</v>
      </c>
      <c r="S226" s="104">
        <v>1240.0255270593125</v>
      </c>
      <c r="T226" s="104">
        <v>1486.349704339133</v>
      </c>
      <c r="U226" s="104">
        <v>1220.2506611426866</v>
      </c>
      <c r="V226" s="104">
        <v>1637.4139065557652</v>
      </c>
      <c r="W226" s="104">
        <v>1928.3176662199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397.26241422237655</v>
      </c>
      <c r="M227" s="98">
        <v>353.52647459924952</v>
      </c>
      <c r="N227" s="98">
        <v>374.54050413699906</v>
      </c>
      <c r="O227" s="98">
        <v>429.90861237247418</v>
      </c>
      <c r="P227" s="98">
        <v>434.10865030668731</v>
      </c>
      <c r="Q227" s="98">
        <v>469.30978000948301</v>
      </c>
      <c r="R227" s="98">
        <v>500.44847306525588</v>
      </c>
      <c r="S227" s="98">
        <v>521.55410620497025</v>
      </c>
      <c r="T227" s="98">
        <v>533.44688776883424</v>
      </c>
      <c r="U227" s="98">
        <v>415.1310635567213</v>
      </c>
      <c r="V227" s="98">
        <v>564.13244699266272</v>
      </c>
      <c r="W227" s="98">
        <v>658.01610368205422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397.70495730258375</v>
      </c>
      <c r="M228" s="98">
        <v>423.68092564235309</v>
      </c>
      <c r="N228" s="98">
        <v>415.78899972658718</v>
      </c>
      <c r="O228" s="98">
        <v>415.21028930504792</v>
      </c>
      <c r="P228" s="98">
        <v>496.13321442453565</v>
      </c>
      <c r="Q228" s="98">
        <v>531.33567025287221</v>
      </c>
      <c r="R228" s="98">
        <v>567.89724744509249</v>
      </c>
      <c r="S228" s="98">
        <v>718.47142085434211</v>
      </c>
      <c r="T228" s="98">
        <v>952.90281657029891</v>
      </c>
      <c r="U228" s="98">
        <v>805.11959758596515</v>
      </c>
      <c r="V228" s="98">
        <v>1073.2814595631023</v>
      </c>
      <c r="W228" s="98">
        <v>1270.3015625378457</v>
      </c>
      <c r="DA228" s="63" t="s">
        <v>2331</v>
      </c>
    </row>
    <row r="229" spans="1:105" ht="12" customHeight="1" x14ac:dyDescent="0.25">
      <c r="A229" s="106" t="s">
        <v>122</v>
      </c>
      <c r="B229" s="101">
        <v>1358.6594783931375</v>
      </c>
      <c r="C229" s="101">
        <v>1076.1393712699457</v>
      </c>
      <c r="D229" s="101">
        <v>1095.3160141586709</v>
      </c>
      <c r="E229" s="101">
        <v>1129.789900881801</v>
      </c>
      <c r="F229" s="101">
        <v>1093.5516202113338</v>
      </c>
      <c r="G229" s="101">
        <v>1093.3002107337875</v>
      </c>
      <c r="H229" s="101">
        <v>1112.2896985490609</v>
      </c>
      <c r="I229" s="101">
        <v>1213.631707223255</v>
      </c>
      <c r="J229" s="101">
        <v>1103.2383407789309</v>
      </c>
      <c r="K229" s="101">
        <v>868.92074251796748</v>
      </c>
      <c r="L229" s="101">
        <v>808.6389041279599</v>
      </c>
      <c r="M229" s="101">
        <v>869.69671957139406</v>
      </c>
      <c r="N229" s="101">
        <v>971.25390303649328</v>
      </c>
      <c r="O229" s="101">
        <v>1200.0880220914696</v>
      </c>
      <c r="P229" s="101">
        <v>1221.781360753941</v>
      </c>
      <c r="Q229" s="101">
        <v>1389.8455365209213</v>
      </c>
      <c r="R229" s="101">
        <v>1421.9764059023767</v>
      </c>
      <c r="S229" s="101">
        <v>1466.9039022684749</v>
      </c>
      <c r="T229" s="101">
        <v>1752.011584307312</v>
      </c>
      <c r="U229" s="101">
        <v>2086.1694984091187</v>
      </c>
      <c r="V229" s="101">
        <v>1876.3978792519274</v>
      </c>
      <c r="W229" s="101">
        <v>2324.6531920163611</v>
      </c>
      <c r="DA229" s="131" t="s">
        <v>2332</v>
      </c>
    </row>
    <row r="230" spans="1:105" ht="12" customHeight="1" x14ac:dyDescent="0.25">
      <c r="A230" s="107" t="s">
        <v>121</v>
      </c>
      <c r="B230" s="104">
        <v>0</v>
      </c>
      <c r="C230" s="104">
        <v>0</v>
      </c>
      <c r="D230" s="104">
        <v>0</v>
      </c>
      <c r="E230" s="104">
        <v>0</v>
      </c>
      <c r="F230" s="104">
        <v>0</v>
      </c>
      <c r="G230" s="104">
        <v>0</v>
      </c>
      <c r="H230" s="104">
        <v>0</v>
      </c>
      <c r="I230" s="104">
        <v>0</v>
      </c>
      <c r="J230" s="104">
        <v>0</v>
      </c>
      <c r="K230" s="104">
        <v>0</v>
      </c>
      <c r="L230" s="104">
        <v>591.41496482513037</v>
      </c>
      <c r="M230" s="104">
        <v>622.87700017565282</v>
      </c>
      <c r="N230" s="104">
        <v>705.00631147872321</v>
      </c>
      <c r="O230" s="104">
        <v>890.6837514285902</v>
      </c>
      <c r="P230" s="104">
        <v>894.09334991713251</v>
      </c>
      <c r="Q230" s="104">
        <v>1034.1719264369094</v>
      </c>
      <c r="R230" s="104">
        <v>1076.8724930155545</v>
      </c>
      <c r="S230" s="104">
        <v>1095.6057693838936</v>
      </c>
      <c r="T230" s="104">
        <v>1318.1311137175535</v>
      </c>
      <c r="U230" s="104">
        <v>1582.073058080259</v>
      </c>
      <c r="V230" s="104">
        <v>1434.1438377575</v>
      </c>
      <c r="W230" s="104">
        <v>1770.1804582454827</v>
      </c>
      <c r="DA230" s="132" t="s">
        <v>2333</v>
      </c>
    </row>
    <row r="231" spans="1:105" ht="12" customHeight="1" x14ac:dyDescent="0.25">
      <c r="A231" s="108" t="s">
        <v>53</v>
      </c>
      <c r="B231" s="98">
        <v>0</v>
      </c>
      <c r="C231" s="98">
        <v>0</v>
      </c>
      <c r="D231" s="98">
        <v>0</v>
      </c>
      <c r="E231" s="98">
        <v>0</v>
      </c>
      <c r="F231" s="98">
        <v>0</v>
      </c>
      <c r="G231" s="98">
        <v>0</v>
      </c>
      <c r="H231" s="98">
        <v>0</v>
      </c>
      <c r="I231" s="98">
        <v>0</v>
      </c>
      <c r="J231" s="98">
        <v>0</v>
      </c>
      <c r="K231" s="98">
        <v>0</v>
      </c>
      <c r="L231" s="98">
        <v>286.8364060582457</v>
      </c>
      <c r="M231" s="98">
        <v>272.70285702886758</v>
      </c>
      <c r="N231" s="98">
        <v>321.71770934365293</v>
      </c>
      <c r="O231" s="98">
        <v>438.82485425144068</v>
      </c>
      <c r="P231" s="98">
        <v>400.97689595995053</v>
      </c>
      <c r="Q231" s="98">
        <v>469.13563711749521</v>
      </c>
      <c r="R231" s="98">
        <v>489.37436929639517</v>
      </c>
      <c r="S231" s="98">
        <v>447.48766406905156</v>
      </c>
      <c r="T231" s="98">
        <v>539.61144598884573</v>
      </c>
      <c r="U231" s="98">
        <v>612.68522311644062</v>
      </c>
      <c r="V231" s="98">
        <v>559.54921576736979</v>
      </c>
      <c r="W231" s="98">
        <v>685.71914416575623</v>
      </c>
      <c r="DA231" s="63" t="s">
        <v>2334</v>
      </c>
    </row>
    <row r="232" spans="1:105" ht="12" customHeight="1" x14ac:dyDescent="0.25">
      <c r="A232" s="108" t="s">
        <v>52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304.57855876688461</v>
      </c>
      <c r="M232" s="98">
        <v>350.17414314678518</v>
      </c>
      <c r="N232" s="98">
        <v>383.28860213507033</v>
      </c>
      <c r="O232" s="98">
        <v>451.85889717714952</v>
      </c>
      <c r="P232" s="98">
        <v>493.11645395718205</v>
      </c>
      <c r="Q232" s="98">
        <v>565.03628931941421</v>
      </c>
      <c r="R232" s="98">
        <v>587.49812371915891</v>
      </c>
      <c r="S232" s="98">
        <v>648.11810531484207</v>
      </c>
      <c r="T232" s="98">
        <v>778.51966772870753</v>
      </c>
      <c r="U232" s="98">
        <v>969.38783496381825</v>
      </c>
      <c r="V232" s="98">
        <v>874.59462199013012</v>
      </c>
      <c r="W232" s="98">
        <v>1084.4613140797269</v>
      </c>
      <c r="DA232" s="63" t="s">
        <v>2335</v>
      </c>
    </row>
    <row r="233" spans="1:105" ht="12" customHeight="1" x14ac:dyDescent="0.25">
      <c r="A233" s="121" t="s">
        <v>54</v>
      </c>
      <c r="B233" s="122">
        <v>260.13049642857243</v>
      </c>
      <c r="C233" s="122">
        <v>301.95535475451038</v>
      </c>
      <c r="D233" s="122">
        <v>269.23831894279868</v>
      </c>
      <c r="E233" s="122">
        <v>293.52500978143951</v>
      </c>
      <c r="F233" s="122">
        <v>311.44774376103106</v>
      </c>
      <c r="G233" s="122">
        <v>305.50401606692378</v>
      </c>
      <c r="H233" s="122">
        <v>272.50516187673503</v>
      </c>
      <c r="I233" s="122">
        <v>308.28816930451103</v>
      </c>
      <c r="J233" s="122">
        <v>251.58565093313754</v>
      </c>
      <c r="K233" s="122">
        <v>229.22482953728533</v>
      </c>
      <c r="L233" s="122">
        <v>221.76080056180152</v>
      </c>
      <c r="M233" s="122">
        <v>244.29311515496374</v>
      </c>
      <c r="N233" s="122">
        <v>254.80005639532123</v>
      </c>
      <c r="O233" s="122">
        <v>247.38446827469051</v>
      </c>
      <c r="P233" s="122">
        <v>278.83421923927324</v>
      </c>
      <c r="Q233" s="122">
        <v>301.30697629016345</v>
      </c>
      <c r="R233" s="122">
        <v>312.64552960091532</v>
      </c>
      <c r="S233" s="122">
        <v>364.68409803389733</v>
      </c>
      <c r="T233" s="122">
        <v>354.42220526692444</v>
      </c>
      <c r="U233" s="122">
        <v>373.97419288100764</v>
      </c>
      <c r="V233" s="122">
        <v>394.46428291901208</v>
      </c>
      <c r="W233" s="122">
        <v>458.07551404730441</v>
      </c>
      <c r="DA233" s="130" t="s">
        <v>2336</v>
      </c>
    </row>
    <row r="234" spans="1:105" ht="12" customHeight="1" x14ac:dyDescent="0.25">
      <c r="A234" s="97" t="s">
        <v>207</v>
      </c>
      <c r="B234" s="98">
        <v>16.886919466193181</v>
      </c>
      <c r="C234" s="98">
        <v>451.62116239619337</v>
      </c>
      <c r="D234" s="98">
        <v>352.333037830129</v>
      </c>
      <c r="E234" s="98">
        <v>338.00731030171465</v>
      </c>
      <c r="F234" s="98">
        <v>412.01992364043122</v>
      </c>
      <c r="G234" s="98">
        <v>404.40197399922477</v>
      </c>
      <c r="H234" s="98">
        <v>296.55190238725339</v>
      </c>
      <c r="I234" s="98">
        <v>431.97445053568498</v>
      </c>
      <c r="J234" s="98">
        <v>101.00163961055765</v>
      </c>
      <c r="K234" s="98">
        <v>46.152170179307447</v>
      </c>
      <c r="L234" s="98">
        <v>370.483016899902</v>
      </c>
      <c r="M234" s="98">
        <v>320.2144674961761</v>
      </c>
      <c r="N234" s="98">
        <v>372.4589289389076</v>
      </c>
      <c r="O234" s="98">
        <v>341.10134574842476</v>
      </c>
      <c r="P234" s="98">
        <v>243.60536745355952</v>
      </c>
      <c r="Q234" s="98">
        <v>381.47133716249249</v>
      </c>
      <c r="R234" s="98">
        <v>459.97198352463982</v>
      </c>
      <c r="S234" s="98">
        <v>442.09342737401636</v>
      </c>
      <c r="T234" s="98">
        <v>492.04417265332665</v>
      </c>
      <c r="U234" s="98">
        <v>527.5423870291371</v>
      </c>
      <c r="V234" s="98">
        <v>541.95947889697084</v>
      </c>
      <c r="W234" s="98">
        <v>594.1918438187472</v>
      </c>
      <c r="DA234" s="63" t="s">
        <v>2337</v>
      </c>
    </row>
    <row r="235" spans="1:105" ht="12" customHeight="1" x14ac:dyDescent="0.25">
      <c r="A235" s="97" t="s">
        <v>50</v>
      </c>
      <c r="B235" s="98">
        <v>383.68057003422001</v>
      </c>
      <c r="C235" s="98">
        <v>392.49621140749099</v>
      </c>
      <c r="D235" s="98">
        <v>351.84236951453607</v>
      </c>
      <c r="E235" s="98">
        <v>342.01485541261013</v>
      </c>
      <c r="F235" s="98">
        <v>367.80507566982237</v>
      </c>
      <c r="G235" s="98">
        <v>387.7721885724045</v>
      </c>
      <c r="H235" s="98">
        <v>354.90939178711551</v>
      </c>
      <c r="I235" s="98">
        <v>360.56060174012691</v>
      </c>
      <c r="J235" s="98">
        <v>342.99455465403258</v>
      </c>
      <c r="K235" s="98">
        <v>319.99837932694709</v>
      </c>
      <c r="L235" s="98">
        <v>280.21124483481134</v>
      </c>
      <c r="M235" s="98">
        <v>303.34572760804548</v>
      </c>
      <c r="N235" s="98">
        <v>311.19824868489178</v>
      </c>
      <c r="O235" s="98">
        <v>313.21864109477309</v>
      </c>
      <c r="P235" s="98">
        <v>348.00610282819457</v>
      </c>
      <c r="Q235" s="98">
        <v>377.94364953157668</v>
      </c>
      <c r="R235" s="98">
        <v>430.85145652271393</v>
      </c>
      <c r="S235" s="98">
        <v>484.78932862259012</v>
      </c>
      <c r="T235" s="98">
        <v>281.09396031567155</v>
      </c>
      <c r="U235" s="98">
        <v>575.45599724888484</v>
      </c>
      <c r="V235" s="98">
        <v>360.30044654867373</v>
      </c>
      <c r="W235" s="98">
        <v>727.24047029073233</v>
      </c>
      <c r="DA235" s="63" t="s">
        <v>2338</v>
      </c>
    </row>
    <row r="236" spans="1:105" ht="12" customHeight="1" x14ac:dyDescent="0.25">
      <c r="A236" s="109" t="s">
        <v>120</v>
      </c>
      <c r="B236" s="33">
        <v>261.34523207913622</v>
      </c>
      <c r="C236" s="33">
        <v>289.86546648812504</v>
      </c>
      <c r="D236" s="33">
        <v>260.45529892634181</v>
      </c>
      <c r="E236" s="33">
        <v>289.13388969542274</v>
      </c>
      <c r="F236" s="33">
        <v>304.80371516463839</v>
      </c>
      <c r="G236" s="33">
        <v>296.92503550179168</v>
      </c>
      <c r="H236" s="33">
        <v>266.03116700136366</v>
      </c>
      <c r="I236" s="33">
        <v>300.21017367792837</v>
      </c>
      <c r="J236" s="33">
        <v>251.7630787182062</v>
      </c>
      <c r="K236" s="33">
        <v>233.47723269483984</v>
      </c>
      <c r="L236" s="33">
        <v>208.74552027973346</v>
      </c>
      <c r="M236" s="33">
        <v>235.54445708969808</v>
      </c>
      <c r="N236" s="33">
        <v>244.04859376576292</v>
      </c>
      <c r="O236" s="33">
        <v>237.87480735080572</v>
      </c>
      <c r="P236" s="33">
        <v>277.52989158153821</v>
      </c>
      <c r="Q236" s="33">
        <v>292.85486235266063</v>
      </c>
      <c r="R236" s="33">
        <v>298.22399378021481</v>
      </c>
      <c r="S236" s="33">
        <v>355.67169177986761</v>
      </c>
      <c r="T236" s="33">
        <v>345.53471983925789</v>
      </c>
      <c r="U236" s="33">
        <v>357.48385308523348</v>
      </c>
      <c r="V236" s="33">
        <v>383.47621033364123</v>
      </c>
      <c r="W236" s="33">
        <v>441.51019453170204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1198.2881712643104</v>
      </c>
      <c r="C238" s="117">
        <f t="shared" si="115"/>
        <v>12429.862221262667</v>
      </c>
      <c r="D238" s="117">
        <f t="shared" si="115"/>
        <v>9104.1758181645528</v>
      </c>
      <c r="E238" s="117">
        <f t="shared" si="115"/>
        <v>7891.3453945895299</v>
      </c>
      <c r="F238" s="117">
        <f t="shared" si="115"/>
        <v>8862.0857109749904</v>
      </c>
      <c r="G238" s="117">
        <f t="shared" si="115"/>
        <v>8419.9832810524404</v>
      </c>
      <c r="H238" s="117">
        <f t="shared" si="115"/>
        <v>5791.4896994148794</v>
      </c>
      <c r="I238" s="117">
        <f t="shared" si="115"/>
        <v>7222.2927878701475</v>
      </c>
      <c r="J238" s="117">
        <f t="shared" si="115"/>
        <v>3292.9757035653543</v>
      </c>
      <c r="K238" s="117">
        <f t="shared" si="115"/>
        <v>1972.8095422164001</v>
      </c>
      <c r="L238" s="117">
        <f t="shared" si="115"/>
        <v>12912.879711596324</v>
      </c>
      <c r="M238" s="117">
        <f t="shared" si="115"/>
        <v>10719.989255184886</v>
      </c>
      <c r="N238" s="117">
        <f t="shared" si="115"/>
        <v>10908.552435347014</v>
      </c>
      <c r="O238" s="117">
        <f t="shared" si="115"/>
        <v>10347.531439092372</v>
      </c>
      <c r="P238" s="117">
        <f t="shared" si="115"/>
        <v>6317.0915510909135</v>
      </c>
      <c r="Q238" s="117">
        <f t="shared" si="115"/>
        <v>9009.4108708291351</v>
      </c>
      <c r="R238" s="117">
        <f t="shared" ref="R238:V238" si="116">R239+R242+R244+R257</f>
        <v>9968.5609717915413</v>
      </c>
      <c r="S238" s="117">
        <f t="shared" si="116"/>
        <v>9969.6546741180591</v>
      </c>
      <c r="T238" s="117">
        <f t="shared" si="116"/>
        <v>8624.6210317957448</v>
      </c>
      <c r="U238" s="117">
        <f t="shared" si="116"/>
        <v>9631.5729265358132</v>
      </c>
      <c r="V238" s="117">
        <f t="shared" si="116"/>
        <v>9833.5058410385609</v>
      </c>
      <c r="W238" s="117">
        <f t="shared" ref="W238" si="117">W239+W242+W244+W257</f>
        <v>11549.300083139686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273.78616286853327</v>
      </c>
      <c r="C239" s="122">
        <f t="shared" si="118"/>
        <v>11588.433418094875</v>
      </c>
      <c r="D239" s="122">
        <f t="shared" si="118"/>
        <v>8276.764446966954</v>
      </c>
      <c r="E239" s="122">
        <f t="shared" si="118"/>
        <v>7027.3837937937924</v>
      </c>
      <c r="F239" s="122">
        <f t="shared" si="118"/>
        <v>7996.1699953018788</v>
      </c>
      <c r="G239" s="122">
        <f t="shared" si="118"/>
        <v>7551.7633381926089</v>
      </c>
      <c r="H239" s="122">
        <f t="shared" si="118"/>
        <v>4933.9852858003123</v>
      </c>
      <c r="I239" s="122">
        <f t="shared" si="118"/>
        <v>6276.6108539533816</v>
      </c>
      <c r="J239" s="122">
        <f t="shared" si="118"/>
        <v>2454.4199337239556</v>
      </c>
      <c r="K239" s="122">
        <f t="shared" si="118"/>
        <v>1265.1740840991336</v>
      </c>
      <c r="L239" s="122">
        <f t="shared" si="118"/>
        <v>12240.477934137789</v>
      </c>
      <c r="M239" s="122">
        <f t="shared" si="118"/>
        <v>9994.6402539291121</v>
      </c>
      <c r="N239" s="122">
        <f t="shared" si="118"/>
        <v>10088.874708096559</v>
      </c>
      <c r="O239" s="122">
        <f t="shared" si="118"/>
        <v>9404.0571480790695</v>
      </c>
      <c r="P239" s="122">
        <f t="shared" si="118"/>
        <v>5341.6614006373675</v>
      </c>
      <c r="Q239" s="122">
        <f t="shared" si="118"/>
        <v>7885.1197174628542</v>
      </c>
      <c r="R239" s="122">
        <f t="shared" ref="R239:V239" si="119">SUM(R240:R241)</f>
        <v>8820.4979870339394</v>
      </c>
      <c r="S239" s="122">
        <f t="shared" si="119"/>
        <v>8731.6772896049861</v>
      </c>
      <c r="T239" s="122">
        <f t="shared" si="119"/>
        <v>7159.8047045613621</v>
      </c>
      <c r="U239" s="122">
        <f t="shared" si="119"/>
        <v>7775.8998845672404</v>
      </c>
      <c r="V239" s="122">
        <f t="shared" si="119"/>
        <v>8184.6523658997075</v>
      </c>
      <c r="W239" s="122">
        <f t="shared" ref="W239" si="120">SUM(W240:W241)</f>
        <v>9656.6050976589922</v>
      </c>
      <c r="DA239" s="130" t="s">
        <v>2486</v>
      </c>
    </row>
    <row r="240" spans="1:105" ht="12" customHeight="1" x14ac:dyDescent="0.25">
      <c r="A240" s="97" t="s">
        <v>204</v>
      </c>
      <c r="B240" s="98">
        <v>271.12307316856101</v>
      </c>
      <c r="C240" s="98">
        <v>11477.715565000999</v>
      </c>
      <c r="D240" s="98">
        <v>8199.4926512470047</v>
      </c>
      <c r="E240" s="98">
        <v>6962.8711188901107</v>
      </c>
      <c r="F240" s="98">
        <v>7924.0576934289484</v>
      </c>
      <c r="G240" s="98">
        <v>7484.8411079497055</v>
      </c>
      <c r="H240" s="98">
        <v>4891.2082952467545</v>
      </c>
      <c r="I240" s="98">
        <v>6223.1647175190847</v>
      </c>
      <c r="J240" s="98">
        <v>2433.820168752934</v>
      </c>
      <c r="K240" s="98">
        <v>1254.688660470875</v>
      </c>
      <c r="L240" s="98">
        <v>12143.399403874017</v>
      </c>
      <c r="M240" s="98">
        <v>9916.3296870109898</v>
      </c>
      <c r="N240" s="98">
        <v>10011.33852160143</v>
      </c>
      <c r="O240" s="98">
        <v>9331.6210104669299</v>
      </c>
      <c r="P240" s="98">
        <v>5300.2196088285746</v>
      </c>
      <c r="Q240" s="98">
        <v>7826.0576756400296</v>
      </c>
      <c r="R240" s="98">
        <v>8755.1077304612008</v>
      </c>
      <c r="S240" s="98">
        <v>8666.6434724393821</v>
      </c>
      <c r="T240" s="98">
        <v>7104.6752743067464</v>
      </c>
      <c r="U240" s="98">
        <v>7716.7013158705431</v>
      </c>
      <c r="V240" s="98">
        <v>8122.5356277684577</v>
      </c>
      <c r="W240" s="98">
        <v>9585.4897988843568</v>
      </c>
      <c r="DA240" s="63" t="s">
        <v>2487</v>
      </c>
    </row>
    <row r="241" spans="1:105" ht="12" customHeight="1" x14ac:dyDescent="0.25">
      <c r="A241" s="97" t="s">
        <v>53</v>
      </c>
      <c r="B241" s="98">
        <v>2.663089699972264</v>
      </c>
      <c r="C241" s="98">
        <v>110.71785309387613</v>
      </c>
      <c r="D241" s="98">
        <v>77.271795719948514</v>
      </c>
      <c r="E241" s="98">
        <v>64.512674903682139</v>
      </c>
      <c r="F241" s="98">
        <v>72.1123018729308</v>
      </c>
      <c r="G241" s="98">
        <v>66.922230242903026</v>
      </c>
      <c r="H241" s="98">
        <v>42.776990553557802</v>
      </c>
      <c r="I241" s="98">
        <v>53.446136434296996</v>
      </c>
      <c r="J241" s="98">
        <v>20.599764971021521</v>
      </c>
      <c r="K241" s="98">
        <v>10.485423628258546</v>
      </c>
      <c r="L241" s="98">
        <v>97.078530263771853</v>
      </c>
      <c r="M241" s="98">
        <v>78.310566918122959</v>
      </c>
      <c r="N241" s="98">
        <v>77.536186495128987</v>
      </c>
      <c r="O241" s="98">
        <v>72.436137612139333</v>
      </c>
      <c r="P241" s="98">
        <v>41.441791808793134</v>
      </c>
      <c r="Q241" s="98">
        <v>59.062041822824568</v>
      </c>
      <c r="R241" s="98">
        <v>65.390256572738792</v>
      </c>
      <c r="S241" s="98">
        <v>65.033817165604475</v>
      </c>
      <c r="T241" s="98">
        <v>55.129430254615379</v>
      </c>
      <c r="U241" s="98">
        <v>59.1985686966975</v>
      </c>
      <c r="V241" s="98">
        <v>62.116738131250237</v>
      </c>
      <c r="W241" s="98">
        <v>71.115298774635292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0.94893245565260642</v>
      </c>
      <c r="C242" s="122">
        <f t="shared" si="121"/>
        <v>3.530130472088056</v>
      </c>
      <c r="D242" s="122">
        <f t="shared" si="121"/>
        <v>6.0684833814645325</v>
      </c>
      <c r="E242" s="122">
        <f t="shared" si="121"/>
        <v>10.862700704331415</v>
      </c>
      <c r="F242" s="122">
        <f t="shared" si="121"/>
        <v>11.884857543350504</v>
      </c>
      <c r="G242" s="122">
        <f t="shared" si="121"/>
        <v>15.294985276773012</v>
      </c>
      <c r="H242" s="122">
        <f t="shared" si="121"/>
        <v>19.688068548092065</v>
      </c>
      <c r="I242" s="122">
        <f t="shared" si="121"/>
        <v>25.594621526997461</v>
      </c>
      <c r="J242" s="122">
        <f t="shared" si="121"/>
        <v>16.120460536116276</v>
      </c>
      <c r="K242" s="122">
        <f t="shared" si="121"/>
        <v>22.885933225876549</v>
      </c>
      <c r="L242" s="122">
        <f t="shared" si="121"/>
        <v>24.969336737726842</v>
      </c>
      <c r="M242" s="122">
        <f t="shared" si="121"/>
        <v>29.08419090367078</v>
      </c>
      <c r="N242" s="122">
        <f t="shared" si="121"/>
        <v>54.971660319691424</v>
      </c>
      <c r="O242" s="122">
        <f t="shared" si="121"/>
        <v>54.978234140888553</v>
      </c>
      <c r="P242" s="122">
        <f t="shared" si="121"/>
        <v>42.220318187294758</v>
      </c>
      <c r="Q242" s="122">
        <f t="shared" si="121"/>
        <v>59.515191691776593</v>
      </c>
      <c r="R242" s="122">
        <f t="shared" si="121"/>
        <v>52.502356256323608</v>
      </c>
      <c r="S242" s="122">
        <f t="shared" si="121"/>
        <v>47.318381548553255</v>
      </c>
      <c r="T242" s="122">
        <f t="shared" si="121"/>
        <v>44.121960579657788</v>
      </c>
      <c r="U242" s="122">
        <f t="shared" si="121"/>
        <v>34.956766764167121</v>
      </c>
      <c r="V242" s="122">
        <f t="shared" si="121"/>
        <v>28.836214291445462</v>
      </c>
      <c r="W242" s="122">
        <f t="shared" si="121"/>
        <v>26.870715954611608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0.94893245565260642</v>
      </c>
      <c r="C243" s="98">
        <f>RES_hhdet_tesh!C86</f>
        <v>3.530130472088056</v>
      </c>
      <c r="D243" s="98">
        <f>RES_hhdet_tesh!D86</f>
        <v>6.0684833814645325</v>
      </c>
      <c r="E243" s="98">
        <f>RES_hhdet_tesh!E86</f>
        <v>10.862700704331415</v>
      </c>
      <c r="F243" s="98">
        <f>RES_hhdet_tesh!F86</f>
        <v>11.884857543350504</v>
      </c>
      <c r="G243" s="98">
        <f>RES_hhdet_tesh!G86</f>
        <v>15.294985276773012</v>
      </c>
      <c r="H243" s="98">
        <f>RES_hhdet_tesh!H86</f>
        <v>19.688068548092065</v>
      </c>
      <c r="I243" s="98">
        <f>RES_hhdet_tesh!I86</f>
        <v>25.594621526997461</v>
      </c>
      <c r="J243" s="98">
        <f>RES_hhdet_tesh!J86</f>
        <v>16.120460536116276</v>
      </c>
      <c r="K243" s="98">
        <f>RES_hhdet_tesh!K86</f>
        <v>22.885933225876549</v>
      </c>
      <c r="L243" s="98">
        <f>RES_hhdet_tesh!L86</f>
        <v>24.969336737726842</v>
      </c>
      <c r="M243" s="98">
        <f>RES_hhdet_tesh!M86</f>
        <v>29.08419090367078</v>
      </c>
      <c r="N243" s="98">
        <f>RES_hhdet_tesh!N86</f>
        <v>54.971660319691424</v>
      </c>
      <c r="O243" s="98">
        <f>RES_hhdet_tesh!O86</f>
        <v>54.978234140888553</v>
      </c>
      <c r="P243" s="98">
        <f>RES_hhdet_tesh!P86</f>
        <v>42.220318187294758</v>
      </c>
      <c r="Q243" s="98">
        <f>RES_hhdet_tesh!Q86</f>
        <v>59.515191691776593</v>
      </c>
      <c r="R243" s="98">
        <f>RES_hhdet_tesh!R86</f>
        <v>52.502356256323608</v>
      </c>
      <c r="S243" s="98">
        <f>RES_hhdet_tesh!S86</f>
        <v>47.318381548553255</v>
      </c>
      <c r="T243" s="98">
        <f>RES_hhdet_tesh!T86</f>
        <v>44.121960579657788</v>
      </c>
      <c r="U243" s="98">
        <f>RES_hhdet_tesh!U86</f>
        <v>34.956766764167121</v>
      </c>
      <c r="V243" s="98">
        <f>RES_hhdet_tesh!V86</f>
        <v>28.836214291445462</v>
      </c>
      <c r="W243" s="98">
        <f>RES_hhdet_tesh!W86</f>
        <v>26.870715954611608</v>
      </c>
      <c r="DA243" s="63" t="s">
        <v>2490</v>
      </c>
    </row>
    <row r="244" spans="1:105" ht="12" customHeight="1" x14ac:dyDescent="0.25">
      <c r="A244" s="121" t="s">
        <v>55</v>
      </c>
      <c r="B244" s="122">
        <v>735.07793108111264</v>
      </c>
      <c r="C244" s="122">
        <v>619.37337295067255</v>
      </c>
      <c r="D244" s="122">
        <v>625.35814066807882</v>
      </c>
      <c r="E244" s="122">
        <v>637.57800844215512</v>
      </c>
      <c r="F244" s="122">
        <v>625.21824844344496</v>
      </c>
      <c r="G244" s="122">
        <v>628.56869679862609</v>
      </c>
      <c r="H244" s="122">
        <v>637.37246205240615</v>
      </c>
      <c r="I244" s="122">
        <v>693.24554587113244</v>
      </c>
      <c r="J244" s="122">
        <v>636.69111891550108</v>
      </c>
      <c r="K244" s="122">
        <v>514.13906482439154</v>
      </c>
      <c r="L244" s="122">
        <v>484.55059670265251</v>
      </c>
      <c r="M244" s="122">
        <v>515.89777067273678</v>
      </c>
      <c r="N244" s="122">
        <v>576.37820486749331</v>
      </c>
      <c r="O244" s="122">
        <v>705.22413244357233</v>
      </c>
      <c r="P244" s="122">
        <v>724.53440440066674</v>
      </c>
      <c r="Q244" s="122">
        <v>839.26658495016329</v>
      </c>
      <c r="R244" s="122">
        <v>860.5766332448087</v>
      </c>
      <c r="S244" s="122">
        <v>911.57254062146058</v>
      </c>
      <c r="T244" s="122">
        <v>1146.0078356959782</v>
      </c>
      <c r="U244" s="122">
        <v>1530.2539877373342</v>
      </c>
      <c r="V244" s="122">
        <v>1309.8230313080171</v>
      </c>
      <c r="W244" s="122">
        <v>1502.398803703946</v>
      </c>
      <c r="DA244" s="130" t="s">
        <v>2491</v>
      </c>
    </row>
    <row r="245" spans="1:105" ht="12" customHeight="1" x14ac:dyDescent="0.25">
      <c r="A245" s="97" t="s">
        <v>132</v>
      </c>
      <c r="B245" s="98">
        <v>407.90607019131681</v>
      </c>
      <c r="C245" s="98">
        <v>833.3476598258145</v>
      </c>
      <c r="D245" s="98">
        <v>613.37798997368532</v>
      </c>
      <c r="E245" s="98">
        <v>549.78729811882818</v>
      </c>
      <c r="F245" s="98">
        <v>671.04166990665999</v>
      </c>
      <c r="G245" s="98">
        <v>680.01726404019428</v>
      </c>
      <c r="H245" s="98">
        <v>513.30860532258509</v>
      </c>
      <c r="I245" s="98">
        <v>775.81467343229849</v>
      </c>
      <c r="J245" s="98">
        <v>447.92029767231429</v>
      </c>
      <c r="K245" s="98">
        <v>441.53801182941942</v>
      </c>
      <c r="L245" s="98">
        <v>624.66962115247793</v>
      </c>
      <c r="M245" s="98">
        <v>552.11211607043424</v>
      </c>
      <c r="N245" s="98">
        <v>634.78520628884041</v>
      </c>
      <c r="O245" s="98">
        <v>649.15999281426355</v>
      </c>
      <c r="P245" s="98">
        <v>564.7796826127443</v>
      </c>
      <c r="Q245" s="98">
        <v>810.1306981314217</v>
      </c>
      <c r="R245" s="98">
        <v>611.87472902089064</v>
      </c>
      <c r="S245" s="98">
        <v>614.4782064736562</v>
      </c>
      <c r="T245" s="98">
        <v>1159.1128842885732</v>
      </c>
      <c r="U245" s="98">
        <v>1687.996942347648</v>
      </c>
      <c r="V245" s="98">
        <v>1334.2160241141162</v>
      </c>
      <c r="W245" s="98">
        <v>1482.8698142763849</v>
      </c>
      <c r="DA245" s="63" t="s">
        <v>2492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0</v>
      </c>
      <c r="L246" s="98">
        <v>624.72192639159402</v>
      </c>
      <c r="M246" s="98">
        <v>552.26372697806994</v>
      </c>
      <c r="N246" s="98">
        <v>634.96029922835794</v>
      </c>
      <c r="O246" s="98">
        <v>649.46991540424551</v>
      </c>
      <c r="P246" s="98">
        <v>565.03752778112289</v>
      </c>
      <c r="Q246" s="98">
        <v>810.57439306481888</v>
      </c>
      <c r="R246" s="98">
        <v>612.40625538400479</v>
      </c>
      <c r="S246" s="98">
        <v>614.82767336932682</v>
      </c>
      <c r="T246" s="98">
        <v>1159.2130125290346</v>
      </c>
      <c r="U246" s="98">
        <v>1688.108533992106</v>
      </c>
      <c r="V246" s="98">
        <v>1333.8597592704311</v>
      </c>
      <c r="W246" s="98">
        <v>1484.3896215421175</v>
      </c>
      <c r="DA246" s="63" t="s">
        <v>2493</v>
      </c>
    </row>
    <row r="247" spans="1:105" ht="12" customHeight="1" x14ac:dyDescent="0.25">
      <c r="A247" s="100" t="s">
        <v>204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0</v>
      </c>
      <c r="J247" s="101">
        <v>0</v>
      </c>
      <c r="K247" s="101">
        <v>0</v>
      </c>
      <c r="L247" s="101">
        <v>222.81628154398942</v>
      </c>
      <c r="M247" s="101">
        <v>173.93904069613512</v>
      </c>
      <c r="N247" s="101">
        <v>211.05783817770507</v>
      </c>
      <c r="O247" s="101">
        <v>236.80226230628548</v>
      </c>
      <c r="P247" s="101">
        <v>184.61070945817275</v>
      </c>
      <c r="Q247" s="101">
        <v>267.34635833361347</v>
      </c>
      <c r="R247" s="101">
        <v>203.3623292679523</v>
      </c>
      <c r="S247" s="101">
        <v>141.85651311780424</v>
      </c>
      <c r="T247" s="101">
        <v>368.40738238231506</v>
      </c>
      <c r="U247" s="101">
        <v>503.68874997868625</v>
      </c>
      <c r="V247" s="101">
        <v>405.13365271683188</v>
      </c>
      <c r="W247" s="101">
        <v>445.15442264608873</v>
      </c>
      <c r="DA247" s="131" t="s">
        <v>2494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0</v>
      </c>
      <c r="J248" s="104">
        <v>0</v>
      </c>
      <c r="K248" s="104">
        <v>0</v>
      </c>
      <c r="L248" s="104">
        <v>401.90564484760449</v>
      </c>
      <c r="M248" s="104">
        <v>378.32468628193482</v>
      </c>
      <c r="N248" s="104">
        <v>423.90246105065296</v>
      </c>
      <c r="O248" s="104">
        <v>412.66765309795989</v>
      </c>
      <c r="P248" s="104">
        <v>380.42681832295023</v>
      </c>
      <c r="Q248" s="104">
        <v>543.22803473120541</v>
      </c>
      <c r="R248" s="104">
        <v>409.04392611605243</v>
      </c>
      <c r="S248" s="104">
        <v>472.97116025152269</v>
      </c>
      <c r="T248" s="104">
        <v>790.80563014671964</v>
      </c>
      <c r="U248" s="104">
        <v>1184.4197840134195</v>
      </c>
      <c r="V248" s="104">
        <v>928.72610655359915</v>
      </c>
      <c r="W248" s="104">
        <v>1039.2351988960288</v>
      </c>
      <c r="DA248" s="132" t="s">
        <v>2495</v>
      </c>
    </row>
    <row r="249" spans="1:105" ht="12" customHeight="1" x14ac:dyDescent="0.25">
      <c r="A249" s="106" t="s">
        <v>124</v>
      </c>
      <c r="B249" s="101">
        <v>663.43094895855916</v>
      </c>
      <c r="C249" s="101">
        <v>649.21276830486647</v>
      </c>
      <c r="D249" s="101">
        <v>646.21900508227225</v>
      </c>
      <c r="E249" s="101">
        <v>633.0825645663615</v>
      </c>
      <c r="F249" s="101">
        <v>628.9943826165927</v>
      </c>
      <c r="G249" s="101">
        <v>637.61400783492763</v>
      </c>
      <c r="H249" s="101">
        <v>647.30743383916081</v>
      </c>
      <c r="I249" s="101">
        <v>658.30492105356529</v>
      </c>
      <c r="J249" s="101">
        <v>634.8236780391934</v>
      </c>
      <c r="K249" s="101">
        <v>635.52538713872718</v>
      </c>
      <c r="L249" s="101">
        <v>618.08350026445203</v>
      </c>
      <c r="M249" s="101">
        <v>619.68670100471707</v>
      </c>
      <c r="N249" s="101">
        <v>623.6873100089224</v>
      </c>
      <c r="O249" s="101">
        <v>654.18153313923619</v>
      </c>
      <c r="P249" s="101">
        <v>737.52122142972075</v>
      </c>
      <c r="Q249" s="101">
        <v>792.35072639051941</v>
      </c>
      <c r="R249" s="101">
        <v>845.9696320137931</v>
      </c>
      <c r="S249" s="101">
        <v>1027.034859624265</v>
      </c>
      <c r="T249" s="101">
        <v>1378.9133012000643</v>
      </c>
      <c r="U249" s="101">
        <v>1137.7848088073197</v>
      </c>
      <c r="V249" s="101">
        <v>1528.6797202969681</v>
      </c>
      <c r="W249" s="101">
        <v>1805.5950210263202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618.82513323973831</v>
      </c>
      <c r="M250" s="104">
        <v>620.45724643989433</v>
      </c>
      <c r="N250" s="104">
        <v>624.26193651945573</v>
      </c>
      <c r="O250" s="104">
        <v>654.50166095614679</v>
      </c>
      <c r="P250" s="104">
        <v>737.76236859345431</v>
      </c>
      <c r="Q250" s="104">
        <v>792.55812022427688</v>
      </c>
      <c r="R250" s="104">
        <v>846.45180093407623</v>
      </c>
      <c r="S250" s="104">
        <v>1027.7695173555355</v>
      </c>
      <c r="T250" s="104">
        <v>1396.1005467189864</v>
      </c>
      <c r="U250" s="104">
        <v>1150.0183106557436</v>
      </c>
      <c r="V250" s="104">
        <v>1541.9733307559443</v>
      </c>
      <c r="W250" s="104">
        <v>1816.9937454708661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221.12017593715461</v>
      </c>
      <c r="M251" s="98">
        <v>196.77632079754125</v>
      </c>
      <c r="N251" s="98">
        <v>208.47293679286844</v>
      </c>
      <c r="O251" s="98">
        <v>239.29137165109896</v>
      </c>
      <c r="P251" s="98">
        <v>241.62915416891866</v>
      </c>
      <c r="Q251" s="98">
        <v>261.22244997140479</v>
      </c>
      <c r="R251" s="98">
        <v>278.55455348898374</v>
      </c>
      <c r="S251" s="98">
        <v>309.29809650119347</v>
      </c>
      <c r="T251" s="98">
        <v>443.19773014868758</v>
      </c>
      <c r="U251" s="98">
        <v>344.89871306977835</v>
      </c>
      <c r="V251" s="98">
        <v>468.69187119284197</v>
      </c>
      <c r="W251" s="98">
        <v>546.69218293302026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397.70495730258375</v>
      </c>
      <c r="M252" s="98">
        <v>423.68092564235309</v>
      </c>
      <c r="N252" s="98">
        <v>415.78899972658718</v>
      </c>
      <c r="O252" s="98">
        <v>415.21028930504792</v>
      </c>
      <c r="P252" s="98">
        <v>496.13321442453565</v>
      </c>
      <c r="Q252" s="98">
        <v>531.33567025287221</v>
      </c>
      <c r="R252" s="98">
        <v>567.89724744509249</v>
      </c>
      <c r="S252" s="98">
        <v>718.47142085434211</v>
      </c>
      <c r="T252" s="98">
        <v>952.90281657029891</v>
      </c>
      <c r="U252" s="98">
        <v>805.11959758596515</v>
      </c>
      <c r="V252" s="98">
        <v>1073.2814595631023</v>
      </c>
      <c r="W252" s="98">
        <v>1270.3015625378457</v>
      </c>
      <c r="DA252" s="63" t="s">
        <v>2499</v>
      </c>
    </row>
    <row r="253" spans="1:105" ht="12" customHeight="1" x14ac:dyDescent="0.25">
      <c r="A253" s="106" t="s">
        <v>122</v>
      </c>
      <c r="B253" s="101">
        <v>745.63411959155519</v>
      </c>
      <c r="C253" s="101">
        <v>601.7723947616123</v>
      </c>
      <c r="D253" s="101">
        <v>617.84390192931914</v>
      </c>
      <c r="E253" s="101">
        <v>641.08604926518865</v>
      </c>
      <c r="F253" s="101">
        <v>623.09410543074057</v>
      </c>
      <c r="G253" s="101">
        <v>625.17071690929288</v>
      </c>
      <c r="H253" s="101">
        <v>637.83176690954258</v>
      </c>
      <c r="I253" s="101">
        <v>698.24107003052529</v>
      </c>
      <c r="J253" s="101">
        <v>639.40406723345177</v>
      </c>
      <c r="K253" s="101">
        <v>506.09128862718296</v>
      </c>
      <c r="L253" s="101">
        <v>472.07494239755857</v>
      </c>
      <c r="M253" s="101">
        <v>509.44154435115087</v>
      </c>
      <c r="N253" s="101">
        <v>571.66111314585942</v>
      </c>
      <c r="O253" s="101">
        <v>709.43783825312801</v>
      </c>
      <c r="P253" s="101">
        <v>729.45195987239913</v>
      </c>
      <c r="Q253" s="101">
        <v>842.45067960066945</v>
      </c>
      <c r="R253" s="101">
        <v>878.58762708592678</v>
      </c>
      <c r="S253" s="101">
        <v>927.03249997438377</v>
      </c>
      <c r="T253" s="101">
        <v>1129.1583280108157</v>
      </c>
      <c r="U253" s="101">
        <v>1372.9741872902314</v>
      </c>
      <c r="V253" s="101">
        <v>1246.0567848385574</v>
      </c>
      <c r="W253" s="101">
        <v>1544.2703577801326</v>
      </c>
      <c r="DA253" s="131" t="s">
        <v>2500</v>
      </c>
    </row>
    <row r="254" spans="1:105" ht="12" customHeight="1" x14ac:dyDescent="0.25">
      <c r="A254" s="107" t="s">
        <v>121</v>
      </c>
      <c r="B254" s="104">
        <v>0</v>
      </c>
      <c r="C254" s="104">
        <v>0</v>
      </c>
      <c r="D254" s="104">
        <v>0</v>
      </c>
      <c r="E254" s="104">
        <v>0</v>
      </c>
      <c r="F254" s="104">
        <v>0</v>
      </c>
      <c r="G254" s="104">
        <v>0</v>
      </c>
      <c r="H254" s="104">
        <v>0</v>
      </c>
      <c r="I254" s="104">
        <v>0</v>
      </c>
      <c r="J254" s="104">
        <v>0</v>
      </c>
      <c r="K254" s="104">
        <v>0</v>
      </c>
      <c r="L254" s="104">
        <v>472.9736025681301</v>
      </c>
      <c r="M254" s="104">
        <v>510.30033720174134</v>
      </c>
      <c r="N254" s="104">
        <v>572.21198905537392</v>
      </c>
      <c r="O254" s="104">
        <v>709.58757729159959</v>
      </c>
      <c r="P254" s="104">
        <v>728.61958611890441</v>
      </c>
      <c r="Q254" s="104">
        <v>840.75369175774142</v>
      </c>
      <c r="R254" s="104">
        <v>876.5446662477392</v>
      </c>
      <c r="S254" s="104">
        <v>927.02210499145633</v>
      </c>
      <c r="T254" s="104">
        <v>1138.5592388377911</v>
      </c>
      <c r="U254" s="104">
        <v>1378.6290565518329</v>
      </c>
      <c r="V254" s="104">
        <v>1248.5818363486339</v>
      </c>
      <c r="W254" s="104">
        <v>1542.8302336872168</v>
      </c>
      <c r="DA254" s="132" t="s">
        <v>2501</v>
      </c>
    </row>
    <row r="255" spans="1:105" ht="12" customHeight="1" x14ac:dyDescent="0.25">
      <c r="A255" s="108" t="s">
        <v>53</v>
      </c>
      <c r="B255" s="98">
        <v>0</v>
      </c>
      <c r="C255" s="98">
        <v>0</v>
      </c>
      <c r="D255" s="98">
        <v>0</v>
      </c>
      <c r="E255" s="98">
        <v>0</v>
      </c>
      <c r="F255" s="98">
        <v>0</v>
      </c>
      <c r="G255" s="98">
        <v>0</v>
      </c>
      <c r="H255" s="98">
        <v>0</v>
      </c>
      <c r="I255" s="98">
        <v>0</v>
      </c>
      <c r="J255" s="98">
        <v>0</v>
      </c>
      <c r="K255" s="98">
        <v>0</v>
      </c>
      <c r="L255" s="98">
        <v>168.39504380124552</v>
      </c>
      <c r="M255" s="98">
        <v>160.1261940549561</v>
      </c>
      <c r="N255" s="98">
        <v>188.9233869203035</v>
      </c>
      <c r="O255" s="98">
        <v>257.72868011445013</v>
      </c>
      <c r="P255" s="98">
        <v>235.50313216172239</v>
      </c>
      <c r="Q255" s="98">
        <v>275.71740243832704</v>
      </c>
      <c r="R255" s="98">
        <v>289.04654252858023</v>
      </c>
      <c r="S255" s="98">
        <v>278.90399967661415</v>
      </c>
      <c r="T255" s="98">
        <v>360.03957110908357</v>
      </c>
      <c r="U255" s="98">
        <v>409.24122158801487</v>
      </c>
      <c r="V255" s="98">
        <v>373.9872143585041</v>
      </c>
      <c r="W255" s="98">
        <v>458.36891960749028</v>
      </c>
      <c r="DA255" s="63" t="s">
        <v>2502</v>
      </c>
    </row>
    <row r="256" spans="1:105" ht="12" customHeight="1" x14ac:dyDescent="0.25">
      <c r="A256" s="108" t="s">
        <v>52</v>
      </c>
      <c r="B256" s="98">
        <v>0</v>
      </c>
      <c r="C256" s="98">
        <v>0</v>
      </c>
      <c r="D256" s="98">
        <v>0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98">
        <v>0</v>
      </c>
      <c r="K256" s="98">
        <v>0</v>
      </c>
      <c r="L256" s="98">
        <v>304.57855876688461</v>
      </c>
      <c r="M256" s="98">
        <v>350.17414314678518</v>
      </c>
      <c r="N256" s="98">
        <v>383.28860213507033</v>
      </c>
      <c r="O256" s="98">
        <v>451.85889717714952</v>
      </c>
      <c r="P256" s="98">
        <v>493.11645395718205</v>
      </c>
      <c r="Q256" s="98">
        <v>565.03628931941421</v>
      </c>
      <c r="R256" s="98">
        <v>587.49812371915891</v>
      </c>
      <c r="S256" s="98">
        <v>648.11810531484207</v>
      </c>
      <c r="T256" s="98">
        <v>778.51966772870753</v>
      </c>
      <c r="U256" s="98">
        <v>969.38783496381825</v>
      </c>
      <c r="V256" s="98">
        <v>874.59462199013012</v>
      </c>
      <c r="W256" s="98">
        <v>1084.4613140797269</v>
      </c>
      <c r="DA256" s="63" t="s">
        <v>2503</v>
      </c>
    </row>
    <row r="257" spans="1:105" ht="12" customHeight="1" x14ac:dyDescent="0.25">
      <c r="A257" s="121" t="s">
        <v>54</v>
      </c>
      <c r="B257" s="122">
        <v>188.47514485901189</v>
      </c>
      <c r="C257" s="122">
        <v>218.52529974502889</v>
      </c>
      <c r="D257" s="122">
        <v>195.98474714805445</v>
      </c>
      <c r="E257" s="122">
        <v>215.52089164925144</v>
      </c>
      <c r="F257" s="122">
        <v>228.8126096863156</v>
      </c>
      <c r="G257" s="122">
        <v>224.35626078443318</v>
      </c>
      <c r="H257" s="122">
        <v>200.44388301406858</v>
      </c>
      <c r="I257" s="122">
        <v>226.84176651863589</v>
      </c>
      <c r="J257" s="122">
        <v>185.74419038978132</v>
      </c>
      <c r="K257" s="122">
        <v>170.61046006699883</v>
      </c>
      <c r="L257" s="122">
        <v>162.88184401815428</v>
      </c>
      <c r="M257" s="122">
        <v>180.3670396793683</v>
      </c>
      <c r="N257" s="122">
        <v>188.32786206327054</v>
      </c>
      <c r="O257" s="122">
        <v>183.27192442884274</v>
      </c>
      <c r="P257" s="122">
        <v>208.67542786558448</v>
      </c>
      <c r="Q257" s="122">
        <v>225.50937672434191</v>
      </c>
      <c r="R257" s="122">
        <v>234.98399525646863</v>
      </c>
      <c r="S257" s="122">
        <v>279.08646234305917</v>
      </c>
      <c r="T257" s="122">
        <v>274.68653095874595</v>
      </c>
      <c r="U257" s="122">
        <v>290.46228746707135</v>
      </c>
      <c r="V257" s="122">
        <v>310.19422953939159</v>
      </c>
      <c r="W257" s="122">
        <v>363.42546582213652</v>
      </c>
      <c r="DA257" s="130" t="s">
        <v>2504</v>
      </c>
    </row>
    <row r="258" spans="1:105" ht="12" customHeight="1" x14ac:dyDescent="0.25">
      <c r="A258" s="97" t="s">
        <v>207</v>
      </c>
      <c r="B258" s="98">
        <v>9.602820262710777</v>
      </c>
      <c r="C258" s="98">
        <v>258.56101873408687</v>
      </c>
      <c r="D258" s="98">
        <v>202.07773513913068</v>
      </c>
      <c r="E258" s="98">
        <v>194.10583379113521</v>
      </c>
      <c r="F258" s="98">
        <v>236.84357917389283</v>
      </c>
      <c r="G258" s="98">
        <v>232.6783453395941</v>
      </c>
      <c r="H258" s="98">
        <v>170.75396586792948</v>
      </c>
      <c r="I258" s="98">
        <v>248.90565069117392</v>
      </c>
      <c r="J258" s="98">
        <v>58.291806368983472</v>
      </c>
      <c r="K258" s="98">
        <v>26.653965216382627</v>
      </c>
      <c r="L258" s="98">
        <v>214.07865973933684</v>
      </c>
      <c r="M258" s="98">
        <v>185.06438627125351</v>
      </c>
      <c r="N258" s="98">
        <v>215.26960927226133</v>
      </c>
      <c r="O258" s="98">
        <v>197.1553046992789</v>
      </c>
      <c r="P258" s="98">
        <v>140.81135220481409</v>
      </c>
      <c r="Q258" s="98">
        <v>220.52374297124786</v>
      </c>
      <c r="R258" s="98">
        <v>266.08646408991143</v>
      </c>
      <c r="S258" s="98">
        <v>256.06878734422321</v>
      </c>
      <c r="T258" s="98">
        <v>285.59103200875205</v>
      </c>
      <c r="U258" s="98">
        <v>306.56788242498055</v>
      </c>
      <c r="V258" s="98">
        <v>315.24565505899631</v>
      </c>
      <c r="W258" s="98">
        <v>345.95412414970514</v>
      </c>
      <c r="DA258" s="63" t="s">
        <v>2505</v>
      </c>
    </row>
    <row r="259" spans="1:105" ht="12" customHeight="1" x14ac:dyDescent="0.25">
      <c r="A259" s="97" t="s">
        <v>50</v>
      </c>
      <c r="B259" s="98">
        <v>223.73784231464427</v>
      </c>
      <c r="C259" s="98">
        <v>230.6072079221351</v>
      </c>
      <c r="D259" s="98">
        <v>207.06223797133035</v>
      </c>
      <c r="E259" s="98">
        <v>201.47321767269543</v>
      </c>
      <c r="F259" s="98">
        <v>216.89922415291346</v>
      </c>
      <c r="G259" s="98">
        <v>228.90724606386959</v>
      </c>
      <c r="H259" s="98">
        <v>209.67446567029239</v>
      </c>
      <c r="I259" s="98">
        <v>213.20475245669445</v>
      </c>
      <c r="J259" s="98">
        <v>203.17108120770789</v>
      </c>
      <c r="K259" s="98">
        <v>189.69608922639654</v>
      </c>
      <c r="L259" s="98">
        <v>166.21245222994895</v>
      </c>
      <c r="M259" s="98">
        <v>179.96694251673611</v>
      </c>
      <c r="N259" s="98">
        <v>184.65071890993761</v>
      </c>
      <c r="O259" s="98">
        <v>185.86651472264299</v>
      </c>
      <c r="P259" s="98">
        <v>206.52763640660734</v>
      </c>
      <c r="Q259" s="98">
        <v>224.32999327014662</v>
      </c>
      <c r="R259" s="98">
        <v>255.86504231273079</v>
      </c>
      <c r="S259" s="98">
        <v>288.11272817747636</v>
      </c>
      <c r="T259" s="98">
        <v>167.16121362204194</v>
      </c>
      <c r="U259" s="98">
        <v>342.97771160346787</v>
      </c>
      <c r="V259" s="98">
        <v>215.34098026079423</v>
      </c>
      <c r="W259" s="98">
        <v>437.07481604452693</v>
      </c>
      <c r="DA259" s="63" t="s">
        <v>2506</v>
      </c>
    </row>
    <row r="260" spans="1:105" ht="12" customHeight="1" x14ac:dyDescent="0.25">
      <c r="A260" s="109" t="s">
        <v>120</v>
      </c>
      <c r="B260" s="33">
        <v>192.64743183277213</v>
      </c>
      <c r="C260" s="33">
        <v>216.18267427025339</v>
      </c>
      <c r="D260" s="33">
        <v>194.98091159052416</v>
      </c>
      <c r="E260" s="33">
        <v>217.06518532576533</v>
      </c>
      <c r="F260" s="33">
        <v>229.29820002727777</v>
      </c>
      <c r="G260" s="33">
        <v>223.78950893371044</v>
      </c>
      <c r="H260" s="33">
        <v>200.82019719274305</v>
      </c>
      <c r="I260" s="33">
        <v>227.06776855967388</v>
      </c>
      <c r="J260" s="33">
        <v>191.25655176831847</v>
      </c>
      <c r="K260" s="33">
        <v>177.88619944941559</v>
      </c>
      <c r="L260" s="33">
        <v>159.42816821690371</v>
      </c>
      <c r="M260" s="33">
        <v>180.06380687606864</v>
      </c>
      <c r="N260" s="33">
        <v>186.79533484624426</v>
      </c>
      <c r="O260" s="33">
        <v>182.25094182471551</v>
      </c>
      <c r="P260" s="33">
        <v>213.0127623016235</v>
      </c>
      <c r="Q260" s="33">
        <v>225.86828112951665</v>
      </c>
      <c r="R260" s="33">
        <v>232.09998520078284</v>
      </c>
      <c r="S260" s="33">
        <v>280.38573314484501</v>
      </c>
      <c r="T260" s="33">
        <v>276.23703269942854</v>
      </c>
      <c r="U260" s="33">
        <v>288.05274199661267</v>
      </c>
      <c r="V260" s="33">
        <v>311.799418057016</v>
      </c>
      <c r="W260" s="33">
        <v>362.87290719883288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42.94458628573463</v>
      </c>
      <c r="C262" s="117">
        <f t="shared" si="122"/>
        <v>90.372684311575028</v>
      </c>
      <c r="D262" s="117">
        <f t="shared" si="122"/>
        <v>82.562625159782854</v>
      </c>
      <c r="E262" s="117">
        <f t="shared" si="122"/>
        <v>73.577300074126967</v>
      </c>
      <c r="F262" s="117">
        <f t="shared" si="122"/>
        <v>66.576903340244613</v>
      </c>
      <c r="G262" s="117">
        <f t="shared" si="122"/>
        <v>60.797864830710061</v>
      </c>
      <c r="H262" s="117">
        <f t="shared" si="122"/>
        <v>56.847987774888907</v>
      </c>
      <c r="I262" s="117">
        <f t="shared" si="122"/>
        <v>51.301998066175187</v>
      </c>
      <c r="J262" s="117">
        <f t="shared" si="122"/>
        <v>34.589630879464629</v>
      </c>
      <c r="K262" s="117">
        <f t="shared" si="122"/>
        <v>22.309027286407087</v>
      </c>
      <c r="L262" s="117">
        <f t="shared" si="122"/>
        <v>14.141521608318126</v>
      </c>
      <c r="M262" s="117">
        <f t="shared" si="122"/>
        <v>13.720567980242272</v>
      </c>
      <c r="N262" s="117">
        <f t="shared" si="122"/>
        <v>13.33260931690293</v>
      </c>
      <c r="O262" s="117">
        <f t="shared" si="122"/>
        <v>13.624207044818125</v>
      </c>
      <c r="P262" s="117">
        <f t="shared" si="122"/>
        <v>14.146094281051802</v>
      </c>
      <c r="Q262" s="117">
        <f t="shared" si="122"/>
        <v>14.147271712732886</v>
      </c>
      <c r="R262" s="117">
        <f t="shared" ref="R262:V262" si="123">R263+R266+R268+R281</f>
        <v>13.86190098889919</v>
      </c>
      <c r="S262" s="117">
        <f t="shared" si="123"/>
        <v>14.660314611962443</v>
      </c>
      <c r="T262" s="117">
        <f t="shared" si="123"/>
        <v>12.38961392049092</v>
      </c>
      <c r="U262" s="117">
        <f t="shared" si="123"/>
        <v>9.5644626128934185</v>
      </c>
      <c r="V262" s="117">
        <f t="shared" si="123"/>
        <v>7.5106948121358927</v>
      </c>
      <c r="W262" s="117">
        <f t="shared" ref="W262" si="124">W263+W266+W268+W281</f>
        <v>9.6490285278625656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38.24516399157131</v>
      </c>
      <c r="C268" s="122">
        <v>84.472427293560827</v>
      </c>
      <c r="D268" s="122">
        <v>77.384065791562307</v>
      </c>
      <c r="E268" s="122">
        <v>69.222094909913494</v>
      </c>
      <c r="F268" s="122">
        <v>61.845783494390432</v>
      </c>
      <c r="G268" s="122">
        <v>55.548538775289288</v>
      </c>
      <c r="H268" s="122">
        <v>51.829471606820334</v>
      </c>
      <c r="I268" s="122">
        <v>45.931608600118643</v>
      </c>
      <c r="J268" s="122">
        <v>28.501861257556175</v>
      </c>
      <c r="K268" s="122">
        <v>17.496435986740874</v>
      </c>
      <c r="L268" s="122">
        <v>10.680451178442707</v>
      </c>
      <c r="M268" s="122">
        <v>10.134020697053264</v>
      </c>
      <c r="N268" s="122">
        <v>9.7987843603142846</v>
      </c>
      <c r="O268" s="122">
        <v>10.17519022806937</v>
      </c>
      <c r="P268" s="122">
        <v>10.552453572234473</v>
      </c>
      <c r="Q268" s="122">
        <v>10.543247219957705</v>
      </c>
      <c r="R268" s="122">
        <v>10.37313971556418</v>
      </c>
      <c r="S268" s="122">
        <v>11.569353785866559</v>
      </c>
      <c r="T268" s="122">
        <v>11.101172650047237</v>
      </c>
      <c r="U268" s="122">
        <v>6.990727993162329</v>
      </c>
      <c r="V268" s="122">
        <v>5.9377196373201624</v>
      </c>
      <c r="W268" s="122">
        <v>5.92229624570738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307.65085732978849</v>
      </c>
      <c r="C273" s="101">
        <v>291.84931000269518</v>
      </c>
      <c r="D273" s="101">
        <v>289.34322323114804</v>
      </c>
      <c r="E273" s="101">
        <v>282.25878301964963</v>
      </c>
      <c r="F273" s="101">
        <v>279.4164643206696</v>
      </c>
      <c r="G273" s="101">
        <v>282.11318570066663</v>
      </c>
      <c r="H273" s="101">
        <v>285.13624186556166</v>
      </c>
      <c r="I273" s="101">
        <v>287.878739246088</v>
      </c>
      <c r="J273" s="101">
        <v>272.22354944457413</v>
      </c>
      <c r="K273" s="101">
        <v>268.36271665377257</v>
      </c>
      <c r="L273" s="101">
        <v>257.89462598103847</v>
      </c>
      <c r="M273" s="101">
        <v>255.90914855430651</v>
      </c>
      <c r="N273" s="101">
        <v>253.9994767784693</v>
      </c>
      <c r="O273" s="101">
        <v>262.09280209225346</v>
      </c>
      <c r="P273" s="101">
        <v>292.29433480201749</v>
      </c>
      <c r="Q273" s="101">
        <v>298.67151537624295</v>
      </c>
      <c r="R273" s="101">
        <v>294.01515639074194</v>
      </c>
      <c r="S273" s="101">
        <v>331.00998465957974</v>
      </c>
      <c r="T273" s="101">
        <v>411.26106397165586</v>
      </c>
      <c r="U273" s="101">
        <v>323.6867465062096</v>
      </c>
      <c r="V273" s="101">
        <v>427.01460174747098</v>
      </c>
      <c r="W273" s="101">
        <v>503.94938231843327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90.242130014755062</v>
      </c>
      <c r="M274" s="104">
        <v>80.307073969965558</v>
      </c>
      <c r="N274" s="104">
        <v>85.080620919760705</v>
      </c>
      <c r="O274" s="104">
        <v>97.658040386531255</v>
      </c>
      <c r="P274" s="104">
        <v>98.612121003667113</v>
      </c>
      <c r="Q274" s="104">
        <v>106.60840962695417</v>
      </c>
      <c r="R274" s="104">
        <v>113.68187514150354</v>
      </c>
      <c r="S274" s="104">
        <v>118.47623076552105</v>
      </c>
      <c r="T274" s="104">
        <v>121.17779502556839</v>
      </c>
      <c r="U274" s="104">
        <v>94.301172397544832</v>
      </c>
      <c r="V274" s="104">
        <v>128.14832665885328</v>
      </c>
      <c r="W274" s="104">
        <v>149.47493811241543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90.242130014755062</v>
      </c>
      <c r="M275" s="98">
        <v>80.307073969965558</v>
      </c>
      <c r="N275" s="98">
        <v>85.080620919760705</v>
      </c>
      <c r="O275" s="98">
        <v>97.658040386531255</v>
      </c>
      <c r="P275" s="98">
        <v>98.612121003667113</v>
      </c>
      <c r="Q275" s="98">
        <v>106.60840962695417</v>
      </c>
      <c r="R275" s="98">
        <v>113.68187514150354</v>
      </c>
      <c r="S275" s="98">
        <v>118.47623076552105</v>
      </c>
      <c r="T275" s="98">
        <v>121.17779502556839</v>
      </c>
      <c r="U275" s="98">
        <v>94.301172397544832</v>
      </c>
      <c r="V275" s="98">
        <v>128.14832665885328</v>
      </c>
      <c r="W275" s="98">
        <v>149.47493811241543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4.6994222941633215</v>
      </c>
      <c r="C281" s="122">
        <v>5.9002570180141989</v>
      </c>
      <c r="D281" s="122">
        <v>5.1785593682205535</v>
      </c>
      <c r="E281" s="122">
        <v>4.3552051642134755</v>
      </c>
      <c r="F281" s="122">
        <v>4.7311198458541828</v>
      </c>
      <c r="G281" s="122">
        <v>5.2493260554207755</v>
      </c>
      <c r="H281" s="122">
        <v>5.018516168068575</v>
      </c>
      <c r="I281" s="122">
        <v>5.3703894660565448</v>
      </c>
      <c r="J281" s="122">
        <v>6.0877696219084516</v>
      </c>
      <c r="K281" s="122">
        <v>4.812591299666213</v>
      </c>
      <c r="L281" s="122">
        <v>3.4610704298754178</v>
      </c>
      <c r="M281" s="122">
        <v>3.5865472831890068</v>
      </c>
      <c r="N281" s="122">
        <v>3.5338249565886457</v>
      </c>
      <c r="O281" s="122">
        <v>3.4490168167487552</v>
      </c>
      <c r="P281" s="122">
        <v>3.5936407088173299</v>
      </c>
      <c r="Q281" s="122">
        <v>3.6040244927751819</v>
      </c>
      <c r="R281" s="122">
        <v>3.4887612733350095</v>
      </c>
      <c r="S281" s="122">
        <v>3.0909608260958845</v>
      </c>
      <c r="T281" s="122">
        <v>1.2884412704436825</v>
      </c>
      <c r="U281" s="122">
        <v>2.5737346197310904</v>
      </c>
      <c r="V281" s="122">
        <v>1.5729751748157303</v>
      </c>
      <c r="W281" s="122">
        <v>3.7267322821551856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87.156878288973445</v>
      </c>
      <c r="C283" s="98">
        <v>89.159439383325676</v>
      </c>
      <c r="D283" s="98">
        <v>79.924512658922026</v>
      </c>
      <c r="E283" s="98">
        <v>77.692094555528541</v>
      </c>
      <c r="F283" s="98">
        <v>83.550600989156862</v>
      </c>
      <c r="G283" s="98">
        <v>88.086330356107425</v>
      </c>
      <c r="H283" s="98">
        <v>80.621217438361171</v>
      </c>
      <c r="I283" s="98">
        <v>81.90494629128726</v>
      </c>
      <c r="J283" s="98">
        <v>77.914643035210062</v>
      </c>
      <c r="K283" s="98">
        <v>72.690831847909323</v>
      </c>
      <c r="L283" s="98">
        <v>63.652786376675756</v>
      </c>
      <c r="M283" s="98">
        <v>68.90801548344362</v>
      </c>
      <c r="N283" s="98">
        <v>70.691794171260028</v>
      </c>
      <c r="O283" s="98">
        <v>71.150746511088656</v>
      </c>
      <c r="P283" s="98">
        <v>79.053066318452679</v>
      </c>
      <c r="Q283" s="98">
        <v>85.853679427592979</v>
      </c>
      <c r="R283" s="98">
        <v>97.87221686369972</v>
      </c>
      <c r="S283" s="98">
        <v>110.12474388990759</v>
      </c>
      <c r="T283" s="98">
        <v>63.853304025307963</v>
      </c>
      <c r="U283" s="98">
        <v>130.72058433505671</v>
      </c>
      <c r="V283" s="98">
        <v>81.845849437996748</v>
      </c>
      <c r="W283" s="98">
        <v>165.19994523124276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26.549642815462235</v>
      </c>
      <c r="C286" s="118">
        <f t="shared" si="129"/>
        <v>312.91007060389069</v>
      </c>
      <c r="D286" s="118">
        <f t="shared" si="129"/>
        <v>219.31397098578006</v>
      </c>
      <c r="E286" s="118">
        <f t="shared" si="129"/>
        <v>183.78754425715695</v>
      </c>
      <c r="F286" s="118">
        <f t="shared" si="129"/>
        <v>202.54147723547453</v>
      </c>
      <c r="G286" s="118">
        <f t="shared" si="129"/>
        <v>188.81052424600549</v>
      </c>
      <c r="H286" s="118">
        <f t="shared" si="129"/>
        <v>127.37920667996926</v>
      </c>
      <c r="I286" s="118">
        <f t="shared" si="129"/>
        <v>156.35450704683799</v>
      </c>
      <c r="J286" s="118">
        <f t="shared" si="129"/>
        <v>67.139204028697364</v>
      </c>
      <c r="K286" s="118">
        <f t="shared" si="129"/>
        <v>38.671028735709591</v>
      </c>
      <c r="L286" s="118">
        <f t="shared" si="129"/>
        <v>255.32545577294349</v>
      </c>
      <c r="M286" s="118">
        <f t="shared" si="129"/>
        <v>210.29959265611748</v>
      </c>
      <c r="N286" s="118">
        <f t="shared" si="129"/>
        <v>212.58729183679498</v>
      </c>
      <c r="O286" s="118">
        <f t="shared" si="129"/>
        <v>201.05724314133809</v>
      </c>
      <c r="P286" s="118">
        <f t="shared" si="129"/>
        <v>121.60983139798732</v>
      </c>
      <c r="Q286" s="118">
        <f t="shared" si="129"/>
        <v>173.53618942487665</v>
      </c>
      <c r="R286" s="118">
        <f t="shared" ref="R286:V286" si="130">R287+R290+R292+R305</f>
        <v>191.32041926423895</v>
      </c>
      <c r="S286" s="118">
        <f t="shared" si="130"/>
        <v>189.9890306126849</v>
      </c>
      <c r="T286" s="118">
        <f t="shared" si="130"/>
        <v>162.53643461495827</v>
      </c>
      <c r="U286" s="118">
        <f t="shared" si="130"/>
        <v>180.05303821083885</v>
      </c>
      <c r="V286" s="118">
        <f t="shared" si="130"/>
        <v>183.03662947656116</v>
      </c>
      <c r="W286" s="118">
        <f t="shared" ref="W286" si="131">W287+W290+W292+W305</f>
        <v>212.29787294643018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7.9727041279431834</v>
      </c>
      <c r="C287" s="123">
        <f t="shared" si="132"/>
        <v>296.28036462633958</v>
      </c>
      <c r="D287" s="123">
        <f t="shared" si="132"/>
        <v>203.06335444593361</v>
      </c>
      <c r="E287" s="123">
        <f t="shared" si="132"/>
        <v>167.10604084307758</v>
      </c>
      <c r="F287" s="123">
        <f t="shared" si="132"/>
        <v>185.99156317550694</v>
      </c>
      <c r="G287" s="123">
        <f t="shared" si="132"/>
        <v>172.33104692400715</v>
      </c>
      <c r="H287" s="123">
        <f t="shared" si="132"/>
        <v>111.14952555619269</v>
      </c>
      <c r="I287" s="123">
        <f t="shared" si="132"/>
        <v>138.66212420529263</v>
      </c>
      <c r="J287" s="123">
        <f t="shared" si="132"/>
        <v>51.476838663426776</v>
      </c>
      <c r="K287" s="123">
        <f t="shared" si="132"/>
        <v>25.773103694199712</v>
      </c>
      <c r="L287" s="123">
        <f t="shared" si="132"/>
        <v>244.01635225181499</v>
      </c>
      <c r="M287" s="123">
        <f t="shared" si="132"/>
        <v>198.14419125546991</v>
      </c>
      <c r="N287" s="123">
        <f t="shared" si="132"/>
        <v>199.05250052122273</v>
      </c>
      <c r="O287" s="123">
        <f t="shared" si="132"/>
        <v>185.24228549377446</v>
      </c>
      <c r="P287" s="123">
        <f t="shared" si="132"/>
        <v>105.11580328645509</v>
      </c>
      <c r="Q287" s="123">
        <f t="shared" si="132"/>
        <v>154.76377394611083</v>
      </c>
      <c r="R287" s="123">
        <f t="shared" ref="R287:V287" si="133">SUM(R288:R289)</f>
        <v>172.35971937421067</v>
      </c>
      <c r="S287" s="123">
        <f t="shared" si="133"/>
        <v>170.02621668272931</v>
      </c>
      <c r="T287" s="123">
        <f t="shared" si="133"/>
        <v>139.15653216684584</v>
      </c>
      <c r="U287" s="123">
        <f t="shared" si="133"/>
        <v>150.88631247940972</v>
      </c>
      <c r="V287" s="123">
        <f t="shared" si="133"/>
        <v>157.65328195415859</v>
      </c>
      <c r="W287" s="123">
        <f t="shared" ref="W287" si="134">SUM(W288:W289)</f>
        <v>183.24897121116493</v>
      </c>
      <c r="DA287" s="130" t="s">
        <v>2822</v>
      </c>
    </row>
    <row r="288" spans="1:105" ht="12" customHeight="1" x14ac:dyDescent="0.25">
      <c r="A288" s="97" t="s">
        <v>204</v>
      </c>
      <c r="B288" s="99">
        <v>7.9421365754981057</v>
      </c>
      <c r="C288" s="99">
        <v>295.00973229092676</v>
      </c>
      <c r="D288" s="99">
        <v>202.17674523765149</v>
      </c>
      <c r="E288" s="99">
        <v>166.36599335171096</v>
      </c>
      <c r="F288" s="99">
        <v>185.16453028361047</v>
      </c>
      <c r="G288" s="99">
        <v>171.56373053314221</v>
      </c>
      <c r="H288" s="99">
        <v>110.65918565140832</v>
      </c>
      <c r="I288" s="99">
        <v>138.0497055315746</v>
      </c>
      <c r="J288" s="99">
        <v>51.24085302191088</v>
      </c>
      <c r="K288" s="99">
        <v>25.653025830358761</v>
      </c>
      <c r="L288" s="99">
        <v>242.90490463979944</v>
      </c>
      <c r="M288" s="99">
        <v>197.2479013570435</v>
      </c>
      <c r="N288" s="99">
        <v>198.1653587993105</v>
      </c>
      <c r="O288" s="99">
        <v>184.41377017855379</v>
      </c>
      <c r="P288" s="99">
        <v>104.64196264532264</v>
      </c>
      <c r="Q288" s="99">
        <v>154.08870243669855</v>
      </c>
      <c r="R288" s="99">
        <v>171.61258960244547</v>
      </c>
      <c r="S288" s="99">
        <v>169.28344359018715</v>
      </c>
      <c r="T288" s="99">
        <v>138.52717802542034</v>
      </c>
      <c r="U288" s="99">
        <v>150.21077494606388</v>
      </c>
      <c r="V288" s="99">
        <v>156.94475502035243</v>
      </c>
      <c r="W288" s="99">
        <v>182.43814703269786</v>
      </c>
      <c r="DA288" s="63" t="s">
        <v>2823</v>
      </c>
    </row>
    <row r="289" spans="1:105" ht="12" customHeight="1" x14ac:dyDescent="0.25">
      <c r="A289" s="97" t="s">
        <v>53</v>
      </c>
      <c r="B289" s="99">
        <v>3.056755244507799E-2</v>
      </c>
      <c r="C289" s="99">
        <v>1.2706323354128193</v>
      </c>
      <c r="D289" s="99">
        <v>0.88660920828211776</v>
      </c>
      <c r="E289" s="99">
        <v>0.74004749136661985</v>
      </c>
      <c r="F289" s="99">
        <v>0.82703289189647033</v>
      </c>
      <c r="G289" s="99">
        <v>0.76731639086495373</v>
      </c>
      <c r="H289" s="99">
        <v>0.49033990478436446</v>
      </c>
      <c r="I289" s="99">
        <v>0.61241867371803871</v>
      </c>
      <c r="J289" s="99">
        <v>0.23598564151589321</v>
      </c>
      <c r="K289" s="99">
        <v>0.12007786384095039</v>
      </c>
      <c r="L289" s="99">
        <v>1.1114476120155445</v>
      </c>
      <c r="M289" s="99">
        <v>0.89628989842640816</v>
      </c>
      <c r="N289" s="99">
        <v>0.88714172191223095</v>
      </c>
      <c r="O289" s="99">
        <v>0.82851531522066479</v>
      </c>
      <c r="P289" s="99">
        <v>0.473840641132457</v>
      </c>
      <c r="Q289" s="99">
        <v>0.67507150941227434</v>
      </c>
      <c r="R289" s="99">
        <v>0.74712977176521311</v>
      </c>
      <c r="S289" s="99">
        <v>0.74277309254216195</v>
      </c>
      <c r="T289" s="99">
        <v>0.62935414142549251</v>
      </c>
      <c r="U289" s="99">
        <v>0.67553753334584621</v>
      </c>
      <c r="V289" s="99">
        <v>0.70852693380616449</v>
      </c>
      <c r="W289" s="99">
        <v>0.81082417846706722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6.4784009491276277E-3</v>
      </c>
      <c r="C290" s="123">
        <f t="shared" si="135"/>
        <v>1.9008420969042244E-2</v>
      </c>
      <c r="D290" s="123">
        <f t="shared" si="135"/>
        <v>3.1531175589394944E-2</v>
      </c>
      <c r="E290" s="123">
        <f t="shared" si="135"/>
        <v>5.4596415295518112E-2</v>
      </c>
      <c r="F290" s="123">
        <f t="shared" si="135"/>
        <v>5.8570140849037194E-2</v>
      </c>
      <c r="G290" s="123">
        <f t="shared" si="135"/>
        <v>7.3726586431978089E-2</v>
      </c>
      <c r="H290" s="123">
        <f t="shared" si="135"/>
        <v>9.3377975677859895E-2</v>
      </c>
      <c r="I290" s="123">
        <f t="shared" si="135"/>
        <v>0.11838369920803739</v>
      </c>
      <c r="J290" s="123">
        <f t="shared" si="135"/>
        <v>7.1144280808609586E-2</v>
      </c>
      <c r="K290" s="123">
        <f t="shared" si="135"/>
        <v>9.6405410479246265E-2</v>
      </c>
      <c r="L290" s="123">
        <f t="shared" si="135"/>
        <v>0.10259777526668089</v>
      </c>
      <c r="M290" s="123">
        <f t="shared" si="135"/>
        <v>0.11716811517182882</v>
      </c>
      <c r="N290" s="123">
        <f t="shared" si="135"/>
        <v>0.2165740753286382</v>
      </c>
      <c r="O290" s="123">
        <f t="shared" si="135"/>
        <v>0.21378383964899994</v>
      </c>
      <c r="P290" s="123">
        <f t="shared" si="135"/>
        <v>0.16243915639735004</v>
      </c>
      <c r="Q290" s="123">
        <f t="shared" si="135"/>
        <v>0.22594503412192643</v>
      </c>
      <c r="R290" s="123">
        <f t="shared" si="135"/>
        <v>0.19525981966135142</v>
      </c>
      <c r="S290" s="123">
        <f t="shared" si="135"/>
        <v>0.17039795751452777</v>
      </c>
      <c r="T290" s="123">
        <f t="shared" si="135"/>
        <v>0.15314692641567049</v>
      </c>
      <c r="U290" s="123">
        <f t="shared" si="135"/>
        <v>0.11716685767816977</v>
      </c>
      <c r="V290" s="123">
        <f t="shared" si="135"/>
        <v>9.2950331683667037E-2</v>
      </c>
      <c r="W290" s="123">
        <f t="shared" si="135"/>
        <v>8.4318960652175798E-2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6.4784009491276277E-3</v>
      </c>
      <c r="C291" s="99">
        <f>RES_hhdet_fecs!C86</f>
        <v>1.9008420969042244E-2</v>
      </c>
      <c r="D291" s="99">
        <f>RES_hhdet_fecs!D86</f>
        <v>3.1531175589394944E-2</v>
      </c>
      <c r="E291" s="99">
        <f>RES_hhdet_fecs!E86</f>
        <v>5.4596415295518112E-2</v>
      </c>
      <c r="F291" s="99">
        <f>RES_hhdet_fecs!F86</f>
        <v>5.8570140849037194E-2</v>
      </c>
      <c r="G291" s="99">
        <f>RES_hhdet_fecs!G86</f>
        <v>7.3726586431978089E-2</v>
      </c>
      <c r="H291" s="99">
        <f>RES_hhdet_fecs!H86</f>
        <v>9.3377975677859895E-2</v>
      </c>
      <c r="I291" s="99">
        <f>RES_hhdet_fecs!I86</f>
        <v>0.11838369920803739</v>
      </c>
      <c r="J291" s="99">
        <f>RES_hhdet_fecs!J86</f>
        <v>7.1144280808609586E-2</v>
      </c>
      <c r="K291" s="99">
        <f>RES_hhdet_fecs!K86</f>
        <v>9.6405410479246265E-2</v>
      </c>
      <c r="L291" s="99">
        <f>RES_hhdet_fecs!L86</f>
        <v>0.10259777526668089</v>
      </c>
      <c r="M291" s="99">
        <f>RES_hhdet_fecs!M86</f>
        <v>0.11716811517182882</v>
      </c>
      <c r="N291" s="99">
        <f>RES_hhdet_fecs!N86</f>
        <v>0.2165740753286382</v>
      </c>
      <c r="O291" s="99">
        <f>RES_hhdet_fecs!O86</f>
        <v>0.21378383964899994</v>
      </c>
      <c r="P291" s="99">
        <f>RES_hhdet_fecs!P86</f>
        <v>0.16243915639735004</v>
      </c>
      <c r="Q291" s="99">
        <f>RES_hhdet_fecs!Q86</f>
        <v>0.22594503412192643</v>
      </c>
      <c r="R291" s="99">
        <f>RES_hhdet_fecs!R86</f>
        <v>0.19525981966135142</v>
      </c>
      <c r="S291" s="99">
        <f>RES_hhdet_fecs!S86</f>
        <v>0.17039795751452777</v>
      </c>
      <c r="T291" s="99">
        <f>RES_hhdet_fecs!T86</f>
        <v>0.15314692641567049</v>
      </c>
      <c r="U291" s="99">
        <f>RES_hhdet_fecs!U86</f>
        <v>0.11716685767816977</v>
      </c>
      <c r="V291" s="99">
        <f>RES_hhdet_fecs!V86</f>
        <v>9.2950331683667037E-2</v>
      </c>
      <c r="W291" s="99">
        <f>RES_hhdet_fecs!W86</f>
        <v>8.4318960652175798E-2</v>
      </c>
      <c r="DA291" s="63" t="s">
        <v>2826</v>
      </c>
    </row>
    <row r="292" spans="1:105" ht="12" customHeight="1" x14ac:dyDescent="0.25">
      <c r="A292" s="121" t="s">
        <v>55</v>
      </c>
      <c r="B292" s="123">
        <v>15.584622974282858</v>
      </c>
      <c r="C292" s="123">
        <v>13.145364488058664</v>
      </c>
      <c r="D292" s="123">
        <v>13.129870592256355</v>
      </c>
      <c r="E292" s="123">
        <v>13.259778795428003</v>
      </c>
      <c r="F292" s="123">
        <v>12.919449505718829</v>
      </c>
      <c r="G292" s="123">
        <v>12.90290514670345</v>
      </c>
      <c r="H292" s="123">
        <v>13.012657622811238</v>
      </c>
      <c r="I292" s="123">
        <v>14.041443856502369</v>
      </c>
      <c r="J292" s="123">
        <v>12.709120181118218</v>
      </c>
      <c r="K292" s="123">
        <v>10.176463281760878</v>
      </c>
      <c r="L292" s="123">
        <v>8.6675765763186394</v>
      </c>
      <c r="M292" s="123">
        <v>9.2422191588324853</v>
      </c>
      <c r="N292" s="123">
        <v>10.402884787207896</v>
      </c>
      <c r="O292" s="123">
        <v>12.771621771184344</v>
      </c>
      <c r="P292" s="123">
        <v>13.143430831480297</v>
      </c>
      <c r="Q292" s="123">
        <v>15.102570623320018</v>
      </c>
      <c r="R292" s="123">
        <v>15.193244526000028</v>
      </c>
      <c r="S292" s="123">
        <v>15.627236268967495</v>
      </c>
      <c r="T292" s="123">
        <v>19.180693705572313</v>
      </c>
      <c r="U292" s="123">
        <v>24.78199617154776</v>
      </c>
      <c r="V292" s="123">
        <v>20.790988862449858</v>
      </c>
      <c r="W292" s="123">
        <v>23.741814836446739</v>
      </c>
      <c r="DA292" s="130" t="s">
        <v>2827</v>
      </c>
    </row>
    <row r="293" spans="1:105" ht="12" customHeight="1" x14ac:dyDescent="0.25">
      <c r="A293" s="97" t="s">
        <v>132</v>
      </c>
      <c r="B293" s="99">
        <v>11.377383373385369</v>
      </c>
      <c r="C293" s="99">
        <v>18.467955162079807</v>
      </c>
      <c r="D293" s="99">
        <v>13.452864286605951</v>
      </c>
      <c r="E293" s="99">
        <v>11.915864746354426</v>
      </c>
      <c r="F293" s="99">
        <v>14.380458235502852</v>
      </c>
      <c r="G293" s="99">
        <v>14.377703091890359</v>
      </c>
      <c r="H293" s="99">
        <v>10.752195046662004</v>
      </c>
      <c r="I293" s="99">
        <v>15.980422954248711</v>
      </c>
      <c r="J293" s="99">
        <v>8.9166907621348042</v>
      </c>
      <c r="K293" s="99">
        <v>8.6942888818622546</v>
      </c>
      <c r="L293" s="99">
        <v>11.387003090949229</v>
      </c>
      <c r="M293" s="99">
        <v>10.012694969714548</v>
      </c>
      <c r="N293" s="99">
        <v>11.486163820296728</v>
      </c>
      <c r="O293" s="99">
        <v>11.66725798005327</v>
      </c>
      <c r="P293" s="99">
        <v>10.083293443835856</v>
      </c>
      <c r="Q293" s="99">
        <v>14.359362178619806</v>
      </c>
      <c r="R293" s="99">
        <v>10.523581399541563</v>
      </c>
      <c r="S293" s="99">
        <v>10.536859599802902</v>
      </c>
      <c r="T293" s="99">
        <v>18.73209781716583</v>
      </c>
      <c r="U293" s="99">
        <v>26.920311080571903</v>
      </c>
      <c r="V293" s="99">
        <v>21.068684941671631</v>
      </c>
      <c r="W293" s="99">
        <v>23.258477647384719</v>
      </c>
      <c r="DA293" s="63" t="s">
        <v>2828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0</v>
      </c>
      <c r="J294" s="99">
        <v>0</v>
      </c>
      <c r="K294" s="99">
        <v>0</v>
      </c>
      <c r="L294" s="99">
        <v>8.6386583858926951</v>
      </c>
      <c r="M294" s="99">
        <v>7.4806914210722688</v>
      </c>
      <c r="N294" s="99">
        <v>8.6719074091061081</v>
      </c>
      <c r="O294" s="99">
        <v>9.0065615870713032</v>
      </c>
      <c r="P294" s="99">
        <v>7.6903569212056127</v>
      </c>
      <c r="Q294" s="99">
        <v>11.04506202084818</v>
      </c>
      <c r="R294" s="99">
        <v>8.3509012352398404</v>
      </c>
      <c r="S294" s="99">
        <v>7.9660930338025038</v>
      </c>
      <c r="T294" s="99">
        <v>14.98334802661811</v>
      </c>
      <c r="U294" s="99">
        <v>21.520172804074804</v>
      </c>
      <c r="V294" s="99">
        <v>16.957272027469255</v>
      </c>
      <c r="W294" s="99">
        <v>18.837888806593906</v>
      </c>
      <c r="DA294" s="63" t="s">
        <v>2829</v>
      </c>
    </row>
    <row r="295" spans="1:105" ht="12" customHeight="1" x14ac:dyDescent="0.25">
      <c r="A295" s="100" t="s">
        <v>204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0</v>
      </c>
      <c r="J295" s="102">
        <v>0</v>
      </c>
      <c r="K295" s="102">
        <v>0</v>
      </c>
      <c r="L295" s="102">
        <v>4.0372592092908448</v>
      </c>
      <c r="M295" s="102">
        <v>3.1506423870208402</v>
      </c>
      <c r="N295" s="102">
        <v>3.8217648341558479</v>
      </c>
      <c r="O295" s="102">
        <v>4.2865215358119979</v>
      </c>
      <c r="P295" s="102">
        <v>3.3406008023140665</v>
      </c>
      <c r="Q295" s="102">
        <v>4.8360357487605157</v>
      </c>
      <c r="R295" s="102">
        <v>3.6772860641312848</v>
      </c>
      <c r="S295" s="102">
        <v>2.5641303827606818</v>
      </c>
      <c r="T295" s="102">
        <v>5.9555602171519038</v>
      </c>
      <c r="U295" s="102">
        <v>8.0043051580538052</v>
      </c>
      <c r="V295" s="102">
        <v>6.3638719163466719</v>
      </c>
      <c r="W295" s="102">
        <v>6.9890033923702779</v>
      </c>
      <c r="DA295" s="131" t="s">
        <v>2830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0</v>
      </c>
      <c r="L296" s="105">
        <v>4.6013991766018494</v>
      </c>
      <c r="M296" s="105">
        <v>4.330049034051429</v>
      </c>
      <c r="N296" s="105">
        <v>4.8501425749502625</v>
      </c>
      <c r="O296" s="105">
        <v>4.7200400512593044</v>
      </c>
      <c r="P296" s="105">
        <v>4.3497561188915457</v>
      </c>
      <c r="Q296" s="105">
        <v>6.2090262720876659</v>
      </c>
      <c r="R296" s="105">
        <v>4.6736151711085547</v>
      </c>
      <c r="S296" s="105">
        <v>5.4019626510418224</v>
      </c>
      <c r="T296" s="105">
        <v>9.0277878094662096</v>
      </c>
      <c r="U296" s="105">
        <v>13.515867646021</v>
      </c>
      <c r="V296" s="105">
        <v>10.593400111122586</v>
      </c>
      <c r="W296" s="105">
        <v>11.848885414223631</v>
      </c>
      <c r="DA296" s="132" t="s">
        <v>2831</v>
      </c>
    </row>
    <row r="297" spans="1:105" ht="12" customHeight="1" x14ac:dyDescent="0.25">
      <c r="A297" s="106" t="s">
        <v>124</v>
      </c>
      <c r="B297" s="102">
        <v>15.545372774295995</v>
      </c>
      <c r="C297" s="102">
        <v>14.744466333846637</v>
      </c>
      <c r="D297" s="102">
        <v>14.614793646486886</v>
      </c>
      <c r="E297" s="102">
        <v>14.253783103668402</v>
      </c>
      <c r="F297" s="102">
        <v>14.106963943626191</v>
      </c>
      <c r="G297" s="102">
        <v>14.239528027081166</v>
      </c>
      <c r="H297" s="102">
        <v>14.388236634864473</v>
      </c>
      <c r="I297" s="102">
        <v>14.521445213532175</v>
      </c>
      <c r="J297" s="102">
        <v>13.728312171819079</v>
      </c>
      <c r="K297" s="102">
        <v>13.529049679643087</v>
      </c>
      <c r="L297" s="102">
        <v>12.997991146742924</v>
      </c>
      <c r="M297" s="102">
        <v>12.893834325856329</v>
      </c>
      <c r="N297" s="102">
        <v>12.793504592296825</v>
      </c>
      <c r="O297" s="102">
        <v>13.196795586432522</v>
      </c>
      <c r="P297" s="102">
        <v>14.712359235331688</v>
      </c>
      <c r="Q297" s="102">
        <v>15.028072035047778</v>
      </c>
      <c r="R297" s="102">
        <v>14.788388795535367</v>
      </c>
      <c r="S297" s="102">
        <v>16.642790685794068</v>
      </c>
      <c r="T297" s="102">
        <v>20.667946320854643</v>
      </c>
      <c r="U297" s="102">
        <v>16.260404109715751</v>
      </c>
      <c r="V297" s="102">
        <v>21.441669029090448</v>
      </c>
      <c r="W297" s="102">
        <v>25.294069583665991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9.1015447422922424</v>
      </c>
      <c r="M298" s="105">
        <v>8.8953913786261722</v>
      </c>
      <c r="N298" s="105">
        <v>9.0426716689197502</v>
      </c>
      <c r="O298" s="105">
        <v>9.666362347637806</v>
      </c>
      <c r="P298" s="105">
        <v>10.636277592103749</v>
      </c>
      <c r="Q298" s="105">
        <v>11.437248250264227</v>
      </c>
      <c r="R298" s="105">
        <v>12.206602881934637</v>
      </c>
      <c r="S298" s="105">
        <v>14.162748485448045</v>
      </c>
      <c r="T298" s="105">
        <v>16.968075630603416</v>
      </c>
      <c r="U298" s="105">
        <v>13.924747503869209</v>
      </c>
      <c r="V298" s="105">
        <v>18.676960340901584</v>
      </c>
      <c r="W298" s="105">
        <v>21.985797915173016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4.5482390434969817</v>
      </c>
      <c r="M299" s="99">
        <v>4.046225439038138</v>
      </c>
      <c r="N299" s="99">
        <v>4.2853604592333987</v>
      </c>
      <c r="O299" s="99">
        <v>4.9172399473183255</v>
      </c>
      <c r="P299" s="99">
        <v>4.9635479597873262</v>
      </c>
      <c r="Q299" s="99">
        <v>5.3641501681120296</v>
      </c>
      <c r="R299" s="99">
        <v>5.7179765466369643</v>
      </c>
      <c r="S299" s="99">
        <v>5.956844812099046</v>
      </c>
      <c r="T299" s="99">
        <v>6.0897964389854913</v>
      </c>
      <c r="U299" s="99">
        <v>4.7372195116262983</v>
      </c>
      <c r="V299" s="99">
        <v>6.4347073744233487</v>
      </c>
      <c r="W299" s="99">
        <v>7.5023992850944508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4.5533056987952625</v>
      </c>
      <c r="M300" s="99">
        <v>4.8491659395880333</v>
      </c>
      <c r="N300" s="99">
        <v>4.7573112096863515</v>
      </c>
      <c r="O300" s="99">
        <v>4.7491224003194779</v>
      </c>
      <c r="P300" s="99">
        <v>5.6727296323164209</v>
      </c>
      <c r="Q300" s="99">
        <v>6.0730980821522005</v>
      </c>
      <c r="R300" s="99">
        <v>6.4886263352976732</v>
      </c>
      <c r="S300" s="99">
        <v>8.2059036733489972</v>
      </c>
      <c r="T300" s="99">
        <v>10.878279191617924</v>
      </c>
      <c r="U300" s="99">
        <v>9.1875279922429112</v>
      </c>
      <c r="V300" s="99">
        <v>12.242252966478233</v>
      </c>
      <c r="W300" s="99">
        <v>14.483398630078563</v>
      </c>
      <c r="DA300" s="63" t="s">
        <v>2835</v>
      </c>
    </row>
    <row r="301" spans="1:105" ht="12" customHeight="1" x14ac:dyDescent="0.25">
      <c r="A301" s="106" t="s">
        <v>122</v>
      </c>
      <c r="B301" s="102">
        <v>15.595004126679278</v>
      </c>
      <c r="C301" s="102">
        <v>12.350108355036779</v>
      </c>
      <c r="D301" s="102">
        <v>12.567551395485948</v>
      </c>
      <c r="E301" s="102">
        <v>12.960215696639755</v>
      </c>
      <c r="F301" s="102">
        <v>12.541593256794107</v>
      </c>
      <c r="G301" s="102">
        <v>12.535553115716846</v>
      </c>
      <c r="H301" s="102">
        <v>12.749845602072503</v>
      </c>
      <c r="I301" s="102">
        <v>13.906537873575319</v>
      </c>
      <c r="J301" s="102">
        <v>12.638416407172009</v>
      </c>
      <c r="K301" s="102">
        <v>9.9507802743854263</v>
      </c>
      <c r="L301" s="102">
        <v>9.2580694880100651</v>
      </c>
      <c r="M301" s="102">
        <v>9.9539617081488654</v>
      </c>
      <c r="N301" s="102">
        <v>11.112744886001067</v>
      </c>
      <c r="O301" s="102">
        <v>13.726453931594332</v>
      </c>
      <c r="P301" s="102">
        <v>13.96970637694521</v>
      </c>
      <c r="Q301" s="102">
        <v>15.88575496600094</v>
      </c>
      <c r="R301" s="102">
        <v>16.24708271966432</v>
      </c>
      <c r="S301" s="102">
        <v>16.754002693330801</v>
      </c>
      <c r="T301" s="102">
        <v>20.000855102559921</v>
      </c>
      <c r="U301" s="102">
        <v>23.806078898918663</v>
      </c>
      <c r="V301" s="102">
        <v>21.402901633012696</v>
      </c>
      <c r="W301" s="102">
        <v>26.504634686422687</v>
      </c>
      <c r="DA301" s="131" t="s">
        <v>2836</v>
      </c>
    </row>
    <row r="302" spans="1:105" ht="12" customHeight="1" x14ac:dyDescent="0.25">
      <c r="A302" s="107" t="s">
        <v>121</v>
      </c>
      <c r="B302" s="105">
        <v>0</v>
      </c>
      <c r="C302" s="105">
        <v>0</v>
      </c>
      <c r="D302" s="105">
        <v>0</v>
      </c>
      <c r="E302" s="105">
        <v>0</v>
      </c>
      <c r="F302" s="105">
        <v>0</v>
      </c>
      <c r="G302" s="105">
        <v>0</v>
      </c>
      <c r="H302" s="105">
        <v>0</v>
      </c>
      <c r="I302" s="105">
        <v>0</v>
      </c>
      <c r="J302" s="105">
        <v>0</v>
      </c>
      <c r="K302" s="105">
        <v>0</v>
      </c>
      <c r="L302" s="105">
        <v>6.7710826336073211</v>
      </c>
      <c r="M302" s="105">
        <v>7.1290297745294779</v>
      </c>
      <c r="N302" s="105">
        <v>8.0664337697794419</v>
      </c>
      <c r="O302" s="105">
        <v>10.187527295120617</v>
      </c>
      <c r="P302" s="105">
        <v>10.222959666215697</v>
      </c>
      <c r="Q302" s="105">
        <v>11.820451542563625</v>
      </c>
      <c r="R302" s="105">
        <v>12.304027267915169</v>
      </c>
      <c r="S302" s="105">
        <v>12.513281873952652</v>
      </c>
      <c r="T302" s="105">
        <v>15.047702679468346</v>
      </c>
      <c r="U302" s="105">
        <v>18.05364140988226</v>
      </c>
      <c r="V302" s="105">
        <v>16.358385301177357</v>
      </c>
      <c r="W302" s="105">
        <v>20.182789646203112</v>
      </c>
      <c r="DA302" s="132" t="s">
        <v>2837</v>
      </c>
    </row>
    <row r="303" spans="1:105" ht="12" customHeight="1" x14ac:dyDescent="0.25">
      <c r="A303" s="108" t="s">
        <v>53</v>
      </c>
      <c r="B303" s="99">
        <v>0</v>
      </c>
      <c r="C303" s="99">
        <v>0</v>
      </c>
      <c r="D303" s="99">
        <v>0</v>
      </c>
      <c r="E303" s="99">
        <v>0</v>
      </c>
      <c r="F303" s="99">
        <v>0</v>
      </c>
      <c r="G303" s="99">
        <v>0</v>
      </c>
      <c r="H303" s="99">
        <v>0</v>
      </c>
      <c r="I303" s="99">
        <v>0</v>
      </c>
      <c r="J303" s="99">
        <v>0</v>
      </c>
      <c r="K303" s="99">
        <v>0</v>
      </c>
      <c r="L303" s="99">
        <v>3.2839767730963541</v>
      </c>
      <c r="M303" s="99">
        <v>3.1211728588626801</v>
      </c>
      <c r="N303" s="99">
        <v>3.6809806561058687</v>
      </c>
      <c r="O303" s="99">
        <v>5.0192227861948373</v>
      </c>
      <c r="P303" s="99">
        <v>4.5847233231998281</v>
      </c>
      <c r="Q303" s="99">
        <v>5.3621597373494039</v>
      </c>
      <c r="R303" s="99">
        <v>5.5914471054788679</v>
      </c>
      <c r="S303" s="99">
        <v>5.1109070726795629</v>
      </c>
      <c r="T303" s="99">
        <v>6.1601706515957879</v>
      </c>
      <c r="U303" s="99">
        <v>6.9915856658983619</v>
      </c>
      <c r="V303" s="99">
        <v>6.3824293111399877</v>
      </c>
      <c r="W303" s="99">
        <v>7.8182567085782599</v>
      </c>
      <c r="DA303" s="63" t="s">
        <v>2838</v>
      </c>
    </row>
    <row r="304" spans="1:105" ht="12" customHeight="1" x14ac:dyDescent="0.25">
      <c r="A304" s="108" t="s">
        <v>52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3.4871058605109666</v>
      </c>
      <c r="M304" s="99">
        <v>4.0078569156667978</v>
      </c>
      <c r="N304" s="99">
        <v>4.3854531136735737</v>
      </c>
      <c r="O304" s="99">
        <v>5.1683045089257797</v>
      </c>
      <c r="P304" s="99">
        <v>5.6382363430158708</v>
      </c>
      <c r="Q304" s="99">
        <v>6.4582918052142206</v>
      </c>
      <c r="R304" s="99">
        <v>6.7125801624362973</v>
      </c>
      <c r="S304" s="99">
        <v>7.4023748012730888</v>
      </c>
      <c r="T304" s="99">
        <v>8.887532027872556</v>
      </c>
      <c r="U304" s="99">
        <v>11.062055743983899</v>
      </c>
      <c r="V304" s="99">
        <v>9.9759559900373667</v>
      </c>
      <c r="W304" s="99">
        <v>12.364532937624857</v>
      </c>
      <c r="DA304" s="63" t="s">
        <v>2839</v>
      </c>
    </row>
    <row r="305" spans="1:105" ht="12" customHeight="1" x14ac:dyDescent="0.25">
      <c r="A305" s="121" t="s">
        <v>54</v>
      </c>
      <c r="B305" s="123">
        <v>2.9858373122870687</v>
      </c>
      <c r="C305" s="123">
        <v>3.4653330685234462</v>
      </c>
      <c r="D305" s="123">
        <v>3.0892147720006693</v>
      </c>
      <c r="E305" s="123">
        <v>3.3671282033558745</v>
      </c>
      <c r="F305" s="123">
        <v>3.5718944133997295</v>
      </c>
      <c r="G305" s="123">
        <v>3.5028455888629084</v>
      </c>
      <c r="H305" s="123">
        <v>3.1236455252874906</v>
      </c>
      <c r="I305" s="123">
        <v>3.5325552858349325</v>
      </c>
      <c r="J305" s="123">
        <v>2.8821009033437486</v>
      </c>
      <c r="K305" s="123">
        <v>2.6250563492697552</v>
      </c>
      <c r="L305" s="123">
        <v>2.5389291695431693</v>
      </c>
      <c r="M305" s="123">
        <v>2.7960141266432492</v>
      </c>
      <c r="N305" s="123">
        <v>2.9153324530357119</v>
      </c>
      <c r="O305" s="123">
        <v>2.8295520367302531</v>
      </c>
      <c r="P305" s="123">
        <v>3.1881581236545715</v>
      </c>
      <c r="Q305" s="123">
        <v>3.4438998213238792</v>
      </c>
      <c r="R305" s="123">
        <v>3.572195544366902</v>
      </c>
      <c r="S305" s="123">
        <v>4.1651797034735711</v>
      </c>
      <c r="T305" s="123">
        <v>4.0460618161244426</v>
      </c>
      <c r="U305" s="123">
        <v>4.2675627022031906</v>
      </c>
      <c r="V305" s="123">
        <v>4.49940832826905</v>
      </c>
      <c r="W305" s="123">
        <v>5.2227679381663386</v>
      </c>
      <c r="DA305" s="130" t="s">
        <v>2840</v>
      </c>
    </row>
    <row r="306" spans="1:105" ht="12" customHeight="1" x14ac:dyDescent="0.25">
      <c r="A306" s="97" t="s">
        <v>207</v>
      </c>
      <c r="B306" s="99">
        <v>0.19383192253120299</v>
      </c>
      <c r="C306" s="99">
        <v>5.1829441798403781</v>
      </c>
      <c r="D306" s="99">
        <v>4.0426356448910576</v>
      </c>
      <c r="E306" s="99">
        <v>3.8774002539163885</v>
      </c>
      <c r="F306" s="99">
        <v>4.7253245301717302</v>
      </c>
      <c r="G306" s="99">
        <v>4.6367890314094122</v>
      </c>
      <c r="H306" s="99">
        <v>3.3992861512342638</v>
      </c>
      <c r="I306" s="99">
        <v>4.9498287009456954</v>
      </c>
      <c r="J306" s="99">
        <v>1.1570489639655606</v>
      </c>
      <c r="K306" s="99">
        <v>0.52852933779611722</v>
      </c>
      <c r="L306" s="99">
        <v>4.2416429596418963</v>
      </c>
      <c r="M306" s="99">
        <v>3.6649586874641074</v>
      </c>
      <c r="N306" s="99">
        <v>4.2615438093696518</v>
      </c>
      <c r="O306" s="99">
        <v>3.9014737437848677</v>
      </c>
      <c r="P306" s="99">
        <v>2.7853555181706797</v>
      </c>
      <c r="Q306" s="99">
        <v>4.3601681118359759</v>
      </c>
      <c r="R306" s="99">
        <v>5.2555041237202893</v>
      </c>
      <c r="S306" s="99">
        <v>5.0492976816503869</v>
      </c>
      <c r="T306" s="99">
        <v>5.617145622464073</v>
      </c>
      <c r="U306" s="99">
        <v>6.0199881638172785</v>
      </c>
      <c r="V306" s="99">
        <v>6.1817941408754509</v>
      </c>
      <c r="W306" s="99">
        <v>6.7747042045474188</v>
      </c>
      <c r="DA306" s="63" t="s">
        <v>2841</v>
      </c>
    </row>
    <row r="307" spans="1:105" ht="12" customHeight="1" x14ac:dyDescent="0.25">
      <c r="A307" s="97" t="s">
        <v>50</v>
      </c>
      <c r="B307" s="99">
        <v>4.4039733046921352</v>
      </c>
      <c r="C307" s="99">
        <v>4.5044079505274324</v>
      </c>
      <c r="D307" s="99">
        <v>4.0370057634736041</v>
      </c>
      <c r="E307" s="99">
        <v>3.9233722076492743</v>
      </c>
      <c r="F307" s="99">
        <v>4.2182386012503317</v>
      </c>
      <c r="G307" s="99">
        <v>4.446115366048125</v>
      </c>
      <c r="H307" s="99">
        <v>4.0682206748061427</v>
      </c>
      <c r="I307" s="99">
        <v>4.1315249378993011</v>
      </c>
      <c r="J307" s="99">
        <v>3.9292579371829675</v>
      </c>
      <c r="K307" s="99">
        <v>3.6645845875592582</v>
      </c>
      <c r="L307" s="99">
        <v>3.2081256080550551</v>
      </c>
      <c r="M307" s="99">
        <v>3.471890475140706</v>
      </c>
      <c r="N307" s="99">
        <v>3.5606206943351459</v>
      </c>
      <c r="O307" s="99">
        <v>3.5825549196059612</v>
      </c>
      <c r="P307" s="99">
        <v>3.9790614180714807</v>
      </c>
      <c r="Q307" s="99">
        <v>4.3198470978608539</v>
      </c>
      <c r="R307" s="99">
        <v>4.9227815770755949</v>
      </c>
      <c r="S307" s="99">
        <v>5.5369419256983994</v>
      </c>
      <c r="T307" s="99">
        <v>3.208951139841508</v>
      </c>
      <c r="U307" s="99">
        <v>6.5667487151977779</v>
      </c>
      <c r="V307" s="99">
        <v>4.1097227304936963</v>
      </c>
      <c r="W307" s="99">
        <v>8.2916639180569991</v>
      </c>
      <c r="DA307" s="63" t="s">
        <v>2842</v>
      </c>
    </row>
    <row r="308" spans="1:105" ht="12" customHeight="1" x14ac:dyDescent="0.25">
      <c r="A308" s="109" t="s">
        <v>120</v>
      </c>
      <c r="B308" s="110">
        <v>2.9997803258122615</v>
      </c>
      <c r="C308" s="110">
        <v>3.3265857704723163</v>
      </c>
      <c r="D308" s="110">
        <v>2.9884392386956176</v>
      </c>
      <c r="E308" s="110">
        <v>3.3167561267244525</v>
      </c>
      <c r="F308" s="110">
        <v>3.4956961775758346</v>
      </c>
      <c r="G308" s="110">
        <v>3.4044807797308065</v>
      </c>
      <c r="H308" s="110">
        <v>3.0494360498268556</v>
      </c>
      <c r="I308" s="110">
        <v>3.4399926480470069</v>
      </c>
      <c r="J308" s="110">
        <v>2.8841334706929915</v>
      </c>
      <c r="K308" s="110">
        <v>2.6737543805036599</v>
      </c>
      <c r="L308" s="110">
        <v>2.3899178263562408</v>
      </c>
      <c r="M308" s="110">
        <v>2.6958828907541927</v>
      </c>
      <c r="N308" s="110">
        <v>2.7923180064732596</v>
      </c>
      <c r="O308" s="110">
        <v>2.7207817464066339</v>
      </c>
      <c r="P308" s="110">
        <v>3.1732445924916446</v>
      </c>
      <c r="Q308" s="110">
        <v>3.3472932507174842</v>
      </c>
      <c r="R308" s="110">
        <v>3.4074193325739692</v>
      </c>
      <c r="S308" s="110">
        <v>4.0622459813531906</v>
      </c>
      <c r="T308" s="110">
        <v>3.9446028361399295</v>
      </c>
      <c r="U308" s="110">
        <v>4.0793851209723533</v>
      </c>
      <c r="V308" s="110">
        <v>4.3740742297382766</v>
      </c>
      <c r="W308" s="110">
        <v>5.0338977257265727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13.754225597365307</v>
      </c>
      <c r="C310" s="118">
        <f t="shared" si="136"/>
        <v>142.64894433665745</v>
      </c>
      <c r="D310" s="118">
        <f t="shared" si="136"/>
        <v>104.46044431862794</v>
      </c>
      <c r="E310" s="118">
        <f t="shared" si="136"/>
        <v>90.524387207515844</v>
      </c>
      <c r="F310" s="118">
        <f t="shared" si="136"/>
        <v>101.63642240538779</v>
      </c>
      <c r="G310" s="118">
        <f t="shared" si="136"/>
        <v>96.541779299794996</v>
      </c>
      <c r="H310" s="118">
        <f t="shared" si="136"/>
        <v>66.386121861827206</v>
      </c>
      <c r="I310" s="118">
        <f t="shared" si="136"/>
        <v>82.757468835716622</v>
      </c>
      <c r="J310" s="118">
        <f t="shared" si="136"/>
        <v>37.723487864802784</v>
      </c>
      <c r="K310" s="118">
        <f t="shared" si="136"/>
        <v>22.592387679593656</v>
      </c>
      <c r="L310" s="118">
        <f t="shared" si="136"/>
        <v>147.83896378222812</v>
      </c>
      <c r="M310" s="118">
        <f t="shared" si="136"/>
        <v>122.69376226975413</v>
      </c>
      <c r="N310" s="118">
        <f t="shared" si="136"/>
        <v>124.81181276140748</v>
      </c>
      <c r="O310" s="118">
        <f t="shared" si="136"/>
        <v>118.35374655010072</v>
      </c>
      <c r="P310" s="118">
        <f t="shared" si="136"/>
        <v>72.228892140378633</v>
      </c>
      <c r="Q310" s="118">
        <f t="shared" si="136"/>
        <v>102.97640257224541</v>
      </c>
      <c r="R310" s="118">
        <f t="shared" ref="R310:V310" si="137">R311+R314+R316+R329</f>
        <v>113.89783545806146</v>
      </c>
      <c r="S310" s="118">
        <f t="shared" si="137"/>
        <v>113.86677818734279</v>
      </c>
      <c r="T310" s="118">
        <f t="shared" si="137"/>
        <v>98.458136416739663</v>
      </c>
      <c r="U310" s="118">
        <f t="shared" si="137"/>
        <v>109.9095664013176</v>
      </c>
      <c r="V310" s="118">
        <f t="shared" si="137"/>
        <v>112.16467496078788</v>
      </c>
      <c r="W310" s="118">
        <f t="shared" ref="W310" si="138">W311+W314+W316+W329</f>
        <v>131.67984826243026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3.1425801738137915</v>
      </c>
      <c r="C311" s="123">
        <f t="shared" si="139"/>
        <v>132.99244707468301</v>
      </c>
      <c r="D311" s="123">
        <f t="shared" si="139"/>
        <v>94.966805224231436</v>
      </c>
      <c r="E311" s="123">
        <f t="shared" si="139"/>
        <v>80.613581055692762</v>
      </c>
      <c r="F311" s="123">
        <f t="shared" si="139"/>
        <v>91.705512423708839</v>
      </c>
      <c r="G311" s="123">
        <f t="shared" si="139"/>
        <v>86.586949781798893</v>
      </c>
      <c r="H311" s="123">
        <f t="shared" si="139"/>
        <v>56.556804112194904</v>
      </c>
      <c r="I311" s="123">
        <f t="shared" si="139"/>
        <v>71.921264118835225</v>
      </c>
      <c r="J311" s="123">
        <f t="shared" si="139"/>
        <v>28.117207328532029</v>
      </c>
      <c r="K311" s="123">
        <f t="shared" si="139"/>
        <v>14.488627907805967</v>
      </c>
      <c r="L311" s="123">
        <f t="shared" si="139"/>
        <v>140.14066686898994</v>
      </c>
      <c r="M311" s="123">
        <f t="shared" si="139"/>
        <v>114.391907127536</v>
      </c>
      <c r="N311" s="123">
        <f t="shared" si="139"/>
        <v>115.43334906288969</v>
      </c>
      <c r="O311" s="123">
        <f t="shared" si="139"/>
        <v>107.56240778757564</v>
      </c>
      <c r="P311" s="123">
        <f t="shared" si="139"/>
        <v>61.07593693025261</v>
      </c>
      <c r="Q311" s="123">
        <f t="shared" si="139"/>
        <v>90.12589990593672</v>
      </c>
      <c r="R311" s="123">
        <f t="shared" ref="R311:V311" si="140">SUM(R312:R313)</f>
        <v>100.78040664326717</v>
      </c>
      <c r="S311" s="123">
        <f t="shared" si="140"/>
        <v>99.727422226574078</v>
      </c>
      <c r="T311" s="123">
        <f t="shared" si="140"/>
        <v>81.735884477713725</v>
      </c>
      <c r="U311" s="123">
        <f t="shared" si="140"/>
        <v>88.733770819324675</v>
      </c>
      <c r="V311" s="123">
        <f t="shared" si="140"/>
        <v>93.357230587786688</v>
      </c>
      <c r="W311" s="123">
        <f t="shared" ref="W311" si="141">SUM(W312:W313)</f>
        <v>110.10020389428365</v>
      </c>
      <c r="DA311" s="130" t="s">
        <v>2990</v>
      </c>
    </row>
    <row r="312" spans="1:105" ht="12" customHeight="1" x14ac:dyDescent="0.25">
      <c r="A312" s="97" t="s">
        <v>204</v>
      </c>
      <c r="B312" s="99">
        <v>3.1120126213687134</v>
      </c>
      <c r="C312" s="99">
        <v>131.7218147392702</v>
      </c>
      <c r="D312" s="99">
        <v>94.080196015949312</v>
      </c>
      <c r="E312" s="99">
        <v>79.873533564326138</v>
      </c>
      <c r="F312" s="99">
        <v>90.878479531812374</v>
      </c>
      <c r="G312" s="99">
        <v>85.819633390933944</v>
      </c>
      <c r="H312" s="99">
        <v>56.06646420741054</v>
      </c>
      <c r="I312" s="99">
        <v>71.308845445117186</v>
      </c>
      <c r="J312" s="99">
        <v>27.881221687016136</v>
      </c>
      <c r="K312" s="99">
        <v>14.368550043965016</v>
      </c>
      <c r="L312" s="99">
        <v>139.02921925697439</v>
      </c>
      <c r="M312" s="99">
        <v>113.4956172291096</v>
      </c>
      <c r="N312" s="99">
        <v>114.54620734097746</v>
      </c>
      <c r="O312" s="99">
        <v>106.73389247235497</v>
      </c>
      <c r="P312" s="99">
        <v>60.602096289120155</v>
      </c>
      <c r="Q312" s="99">
        <v>89.450828396524443</v>
      </c>
      <c r="R312" s="99">
        <v>100.03327687150195</v>
      </c>
      <c r="S312" s="99">
        <v>98.984649134031912</v>
      </c>
      <c r="T312" s="99">
        <v>81.10653033628823</v>
      </c>
      <c r="U312" s="99">
        <v>88.058233285978829</v>
      </c>
      <c r="V312" s="99">
        <v>92.648703653980519</v>
      </c>
      <c r="W312" s="99">
        <v>109.28937971581658</v>
      </c>
      <c r="DA312" s="63" t="s">
        <v>2991</v>
      </c>
    </row>
    <row r="313" spans="1:105" ht="12" customHeight="1" x14ac:dyDescent="0.25">
      <c r="A313" s="97" t="s">
        <v>53</v>
      </c>
      <c r="B313" s="99">
        <v>3.056755244507799E-2</v>
      </c>
      <c r="C313" s="99">
        <v>1.2706323354128193</v>
      </c>
      <c r="D313" s="99">
        <v>0.88660920828211776</v>
      </c>
      <c r="E313" s="99">
        <v>0.74004749136661985</v>
      </c>
      <c r="F313" s="99">
        <v>0.82703289189647033</v>
      </c>
      <c r="G313" s="99">
        <v>0.76731639086495373</v>
      </c>
      <c r="H313" s="99">
        <v>0.49033990478436446</v>
      </c>
      <c r="I313" s="99">
        <v>0.61241867371803871</v>
      </c>
      <c r="J313" s="99">
        <v>0.23598564151589321</v>
      </c>
      <c r="K313" s="99">
        <v>0.12007786384095039</v>
      </c>
      <c r="L313" s="99">
        <v>1.1114476120155445</v>
      </c>
      <c r="M313" s="99">
        <v>0.89628989842640816</v>
      </c>
      <c r="N313" s="99">
        <v>0.88714172191223095</v>
      </c>
      <c r="O313" s="99">
        <v>0.82851531522066479</v>
      </c>
      <c r="P313" s="99">
        <v>0.473840641132457</v>
      </c>
      <c r="Q313" s="99">
        <v>0.67507150941227434</v>
      </c>
      <c r="R313" s="99">
        <v>0.74712977176521311</v>
      </c>
      <c r="S313" s="99">
        <v>0.74277309254216195</v>
      </c>
      <c r="T313" s="99">
        <v>0.62935414142549251</v>
      </c>
      <c r="U313" s="99">
        <v>0.67553753334584621</v>
      </c>
      <c r="V313" s="99">
        <v>0.70852693380616449</v>
      </c>
      <c r="W313" s="99">
        <v>0.81082417846706722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1.0892063682759088E-2</v>
      </c>
      <c r="C314" s="123">
        <f t="shared" si="142"/>
        <v>4.0512869430894882E-2</v>
      </c>
      <c r="D314" s="123">
        <f t="shared" si="142"/>
        <v>6.9629199065247796E-2</v>
      </c>
      <c r="E314" s="123">
        <f t="shared" si="142"/>
        <v>0.12460984477405458</v>
      </c>
      <c r="F314" s="123">
        <f t="shared" si="142"/>
        <v>0.13630362432716042</v>
      </c>
      <c r="G314" s="123">
        <f t="shared" si="142"/>
        <v>0.17536912410582228</v>
      </c>
      <c r="H314" s="123">
        <f t="shared" si="142"/>
        <v>0.22567846714631926</v>
      </c>
      <c r="I314" s="123">
        <f t="shared" si="142"/>
        <v>0.29327890125693656</v>
      </c>
      <c r="J314" s="123">
        <f t="shared" si="142"/>
        <v>0.18467187497034793</v>
      </c>
      <c r="K314" s="123">
        <f t="shared" si="142"/>
        <v>0.26208707165285028</v>
      </c>
      <c r="L314" s="123">
        <f t="shared" si="142"/>
        <v>0.28587278376952463</v>
      </c>
      <c r="M314" s="123">
        <f t="shared" si="142"/>
        <v>0.3328780206395443</v>
      </c>
      <c r="N314" s="123">
        <f t="shared" si="142"/>
        <v>0.62896636521386062</v>
      </c>
      <c r="O314" s="123">
        <f t="shared" si="142"/>
        <v>0.62883403907333912</v>
      </c>
      <c r="P314" s="123">
        <f t="shared" si="142"/>
        <v>0.48274222145093798</v>
      </c>
      <c r="Q314" s="123">
        <f t="shared" si="142"/>
        <v>0.68025095388426005</v>
      </c>
      <c r="R314" s="123">
        <f t="shared" si="142"/>
        <v>0.59987642659405505</v>
      </c>
      <c r="S314" s="123">
        <f t="shared" si="142"/>
        <v>0.540439145797174</v>
      </c>
      <c r="T314" s="123">
        <f t="shared" si="142"/>
        <v>0.50369355334114341</v>
      </c>
      <c r="U314" s="123">
        <f t="shared" si="142"/>
        <v>0.39890504979268016</v>
      </c>
      <c r="V314" s="123">
        <f t="shared" si="142"/>
        <v>0.32891673177244035</v>
      </c>
      <c r="W314" s="123">
        <f t="shared" si="142"/>
        <v>0.30636763908936565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1.0892063682759088E-2</v>
      </c>
      <c r="C315" s="99">
        <f>RES_hhdet_tess!C86</f>
        <v>4.0512869430894882E-2</v>
      </c>
      <c r="D315" s="99">
        <f>RES_hhdet_tess!D86</f>
        <v>6.9629199065247796E-2</v>
      </c>
      <c r="E315" s="99">
        <f>RES_hhdet_tess!E86</f>
        <v>0.12460984477405458</v>
      </c>
      <c r="F315" s="99">
        <f>RES_hhdet_tess!F86</f>
        <v>0.13630362432716042</v>
      </c>
      <c r="G315" s="99">
        <f>RES_hhdet_tess!G86</f>
        <v>0.17536912410582228</v>
      </c>
      <c r="H315" s="99">
        <f>RES_hhdet_tess!H86</f>
        <v>0.22567846714631926</v>
      </c>
      <c r="I315" s="99">
        <f>RES_hhdet_tess!I86</f>
        <v>0.29327890125693656</v>
      </c>
      <c r="J315" s="99">
        <f>RES_hhdet_tess!J86</f>
        <v>0.18467187497034793</v>
      </c>
      <c r="K315" s="99">
        <f>RES_hhdet_tess!K86</f>
        <v>0.26208707165285028</v>
      </c>
      <c r="L315" s="99">
        <f>RES_hhdet_tess!L86</f>
        <v>0.28587278376952463</v>
      </c>
      <c r="M315" s="99">
        <f>RES_hhdet_tess!M86</f>
        <v>0.3328780206395443</v>
      </c>
      <c r="N315" s="99">
        <f>RES_hhdet_tess!N86</f>
        <v>0.62896636521386062</v>
      </c>
      <c r="O315" s="99">
        <f>RES_hhdet_tess!O86</f>
        <v>0.62883403907333912</v>
      </c>
      <c r="P315" s="99">
        <f>RES_hhdet_tess!P86</f>
        <v>0.48274222145093798</v>
      </c>
      <c r="Q315" s="99">
        <f>RES_hhdet_tess!Q86</f>
        <v>0.68025095388426005</v>
      </c>
      <c r="R315" s="99">
        <f>RES_hhdet_tess!R86</f>
        <v>0.59987642659405505</v>
      </c>
      <c r="S315" s="99">
        <f>RES_hhdet_tess!S86</f>
        <v>0.540439145797174</v>
      </c>
      <c r="T315" s="99">
        <f>RES_hhdet_tess!T86</f>
        <v>0.50369355334114341</v>
      </c>
      <c r="U315" s="99">
        <f>RES_hhdet_tess!U86</f>
        <v>0.39890504979268016</v>
      </c>
      <c r="V315" s="99">
        <f>RES_hhdet_tess!V86</f>
        <v>0.32891673177244035</v>
      </c>
      <c r="W315" s="99">
        <f>RES_hhdet_tess!W86</f>
        <v>0.30636763908936565</v>
      </c>
      <c r="DA315" s="63" t="s">
        <v>2994</v>
      </c>
    </row>
    <row r="316" spans="1:105" ht="12" customHeight="1" x14ac:dyDescent="0.25">
      <c r="A316" s="121" t="s">
        <v>55</v>
      </c>
      <c r="B316" s="123">
        <v>8.4373925556376701</v>
      </c>
      <c r="C316" s="123">
        <v>7.1081204464608376</v>
      </c>
      <c r="D316" s="123">
        <v>7.1752996138455991</v>
      </c>
      <c r="E316" s="123">
        <v>7.3138806661264599</v>
      </c>
      <c r="F316" s="123">
        <v>7.170427827803481</v>
      </c>
      <c r="G316" s="123">
        <v>7.2070381110670976</v>
      </c>
      <c r="H316" s="123">
        <v>7.3060107387325175</v>
      </c>
      <c r="I316" s="123">
        <v>7.9436334614244242</v>
      </c>
      <c r="J316" s="123">
        <v>7.2937706986515982</v>
      </c>
      <c r="K316" s="123">
        <v>5.887861359737002</v>
      </c>
      <c r="L316" s="123">
        <v>5.5475974156445327</v>
      </c>
      <c r="M316" s="123">
        <v>5.9046177121681458</v>
      </c>
      <c r="N316" s="123">
        <v>6.5947163028317304</v>
      </c>
      <c r="O316" s="123">
        <v>8.066263796687954</v>
      </c>
      <c r="P316" s="123">
        <v>8.2842423485871173</v>
      </c>
      <c r="Q316" s="123">
        <v>9.5927086639026768</v>
      </c>
      <c r="R316" s="123">
        <v>9.8326946135690889</v>
      </c>
      <c r="S316" s="123">
        <v>10.411376489707612</v>
      </c>
      <c r="T316" s="123">
        <v>13.082754060222623</v>
      </c>
      <c r="U316" s="123">
        <v>17.462314157713628</v>
      </c>
      <c r="V316" s="123">
        <v>14.940335312527882</v>
      </c>
      <c r="W316" s="123">
        <v>17.129665440956362</v>
      </c>
      <c r="DA316" s="130" t="s">
        <v>2995</v>
      </c>
    </row>
    <row r="317" spans="1:105" ht="12" customHeight="1" x14ac:dyDescent="0.25">
      <c r="A317" s="97" t="s">
        <v>132</v>
      </c>
      <c r="B317" s="99">
        <v>4.6820391342314158</v>
      </c>
      <c r="C317" s="99">
        <v>9.5637555608802671</v>
      </c>
      <c r="D317" s="99">
        <v>7.0378405083169495</v>
      </c>
      <c r="E317" s="99">
        <v>6.3068026766139909</v>
      </c>
      <c r="F317" s="99">
        <v>7.6959619708695666</v>
      </c>
      <c r="G317" s="99">
        <v>7.796936696151378</v>
      </c>
      <c r="H317" s="99">
        <v>5.8839036921903691</v>
      </c>
      <c r="I317" s="99">
        <v>8.8897612634448446</v>
      </c>
      <c r="J317" s="99">
        <v>5.1312604266547241</v>
      </c>
      <c r="K317" s="99">
        <v>5.0564424619115291</v>
      </c>
      <c r="L317" s="99">
        <v>7.1518136589226193</v>
      </c>
      <c r="M317" s="99">
        <v>6.319102669121885</v>
      </c>
      <c r="N317" s="99">
        <v>7.2629886303070981</v>
      </c>
      <c r="O317" s="99">
        <v>7.4250093089587832</v>
      </c>
      <c r="P317" s="99">
        <v>6.4576253879791361</v>
      </c>
      <c r="Q317" s="99">
        <v>9.2596892408391138</v>
      </c>
      <c r="R317" s="99">
        <v>6.9911000598958566</v>
      </c>
      <c r="S317" s="99">
        <v>7.0181622056715449</v>
      </c>
      <c r="T317" s="99">
        <v>13.232360478559253</v>
      </c>
      <c r="U317" s="99">
        <v>19.262379409393976</v>
      </c>
      <c r="V317" s="99">
        <v>15.218570984895976</v>
      </c>
      <c r="W317" s="99">
        <v>16.907004816846857</v>
      </c>
      <c r="DA317" s="63" t="s">
        <v>2996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0</v>
      </c>
      <c r="J318" s="99">
        <v>0</v>
      </c>
      <c r="K318" s="99">
        <v>0</v>
      </c>
      <c r="L318" s="99">
        <v>7.1524124991909419</v>
      </c>
      <c r="M318" s="99">
        <v>6.3208379052509667</v>
      </c>
      <c r="N318" s="99">
        <v>7.2649919820178246</v>
      </c>
      <c r="O318" s="99">
        <v>7.4285541640656065</v>
      </c>
      <c r="P318" s="99">
        <v>6.4605735597295544</v>
      </c>
      <c r="Q318" s="99">
        <v>9.2647606166189345</v>
      </c>
      <c r="R318" s="99">
        <v>6.9971731232416001</v>
      </c>
      <c r="S318" s="99">
        <v>7.022153584590261</v>
      </c>
      <c r="T318" s="99">
        <v>13.233503536314737</v>
      </c>
      <c r="U318" s="99">
        <v>19.263652824375093</v>
      </c>
      <c r="V318" s="99">
        <v>15.21450729377321</v>
      </c>
      <c r="W318" s="99">
        <v>16.924332965626363</v>
      </c>
      <c r="DA318" s="63" t="s">
        <v>2997</v>
      </c>
    </row>
    <row r="319" spans="1:105" ht="12" customHeight="1" x14ac:dyDescent="0.25">
      <c r="A319" s="100" t="s">
        <v>204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0</v>
      </c>
      <c r="J319" s="102">
        <v>0</v>
      </c>
      <c r="K319" s="102">
        <v>0</v>
      </c>
      <c r="L319" s="102">
        <v>2.5510133225890912</v>
      </c>
      <c r="M319" s="102">
        <v>1.9907888711995374</v>
      </c>
      <c r="N319" s="102">
        <v>2.4148494070675635</v>
      </c>
      <c r="O319" s="102">
        <v>2.7085141128063004</v>
      </c>
      <c r="P319" s="102">
        <v>2.1108174408380096</v>
      </c>
      <c r="Q319" s="102">
        <v>3.0557343445312686</v>
      </c>
      <c r="R319" s="102">
        <v>2.3235579521330449</v>
      </c>
      <c r="S319" s="102">
        <v>1.620190933548439</v>
      </c>
      <c r="T319" s="102">
        <v>4.2057157268485295</v>
      </c>
      <c r="U319" s="102">
        <v>5.747785178354091</v>
      </c>
      <c r="V319" s="102">
        <v>4.6211071826506238</v>
      </c>
      <c r="W319" s="102">
        <v>5.0754475514027337</v>
      </c>
      <c r="DA319" s="131" t="s">
        <v>2998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0</v>
      </c>
      <c r="J320" s="105">
        <v>0</v>
      </c>
      <c r="K320" s="105">
        <v>0</v>
      </c>
      <c r="L320" s="105">
        <v>4.6013991766018494</v>
      </c>
      <c r="M320" s="105">
        <v>4.330049034051429</v>
      </c>
      <c r="N320" s="105">
        <v>4.8501425749502625</v>
      </c>
      <c r="O320" s="105">
        <v>4.7200400512593044</v>
      </c>
      <c r="P320" s="105">
        <v>4.3497561188915457</v>
      </c>
      <c r="Q320" s="105">
        <v>6.2090262720876659</v>
      </c>
      <c r="R320" s="105">
        <v>4.6736151711085547</v>
      </c>
      <c r="S320" s="105">
        <v>5.4019626510418224</v>
      </c>
      <c r="T320" s="105">
        <v>9.0277878094662096</v>
      </c>
      <c r="U320" s="105">
        <v>13.515867646021</v>
      </c>
      <c r="V320" s="105">
        <v>10.593400111122586</v>
      </c>
      <c r="W320" s="105">
        <v>11.848885414223631</v>
      </c>
      <c r="DA320" s="132" t="s">
        <v>2999</v>
      </c>
    </row>
    <row r="321" spans="1:105" ht="12" customHeight="1" x14ac:dyDescent="0.25">
      <c r="A321" s="106" t="s">
        <v>124</v>
      </c>
      <c r="B321" s="102">
        <v>7.6150121140079605</v>
      </c>
      <c r="C321" s="102">
        <v>7.4505665791008768</v>
      </c>
      <c r="D321" s="102">
        <v>7.4146551809063226</v>
      </c>
      <c r="E321" s="102">
        <v>7.2623118547598944</v>
      </c>
      <c r="F321" s="102">
        <v>7.2137351011021549</v>
      </c>
      <c r="G321" s="102">
        <v>7.3107497685153611</v>
      </c>
      <c r="H321" s="102">
        <v>7.4198923619349113</v>
      </c>
      <c r="I321" s="102">
        <v>7.5432623113795634</v>
      </c>
      <c r="J321" s="102">
        <v>7.2723777733532566</v>
      </c>
      <c r="K321" s="102">
        <v>7.2779635434706416</v>
      </c>
      <c r="L321" s="102">
        <v>7.0764094648793785</v>
      </c>
      <c r="M321" s="102">
        <v>7.0925157632995823</v>
      </c>
      <c r="N321" s="102">
        <v>7.1360104120013998</v>
      </c>
      <c r="O321" s="102">
        <v>7.482445047560903</v>
      </c>
      <c r="P321" s="102">
        <v>8.432732108289331</v>
      </c>
      <c r="Q321" s="102">
        <v>9.0564664603527127</v>
      </c>
      <c r="R321" s="102">
        <v>9.6657993287377302</v>
      </c>
      <c r="S321" s="102">
        <v>11.730110457597187</v>
      </c>
      <c r="T321" s="102">
        <v>15.741588345261462</v>
      </c>
      <c r="U321" s="102">
        <v>12.983698088345008</v>
      </c>
      <c r="V321" s="102">
        <v>17.436697218471217</v>
      </c>
      <c r="W321" s="102">
        <v>20.586570327256577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7.0849003865809559</v>
      </c>
      <c r="M322" s="105">
        <v>7.1013349063221325</v>
      </c>
      <c r="N322" s="105">
        <v>7.1425850860349618</v>
      </c>
      <c r="O322" s="105">
        <v>7.4861066287534115</v>
      </c>
      <c r="P322" s="105">
        <v>8.435489356991269</v>
      </c>
      <c r="Q322" s="105">
        <v>9.0588369450849786</v>
      </c>
      <c r="R322" s="105">
        <v>9.6713084485094605</v>
      </c>
      <c r="S322" s="105">
        <v>11.738501230564214</v>
      </c>
      <c r="T322" s="105">
        <v>15.937796869403153</v>
      </c>
      <c r="U322" s="105">
        <v>13.123299261900529</v>
      </c>
      <c r="V322" s="105">
        <v>17.588329151201009</v>
      </c>
      <c r="W322" s="105">
        <v>20.716533380812894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2.5315946877856939</v>
      </c>
      <c r="M323" s="99">
        <v>2.2521689667340996</v>
      </c>
      <c r="N323" s="99">
        <v>2.385273876348609</v>
      </c>
      <c r="O323" s="99">
        <v>2.7369842284339345</v>
      </c>
      <c r="P323" s="99">
        <v>2.7627597246748485</v>
      </c>
      <c r="Q323" s="99">
        <v>2.9857388629327803</v>
      </c>
      <c r="R323" s="99">
        <v>3.1826821132117873</v>
      </c>
      <c r="S323" s="99">
        <v>3.5325975572152184</v>
      </c>
      <c r="T323" s="99">
        <v>5.0595176777852302</v>
      </c>
      <c r="U323" s="99">
        <v>3.9357712696576179</v>
      </c>
      <c r="V323" s="99">
        <v>5.3460761847227767</v>
      </c>
      <c r="W323" s="99">
        <v>6.2331347507343304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4.5533056987952625</v>
      </c>
      <c r="M324" s="99">
        <v>4.8491659395880333</v>
      </c>
      <c r="N324" s="99">
        <v>4.7573112096863515</v>
      </c>
      <c r="O324" s="99">
        <v>4.7491224003194779</v>
      </c>
      <c r="P324" s="99">
        <v>5.6727296323164209</v>
      </c>
      <c r="Q324" s="99">
        <v>6.0730980821522005</v>
      </c>
      <c r="R324" s="99">
        <v>6.4886263352976732</v>
      </c>
      <c r="S324" s="99">
        <v>8.2059036733489972</v>
      </c>
      <c r="T324" s="99">
        <v>10.878279191617924</v>
      </c>
      <c r="U324" s="99">
        <v>9.1875279922429112</v>
      </c>
      <c r="V324" s="99">
        <v>12.242252966478233</v>
      </c>
      <c r="W324" s="99">
        <v>14.483398630078563</v>
      </c>
      <c r="DA324" s="63" t="s">
        <v>3003</v>
      </c>
    </row>
    <row r="325" spans="1:105" ht="12" customHeight="1" x14ac:dyDescent="0.25">
      <c r="A325" s="106" t="s">
        <v>122</v>
      </c>
      <c r="B325" s="102">
        <v>8.5585589008480625</v>
      </c>
      <c r="C325" s="102">
        <v>6.9061261754650545</v>
      </c>
      <c r="D325" s="102">
        <v>7.089081955812131</v>
      </c>
      <c r="E325" s="102">
        <v>7.3541226312065566</v>
      </c>
      <c r="F325" s="102">
        <v>7.14606671197481</v>
      </c>
      <c r="G325" s="102">
        <v>7.1680775794851215</v>
      </c>
      <c r="H325" s="102">
        <v>7.3112756135402321</v>
      </c>
      <c r="I325" s="102">
        <v>8.0008752469739335</v>
      </c>
      <c r="J325" s="102">
        <v>7.3248495410612895</v>
      </c>
      <c r="K325" s="102">
        <v>5.7956991535456863</v>
      </c>
      <c r="L325" s="102">
        <v>5.4047642253597941</v>
      </c>
      <c r="M325" s="102">
        <v>5.8307241028926269</v>
      </c>
      <c r="N325" s="102">
        <v>6.5407450016688715</v>
      </c>
      <c r="O325" s="102">
        <v>8.1144596270032654</v>
      </c>
      <c r="P325" s="102">
        <v>8.340469107513977</v>
      </c>
      <c r="Q325" s="102">
        <v>9.6291024544911714</v>
      </c>
      <c r="R325" s="102">
        <v>10.03848291328023</v>
      </c>
      <c r="S325" s="102">
        <v>10.587949883668259</v>
      </c>
      <c r="T325" s="102">
        <v>12.890401130151304</v>
      </c>
      <c r="U325" s="102">
        <v>15.667534135522144</v>
      </c>
      <c r="V325" s="102">
        <v>14.212993464733643</v>
      </c>
      <c r="W325" s="102">
        <v>17.607065789685159</v>
      </c>
      <c r="DA325" s="131" t="s">
        <v>3004</v>
      </c>
    </row>
    <row r="326" spans="1:105" ht="12" customHeight="1" x14ac:dyDescent="0.25">
      <c r="A326" s="107" t="s">
        <v>121</v>
      </c>
      <c r="B326" s="105">
        <v>0</v>
      </c>
      <c r="C326" s="105">
        <v>0</v>
      </c>
      <c r="D326" s="105">
        <v>0</v>
      </c>
      <c r="E326" s="105">
        <v>0</v>
      </c>
      <c r="F326" s="105">
        <v>0</v>
      </c>
      <c r="G326" s="105">
        <v>0</v>
      </c>
      <c r="H326" s="105">
        <v>0</v>
      </c>
      <c r="I326" s="105">
        <v>0</v>
      </c>
      <c r="J326" s="105">
        <v>0</v>
      </c>
      <c r="K326" s="105">
        <v>0</v>
      </c>
      <c r="L326" s="105">
        <v>5.4150529441720927</v>
      </c>
      <c r="M326" s="105">
        <v>5.8405532662752631</v>
      </c>
      <c r="N326" s="105">
        <v>6.5470479296953537</v>
      </c>
      <c r="O326" s="105">
        <v>8.1161723230518099</v>
      </c>
      <c r="P326" s="105">
        <v>8.3309518425550309</v>
      </c>
      <c r="Q326" s="105">
        <v>9.609706102634318</v>
      </c>
      <c r="R326" s="105">
        <v>10.015140645719887</v>
      </c>
      <c r="S326" s="105">
        <v>10.58783115907308</v>
      </c>
      <c r="T326" s="105">
        <v>12.997721342509809</v>
      </c>
      <c r="U326" s="105">
        <v>15.732064013802608</v>
      </c>
      <c r="V326" s="105">
        <v>14.241795154229264</v>
      </c>
      <c r="W326" s="105">
        <v>17.590646152073433</v>
      </c>
      <c r="DA326" s="132" t="s">
        <v>3005</v>
      </c>
    </row>
    <row r="327" spans="1:105" ht="12" customHeight="1" x14ac:dyDescent="0.25">
      <c r="A327" s="108" t="s">
        <v>53</v>
      </c>
      <c r="B327" s="99">
        <v>0</v>
      </c>
      <c r="C327" s="99">
        <v>0</v>
      </c>
      <c r="D327" s="99">
        <v>0</v>
      </c>
      <c r="E327" s="99">
        <v>0</v>
      </c>
      <c r="F327" s="99">
        <v>0</v>
      </c>
      <c r="G327" s="99">
        <v>0</v>
      </c>
      <c r="H327" s="99">
        <v>0</v>
      </c>
      <c r="I327" s="99">
        <v>0</v>
      </c>
      <c r="J327" s="99">
        <v>0</v>
      </c>
      <c r="K327" s="99">
        <v>0</v>
      </c>
      <c r="L327" s="99">
        <v>1.9279470836611263</v>
      </c>
      <c r="M327" s="99">
        <v>1.832696350608465</v>
      </c>
      <c r="N327" s="99">
        <v>2.1615948160217791</v>
      </c>
      <c r="O327" s="99">
        <v>2.9478678141260306</v>
      </c>
      <c r="P327" s="99">
        <v>2.6927154995391605</v>
      </c>
      <c r="Q327" s="99">
        <v>3.1514142974200947</v>
      </c>
      <c r="R327" s="99">
        <v>3.3025604832835889</v>
      </c>
      <c r="S327" s="99">
        <v>3.1854563577999886</v>
      </c>
      <c r="T327" s="99">
        <v>4.1101893146372532</v>
      </c>
      <c r="U327" s="99">
        <v>4.6700082698187115</v>
      </c>
      <c r="V327" s="99">
        <v>4.2658391641919007</v>
      </c>
      <c r="W327" s="99">
        <v>5.2261132144485805</v>
      </c>
      <c r="DA327" s="63" t="s">
        <v>3006</v>
      </c>
    </row>
    <row r="328" spans="1:105" ht="12" customHeight="1" x14ac:dyDescent="0.25">
      <c r="A328" s="108" t="s">
        <v>52</v>
      </c>
      <c r="B328" s="99">
        <v>0</v>
      </c>
      <c r="C328" s="99">
        <v>0</v>
      </c>
      <c r="D328" s="99">
        <v>0</v>
      </c>
      <c r="E328" s="99">
        <v>0</v>
      </c>
      <c r="F328" s="99">
        <v>0</v>
      </c>
      <c r="G328" s="99">
        <v>0</v>
      </c>
      <c r="H328" s="99">
        <v>0</v>
      </c>
      <c r="I328" s="99">
        <v>0</v>
      </c>
      <c r="J328" s="99">
        <v>0</v>
      </c>
      <c r="K328" s="99">
        <v>0</v>
      </c>
      <c r="L328" s="99">
        <v>3.4871058605109666</v>
      </c>
      <c r="M328" s="99">
        <v>4.0078569156667978</v>
      </c>
      <c r="N328" s="99">
        <v>4.3854531136735737</v>
      </c>
      <c r="O328" s="99">
        <v>5.1683045089257797</v>
      </c>
      <c r="P328" s="99">
        <v>5.6382363430158708</v>
      </c>
      <c r="Q328" s="99">
        <v>6.4582918052142206</v>
      </c>
      <c r="R328" s="99">
        <v>6.7125801624362973</v>
      </c>
      <c r="S328" s="99">
        <v>7.4023748012730888</v>
      </c>
      <c r="T328" s="99">
        <v>8.887532027872556</v>
      </c>
      <c r="U328" s="99">
        <v>11.062055743983899</v>
      </c>
      <c r="V328" s="99">
        <v>9.9759559900373667</v>
      </c>
      <c r="W328" s="99">
        <v>12.364532937624857</v>
      </c>
      <c r="DA328" s="63" t="s">
        <v>3007</v>
      </c>
    </row>
    <row r="329" spans="1:105" ht="12" customHeight="1" x14ac:dyDescent="0.25">
      <c r="A329" s="121" t="s">
        <v>54</v>
      </c>
      <c r="B329" s="123">
        <v>2.1633608042310857</v>
      </c>
      <c r="C329" s="123">
        <v>2.5078639460826961</v>
      </c>
      <c r="D329" s="123">
        <v>2.248710281485657</v>
      </c>
      <c r="E329" s="123">
        <v>2.4723156409225591</v>
      </c>
      <c r="F329" s="123">
        <v>2.6241785295483169</v>
      </c>
      <c r="G329" s="123">
        <v>2.5724222828231884</v>
      </c>
      <c r="H329" s="123">
        <v>2.2976285437534636</v>
      </c>
      <c r="I329" s="123">
        <v>2.599292354200033</v>
      </c>
      <c r="J329" s="123">
        <v>2.1278379626488095</v>
      </c>
      <c r="K329" s="123">
        <v>1.9538113403978377</v>
      </c>
      <c r="L329" s="123">
        <v>1.8648267138241295</v>
      </c>
      <c r="M329" s="123">
        <v>2.0643594094104389</v>
      </c>
      <c r="N329" s="123">
        <v>2.1547810304722028</v>
      </c>
      <c r="O329" s="123">
        <v>2.0962409267637914</v>
      </c>
      <c r="P329" s="123">
        <v>2.3859706400879648</v>
      </c>
      <c r="Q329" s="123">
        <v>2.5775430485217563</v>
      </c>
      <c r="R329" s="123">
        <v>2.6848577746311486</v>
      </c>
      <c r="S329" s="123">
        <v>3.1875403252639272</v>
      </c>
      <c r="T329" s="123">
        <v>3.135804325462181</v>
      </c>
      <c r="U329" s="123">
        <v>3.3145763744866326</v>
      </c>
      <c r="V329" s="123">
        <v>3.5381923287008745</v>
      </c>
      <c r="W329" s="123">
        <v>4.1436112881008738</v>
      </c>
      <c r="DA329" s="130" t="s">
        <v>3008</v>
      </c>
    </row>
    <row r="330" spans="1:105" ht="12" customHeight="1" x14ac:dyDescent="0.25">
      <c r="A330" s="97" t="s">
        <v>207</v>
      </c>
      <c r="B330" s="99">
        <v>0.11022336649198351</v>
      </c>
      <c r="C330" s="99">
        <v>2.9673262432414531</v>
      </c>
      <c r="D330" s="99">
        <v>2.3186206441025559</v>
      </c>
      <c r="E330" s="99">
        <v>2.2266560109501339</v>
      </c>
      <c r="F330" s="99">
        <v>2.71628314620231</v>
      </c>
      <c r="G330" s="99">
        <v>2.6678415756674561</v>
      </c>
      <c r="H330" s="99">
        <v>1.9573018644311684</v>
      </c>
      <c r="I330" s="99">
        <v>2.8521138972244815</v>
      </c>
      <c r="J330" s="99">
        <v>0.66777603241861871</v>
      </c>
      <c r="K330" s="99">
        <v>0.30523814006413957</v>
      </c>
      <c r="L330" s="99">
        <v>2.4509766938608935</v>
      </c>
      <c r="M330" s="99">
        <v>2.1181220683389119</v>
      </c>
      <c r="N330" s="99">
        <v>2.4630390076917772</v>
      </c>
      <c r="O330" s="99">
        <v>2.2550372618566374</v>
      </c>
      <c r="P330" s="99">
        <v>1.6100206698422772</v>
      </c>
      <c r="Q330" s="99">
        <v>2.5205578986826369</v>
      </c>
      <c r="R330" s="99">
        <v>3.0402254036756342</v>
      </c>
      <c r="S330" s="99">
        <v>2.9246477197371812</v>
      </c>
      <c r="T330" s="99">
        <v>3.2602894301386516</v>
      </c>
      <c r="U330" s="99">
        <v>3.4983634850614909</v>
      </c>
      <c r="V330" s="99">
        <v>3.5958107926194613</v>
      </c>
      <c r="W330" s="99">
        <v>3.9444110245519668</v>
      </c>
      <c r="DA330" s="63" t="s">
        <v>3009</v>
      </c>
    </row>
    <row r="331" spans="1:105" ht="12" customHeight="1" x14ac:dyDescent="0.25">
      <c r="A331" s="97" t="s">
        <v>50</v>
      </c>
      <c r="B331" s="99">
        <v>2.5681141078247225</v>
      </c>
      <c r="C331" s="99">
        <v>2.6465196621604208</v>
      </c>
      <c r="D331" s="99">
        <v>2.3758123538145073</v>
      </c>
      <c r="E331" s="99">
        <v>2.3111698521080721</v>
      </c>
      <c r="F331" s="99">
        <v>2.487547726841052</v>
      </c>
      <c r="G331" s="99">
        <v>2.6246029347055577</v>
      </c>
      <c r="H331" s="99">
        <v>2.4034359641022647</v>
      </c>
      <c r="I331" s="99">
        <v>2.4430310671834259</v>
      </c>
      <c r="J331" s="99">
        <v>2.3274759689600968</v>
      </c>
      <c r="K331" s="99">
        <v>2.1723777675419602</v>
      </c>
      <c r="L331" s="99">
        <v>1.9029586935059439</v>
      </c>
      <c r="M331" s="99">
        <v>2.0597801673059699</v>
      </c>
      <c r="N331" s="99">
        <v>2.112708454347112</v>
      </c>
      <c r="O331" s="99">
        <v>2.1259175200499598</v>
      </c>
      <c r="P331" s="99">
        <v>2.3614130416463692</v>
      </c>
      <c r="Q331" s="99">
        <v>2.5640628479728513</v>
      </c>
      <c r="R331" s="99">
        <v>2.9234384552866794</v>
      </c>
      <c r="S331" s="99">
        <v>3.2906323423119996</v>
      </c>
      <c r="T331" s="99">
        <v>1.908302001179053</v>
      </c>
      <c r="U331" s="99">
        <v>3.9138499864125125</v>
      </c>
      <c r="V331" s="99">
        <v>2.4562604067298182</v>
      </c>
      <c r="W331" s="99">
        <v>4.9833275645935791</v>
      </c>
      <c r="DA331" s="63" t="s">
        <v>3010</v>
      </c>
    </row>
    <row r="332" spans="1:105" ht="12" customHeight="1" x14ac:dyDescent="0.25">
      <c r="A332" s="109" t="s">
        <v>120</v>
      </c>
      <c r="B332" s="110">
        <v>2.211251268036214</v>
      </c>
      <c r="C332" s="110">
        <v>2.4809792513850151</v>
      </c>
      <c r="D332" s="110">
        <v>2.2371923681174599</v>
      </c>
      <c r="E332" s="110">
        <v>2.4900307746221575</v>
      </c>
      <c r="F332" s="110">
        <v>2.629747609629419</v>
      </c>
      <c r="G332" s="110">
        <v>2.5659240238286189</v>
      </c>
      <c r="H332" s="110">
        <v>2.3019421211265425</v>
      </c>
      <c r="I332" s="110">
        <v>2.6018820244636673</v>
      </c>
      <c r="J332" s="110">
        <v>2.1909861654565339</v>
      </c>
      <c r="K332" s="110">
        <v>2.0371322698974863</v>
      </c>
      <c r="L332" s="110">
        <v>1.8252857389912183</v>
      </c>
      <c r="M332" s="110">
        <v>2.0608888113907211</v>
      </c>
      <c r="N332" s="110">
        <v>2.1372463941217879</v>
      </c>
      <c r="O332" s="110">
        <v>2.0845630577887411</v>
      </c>
      <c r="P332" s="110">
        <v>2.4355632189866054</v>
      </c>
      <c r="Q332" s="110">
        <v>2.5816452795157816</v>
      </c>
      <c r="R332" s="110">
        <v>2.6519059269460699</v>
      </c>
      <c r="S332" s="110">
        <v>3.202379733952406</v>
      </c>
      <c r="T332" s="110">
        <v>3.1535047567432448</v>
      </c>
      <c r="U332" s="110">
        <v>3.287080128556465</v>
      </c>
      <c r="V332" s="110">
        <v>3.5565017141063056</v>
      </c>
      <c r="W332" s="110">
        <v>4.1373112668745708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0.49292777991482684</v>
      </c>
      <c r="C334" s="118">
        <f t="shared" si="143"/>
        <v>1.0371448841857409</v>
      </c>
      <c r="D334" s="118">
        <f t="shared" si="143"/>
        <v>0.94731568025033996</v>
      </c>
      <c r="E334" s="118">
        <f t="shared" si="143"/>
        <v>0.84403098186026126</v>
      </c>
      <c r="F334" s="118">
        <f t="shared" si="143"/>
        <v>0.76354917916804066</v>
      </c>
      <c r="G334" s="118">
        <f t="shared" si="143"/>
        <v>0.69709568920326026</v>
      </c>
      <c r="H334" s="118">
        <f t="shared" si="143"/>
        <v>0.65163155593710576</v>
      </c>
      <c r="I334" s="118">
        <f t="shared" si="143"/>
        <v>0.58784981873097408</v>
      </c>
      <c r="J334" s="118">
        <f t="shared" si="143"/>
        <v>0.39624996908319737</v>
      </c>
      <c r="K334" s="118">
        <f t="shared" si="143"/>
        <v>0.25548041127320142</v>
      </c>
      <c r="L334" s="118">
        <f t="shared" si="143"/>
        <v>0.16190562814584497</v>
      </c>
      <c r="M334" s="118">
        <f t="shared" si="143"/>
        <v>0.15703636131534646</v>
      </c>
      <c r="N334" s="118">
        <f t="shared" si="143"/>
        <v>0.15254701735586876</v>
      </c>
      <c r="O334" s="118">
        <f t="shared" si="143"/>
        <v>0.15583194475125348</v>
      </c>
      <c r="P334" s="118">
        <f t="shared" si="143"/>
        <v>0.16174480134885302</v>
      </c>
      <c r="Q334" s="118">
        <f t="shared" si="143"/>
        <v>0.16170148837437237</v>
      </c>
      <c r="R334" s="118">
        <f t="shared" ref="R334:V334" si="144">R335+R338+R340+R353</f>
        <v>0.15838198938014136</v>
      </c>
      <c r="S334" s="118">
        <f t="shared" si="144"/>
        <v>0.16744038250498985</v>
      </c>
      <c r="T334" s="118">
        <f t="shared" si="144"/>
        <v>0.14143906068884321</v>
      </c>
      <c r="U334" s="118">
        <f t="shared" si="144"/>
        <v>0.10914374491714754</v>
      </c>
      <c r="V334" s="118">
        <f t="shared" si="144"/>
        <v>8.5669816640280227E-2</v>
      </c>
      <c r="W334" s="118">
        <f t="shared" ref="W334" si="145">W335+W338+W340+W353</f>
        <v>0.11001381930353257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0.43898673638185753</v>
      </c>
      <c r="C340" s="123">
        <v>0.96943170925650335</v>
      </c>
      <c r="D340" s="123">
        <v>0.88789738436732268</v>
      </c>
      <c r="E340" s="123">
        <v>0.7940708978771498</v>
      </c>
      <c r="F340" s="123">
        <v>0.70928948108046186</v>
      </c>
      <c r="G340" s="123">
        <v>0.6369080070429517</v>
      </c>
      <c r="H340" s="123">
        <v>0.59410579949267828</v>
      </c>
      <c r="I340" s="123">
        <v>0.52631259614436376</v>
      </c>
      <c r="J340" s="123">
        <v>0.32651003653309352</v>
      </c>
      <c r="K340" s="123">
        <v>0.20036716994968998</v>
      </c>
      <c r="L340" s="123">
        <v>0.12227999255113087</v>
      </c>
      <c r="M340" s="123">
        <v>0.11598716161395785</v>
      </c>
      <c r="N340" s="123">
        <v>0.11211423753220004</v>
      </c>
      <c r="O340" s="123">
        <v>0.11638252973093799</v>
      </c>
      <c r="P340" s="123">
        <v>0.12065553027384131</v>
      </c>
      <c r="Q340" s="123">
        <v>0.12050795392808568</v>
      </c>
      <c r="R340" s="123">
        <v>0.11852043277360597</v>
      </c>
      <c r="S340" s="123">
        <v>0.13213747961864078</v>
      </c>
      <c r="T340" s="123">
        <v>0.12673029541062109</v>
      </c>
      <c r="U340" s="123">
        <v>7.9773873739891463E-2</v>
      </c>
      <c r="V340" s="123">
        <v>6.7727868767703273E-2</v>
      </c>
      <c r="W340" s="123">
        <v>6.7523318762699083E-2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3.531286879409079</v>
      </c>
      <c r="C345" s="102">
        <v>3.3493529723966033</v>
      </c>
      <c r="D345" s="102">
        <v>3.3198965247359618</v>
      </c>
      <c r="E345" s="102">
        <v>3.2378893698293143</v>
      </c>
      <c r="F345" s="102">
        <v>3.2045379294341259</v>
      </c>
      <c r="G345" s="102">
        <v>3.234651186631758</v>
      </c>
      <c r="H345" s="102">
        <v>3.2684318339758143</v>
      </c>
      <c r="I345" s="102">
        <v>3.2986914947059693</v>
      </c>
      <c r="J345" s="102">
        <v>3.1185233929504226</v>
      </c>
      <c r="K345" s="102">
        <v>3.0732589252277247</v>
      </c>
      <c r="L345" s="102">
        <v>2.9526236688941228</v>
      </c>
      <c r="M345" s="102">
        <v>2.9289634054615243</v>
      </c>
      <c r="N345" s="102">
        <v>2.9061725031861476</v>
      </c>
      <c r="O345" s="102">
        <v>2.9977840854140125</v>
      </c>
      <c r="P345" s="102">
        <v>3.3420595238979467</v>
      </c>
      <c r="Q345" s="102">
        <v>3.4137768434814535</v>
      </c>
      <c r="R345" s="102">
        <v>3.3593303987938143</v>
      </c>
      <c r="S345" s="102">
        <v>3.7805763321849808</v>
      </c>
      <c r="T345" s="102">
        <v>4.6949306862453408</v>
      </c>
      <c r="U345" s="102">
        <v>3.6937133975630312</v>
      </c>
      <c r="V345" s="102">
        <v>4.8706895366481877</v>
      </c>
      <c r="W345" s="102">
        <v>5.745800846625567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1.0331779811207744</v>
      </c>
      <c r="M346" s="105">
        <v>0.91914057073190381</v>
      </c>
      <c r="N346" s="105">
        <v>0.97346248191945883</v>
      </c>
      <c r="O346" s="105">
        <v>1.1170002264328311</v>
      </c>
      <c r="P346" s="105">
        <v>1.1275195545452894</v>
      </c>
      <c r="Q346" s="105">
        <v>1.2185203521883288</v>
      </c>
      <c r="R346" s="105">
        <v>1.2988955523340528</v>
      </c>
      <c r="S346" s="105">
        <v>1.3531568675164194</v>
      </c>
      <c r="T346" s="105">
        <v>1.3833581590799442</v>
      </c>
      <c r="U346" s="105">
        <v>1.0761067842610301</v>
      </c>
      <c r="V346" s="105">
        <v>1.461708127174008</v>
      </c>
      <c r="W346" s="105">
        <v>1.7042450216020555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1.0331779811207744</v>
      </c>
      <c r="M347" s="99">
        <v>0.91914057073190381</v>
      </c>
      <c r="N347" s="99">
        <v>0.97346248191945883</v>
      </c>
      <c r="O347" s="99">
        <v>1.1170002264328311</v>
      </c>
      <c r="P347" s="99">
        <v>1.1275195545452894</v>
      </c>
      <c r="Q347" s="99">
        <v>1.2185203521883288</v>
      </c>
      <c r="R347" s="99">
        <v>1.2988955523340528</v>
      </c>
      <c r="S347" s="99">
        <v>1.3531568675164194</v>
      </c>
      <c r="T347" s="99">
        <v>1.3833581590799442</v>
      </c>
      <c r="U347" s="99">
        <v>1.0761067842610301</v>
      </c>
      <c r="V347" s="99">
        <v>1.461708127174008</v>
      </c>
      <c r="W347" s="99">
        <v>1.7042450216020555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5.3941043532969302E-2</v>
      </c>
      <c r="C353" s="123">
        <v>6.7713174929237549E-2</v>
      </c>
      <c r="D353" s="123">
        <v>5.941829588301728E-2</v>
      </c>
      <c r="E353" s="123">
        <v>4.9960083983111511E-2</v>
      </c>
      <c r="F353" s="123">
        <v>5.4259698087578787E-2</v>
      </c>
      <c r="G353" s="123">
        <v>6.0187682160308516E-2</v>
      </c>
      <c r="H353" s="123">
        <v>5.7525756444427423E-2</v>
      </c>
      <c r="I353" s="123">
        <v>6.153722258661027E-2</v>
      </c>
      <c r="J353" s="123">
        <v>6.9739932550103842E-2</v>
      </c>
      <c r="K353" s="123">
        <v>5.5113241323511419E-2</v>
      </c>
      <c r="L353" s="123">
        <v>3.962563559471409E-2</v>
      </c>
      <c r="M353" s="123">
        <v>4.1049199701388601E-2</v>
      </c>
      <c r="N353" s="123">
        <v>4.0432779823668712E-2</v>
      </c>
      <c r="O353" s="123">
        <v>3.944941502031548E-2</v>
      </c>
      <c r="P353" s="123">
        <v>4.1089271075011709E-2</v>
      </c>
      <c r="Q353" s="123">
        <v>4.1193534446286685E-2</v>
      </c>
      <c r="R353" s="123">
        <v>3.9861556606535384E-2</v>
      </c>
      <c r="S353" s="123">
        <v>3.5302902886349068E-2</v>
      </c>
      <c r="T353" s="123">
        <v>1.4708765278222118E-2</v>
      </c>
      <c r="U353" s="123">
        <v>2.9369871177256084E-2</v>
      </c>
      <c r="V353" s="123">
        <v>1.7941947872576955E-2</v>
      </c>
      <c r="W353" s="123">
        <v>4.2490500540833497E-2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1.0004065758938658</v>
      </c>
      <c r="C355" s="99">
        <v>1.0232213100418119</v>
      </c>
      <c r="D355" s="99">
        <v>0.91704622923066414</v>
      </c>
      <c r="E355" s="99">
        <v>0.89123323068960936</v>
      </c>
      <c r="F355" s="99">
        <v>0.95821508066002548</v>
      </c>
      <c r="G355" s="99">
        <v>1.0099795665514923</v>
      </c>
      <c r="H355" s="99">
        <v>0.92413700848896352</v>
      </c>
      <c r="I355" s="99">
        <v>0.93851720489320567</v>
      </c>
      <c r="J355" s="99">
        <v>0.89257023301048311</v>
      </c>
      <c r="K355" s="99">
        <v>0.8324470349099613</v>
      </c>
      <c r="L355" s="99">
        <v>0.72875781312578647</v>
      </c>
      <c r="M355" s="99">
        <v>0.78867464033296286</v>
      </c>
      <c r="N355" s="99">
        <v>0.8088305969251719</v>
      </c>
      <c r="O355" s="99">
        <v>0.81381317553769017</v>
      </c>
      <c r="P355" s="99">
        <v>0.90388359172911759</v>
      </c>
      <c r="Q355" s="99">
        <v>0.98129646675007176</v>
      </c>
      <c r="R355" s="99">
        <v>1.1182590630484925</v>
      </c>
      <c r="S355" s="99">
        <v>1.2577717278416487</v>
      </c>
      <c r="T355" s="99">
        <v>0.72894534092639718</v>
      </c>
      <c r="U355" s="99">
        <v>1.4917026381443277</v>
      </c>
      <c r="V355" s="99">
        <v>0.93356461545894842</v>
      </c>
      <c r="W355" s="99">
        <v>1.8835343756258283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3.5798232916793959</v>
      </c>
      <c r="D360" s="117">
        <f t="shared" si="150"/>
        <v>2.3244969277187737</v>
      </c>
      <c r="E360" s="117">
        <f t="shared" si="150"/>
        <v>2.4033046692889792</v>
      </c>
      <c r="F360" s="117">
        <f t="shared" si="150"/>
        <v>2.6428791027206593</v>
      </c>
      <c r="G360" s="117">
        <f t="shared" si="150"/>
        <v>2.6367225572984019</v>
      </c>
      <c r="H360" s="117">
        <f t="shared" si="150"/>
        <v>1.2535886176937756</v>
      </c>
      <c r="I360" s="117">
        <f t="shared" si="150"/>
        <v>3.4474397972320725</v>
      </c>
      <c r="J360" s="117">
        <f t="shared" si="150"/>
        <v>8.7113726705271315</v>
      </c>
      <c r="K360" s="117">
        <f t="shared" si="150"/>
        <v>11.275604799822787</v>
      </c>
      <c r="L360" s="117">
        <f t="shared" si="150"/>
        <v>80.947072015271274</v>
      </c>
      <c r="M360" s="117">
        <f t="shared" si="150"/>
        <v>33.003743738519965</v>
      </c>
      <c r="N360" s="117">
        <f t="shared" si="150"/>
        <v>18.052894626639187</v>
      </c>
      <c r="O360" s="117">
        <f t="shared" si="150"/>
        <v>2.0803622498755008</v>
      </c>
      <c r="P360" s="117">
        <f t="shared" si="150"/>
        <v>0</v>
      </c>
      <c r="Q360" s="117">
        <f t="shared" si="150"/>
        <v>6.9877769204227871</v>
      </c>
      <c r="R360" s="117">
        <f t="shared" ref="R360:V360" si="151">R361+R364+R366+R379</f>
        <v>9.2370414814811088</v>
      </c>
      <c r="S360" s="117">
        <f t="shared" si="151"/>
        <v>3.3976088293664017</v>
      </c>
      <c r="T360" s="117">
        <f t="shared" si="151"/>
        <v>0</v>
      </c>
      <c r="U360" s="117">
        <f t="shared" si="151"/>
        <v>0</v>
      </c>
      <c r="V360" s="117">
        <f t="shared" si="151"/>
        <v>5.4655265315064065</v>
      </c>
      <c r="W360" s="117">
        <f t="shared" ref="W360" si="152">W361+W364+W366+W379</f>
        <v>11.673807048095833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3.3685601497089079</v>
      </c>
      <c r="D361" s="122">
        <f t="shared" si="153"/>
        <v>2.1395925490633223</v>
      </c>
      <c r="E361" s="122">
        <f t="shared" si="153"/>
        <v>2.1688425894444454</v>
      </c>
      <c r="F361" s="122">
        <f t="shared" si="153"/>
        <v>2.4102869009606187</v>
      </c>
      <c r="G361" s="122">
        <f t="shared" si="153"/>
        <v>2.3866516141364569</v>
      </c>
      <c r="H361" s="122">
        <f t="shared" si="153"/>
        <v>1.0776121812146928</v>
      </c>
      <c r="I361" s="122">
        <f t="shared" si="153"/>
        <v>3.0127388480663169</v>
      </c>
      <c r="J361" s="122">
        <f t="shared" si="153"/>
        <v>6.5096391892056493</v>
      </c>
      <c r="K361" s="122">
        <f t="shared" si="153"/>
        <v>7.2517105038394574</v>
      </c>
      <c r="L361" s="122">
        <f t="shared" si="153"/>
        <v>77.170881317649304</v>
      </c>
      <c r="M361" s="122">
        <f t="shared" si="153"/>
        <v>30.718175477053364</v>
      </c>
      <c r="N361" s="122">
        <f t="shared" si="153"/>
        <v>16.644038660709761</v>
      </c>
      <c r="O361" s="122">
        <f t="shared" si="153"/>
        <v>1.878407261338441</v>
      </c>
      <c r="P361" s="122">
        <f t="shared" si="153"/>
        <v>0</v>
      </c>
      <c r="Q361" s="122">
        <f t="shared" si="153"/>
        <v>6.0202352411704005</v>
      </c>
      <c r="R361" s="122">
        <f t="shared" ref="R361:V361" si="154">SUM(R362:R363)</f>
        <v>8.0212058664081649</v>
      </c>
      <c r="S361" s="122">
        <f t="shared" si="154"/>
        <v>2.9160509787453432</v>
      </c>
      <c r="T361" s="122">
        <f t="shared" si="154"/>
        <v>0</v>
      </c>
      <c r="U361" s="122">
        <f t="shared" si="154"/>
        <v>0</v>
      </c>
      <c r="V361" s="122">
        <f t="shared" si="154"/>
        <v>4.2277051867906428</v>
      </c>
      <c r="W361" s="122">
        <f t="shared" ref="W361" si="155">SUM(W362:W363)</f>
        <v>8.8907693524518479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3.3525572196719167</v>
      </c>
      <c r="D362" s="98">
        <v>2.1294694438291604</v>
      </c>
      <c r="E362" s="98">
        <v>2.1585601520392896</v>
      </c>
      <c r="F362" s="98">
        <v>2.398849682196118</v>
      </c>
      <c r="G362" s="98">
        <v>2.375315787511207</v>
      </c>
      <c r="H362" s="98">
        <v>1.0725126501018665</v>
      </c>
      <c r="I362" s="98">
        <v>2.9984820297857215</v>
      </c>
      <c r="J362" s="98">
        <v>6.4787338041444347</v>
      </c>
      <c r="K362" s="98">
        <v>7.2171179358414328</v>
      </c>
      <c r="L362" s="98">
        <v>76.81261482925872</v>
      </c>
      <c r="M362" s="98">
        <v>30.575104087674806</v>
      </c>
      <c r="N362" s="98">
        <v>16.566992662019146</v>
      </c>
      <c r="O362" s="98">
        <v>1.8695975887863892</v>
      </c>
      <c r="P362" s="98">
        <v>0</v>
      </c>
      <c r="Q362" s="98">
        <v>5.9922144751851727</v>
      </c>
      <c r="R362" s="98">
        <v>7.9836572396526924</v>
      </c>
      <c r="S362" s="98">
        <v>2.9020915336807449</v>
      </c>
      <c r="T362" s="98">
        <v>0</v>
      </c>
      <c r="U362" s="98">
        <v>0</v>
      </c>
      <c r="V362" s="98">
        <v>4.2061021031870043</v>
      </c>
      <c r="W362" s="98">
        <v>8.846227891288228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1.6002930036991166E-2</v>
      </c>
      <c r="D363" s="98">
        <v>1.0123105234162091E-2</v>
      </c>
      <c r="E363" s="98">
        <v>1.0282437405155912E-2</v>
      </c>
      <c r="F363" s="98">
        <v>1.1437218764500653E-2</v>
      </c>
      <c r="G363" s="98">
        <v>1.1335826625249932E-2</v>
      </c>
      <c r="H363" s="98">
        <v>5.099531112826342E-3</v>
      </c>
      <c r="I363" s="98">
        <v>1.4256818280595494E-2</v>
      </c>
      <c r="J363" s="98">
        <v>3.0905385061214975E-2</v>
      </c>
      <c r="K363" s="98">
        <v>3.4592567998024744E-2</v>
      </c>
      <c r="L363" s="98">
        <v>0.35826648839058844</v>
      </c>
      <c r="M363" s="98">
        <v>0.14307138937855968</v>
      </c>
      <c r="N363" s="98">
        <v>7.7045998690614889E-2</v>
      </c>
      <c r="O363" s="98">
        <v>8.8096725520519989E-3</v>
      </c>
      <c r="P363" s="98">
        <v>0</v>
      </c>
      <c r="Q363" s="98">
        <v>2.8020765985227635E-2</v>
      </c>
      <c r="R363" s="98">
        <v>3.7548626755472658E-2</v>
      </c>
      <c r="S363" s="98">
        <v>1.3959445064598364E-2</v>
      </c>
      <c r="T363" s="98">
        <v>0</v>
      </c>
      <c r="U363" s="98">
        <v>0</v>
      </c>
      <c r="V363" s="98">
        <v>2.1603083603638659E-2</v>
      </c>
      <c r="W363" s="98">
        <v>4.4541461163619636E-2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8.6734979280689599E-4</v>
      </c>
      <c r="D364" s="122">
        <f t="shared" si="156"/>
        <v>1.2881181189896749E-3</v>
      </c>
      <c r="E364" s="122">
        <f t="shared" si="156"/>
        <v>2.2304900036634245E-3</v>
      </c>
      <c r="F364" s="122">
        <f t="shared" si="156"/>
        <v>2.0239575528682393E-3</v>
      </c>
      <c r="G364" s="122">
        <f t="shared" si="156"/>
        <v>2.5095488235931645E-3</v>
      </c>
      <c r="H364" s="122">
        <f t="shared" si="156"/>
        <v>1.438380442340038E-3</v>
      </c>
      <c r="I364" s="122">
        <f t="shared" si="156"/>
        <v>5.0454767497652925E-3</v>
      </c>
      <c r="J364" s="122">
        <f t="shared" si="156"/>
        <v>2.2017615802566236E-2</v>
      </c>
      <c r="K364" s="122">
        <f t="shared" si="156"/>
        <v>6.9510833181087778E-2</v>
      </c>
      <c r="L364" s="122">
        <f t="shared" si="156"/>
        <v>6.356966622476988E-2</v>
      </c>
      <c r="M364" s="122">
        <f t="shared" si="156"/>
        <v>1.1488944482033881E-2</v>
      </c>
      <c r="N364" s="122">
        <f t="shared" si="156"/>
        <v>3.036038647168525E-2</v>
      </c>
      <c r="O364" s="122">
        <f t="shared" si="156"/>
        <v>1.9705821039691612E-3</v>
      </c>
      <c r="P364" s="122">
        <f t="shared" si="156"/>
        <v>0</v>
      </c>
      <c r="Q364" s="122">
        <f t="shared" si="156"/>
        <v>1.5860209233984873E-2</v>
      </c>
      <c r="R364" s="122">
        <f t="shared" si="156"/>
        <v>1.7816958812220309E-2</v>
      </c>
      <c r="S364" s="122">
        <f t="shared" si="156"/>
        <v>5.1242641052557138E-3</v>
      </c>
      <c r="T364" s="122">
        <f t="shared" si="156"/>
        <v>0</v>
      </c>
      <c r="U364" s="122">
        <f t="shared" si="156"/>
        <v>0</v>
      </c>
      <c r="V364" s="122">
        <f t="shared" si="156"/>
        <v>9.136745674008729E-3</v>
      </c>
      <c r="W364" s="122">
        <f t="shared" si="156"/>
        <v>9.1062187476708464E-3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8.6734979280689599E-4</v>
      </c>
      <c r="D365" s="98">
        <v>1.2881181189896749E-3</v>
      </c>
      <c r="E365" s="98">
        <v>2.2304900036634245E-3</v>
      </c>
      <c r="F365" s="98">
        <v>2.0239575528682393E-3</v>
      </c>
      <c r="G365" s="98">
        <v>2.5095488235931645E-3</v>
      </c>
      <c r="H365" s="98">
        <v>1.438380442340038E-3</v>
      </c>
      <c r="I365" s="98">
        <v>5.0454767497652925E-3</v>
      </c>
      <c r="J365" s="98">
        <v>2.2017615802566236E-2</v>
      </c>
      <c r="K365" s="98">
        <v>6.9510833181087778E-2</v>
      </c>
      <c r="L365" s="98">
        <v>6.356966622476988E-2</v>
      </c>
      <c r="M365" s="98">
        <v>1.1488944482033881E-2</v>
      </c>
      <c r="N365" s="98">
        <v>3.036038647168525E-2</v>
      </c>
      <c r="O365" s="98">
        <v>1.9705821039691612E-3</v>
      </c>
      <c r="P365" s="98">
        <v>0</v>
      </c>
      <c r="Q365" s="98">
        <v>1.5860209233984873E-2</v>
      </c>
      <c r="R365" s="98">
        <v>1.7816958812220309E-2</v>
      </c>
      <c r="S365" s="98">
        <v>5.1242641052557138E-3</v>
      </c>
      <c r="T365" s="98">
        <v>0</v>
      </c>
      <c r="U365" s="98">
        <v>0</v>
      </c>
      <c r="V365" s="98">
        <v>9.136745674008729E-3</v>
      </c>
      <c r="W365" s="98">
        <v>9.1062187476708464E-3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0.16702163490681449</v>
      </c>
      <c r="D366" s="122">
        <v>0.14824102962684998</v>
      </c>
      <c r="E366" s="122">
        <v>0.184860609090299</v>
      </c>
      <c r="F366" s="122">
        <v>0.17991735369291287</v>
      </c>
      <c r="G366" s="122">
        <v>0.19368947931517036</v>
      </c>
      <c r="H366" s="122">
        <v>0.14005012929063038</v>
      </c>
      <c r="I366" s="122">
        <v>0.34206225993044514</v>
      </c>
      <c r="J366" s="122">
        <v>1.7684969039680616</v>
      </c>
      <c r="K366" s="122">
        <v>3.1248284584615238</v>
      </c>
      <c r="L366" s="122">
        <v>2.7979353787213057</v>
      </c>
      <c r="M366" s="122">
        <v>1.7637839488301437</v>
      </c>
      <c r="N366" s="122">
        <v>1.0888390002152335</v>
      </c>
      <c r="O366" s="122">
        <v>0.16443326879494025</v>
      </c>
      <c r="P366" s="122">
        <v>0</v>
      </c>
      <c r="Q366" s="122">
        <v>0.76980746858327209</v>
      </c>
      <c r="R366" s="122">
        <v>0.96309729418265277</v>
      </c>
      <c r="S366" s="122">
        <v>0.36819609794287311</v>
      </c>
      <c r="T366" s="122">
        <v>0</v>
      </c>
      <c r="U366" s="122">
        <v>0</v>
      </c>
      <c r="V366" s="122">
        <v>1.0029444832775809</v>
      </c>
      <c r="W366" s="122">
        <v>2.2300484840819235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3.7034027155620794E-3</v>
      </c>
      <c r="D367" s="98">
        <v>1.3789241805012111E-3</v>
      </c>
      <c r="E367" s="98">
        <v>1.2059523243617967E-3</v>
      </c>
      <c r="F367" s="98">
        <v>1.0258920907290092E-3</v>
      </c>
      <c r="G367" s="98">
        <v>1.014544087997081E-3</v>
      </c>
      <c r="H367" s="98">
        <v>2.9892584893259139E-4</v>
      </c>
      <c r="I367" s="98">
        <v>1.654001175946407E-3</v>
      </c>
      <c r="J367" s="98">
        <v>6.0368148391303188E-3</v>
      </c>
      <c r="K367" s="98">
        <v>2.0371706545558189E-3</v>
      </c>
      <c r="L367" s="98">
        <v>0.24817732430756065</v>
      </c>
      <c r="M367" s="98">
        <v>5.031227086750803E-2</v>
      </c>
      <c r="N367" s="98">
        <v>2.3449432799667229E-3</v>
      </c>
      <c r="O367" s="98">
        <v>1.218502714637266E-3</v>
      </c>
      <c r="P367" s="98">
        <v>0</v>
      </c>
      <c r="Q367" s="98">
        <v>3.5225660940432892E-3</v>
      </c>
      <c r="R367" s="98">
        <v>2.611177344350955E-2</v>
      </c>
      <c r="S367" s="98">
        <v>9.8668752889483459E-4</v>
      </c>
      <c r="T367" s="98">
        <v>0</v>
      </c>
      <c r="U367" s="98">
        <v>0</v>
      </c>
      <c r="V367" s="98">
        <v>1.0000309853183644</v>
      </c>
      <c r="W367" s="98">
        <v>2.2300484840819235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8.2338120714368901E-4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2.9134979592164247E-3</v>
      </c>
      <c r="W368" s="98">
        <v>0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0</v>
      </c>
      <c r="L369" s="101">
        <v>3.8480551178252874E-4</v>
      </c>
      <c r="M369" s="101">
        <v>0</v>
      </c>
      <c r="N369" s="101">
        <v>0</v>
      </c>
      <c r="O369" s="101">
        <v>0</v>
      </c>
      <c r="P369" s="101">
        <v>0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1.0789970664033548E-3</v>
      </c>
      <c r="W369" s="101">
        <v>0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0</v>
      </c>
      <c r="L370" s="104">
        <v>4.3857569536116028E-4</v>
      </c>
      <c r="M370" s="104">
        <v>0</v>
      </c>
      <c r="N370" s="104">
        <v>0</v>
      </c>
      <c r="O370" s="104">
        <v>0</v>
      </c>
      <c r="P370" s="104">
        <v>0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1.83450089281307E-3</v>
      </c>
      <c r="W370" s="104">
        <v>0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7.2797374880986296E-2</v>
      </c>
      <c r="D371" s="101">
        <v>3.4199755966496964E-2</v>
      </c>
      <c r="E371" s="101">
        <v>3.6551274955964538E-2</v>
      </c>
      <c r="F371" s="101">
        <v>2.8108487288419304E-2</v>
      </c>
      <c r="G371" s="101">
        <v>2.528429652323105E-2</v>
      </c>
      <c r="H371" s="101">
        <v>1.9231781153840041E-2</v>
      </c>
      <c r="I371" s="101">
        <v>4.0091221792245786E-2</v>
      </c>
      <c r="J371" s="101">
        <v>0.14803980681981893</v>
      </c>
      <c r="K371" s="101">
        <v>0.17188701861801087</v>
      </c>
      <c r="L371" s="101">
        <v>0.10371683560237466</v>
      </c>
      <c r="M371" s="101">
        <v>8.7551786491371603E-2</v>
      </c>
      <c r="N371" s="101">
        <v>4.5751868378384165E-2</v>
      </c>
      <c r="O371" s="101">
        <v>7.4568973427542994E-3</v>
      </c>
      <c r="P371" s="101">
        <v>0</v>
      </c>
      <c r="Q371" s="101">
        <v>2.7321149504701568E-2</v>
      </c>
      <c r="R371" s="101">
        <v>4.5728771670889463E-2</v>
      </c>
      <c r="S371" s="101">
        <v>1.1400665734069639E-2</v>
      </c>
      <c r="T371" s="101">
        <v>0</v>
      </c>
      <c r="U371" s="101">
        <v>0</v>
      </c>
      <c r="V371" s="101">
        <v>0</v>
      </c>
      <c r="W371" s="101">
        <v>0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1.6024218286275788E-3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8.0076489557312611E-4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8.0165693305445269E-4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9.0520857310266128E-2</v>
      </c>
      <c r="D375" s="101">
        <v>0.11266234947985182</v>
      </c>
      <c r="E375" s="101">
        <v>0.14710338180997268</v>
      </c>
      <c r="F375" s="101">
        <v>0.15078297431376456</v>
      </c>
      <c r="G375" s="101">
        <v>0.16739063870394222</v>
      </c>
      <c r="H375" s="101">
        <v>0.12051942228785774</v>
      </c>
      <c r="I375" s="101">
        <v>0.30031703696225293</v>
      </c>
      <c r="J375" s="101">
        <v>1.6144202823091123</v>
      </c>
      <c r="K375" s="101">
        <v>2.9509042691889573</v>
      </c>
      <c r="L375" s="101">
        <v>0.92803214025898273</v>
      </c>
      <c r="M375" s="101">
        <v>1.5756524190686636</v>
      </c>
      <c r="N375" s="101">
        <v>1.0344161048567848</v>
      </c>
      <c r="O375" s="101">
        <v>0.15431530224984943</v>
      </c>
      <c r="P375" s="101">
        <v>0</v>
      </c>
      <c r="Q375" s="101">
        <v>0.73337276788505212</v>
      </c>
      <c r="R375" s="101">
        <v>0.85149402370321359</v>
      </c>
      <c r="S375" s="101">
        <v>0.24349674156513443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1.5155832755166165</v>
      </c>
      <c r="M376" s="104">
        <v>5.0267472402600502E-2</v>
      </c>
      <c r="N376" s="104">
        <v>6.326083700097733E-3</v>
      </c>
      <c r="O376" s="104">
        <v>1.4425664876992368E-3</v>
      </c>
      <c r="P376" s="104">
        <v>0</v>
      </c>
      <c r="Q376" s="104">
        <v>5.5909850994751327E-3</v>
      </c>
      <c r="R376" s="104">
        <v>3.9762725365040275E-2</v>
      </c>
      <c r="S376" s="104">
        <v>0.11231200311477421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0</v>
      </c>
      <c r="D377" s="98">
        <v>0</v>
      </c>
      <c r="E377" s="98">
        <v>0</v>
      </c>
      <c r="F377" s="98">
        <v>0</v>
      </c>
      <c r="G377" s="98">
        <v>0</v>
      </c>
      <c r="H377" s="98">
        <v>0</v>
      </c>
      <c r="I377" s="98">
        <v>0</v>
      </c>
      <c r="J377" s="98">
        <v>0</v>
      </c>
      <c r="K377" s="98">
        <v>0</v>
      </c>
      <c r="L377" s="98">
        <v>0.73505826819872511</v>
      </c>
      <c r="M377" s="98">
        <v>2.1900966363035141E-2</v>
      </c>
      <c r="N377" s="98">
        <v>2.8513432260209434E-3</v>
      </c>
      <c r="O377" s="98">
        <v>6.9507975635735731E-4</v>
      </c>
      <c r="P377" s="98">
        <v>0</v>
      </c>
      <c r="Q377" s="98">
        <v>2.4055880116456269E-3</v>
      </c>
      <c r="R377" s="98">
        <v>1.7014723430905918E-2</v>
      </c>
      <c r="S377" s="98">
        <v>4.3952316754911784E-2</v>
      </c>
      <c r="T377" s="98">
        <v>0</v>
      </c>
      <c r="U377" s="98">
        <v>0</v>
      </c>
      <c r="V377" s="98">
        <v>0</v>
      </c>
      <c r="W377" s="98">
        <v>0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</v>
      </c>
      <c r="D378" s="98">
        <v>0</v>
      </c>
      <c r="E378" s="98">
        <v>0</v>
      </c>
      <c r="F378" s="98">
        <v>0</v>
      </c>
      <c r="G378" s="98">
        <v>0</v>
      </c>
      <c r="H378" s="98">
        <v>0</v>
      </c>
      <c r="I378" s="98">
        <v>0</v>
      </c>
      <c r="J378" s="98">
        <v>0</v>
      </c>
      <c r="K378" s="98">
        <v>0</v>
      </c>
      <c r="L378" s="98">
        <v>0.78052500731789143</v>
      </c>
      <c r="M378" s="98">
        <v>2.8366506039565358E-2</v>
      </c>
      <c r="N378" s="98">
        <v>3.4747404740767896E-3</v>
      </c>
      <c r="O378" s="98">
        <v>7.4748673134187953E-4</v>
      </c>
      <c r="P378" s="98">
        <v>0</v>
      </c>
      <c r="Q378" s="98">
        <v>3.1853970878295054E-3</v>
      </c>
      <c r="R378" s="98">
        <v>2.2748001934134354E-2</v>
      </c>
      <c r="S378" s="98">
        <v>6.835968635986242E-2</v>
      </c>
      <c r="T378" s="98">
        <v>0</v>
      </c>
      <c r="U378" s="98">
        <v>0</v>
      </c>
      <c r="V378" s="98">
        <v>0</v>
      </c>
      <c r="W378" s="98">
        <v>0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4.3374157270866645E-2</v>
      </c>
      <c r="D379" s="122">
        <v>3.5375230909611796E-2</v>
      </c>
      <c r="E379" s="122">
        <v>4.7370980750571501E-2</v>
      </c>
      <c r="F379" s="122">
        <v>5.0650890514259139E-2</v>
      </c>
      <c r="G379" s="122">
        <v>5.3871915023181678E-2</v>
      </c>
      <c r="H379" s="122">
        <v>3.448792674611232E-2</v>
      </c>
      <c r="I379" s="122">
        <v>8.7593212485545316E-2</v>
      </c>
      <c r="J379" s="122">
        <v>0.41121896155085436</v>
      </c>
      <c r="K379" s="122">
        <v>0.82955500434071916</v>
      </c>
      <c r="L379" s="122">
        <v>0.91468565267589597</v>
      </c>
      <c r="M379" s="122">
        <v>0.51029536815442689</v>
      </c>
      <c r="N379" s="122">
        <v>0.28965657924250626</v>
      </c>
      <c r="O379" s="122">
        <v>3.5551137638150418E-2</v>
      </c>
      <c r="P379" s="122">
        <v>0</v>
      </c>
      <c r="Q379" s="122">
        <v>0.18187400143513022</v>
      </c>
      <c r="R379" s="122">
        <v>0.23492136207806993</v>
      </c>
      <c r="S379" s="122">
        <v>0.10823748857292963</v>
      </c>
      <c r="T379" s="122">
        <v>0</v>
      </c>
      <c r="U379" s="122">
        <v>0</v>
      </c>
      <c r="V379" s="122">
        <v>0.22574011576417427</v>
      </c>
      <c r="W379" s="122">
        <v>0.54388299281439145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1.3537738019286931E-3</v>
      </c>
      <c r="D380" s="98">
        <v>9.0628089853387684E-4</v>
      </c>
      <c r="E380" s="98">
        <v>6.9596169950806479E-4</v>
      </c>
      <c r="F380" s="98">
        <v>7.7791646050827737E-4</v>
      </c>
      <c r="G380" s="98">
        <v>9.0259953630811589E-4</v>
      </c>
      <c r="H380" s="98">
        <v>4.5827882655077293E-4</v>
      </c>
      <c r="I380" s="98">
        <v>1.3352076068993666E-3</v>
      </c>
      <c r="J380" s="98">
        <v>7.3351400684865927E-3</v>
      </c>
      <c r="K380" s="98">
        <v>8.056732164115836E-3</v>
      </c>
      <c r="L380" s="98">
        <v>7.9416555971282443E-2</v>
      </c>
      <c r="M380" s="98">
        <v>3.6407563915737698E-2</v>
      </c>
      <c r="N380" s="98">
        <v>2.1767099394426523E-3</v>
      </c>
      <c r="O380" s="98">
        <v>2.3453484695638803E-4</v>
      </c>
      <c r="P380" s="98">
        <v>0</v>
      </c>
      <c r="Q380" s="98">
        <v>2.1314622089097174E-3</v>
      </c>
      <c r="R380" s="98">
        <v>7.7797035126388305E-3</v>
      </c>
      <c r="S380" s="98">
        <v>3.4854329152211199E-3</v>
      </c>
      <c r="T380" s="98">
        <v>0</v>
      </c>
      <c r="U380" s="98">
        <v>0</v>
      </c>
      <c r="V380" s="98">
        <v>1.1349156508052726E-2</v>
      </c>
      <c r="W380" s="98">
        <v>5.4503317918779774E-3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4.2381361385074512E-3</v>
      </c>
      <c r="D381" s="98">
        <v>2.8366526927258834E-3</v>
      </c>
      <c r="E381" s="98">
        <v>1.9950548858682737E-3</v>
      </c>
      <c r="F381" s="98">
        <v>3.5978547500960748E-3</v>
      </c>
      <c r="G381" s="98">
        <v>4.8923180129385214E-3</v>
      </c>
      <c r="H381" s="98">
        <v>3.4725587616176359E-3</v>
      </c>
      <c r="I381" s="98">
        <v>7.8922893283420031E-3</v>
      </c>
      <c r="J381" s="98">
        <v>4.8362905837606829E-2</v>
      </c>
      <c r="K381" s="98">
        <v>6.5855849887315937E-2</v>
      </c>
      <c r="L381" s="98">
        <v>5.147587157219824E-2</v>
      </c>
      <c r="M381" s="98">
        <v>2.6867271804875071E-2</v>
      </c>
      <c r="N381" s="98">
        <v>1.443832880735154E-2</v>
      </c>
      <c r="O381" s="98">
        <v>1.7224764565689566E-3</v>
      </c>
      <c r="P381" s="98">
        <v>0</v>
      </c>
      <c r="Q381" s="98">
        <v>8.0233633768883646E-3</v>
      </c>
      <c r="R381" s="98">
        <v>8.2428369870469875E-3</v>
      </c>
      <c r="S381" s="98">
        <v>1.741502203440975E-3</v>
      </c>
      <c r="T381" s="98">
        <v>0</v>
      </c>
      <c r="U381" s="98">
        <v>0</v>
      </c>
      <c r="V381" s="98">
        <v>6.0559580156500569E-3</v>
      </c>
      <c r="W381" s="98">
        <v>4.3905284219471347E-2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3.77822473304305E-2</v>
      </c>
      <c r="D382" s="33">
        <v>3.1632297318352036E-2</v>
      </c>
      <c r="E382" s="33">
        <v>4.4679964165195166E-2</v>
      </c>
      <c r="F382" s="33">
        <v>4.6275119303654785E-2</v>
      </c>
      <c r="G382" s="33">
        <v>4.807699747393504E-2</v>
      </c>
      <c r="H382" s="33">
        <v>3.0557089157943911E-2</v>
      </c>
      <c r="I382" s="33">
        <v>7.8365715550303944E-2</v>
      </c>
      <c r="J382" s="33">
        <v>0.35552091564476096</v>
      </c>
      <c r="K382" s="33">
        <v>0.75564242228928735</v>
      </c>
      <c r="L382" s="33">
        <v>0.78379322513241523</v>
      </c>
      <c r="M382" s="33">
        <v>0.44702053243381418</v>
      </c>
      <c r="N382" s="33">
        <v>0.27304154049571205</v>
      </c>
      <c r="O382" s="33">
        <v>3.3594126334625073E-2</v>
      </c>
      <c r="P382" s="33">
        <v>0</v>
      </c>
      <c r="Q382" s="33">
        <v>0.17171917584933213</v>
      </c>
      <c r="R382" s="33">
        <v>0.21889882157838411</v>
      </c>
      <c r="S382" s="33">
        <v>0.10301055345426753</v>
      </c>
      <c r="T382" s="33">
        <v>0</v>
      </c>
      <c r="U382" s="33">
        <v>0</v>
      </c>
      <c r="V382" s="33">
        <v>0.2083350012404715</v>
      </c>
      <c r="W382" s="33">
        <v>0.49452737680304215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1.7989780913287747</v>
      </c>
      <c r="D384" s="117">
        <f t="shared" si="157"/>
        <v>1.195736422371533</v>
      </c>
      <c r="E384" s="117">
        <f t="shared" si="157"/>
        <v>1.2642099434577545</v>
      </c>
      <c r="F384" s="117">
        <f t="shared" si="157"/>
        <v>1.4123083155333456</v>
      </c>
      <c r="G384" s="117">
        <f t="shared" si="157"/>
        <v>1.4353673250601908</v>
      </c>
      <c r="H384" s="117">
        <f t="shared" si="157"/>
        <v>0.69728435902663732</v>
      </c>
      <c r="I384" s="117">
        <f t="shared" si="157"/>
        <v>1.9489354731304989</v>
      </c>
      <c r="J384" s="117">
        <f t="shared" si="157"/>
        <v>5.0680756196172059</v>
      </c>
      <c r="K384" s="117">
        <f t="shared" si="157"/>
        <v>6.8067380215512152</v>
      </c>
      <c r="L384" s="117">
        <f t="shared" si="157"/>
        <v>48.004261504439185</v>
      </c>
      <c r="M384" s="117">
        <f t="shared" si="157"/>
        <v>19.731323137603528</v>
      </c>
      <c r="N384" s="117">
        <f t="shared" si="157"/>
        <v>10.994239863443161</v>
      </c>
      <c r="O384" s="117">
        <f t="shared" si="157"/>
        <v>1.2787456847397212</v>
      </c>
      <c r="P384" s="117">
        <f t="shared" si="157"/>
        <v>0</v>
      </c>
      <c r="Q384" s="117">
        <f t="shared" si="157"/>
        <v>4.4393177149522272</v>
      </c>
      <c r="R384" s="117">
        <f t="shared" ref="R384:V384" si="158">R385+R388+R390+R403</f>
        <v>5.961167194945201</v>
      </c>
      <c r="S384" s="117">
        <f t="shared" si="158"/>
        <v>2.2504964989787672</v>
      </c>
      <c r="T384" s="117">
        <f t="shared" si="158"/>
        <v>0</v>
      </c>
      <c r="U384" s="117">
        <f t="shared" si="158"/>
        <v>0</v>
      </c>
      <c r="V384" s="117">
        <f t="shared" si="158"/>
        <v>3.8130252127264956</v>
      </c>
      <c r="W384" s="117">
        <f t="shared" ref="W384" si="159">W385+W388+W390+W403</f>
        <v>8.2119344632423239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1.6749682553080498</v>
      </c>
      <c r="D385" s="122">
        <f t="shared" si="160"/>
        <v>1.0843096981812153</v>
      </c>
      <c r="E385" s="122">
        <f t="shared" si="160"/>
        <v>1.120068794071466</v>
      </c>
      <c r="F385" s="122">
        <f t="shared" si="160"/>
        <v>1.268215590670714</v>
      </c>
      <c r="G385" s="122">
        <f t="shared" si="160"/>
        <v>1.2791785271643479</v>
      </c>
      <c r="H385" s="122">
        <f t="shared" si="160"/>
        <v>0.58819031328685645</v>
      </c>
      <c r="I385" s="122">
        <f t="shared" si="160"/>
        <v>1.6742931544328334</v>
      </c>
      <c r="J385" s="122">
        <f t="shared" si="160"/>
        <v>3.6823135244682845</v>
      </c>
      <c r="K385" s="122">
        <f t="shared" si="160"/>
        <v>4.1739487201631249</v>
      </c>
      <c r="L385" s="122">
        <f t="shared" si="160"/>
        <v>45.17325338332374</v>
      </c>
      <c r="M385" s="122">
        <f t="shared" si="160"/>
        <v>18.259950396778365</v>
      </c>
      <c r="N385" s="122">
        <f t="shared" si="160"/>
        <v>10.025092317360972</v>
      </c>
      <c r="O385" s="122">
        <f t="shared" si="160"/>
        <v>1.1437200666187444</v>
      </c>
      <c r="P385" s="122">
        <f t="shared" si="160"/>
        <v>0</v>
      </c>
      <c r="Q385" s="122">
        <f t="shared" si="160"/>
        <v>3.7409322053465783</v>
      </c>
      <c r="R385" s="122">
        <f t="shared" ref="R385:V385" si="161">SUM(R386:R387)</f>
        <v>5.0649378679852388</v>
      </c>
      <c r="S385" s="122">
        <f t="shared" si="161"/>
        <v>1.8742459655360304</v>
      </c>
      <c r="T385" s="122">
        <f t="shared" si="161"/>
        <v>0</v>
      </c>
      <c r="U385" s="122">
        <f t="shared" si="161"/>
        <v>0</v>
      </c>
      <c r="V385" s="122">
        <f t="shared" si="161"/>
        <v>2.8464747932135435</v>
      </c>
      <c r="W385" s="122">
        <f t="shared" ref="W385" si="162">SUM(W386:W387)</f>
        <v>6.0481964969709257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1.6589653252710586</v>
      </c>
      <c r="D386" s="98">
        <v>1.0741865929470531</v>
      </c>
      <c r="E386" s="98">
        <v>1.10978635666631</v>
      </c>
      <c r="F386" s="98">
        <v>1.2567783719062133</v>
      </c>
      <c r="G386" s="98">
        <v>1.267842700539098</v>
      </c>
      <c r="H386" s="98">
        <v>0.5830907821740301</v>
      </c>
      <c r="I386" s="98">
        <v>1.6600363361522379</v>
      </c>
      <c r="J386" s="98">
        <v>3.6514081394070694</v>
      </c>
      <c r="K386" s="98">
        <v>4.1393561521651003</v>
      </c>
      <c r="L386" s="98">
        <v>44.814986894933149</v>
      </c>
      <c r="M386" s="98">
        <v>18.116879007399806</v>
      </c>
      <c r="N386" s="98">
        <v>9.9480463186703574</v>
      </c>
      <c r="O386" s="98">
        <v>1.1349103940666925</v>
      </c>
      <c r="P386" s="98">
        <v>0</v>
      </c>
      <c r="Q386" s="98">
        <v>3.7129114393613505</v>
      </c>
      <c r="R386" s="98">
        <v>5.0273892412297663</v>
      </c>
      <c r="S386" s="98">
        <v>1.8602865204714321</v>
      </c>
      <c r="T386" s="98">
        <v>0</v>
      </c>
      <c r="U386" s="98">
        <v>0</v>
      </c>
      <c r="V386" s="98">
        <v>2.824871709609905</v>
      </c>
      <c r="W386" s="98">
        <v>6.0036550358073058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1.6002930036991166E-2</v>
      </c>
      <c r="D387" s="98">
        <v>1.0123105234162091E-2</v>
      </c>
      <c r="E387" s="98">
        <v>1.0282437405155912E-2</v>
      </c>
      <c r="F387" s="98">
        <v>1.1437218764500653E-2</v>
      </c>
      <c r="G387" s="98">
        <v>1.1335826625249932E-2</v>
      </c>
      <c r="H387" s="98">
        <v>5.099531112826342E-3</v>
      </c>
      <c r="I387" s="98">
        <v>1.4256818280595494E-2</v>
      </c>
      <c r="J387" s="98">
        <v>3.0905385061214975E-2</v>
      </c>
      <c r="K387" s="98">
        <v>3.4592567998024744E-2</v>
      </c>
      <c r="L387" s="98">
        <v>0.35826648839058844</v>
      </c>
      <c r="M387" s="98">
        <v>0.14307138937855968</v>
      </c>
      <c r="N387" s="98">
        <v>7.7045998690614889E-2</v>
      </c>
      <c r="O387" s="98">
        <v>8.8096725520519989E-3</v>
      </c>
      <c r="P387" s="98">
        <v>0</v>
      </c>
      <c r="Q387" s="98">
        <v>2.8020765985227635E-2</v>
      </c>
      <c r="R387" s="98">
        <v>3.7548626755472658E-2</v>
      </c>
      <c r="S387" s="98">
        <v>1.3959445064598364E-2</v>
      </c>
      <c r="T387" s="98">
        <v>0</v>
      </c>
      <c r="U387" s="98">
        <v>0</v>
      </c>
      <c r="V387" s="98">
        <v>2.1603083603638659E-2</v>
      </c>
      <c r="W387" s="98">
        <v>4.4541461163619636E-2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1.9053977986144648E-3</v>
      </c>
      <c r="D388" s="122">
        <f t="shared" si="163"/>
        <v>2.9201311109602339E-3</v>
      </c>
      <c r="E388" s="122">
        <f t="shared" si="163"/>
        <v>5.2146309816427277E-3</v>
      </c>
      <c r="F388" s="122">
        <f t="shared" si="163"/>
        <v>4.8754570714232663E-3</v>
      </c>
      <c r="G388" s="122">
        <f t="shared" si="163"/>
        <v>6.2250239085789279E-3</v>
      </c>
      <c r="H388" s="122">
        <f t="shared" si="163"/>
        <v>3.6718895686515688E-3</v>
      </c>
      <c r="I388" s="122">
        <f t="shared" si="163"/>
        <v>1.3248385549532019E-2</v>
      </c>
      <c r="J388" s="122">
        <f t="shared" si="163"/>
        <v>5.9450470846222077E-2</v>
      </c>
      <c r="K388" s="122">
        <f t="shared" si="163"/>
        <v>0.19298351355370094</v>
      </c>
      <c r="L388" s="122">
        <f t="shared" si="163"/>
        <v>0.18145628701280003</v>
      </c>
      <c r="M388" s="122">
        <f t="shared" si="163"/>
        <v>3.3866853792965279E-2</v>
      </c>
      <c r="N388" s="122">
        <f t="shared" si="163"/>
        <v>9.2921826987576395E-2</v>
      </c>
      <c r="O388" s="122">
        <f t="shared" si="163"/>
        <v>6.2967779837796644E-3</v>
      </c>
      <c r="P388" s="122">
        <f t="shared" si="163"/>
        <v>0</v>
      </c>
      <c r="Q388" s="122">
        <f t="shared" si="163"/>
        <v>5.4989459217343967E-2</v>
      </c>
      <c r="R388" s="122">
        <f t="shared" si="163"/>
        <v>6.3177638983128295E-2</v>
      </c>
      <c r="S388" s="122">
        <f t="shared" si="163"/>
        <v>1.84916413560718E-2</v>
      </c>
      <c r="T388" s="122">
        <f t="shared" si="163"/>
        <v>0</v>
      </c>
      <c r="U388" s="122">
        <f t="shared" si="163"/>
        <v>0</v>
      </c>
      <c r="V388" s="122">
        <f t="shared" si="163"/>
        <v>3.4330321283125187E-2</v>
      </c>
      <c r="W388" s="122">
        <f t="shared" si="163"/>
        <v>3.4649255195433923E-2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1.9053977986144648E-3</v>
      </c>
      <c r="D389" s="98">
        <v>2.9201311109602339E-3</v>
      </c>
      <c r="E389" s="98">
        <v>5.2146309816427277E-3</v>
      </c>
      <c r="F389" s="98">
        <v>4.8754570714232663E-3</v>
      </c>
      <c r="G389" s="98">
        <v>6.2250239085789279E-3</v>
      </c>
      <c r="H389" s="98">
        <v>3.6718895686515688E-3</v>
      </c>
      <c r="I389" s="98">
        <v>1.3248385549532019E-2</v>
      </c>
      <c r="J389" s="98">
        <v>5.9450470846222077E-2</v>
      </c>
      <c r="K389" s="98">
        <v>0.19298351355370094</v>
      </c>
      <c r="L389" s="98">
        <v>0.18145628701280003</v>
      </c>
      <c r="M389" s="98">
        <v>3.3866853792965279E-2</v>
      </c>
      <c r="N389" s="98">
        <v>9.2921826987576395E-2</v>
      </c>
      <c r="O389" s="98">
        <v>6.2967779837796644E-3</v>
      </c>
      <c r="P389" s="98">
        <v>0</v>
      </c>
      <c r="Q389" s="98">
        <v>5.4989459217343967E-2</v>
      </c>
      <c r="R389" s="98">
        <v>6.3177638983128295E-2</v>
      </c>
      <c r="S389" s="98">
        <v>1.84916413560718E-2</v>
      </c>
      <c r="T389" s="98">
        <v>0</v>
      </c>
      <c r="U389" s="98">
        <v>0</v>
      </c>
      <c r="V389" s="98">
        <v>3.4330321283125187E-2</v>
      </c>
      <c r="W389" s="98">
        <v>3.4649255195433923E-2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9.0443467674856795E-2</v>
      </c>
      <c r="D390" s="122">
        <v>8.2504952762760361E-2</v>
      </c>
      <c r="E390" s="122">
        <v>0.10365898802410088</v>
      </c>
      <c r="F390" s="122">
        <v>0.10168650433947807</v>
      </c>
      <c r="G390" s="122">
        <v>0.11016283129217699</v>
      </c>
      <c r="H390" s="122">
        <v>7.9929708612685751E-2</v>
      </c>
      <c r="I390" s="122">
        <v>0.19639956432540376</v>
      </c>
      <c r="J390" s="122">
        <v>1.0226730230640515</v>
      </c>
      <c r="K390" s="122">
        <v>1.8193252077922362</v>
      </c>
      <c r="L390" s="122">
        <v>1.9733611779049738</v>
      </c>
      <c r="M390" s="122">
        <v>1.0573098041442754</v>
      </c>
      <c r="N390" s="122">
        <v>0.65584310807644464</v>
      </c>
      <c r="O390" s="122">
        <v>0.10150992219787258</v>
      </c>
      <c r="P390" s="122">
        <v>0</v>
      </c>
      <c r="Q390" s="122">
        <v>0.50181995217712616</v>
      </c>
      <c r="R390" s="122">
        <v>0.64849567697223154</v>
      </c>
      <c r="S390" s="122">
        <v>0.27091456829496585</v>
      </c>
      <c r="T390" s="122">
        <v>0</v>
      </c>
      <c r="U390" s="122">
        <v>0</v>
      </c>
      <c r="V390" s="122">
        <v>0.74432366735899635</v>
      </c>
      <c r="W390" s="122">
        <v>1.6735428499576266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1.9315109967246332E-3</v>
      </c>
      <c r="D391" s="98">
        <v>7.3566623343228864E-4</v>
      </c>
      <c r="E391" s="98">
        <v>6.5794115980944725E-4</v>
      </c>
      <c r="F391" s="98">
        <v>5.7219218661437598E-4</v>
      </c>
      <c r="G391" s="98">
        <v>5.7830448389085086E-4</v>
      </c>
      <c r="H391" s="98">
        <v>1.7408073361294143E-4</v>
      </c>
      <c r="I391" s="98">
        <v>9.8372222245085442E-4</v>
      </c>
      <c r="J391" s="98">
        <v>3.6653824978566921E-3</v>
      </c>
      <c r="K391" s="98">
        <v>1.2621461263161581E-3</v>
      </c>
      <c r="L391" s="98">
        <v>0.15681521246298849</v>
      </c>
      <c r="M391" s="98">
        <v>3.2361050433781E-2</v>
      </c>
      <c r="N391" s="98">
        <v>1.5314512054817604E-3</v>
      </c>
      <c r="O391" s="98">
        <v>8.0574199090965718E-4</v>
      </c>
      <c r="P391" s="98">
        <v>0</v>
      </c>
      <c r="Q391" s="98">
        <v>2.3845302535203295E-3</v>
      </c>
      <c r="R391" s="98">
        <v>1.8003816976721251E-2</v>
      </c>
      <c r="S391" s="98">
        <v>6.9420162750532253E-4</v>
      </c>
      <c r="T391" s="98">
        <v>0</v>
      </c>
      <c r="U391" s="98">
        <v>0</v>
      </c>
      <c r="V391" s="98">
        <v>0.74168891110308632</v>
      </c>
      <c r="W391" s="98">
        <v>1.6735428499576266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6.8172183393554544E-4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2.6347562559100005E-3</v>
      </c>
      <c r="W392" s="98">
        <v>0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0</v>
      </c>
      <c r="L393" s="101">
        <v>2.4314613857438514E-4</v>
      </c>
      <c r="M393" s="101">
        <v>0</v>
      </c>
      <c r="N393" s="101">
        <v>0</v>
      </c>
      <c r="O393" s="101">
        <v>0</v>
      </c>
      <c r="P393" s="101">
        <v>0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8.0025536309693039E-4</v>
      </c>
      <c r="W393" s="101">
        <v>0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0</v>
      </c>
      <c r="L394" s="104">
        <v>4.3857569536116028E-4</v>
      </c>
      <c r="M394" s="104">
        <v>0</v>
      </c>
      <c r="N394" s="104">
        <v>0</v>
      </c>
      <c r="O394" s="104">
        <v>0</v>
      </c>
      <c r="P394" s="104">
        <v>0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1.83450089281307E-3</v>
      </c>
      <c r="W394" s="104">
        <v>0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3.7010760608287327E-2</v>
      </c>
      <c r="D395" s="101">
        <v>1.7497941673658264E-2</v>
      </c>
      <c r="E395" s="101">
        <v>1.8838738860863308E-2</v>
      </c>
      <c r="F395" s="101">
        <v>1.4595196033190075E-2</v>
      </c>
      <c r="G395" s="101">
        <v>1.3238280885139609E-2</v>
      </c>
      <c r="H395" s="101">
        <v>1.0161121296022273E-2</v>
      </c>
      <c r="I395" s="101">
        <v>2.1395423397581371E-2</v>
      </c>
      <c r="J395" s="101">
        <v>7.9934822441204062E-2</v>
      </c>
      <c r="K395" s="101">
        <v>9.412015882241305E-2</v>
      </c>
      <c r="L395" s="101">
        <v>5.7729813128518812E-2</v>
      </c>
      <c r="M395" s="101">
        <v>5.0396821337601587E-2</v>
      </c>
      <c r="N395" s="101">
        <v>2.7786139503399244E-2</v>
      </c>
      <c r="O395" s="101">
        <v>4.8766118650621672E-3</v>
      </c>
      <c r="P395" s="101">
        <v>0</v>
      </c>
      <c r="Q395" s="101">
        <v>2.0830325272005748E-2</v>
      </c>
      <c r="R395" s="101">
        <v>3.6457499324536222E-2</v>
      </c>
      <c r="S395" s="101">
        <v>9.4718880011784058E-3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1.2473705678064952E-3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4.4571363475204247E-4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8.0165693305445269E-4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5.1501196069844837E-2</v>
      </c>
      <c r="D399" s="101">
        <v>6.4271344855669807E-2</v>
      </c>
      <c r="E399" s="101">
        <v>8.4162308003428124E-2</v>
      </c>
      <c r="F399" s="101">
        <v>8.6519116119673611E-2</v>
      </c>
      <c r="G399" s="101">
        <v>9.6346245923146528E-2</v>
      </c>
      <c r="H399" s="101">
        <v>6.9594506583050539E-2</v>
      </c>
      <c r="I399" s="101">
        <v>0.17402041870537152</v>
      </c>
      <c r="J399" s="101">
        <v>0.93907281812499066</v>
      </c>
      <c r="K399" s="101">
        <v>1.7239429028435069</v>
      </c>
      <c r="L399" s="101">
        <v>0.54482628288175239</v>
      </c>
      <c r="M399" s="101">
        <v>0.93321410694939311</v>
      </c>
      <c r="N399" s="101">
        <v>0.62133807337093261</v>
      </c>
      <c r="O399" s="101">
        <v>9.465373442590605E-2</v>
      </c>
      <c r="P399" s="101">
        <v>0</v>
      </c>
      <c r="Q399" s="101">
        <v>0.47386534026439026</v>
      </c>
      <c r="R399" s="101">
        <v>0.56009443991526031</v>
      </c>
      <c r="S399" s="101">
        <v>0.16297163857154176</v>
      </c>
      <c r="T399" s="101">
        <v>0</v>
      </c>
      <c r="U399" s="101">
        <v>0</v>
      </c>
      <c r="V399" s="101">
        <v>0</v>
      </c>
      <c r="W399" s="101">
        <v>0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</v>
      </c>
      <c r="D400" s="104">
        <v>0</v>
      </c>
      <c r="E400" s="104">
        <v>0</v>
      </c>
      <c r="F400" s="104">
        <v>0</v>
      </c>
      <c r="G400" s="104">
        <v>0</v>
      </c>
      <c r="H400" s="104">
        <v>0</v>
      </c>
      <c r="I400" s="104">
        <v>0</v>
      </c>
      <c r="J400" s="104">
        <v>0</v>
      </c>
      <c r="K400" s="104">
        <v>0</v>
      </c>
      <c r="L400" s="104">
        <v>1.2120607770299721</v>
      </c>
      <c r="M400" s="104">
        <v>4.1337825423499792E-2</v>
      </c>
      <c r="N400" s="104">
        <v>5.1874439966310883E-3</v>
      </c>
      <c r="O400" s="104">
        <v>1.1738339159947028E-3</v>
      </c>
      <c r="P400" s="104">
        <v>0</v>
      </c>
      <c r="Q400" s="104">
        <v>4.739756387209795E-3</v>
      </c>
      <c r="R400" s="104">
        <v>3.3939920755713678E-2</v>
      </c>
      <c r="S400" s="104">
        <v>9.7776840094740358E-2</v>
      </c>
      <c r="T400" s="104">
        <v>0</v>
      </c>
      <c r="U400" s="104">
        <v>0</v>
      </c>
      <c r="V400" s="104">
        <v>0</v>
      </c>
      <c r="W400" s="104">
        <v>0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0.43153576971208057</v>
      </c>
      <c r="M401" s="98">
        <v>1.2971319383934433E-2</v>
      </c>
      <c r="N401" s="98">
        <v>1.712703522554299E-3</v>
      </c>
      <c r="O401" s="98">
        <v>4.2634718465282324E-4</v>
      </c>
      <c r="P401" s="98">
        <v>0</v>
      </c>
      <c r="Q401" s="98">
        <v>1.5543592993802892E-3</v>
      </c>
      <c r="R401" s="98">
        <v>1.1191918821579324E-2</v>
      </c>
      <c r="S401" s="98">
        <v>2.9417153734877938E-2</v>
      </c>
      <c r="T401" s="98">
        <v>0</v>
      </c>
      <c r="U401" s="98">
        <v>0</v>
      </c>
      <c r="V401" s="98">
        <v>0</v>
      </c>
      <c r="W401" s="98">
        <v>0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0.78052500731789143</v>
      </c>
      <c r="M402" s="98">
        <v>2.8366506039565358E-2</v>
      </c>
      <c r="N402" s="98">
        <v>3.4747404740767896E-3</v>
      </c>
      <c r="O402" s="98">
        <v>7.4748673134187953E-4</v>
      </c>
      <c r="P402" s="98">
        <v>0</v>
      </c>
      <c r="Q402" s="98">
        <v>3.1853970878295054E-3</v>
      </c>
      <c r="R402" s="98">
        <v>2.2748001934134354E-2</v>
      </c>
      <c r="S402" s="98">
        <v>6.835968635986242E-2</v>
      </c>
      <c r="T402" s="98">
        <v>0</v>
      </c>
      <c r="U402" s="98">
        <v>0</v>
      </c>
      <c r="V402" s="98">
        <v>0</v>
      </c>
      <c r="W402" s="98">
        <v>0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3.1660970547253565E-2</v>
      </c>
      <c r="D403" s="122">
        <v>2.6001640316597019E-2</v>
      </c>
      <c r="E403" s="122">
        <v>3.5267530380544893E-2</v>
      </c>
      <c r="F403" s="122">
        <v>3.753076345173012E-2</v>
      </c>
      <c r="G403" s="122">
        <v>3.9800942695087257E-2</v>
      </c>
      <c r="H403" s="122">
        <v>2.5492447558443439E-2</v>
      </c>
      <c r="I403" s="122">
        <v>6.4994368822729576E-2</v>
      </c>
      <c r="J403" s="122">
        <v>0.30363860123864717</v>
      </c>
      <c r="K403" s="122">
        <v>0.62048058004215401</v>
      </c>
      <c r="L403" s="122">
        <v>0.67619065619766627</v>
      </c>
      <c r="M403" s="122">
        <v>0.380196082887924</v>
      </c>
      <c r="N403" s="122">
        <v>0.22038261101816795</v>
      </c>
      <c r="O403" s="122">
        <v>2.7218917939324606E-2</v>
      </c>
      <c r="P403" s="122">
        <v>0</v>
      </c>
      <c r="Q403" s="122">
        <v>0.14157609821117881</v>
      </c>
      <c r="R403" s="122">
        <v>0.18455601100460217</v>
      </c>
      <c r="S403" s="122">
        <v>8.6844323791698985E-2</v>
      </c>
      <c r="T403" s="122">
        <v>0</v>
      </c>
      <c r="U403" s="122">
        <v>0</v>
      </c>
      <c r="V403" s="122">
        <v>0.18789643087083066</v>
      </c>
      <c r="W403" s="122">
        <v>0.45554586111833784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7.7812860324101801E-4</v>
      </c>
      <c r="D404" s="98">
        <v>5.2126672864780067E-4</v>
      </c>
      <c r="E404" s="98">
        <v>4.0056233972375269E-4</v>
      </c>
      <c r="F404" s="98">
        <v>4.4802740686376976E-4</v>
      </c>
      <c r="G404" s="98">
        <v>5.2017514865257484E-4</v>
      </c>
      <c r="H404" s="98">
        <v>2.6427956884116327E-4</v>
      </c>
      <c r="I404" s="98">
        <v>7.7047320936218908E-4</v>
      </c>
      <c r="J404" s="98">
        <v>4.2353032142554625E-3</v>
      </c>
      <c r="K404" s="98">
        <v>4.6547036418291632E-3</v>
      </c>
      <c r="L404" s="98">
        <v>4.5908183782451088E-2</v>
      </c>
      <c r="M404" s="98">
        <v>2.1052466297237164E-2</v>
      </c>
      <c r="N404" s="98">
        <v>1.25867011440359E-3</v>
      </c>
      <c r="O404" s="98">
        <v>1.3561843831420739E-4</v>
      </c>
      <c r="P404" s="98">
        <v>0</v>
      </c>
      <c r="Q404" s="98">
        <v>1.2325058721522892E-3</v>
      </c>
      <c r="R404" s="98">
        <v>4.5072255740079446E-3</v>
      </c>
      <c r="S404" s="98">
        <v>2.0256516281744259E-3</v>
      </c>
      <c r="T404" s="98">
        <v>0</v>
      </c>
      <c r="U404" s="98">
        <v>0</v>
      </c>
      <c r="V404" s="98">
        <v>6.668136813801605E-3</v>
      </c>
      <c r="W404" s="98">
        <v>3.2126436292492125E-3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2.498409991245832E-3</v>
      </c>
      <c r="D405" s="98">
        <v>1.6735898855808299E-3</v>
      </c>
      <c r="E405" s="98">
        <v>1.1780033363493804E-3</v>
      </c>
      <c r="F405" s="98">
        <v>2.1260972960818699E-3</v>
      </c>
      <c r="G405" s="98">
        <v>2.8933246063103028E-3</v>
      </c>
      <c r="H405" s="98">
        <v>2.0552785112995129E-3</v>
      </c>
      <c r="I405" s="98">
        <v>4.6747387683969983E-3</v>
      </c>
      <c r="J405" s="98">
        <v>2.8667561845386828E-2</v>
      </c>
      <c r="K405" s="98">
        <v>3.9064671857026639E-2</v>
      </c>
      <c r="L405" s="98">
        <v>3.0555651149409377E-2</v>
      </c>
      <c r="M405" s="98">
        <v>1.5954077191294488E-2</v>
      </c>
      <c r="N405" s="98">
        <v>8.5736361316737873E-3</v>
      </c>
      <c r="O405" s="98">
        <v>1.022825188499496E-3</v>
      </c>
      <c r="P405" s="98">
        <v>0</v>
      </c>
      <c r="Q405" s="98">
        <v>4.764360132220629E-3</v>
      </c>
      <c r="R405" s="98">
        <v>4.906096684070411E-3</v>
      </c>
      <c r="S405" s="98">
        <v>1.0404758885171111E-3</v>
      </c>
      <c r="T405" s="98">
        <v>0</v>
      </c>
      <c r="U405" s="98">
        <v>0</v>
      </c>
      <c r="V405" s="98">
        <v>3.6661663019464598E-3</v>
      </c>
      <c r="W405" s="98">
        <v>2.6682985330319407E-2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2.8384431952766714E-2</v>
      </c>
      <c r="D406" s="33">
        <v>2.3806783702368387E-2</v>
      </c>
      <c r="E406" s="33">
        <v>3.3688964704471761E-2</v>
      </c>
      <c r="F406" s="33">
        <v>3.4956638748784484E-2</v>
      </c>
      <c r="G406" s="33">
        <v>3.638744294012438E-2</v>
      </c>
      <c r="H406" s="33">
        <v>2.3172889478302761E-2</v>
      </c>
      <c r="I406" s="33">
        <v>5.9549156844970384E-2</v>
      </c>
      <c r="J406" s="33">
        <v>0.27073573617900487</v>
      </c>
      <c r="K406" s="33">
        <v>0.57676120454329816</v>
      </c>
      <c r="L406" s="33">
        <v>0.59972682126580579</v>
      </c>
      <c r="M406" s="33">
        <v>0.34318953939939234</v>
      </c>
      <c r="N406" s="33">
        <v>0.21055030477209058</v>
      </c>
      <c r="O406" s="33">
        <v>2.6060474312510903E-2</v>
      </c>
      <c r="P406" s="33">
        <v>0</v>
      </c>
      <c r="Q406" s="33">
        <v>0.1355792322068059</v>
      </c>
      <c r="R406" s="33">
        <v>0.17514268874652381</v>
      </c>
      <c r="S406" s="33">
        <v>8.3778196275007447E-2</v>
      </c>
      <c r="T406" s="33">
        <v>0</v>
      </c>
      <c r="U406" s="33">
        <v>0</v>
      </c>
      <c r="V406" s="33">
        <v>0.17756212775508259</v>
      </c>
      <c r="W406" s="33">
        <v>0.42565023215876924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0.50253265168427441</v>
      </c>
      <c r="D408" s="119">
        <f t="shared" si="164"/>
        <v>0.51440654023363697</v>
      </c>
      <c r="E408" s="119">
        <f t="shared" si="164"/>
        <v>0.52602982868242532</v>
      </c>
      <c r="F408" s="119">
        <f t="shared" si="164"/>
        <v>0.53438248994419491</v>
      </c>
      <c r="G408" s="119">
        <f t="shared" si="164"/>
        <v>0.5443755624144524</v>
      </c>
      <c r="H408" s="119">
        <f t="shared" si="164"/>
        <v>0.55623060801990198</v>
      </c>
      <c r="I408" s="119">
        <f t="shared" si="164"/>
        <v>0.56532835604418297</v>
      </c>
      <c r="J408" s="119">
        <f t="shared" si="164"/>
        <v>0.58177692670224534</v>
      </c>
      <c r="K408" s="119">
        <f t="shared" si="164"/>
        <v>0.60366943879216073</v>
      </c>
      <c r="L408" s="119">
        <f t="shared" si="164"/>
        <v>0.5930327102552001</v>
      </c>
      <c r="M408" s="119">
        <f t="shared" si="164"/>
        <v>0.59785105877471489</v>
      </c>
      <c r="N408" s="119">
        <f t="shared" si="164"/>
        <v>0.60900149758919309</v>
      </c>
      <c r="O408" s="119">
        <f t="shared" si="164"/>
        <v>0.61467452835016967</v>
      </c>
      <c r="P408" s="119" t="str">
        <f t="shared" si="164"/>
        <v/>
      </c>
      <c r="Q408" s="119">
        <f t="shared" si="164"/>
        <v>0.63529757253378827</v>
      </c>
      <c r="R408" s="119">
        <f t="shared" ref="R408:V408" si="165">IF(R384=0,"",R384/R360)</f>
        <v>0.64535459831986819</v>
      </c>
      <c r="S408" s="119">
        <f t="shared" si="165"/>
        <v>0.66237657482143053</v>
      </c>
      <c r="T408" s="119" t="str">
        <f t="shared" si="165"/>
        <v/>
      </c>
      <c r="U408" s="119" t="str">
        <f t="shared" si="165"/>
        <v/>
      </c>
      <c r="V408" s="119">
        <f t="shared" si="165"/>
        <v>0.69765011490586448</v>
      </c>
      <c r="W408" s="119">
        <f t="shared" ref="W408" si="166">IF(W384=0,"",W384/W360)</f>
        <v>0.70344956271842862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0.49723566772372796</v>
      </c>
      <c r="D409" s="124">
        <f t="shared" si="167"/>
        <v>0.50678326518565786</v>
      </c>
      <c r="E409" s="124">
        <f t="shared" si="167"/>
        <v>0.51643618560550975</v>
      </c>
      <c r="F409" s="124">
        <f t="shared" si="167"/>
        <v>0.52616789734253933</v>
      </c>
      <c r="G409" s="124">
        <f t="shared" si="167"/>
        <v>0.53597203696911699</v>
      </c>
      <c r="H409" s="124">
        <f t="shared" si="167"/>
        <v>0.54582745401396981</v>
      </c>
      <c r="I409" s="124">
        <f t="shared" si="167"/>
        <v>0.55573789792880801</v>
      </c>
      <c r="J409" s="124">
        <f t="shared" si="167"/>
        <v>0.5656709100827485</v>
      </c>
      <c r="K409" s="124">
        <f t="shared" si="167"/>
        <v>0.57558126706150292</v>
      </c>
      <c r="L409" s="124">
        <f t="shared" si="167"/>
        <v>0.58536656070289594</v>
      </c>
      <c r="M409" s="124">
        <f t="shared" si="167"/>
        <v>0.59443473165971861</v>
      </c>
      <c r="N409" s="124">
        <f t="shared" si="167"/>
        <v>0.60232330155699521</v>
      </c>
      <c r="O409" s="124">
        <f t="shared" si="167"/>
        <v>0.60887757951052512</v>
      </c>
      <c r="P409" s="124" t="str">
        <f t="shared" si="167"/>
        <v/>
      </c>
      <c r="Q409" s="124">
        <f t="shared" si="167"/>
        <v>0.62139302792747675</v>
      </c>
      <c r="R409" s="124">
        <f t="shared" ref="R409:V409" si="168">IF(R385=0,"",R385/R361)</f>
        <v>0.6314434453299077</v>
      </c>
      <c r="S409" s="124">
        <f t="shared" si="168"/>
        <v>0.64273429346644728</v>
      </c>
      <c r="T409" s="124" t="str">
        <f t="shared" si="168"/>
        <v/>
      </c>
      <c r="U409" s="124" t="str">
        <f t="shared" si="168"/>
        <v/>
      </c>
      <c r="V409" s="124">
        <f t="shared" si="168"/>
        <v>0.67329074934252309</v>
      </c>
      <c r="W409" s="124">
        <f t="shared" ref="W409" si="169">IF(W385=0,"",W385/W361)</f>
        <v>0.68027819159463254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0.49483579744342321</v>
      </c>
      <c r="D410" s="111">
        <f t="shared" si="170"/>
        <v>0.5044386037375943</v>
      </c>
      <c r="E410" s="111">
        <f t="shared" si="170"/>
        <v>0.51413269888163393</v>
      </c>
      <c r="F410" s="111">
        <f t="shared" si="170"/>
        <v>0.52390876395208219</v>
      </c>
      <c r="G410" s="111">
        <f t="shared" si="170"/>
        <v>0.5337575354001709</v>
      </c>
      <c r="H410" s="111">
        <f t="shared" si="170"/>
        <v>0.5436679764277359</v>
      </c>
      <c r="I410" s="111">
        <f t="shared" si="170"/>
        <v>0.55362557442802751</v>
      </c>
      <c r="J410" s="111">
        <f t="shared" si="170"/>
        <v>0.56359903798968713</v>
      </c>
      <c r="K410" s="111">
        <f t="shared" si="170"/>
        <v>0.57354697387004794</v>
      </c>
      <c r="L410" s="111">
        <f t="shared" si="170"/>
        <v>0.58343264312182552</v>
      </c>
      <c r="M410" s="111">
        <f t="shared" si="170"/>
        <v>0.5925369527916976</v>
      </c>
      <c r="N410" s="111">
        <f t="shared" si="170"/>
        <v>0.6004738772823186</v>
      </c>
      <c r="O410" s="111">
        <f t="shared" si="170"/>
        <v>0.60703458373809538</v>
      </c>
      <c r="P410" s="111" t="str">
        <f t="shared" si="170"/>
        <v/>
      </c>
      <c r="Q410" s="111">
        <f t="shared" si="170"/>
        <v>0.61962258773232803</v>
      </c>
      <c r="R410" s="111">
        <f t="shared" ref="R410:V410" si="171">IF(R386=0,"",R386/R362)</f>
        <v>0.62971005521881218</v>
      </c>
      <c r="S410" s="111">
        <f t="shared" si="171"/>
        <v>0.64101579804824982</v>
      </c>
      <c r="T410" s="111" t="str">
        <f t="shared" si="171"/>
        <v/>
      </c>
      <c r="U410" s="111" t="str">
        <f t="shared" si="171"/>
        <v/>
      </c>
      <c r="V410" s="111">
        <f t="shared" si="171"/>
        <v>0.67161272843792175</v>
      </c>
      <c r="W410" s="111">
        <f t="shared" ref="W410" si="172">IF(W386=0,"",W386/W362)</f>
        <v>0.6786683668549518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 t="str">
        <f t="shared" si="173"/>
        <v/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 t="str">
        <f t="shared" si="174"/>
        <v/>
      </c>
      <c r="U411" s="111" t="str">
        <f t="shared" si="174"/>
        <v/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2.1968043509277422</v>
      </c>
      <c r="D412" s="124">
        <f t="shared" si="176"/>
        <v>2.2669746414642589</v>
      </c>
      <c r="E412" s="124">
        <f t="shared" si="176"/>
        <v>2.3378858336410651</v>
      </c>
      <c r="F412" s="124">
        <f t="shared" si="176"/>
        <v>2.4088731824014991</v>
      </c>
      <c r="G412" s="124">
        <f t="shared" si="176"/>
        <v>2.4805350866479485</v>
      </c>
      <c r="H412" s="124">
        <f t="shared" si="176"/>
        <v>2.5527944211184717</v>
      </c>
      <c r="I412" s="124">
        <f t="shared" si="176"/>
        <v>2.6257945892126671</v>
      </c>
      <c r="J412" s="124">
        <f t="shared" si="176"/>
        <v>2.700132084205634</v>
      </c>
      <c r="K412" s="124">
        <f t="shared" si="176"/>
        <v>2.7763084503813298</v>
      </c>
      <c r="L412" s="124">
        <f t="shared" si="176"/>
        <v>2.8544476916271067</v>
      </c>
      <c r="M412" s="124">
        <f t="shared" si="176"/>
        <v>2.947777652327018</v>
      </c>
      <c r="N412" s="124">
        <f t="shared" si="176"/>
        <v>3.0606272773977135</v>
      </c>
      <c r="O412" s="124">
        <f t="shared" si="176"/>
        <v>3.1953898145612136</v>
      </c>
      <c r="P412" s="124" t="str">
        <f t="shared" si="176"/>
        <v/>
      </c>
      <c r="Q412" s="124">
        <f t="shared" si="176"/>
        <v>3.4671332771268792</v>
      </c>
      <c r="R412" s="124">
        <f t="shared" ref="R412:V412" si="177">IF(R388=0,"",R388/R364)</f>
        <v>3.5459272061512523</v>
      </c>
      <c r="S412" s="124">
        <f t="shared" si="177"/>
        <v>3.6086433049197844</v>
      </c>
      <c r="T412" s="124" t="str">
        <f t="shared" si="177"/>
        <v/>
      </c>
      <c r="U412" s="124" t="str">
        <f t="shared" si="177"/>
        <v/>
      </c>
      <c r="V412" s="124">
        <f t="shared" si="177"/>
        <v>3.7573904875982858</v>
      </c>
      <c r="W412" s="124">
        <f t="shared" ref="W412" si="178">IF(W388=0,"",W388/W364)</f>
        <v>3.805010197486896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2.1968043509277422</v>
      </c>
      <c r="D413" s="111">
        <f t="shared" si="179"/>
        <v>2.2669746414642589</v>
      </c>
      <c r="E413" s="111">
        <f t="shared" si="179"/>
        <v>2.3378858336410651</v>
      </c>
      <c r="F413" s="111">
        <f t="shared" si="179"/>
        <v>2.4088731824014991</v>
      </c>
      <c r="G413" s="111">
        <f t="shared" si="179"/>
        <v>2.4805350866479485</v>
      </c>
      <c r="H413" s="111">
        <f t="shared" si="179"/>
        <v>2.5527944211184717</v>
      </c>
      <c r="I413" s="111">
        <f t="shared" si="179"/>
        <v>2.6257945892126671</v>
      </c>
      <c r="J413" s="111">
        <f t="shared" si="179"/>
        <v>2.700132084205634</v>
      </c>
      <c r="K413" s="111">
        <f t="shared" si="179"/>
        <v>2.7763084503813298</v>
      </c>
      <c r="L413" s="111">
        <f t="shared" si="179"/>
        <v>2.8544476916271067</v>
      </c>
      <c r="M413" s="111">
        <f t="shared" si="179"/>
        <v>2.947777652327018</v>
      </c>
      <c r="N413" s="111">
        <f t="shared" si="179"/>
        <v>3.0606272773977135</v>
      </c>
      <c r="O413" s="111">
        <f t="shared" si="179"/>
        <v>3.1953898145612136</v>
      </c>
      <c r="P413" s="111" t="str">
        <f t="shared" si="179"/>
        <v/>
      </c>
      <c r="Q413" s="111">
        <f t="shared" si="179"/>
        <v>3.4671332771268792</v>
      </c>
      <c r="R413" s="111">
        <f t="shared" ref="R413:V413" si="180">IF(R389=0,"",R389/R365)</f>
        <v>3.5459272061512523</v>
      </c>
      <c r="S413" s="111">
        <f t="shared" si="180"/>
        <v>3.6086433049197844</v>
      </c>
      <c r="T413" s="111" t="str">
        <f t="shared" si="180"/>
        <v/>
      </c>
      <c r="U413" s="111" t="str">
        <f t="shared" si="180"/>
        <v/>
      </c>
      <c r="V413" s="111">
        <f t="shared" si="180"/>
        <v>3.7573904875982858</v>
      </c>
      <c r="W413" s="111">
        <f t="shared" ref="W413" si="181">IF(W389=0,"",W389/W365)</f>
        <v>3.805010197486896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0.5415074982670206</v>
      </c>
      <c r="D414" s="124">
        <f t="shared" si="182"/>
        <v>0.55655949618294309</v>
      </c>
      <c r="E414" s="124">
        <f t="shared" si="182"/>
        <v>0.5607413528182551</v>
      </c>
      <c r="F414" s="124">
        <f t="shared" si="182"/>
        <v>0.56518452640782479</v>
      </c>
      <c r="G414" s="124">
        <f t="shared" si="182"/>
        <v>0.5687600156791206</v>
      </c>
      <c r="H414" s="124">
        <f t="shared" si="182"/>
        <v>0.57072213369269054</v>
      </c>
      <c r="I414" s="124">
        <f t="shared" si="182"/>
        <v>0.5741632074971954</v>
      </c>
      <c r="J414" s="124">
        <f t="shared" si="182"/>
        <v>0.57827244185128668</v>
      </c>
      <c r="K414" s="124">
        <f t="shared" si="182"/>
        <v>0.58221602624803337</v>
      </c>
      <c r="L414" s="124">
        <f t="shared" si="182"/>
        <v>0.70529190663682395</v>
      </c>
      <c r="M414" s="124">
        <f t="shared" si="182"/>
        <v>0.59945539522884994</v>
      </c>
      <c r="N414" s="124">
        <f t="shared" si="182"/>
        <v>0.60233249171530645</v>
      </c>
      <c r="O414" s="124">
        <f t="shared" si="182"/>
        <v>0.61733202132265907</v>
      </c>
      <c r="P414" s="124" t="str">
        <f t="shared" si="182"/>
        <v/>
      </c>
      <c r="Q414" s="124">
        <f t="shared" si="182"/>
        <v>0.65187721950874133</v>
      </c>
      <c r="R414" s="124">
        <f t="shared" ref="R414:V414" si="183">IF(R390=0,"",R390/R366)</f>
        <v>0.67334388839975645</v>
      </c>
      <c r="S414" s="124">
        <f t="shared" si="183"/>
        <v>0.73578880875863917</v>
      </c>
      <c r="T414" s="124" t="str">
        <f t="shared" si="183"/>
        <v/>
      </c>
      <c r="U414" s="124" t="str">
        <f t="shared" si="183"/>
        <v/>
      </c>
      <c r="V414" s="124">
        <f t="shared" si="183"/>
        <v>0.74213845309421067</v>
      </c>
      <c r="W414" s="124">
        <f t="shared" ref="W414" si="184">IF(W390=0,"",W390/W366)</f>
        <v>0.75045132960263794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0.52155035384302795</v>
      </c>
      <c r="D415" s="111">
        <f t="shared" si="185"/>
        <v>0.53350738484032445</v>
      </c>
      <c r="E415" s="111">
        <f t="shared" si="185"/>
        <v>0.5455780850686921</v>
      </c>
      <c r="F415" s="111">
        <f t="shared" si="185"/>
        <v>0.55775085097670507</v>
      </c>
      <c r="G415" s="111">
        <f t="shared" si="185"/>
        <v>0.57001414796329164</v>
      </c>
      <c r="H415" s="111">
        <f t="shared" si="185"/>
        <v>0.58235423344803183</v>
      </c>
      <c r="I415" s="111">
        <f t="shared" si="185"/>
        <v>0.59475303691242909</v>
      </c>
      <c r="J415" s="111">
        <f t="shared" si="185"/>
        <v>0.60717159554039557</v>
      </c>
      <c r="K415" s="111">
        <f t="shared" si="185"/>
        <v>0.61955836811882325</v>
      </c>
      <c r="L415" s="111">
        <f t="shared" si="185"/>
        <v>0.63186760877738724</v>
      </c>
      <c r="M415" s="111">
        <f t="shared" si="185"/>
        <v>0.64320393168100787</v>
      </c>
      <c r="N415" s="111">
        <f t="shared" si="185"/>
        <v>0.65308667316827096</v>
      </c>
      <c r="O415" s="111">
        <f t="shared" si="185"/>
        <v>0.66125580290522135</v>
      </c>
      <c r="P415" s="111" t="str">
        <f t="shared" si="185"/>
        <v/>
      </c>
      <c r="Q415" s="111">
        <f t="shared" si="185"/>
        <v>0.67692988289207834</v>
      </c>
      <c r="R415" s="111">
        <f t="shared" ref="R415:V415" si="186">IF(R391=0,"",R391/R367)</f>
        <v>0.68949039465553241</v>
      </c>
      <c r="S415" s="111">
        <f t="shared" si="186"/>
        <v>0.70356785423535395</v>
      </c>
      <c r="T415" s="111" t="str">
        <f t="shared" si="186"/>
        <v/>
      </c>
      <c r="U415" s="111" t="str">
        <f t="shared" si="186"/>
        <v/>
      </c>
      <c r="V415" s="111">
        <f t="shared" si="186"/>
        <v>0.74166593034811445</v>
      </c>
      <c r="W415" s="111">
        <f t="shared" ref="W415" si="187">IF(W391=0,"",W391/W367)</f>
        <v>0.75045132960263794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 t="str">
        <f t="shared" si="188"/>
        <v/>
      </c>
      <c r="L416" s="111">
        <f t="shared" si="188"/>
        <v>0.82795408496198231</v>
      </c>
      <c r="M416" s="111" t="str">
        <f t="shared" si="188"/>
        <v/>
      </c>
      <c r="N416" s="111" t="str">
        <f t="shared" si="188"/>
        <v/>
      </c>
      <c r="O416" s="111" t="str">
        <f t="shared" si="188"/>
        <v/>
      </c>
      <c r="P416" s="111" t="str">
        <f t="shared" si="188"/>
        <v/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>
        <f t="shared" si="189"/>
        <v>0.90432747604141417</v>
      </c>
      <c r="W416" s="111" t="str">
        <f t="shared" ref="W416" si="190">IF(W392=0,"",W392/W368)</f>
        <v/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 t="str">
        <f t="shared" si="191"/>
        <v/>
      </c>
      <c r="L417" s="112">
        <f t="shared" si="191"/>
        <v>0.63186760877738724</v>
      </c>
      <c r="M417" s="112" t="str">
        <f t="shared" si="191"/>
        <v/>
      </c>
      <c r="N417" s="112" t="str">
        <f t="shared" si="191"/>
        <v/>
      </c>
      <c r="O417" s="112" t="str">
        <f t="shared" si="191"/>
        <v/>
      </c>
      <c r="P417" s="112" t="str">
        <f t="shared" si="191"/>
        <v/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>
        <f t="shared" si="192"/>
        <v>0.74166593034811445</v>
      </c>
      <c r="W417" s="112" t="str">
        <f t="shared" ref="W417" si="193">IF(W393=0,"",W393/W369)</f>
        <v/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 t="str">
        <f t="shared" si="194"/>
        <v/>
      </c>
      <c r="L418" s="113">
        <f t="shared" si="194"/>
        <v>1</v>
      </c>
      <c r="M418" s="113" t="str">
        <f t="shared" si="194"/>
        <v/>
      </c>
      <c r="N418" s="113" t="str">
        <f t="shared" si="194"/>
        <v/>
      </c>
      <c r="O418" s="113" t="str">
        <f t="shared" si="194"/>
        <v/>
      </c>
      <c r="P418" s="113" t="str">
        <f t="shared" si="194"/>
        <v/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>
        <f t="shared" si="195"/>
        <v>1</v>
      </c>
      <c r="W418" s="113" t="str">
        <f t="shared" ref="W418" si="196">IF(W394=0,"",W394/W370)</f>
        <v/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0.5084079016419869</v>
      </c>
      <c r="D419" s="112">
        <f t="shared" si="197"/>
        <v>0.51163937224580602</v>
      </c>
      <c r="E419" s="112">
        <f t="shared" si="197"/>
        <v>0.51540579319215107</v>
      </c>
      <c r="F419" s="112">
        <f t="shared" si="197"/>
        <v>0.51924516191247672</v>
      </c>
      <c r="G419" s="112">
        <f t="shared" si="197"/>
        <v>0.52357718843300072</v>
      </c>
      <c r="H419" s="112">
        <f t="shared" si="197"/>
        <v>0.52835050558972196</v>
      </c>
      <c r="I419" s="112">
        <f t="shared" si="197"/>
        <v>0.53366852994536451</v>
      </c>
      <c r="J419" s="112">
        <f t="shared" si="197"/>
        <v>0.53995492265464595</v>
      </c>
      <c r="K419" s="112">
        <f t="shared" si="197"/>
        <v>0.54756990713521425</v>
      </c>
      <c r="L419" s="112">
        <f t="shared" si="197"/>
        <v>0.55660985791970163</v>
      </c>
      <c r="M419" s="112">
        <f t="shared" si="197"/>
        <v>0.57562299248534798</v>
      </c>
      <c r="N419" s="112">
        <f t="shared" si="197"/>
        <v>0.60732250918362551</v>
      </c>
      <c r="O419" s="112">
        <f t="shared" si="197"/>
        <v>0.65397331368664502</v>
      </c>
      <c r="P419" s="112" t="str">
        <f t="shared" si="197"/>
        <v/>
      </c>
      <c r="Q419" s="112">
        <f t="shared" si="197"/>
        <v>0.76242492170474585</v>
      </c>
      <c r="R419" s="112">
        <f t="shared" ref="R419:V419" si="198">IF(R395=0,"",R395/R371)</f>
        <v>0.79725516326835311</v>
      </c>
      <c r="S419" s="112">
        <f t="shared" si="198"/>
        <v>0.83081885059332172</v>
      </c>
      <c r="T419" s="112" t="str">
        <f t="shared" si="198"/>
        <v/>
      </c>
      <c r="U419" s="112" t="str">
        <f t="shared" si="198"/>
        <v/>
      </c>
      <c r="V419" s="112" t="str">
        <f t="shared" si="198"/>
        <v/>
      </c>
      <c r="W419" s="112" t="str">
        <f t="shared" ref="W419" si="199">IF(W395=0,"",W395/W371)</f>
        <v/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>
        <f t="shared" si="200"/>
        <v>0.77842834235154346</v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>
        <f t="shared" si="203"/>
        <v>0.55660985791970163</v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>
        <f t="shared" si="206"/>
        <v>1</v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0.56894286687234008</v>
      </c>
      <c r="D423" s="112">
        <f t="shared" si="209"/>
        <v>0.57047758326009246</v>
      </c>
      <c r="E423" s="112">
        <f t="shared" si="209"/>
        <v>0.57213034104238691</v>
      </c>
      <c r="F423" s="112">
        <f t="shared" si="209"/>
        <v>0.57379897507284761</v>
      </c>
      <c r="G423" s="112">
        <f t="shared" si="209"/>
        <v>0.57557726447027102</v>
      </c>
      <c r="H423" s="112">
        <f t="shared" si="209"/>
        <v>0.57745469785629855</v>
      </c>
      <c r="I423" s="112">
        <f t="shared" si="209"/>
        <v>0.57945569943554109</v>
      </c>
      <c r="J423" s="112">
        <f t="shared" si="209"/>
        <v>0.5816780354009371</v>
      </c>
      <c r="K423" s="112">
        <f t="shared" si="209"/>
        <v>0.58420834618173667</v>
      </c>
      <c r="L423" s="112">
        <f t="shared" si="209"/>
        <v>0.58707695482368705</v>
      </c>
      <c r="M423" s="112">
        <f t="shared" si="209"/>
        <v>0.59227155409122345</v>
      </c>
      <c r="N423" s="112">
        <f t="shared" si="209"/>
        <v>0.6006655063215175</v>
      </c>
      <c r="O423" s="112">
        <f t="shared" si="209"/>
        <v>0.61337879682634266</v>
      </c>
      <c r="P423" s="112" t="str">
        <f t="shared" si="209"/>
        <v/>
      </c>
      <c r="Q423" s="112">
        <f t="shared" si="209"/>
        <v>0.64614526338488654</v>
      </c>
      <c r="R423" s="112">
        <f t="shared" ref="R423:V423" si="210">IF(R399=0,"",R399/R375)</f>
        <v>0.65777847445055004</v>
      </c>
      <c r="S423" s="112">
        <f t="shared" si="210"/>
        <v>0.66929699972164713</v>
      </c>
      <c r="T423" s="112" t="str">
        <f t="shared" si="210"/>
        <v/>
      </c>
      <c r="U423" s="112" t="str">
        <f t="shared" si="210"/>
        <v/>
      </c>
      <c r="V423" s="112" t="str">
        <f t="shared" si="210"/>
        <v/>
      </c>
      <c r="W423" s="112" t="str">
        <f t="shared" ref="W423" si="211">IF(W399=0,"",W399/W375)</f>
        <v/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 t="str">
        <f t="shared" ref="C424:Q424" si="212">IF(C400=0,"",C400/C376)</f>
        <v/>
      </c>
      <c r="D424" s="113" t="str">
        <f t="shared" si="212"/>
        <v/>
      </c>
      <c r="E424" s="113" t="str">
        <f t="shared" si="212"/>
        <v/>
      </c>
      <c r="F424" s="113" t="str">
        <f t="shared" si="212"/>
        <v/>
      </c>
      <c r="G424" s="113" t="str">
        <f t="shared" si="212"/>
        <v/>
      </c>
      <c r="H424" s="113" t="str">
        <f t="shared" si="212"/>
        <v/>
      </c>
      <c r="I424" s="113" t="str">
        <f t="shared" si="212"/>
        <v/>
      </c>
      <c r="J424" s="113" t="str">
        <f t="shared" si="212"/>
        <v/>
      </c>
      <c r="K424" s="113" t="str">
        <f t="shared" si="212"/>
        <v/>
      </c>
      <c r="L424" s="113">
        <f t="shared" si="212"/>
        <v>0.79973221967418262</v>
      </c>
      <c r="M424" s="113">
        <f t="shared" si="212"/>
        <v>0.82235735054307701</v>
      </c>
      <c r="N424" s="113">
        <f t="shared" si="212"/>
        <v>0.82000875147303953</v>
      </c>
      <c r="O424" s="113">
        <f t="shared" si="212"/>
        <v>0.81371217618320102</v>
      </c>
      <c r="P424" s="113" t="str">
        <f t="shared" si="212"/>
        <v/>
      </c>
      <c r="Q424" s="113">
        <f t="shared" si="212"/>
        <v>0.84774977984733868</v>
      </c>
      <c r="R424" s="113">
        <f t="shared" ref="R424:V424" si="213">IF(R400=0,"",R400/R376)</f>
        <v>0.85356122962220149</v>
      </c>
      <c r="S424" s="113">
        <f t="shared" si="213"/>
        <v>0.87058228313157204</v>
      </c>
      <c r="T424" s="113" t="str">
        <f t="shared" si="213"/>
        <v/>
      </c>
      <c r="U424" s="113" t="str">
        <f t="shared" si="213"/>
        <v/>
      </c>
      <c r="V424" s="113" t="str">
        <f t="shared" si="213"/>
        <v/>
      </c>
      <c r="W424" s="113" t="str">
        <f t="shared" ref="W424" si="214">IF(W400=0,"",W400/W376)</f>
        <v/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 t="str">
        <f t="shared" ref="C425:Q425" si="215">IF(C401=0,"",C401/C377)</f>
        <v/>
      </c>
      <c r="D425" s="111" t="str">
        <f t="shared" si="215"/>
        <v/>
      </c>
      <c r="E425" s="111" t="str">
        <f t="shared" si="215"/>
        <v/>
      </c>
      <c r="F425" s="111" t="str">
        <f t="shared" si="215"/>
        <v/>
      </c>
      <c r="G425" s="111" t="str">
        <f t="shared" si="215"/>
        <v/>
      </c>
      <c r="H425" s="111" t="str">
        <f t="shared" si="215"/>
        <v/>
      </c>
      <c r="I425" s="111" t="str">
        <f t="shared" si="215"/>
        <v/>
      </c>
      <c r="J425" s="111" t="str">
        <f t="shared" si="215"/>
        <v/>
      </c>
      <c r="K425" s="111" t="str">
        <f t="shared" si="215"/>
        <v/>
      </c>
      <c r="L425" s="111">
        <f t="shared" si="215"/>
        <v>0.58707695482368705</v>
      </c>
      <c r="M425" s="111">
        <f t="shared" si="215"/>
        <v>0.59227155409122345</v>
      </c>
      <c r="N425" s="111">
        <f t="shared" si="215"/>
        <v>0.6006655063215175</v>
      </c>
      <c r="O425" s="111">
        <f t="shared" si="215"/>
        <v>0.61337879682634266</v>
      </c>
      <c r="P425" s="111" t="str">
        <f t="shared" si="215"/>
        <v/>
      </c>
      <c r="Q425" s="111">
        <f t="shared" si="215"/>
        <v>0.64614526338488654</v>
      </c>
      <c r="R425" s="111">
        <f t="shared" ref="R425:V425" si="216">IF(R401=0,"",R401/R377)</f>
        <v>0.65777847445055004</v>
      </c>
      <c r="S425" s="111">
        <f t="shared" si="216"/>
        <v>0.66929699972164713</v>
      </c>
      <c r="T425" s="111" t="str">
        <f t="shared" si="216"/>
        <v/>
      </c>
      <c r="U425" s="111" t="str">
        <f t="shared" si="216"/>
        <v/>
      </c>
      <c r="V425" s="111" t="str">
        <f t="shared" si="216"/>
        <v/>
      </c>
      <c r="W425" s="111" t="str">
        <f t="shared" ref="W425" si="217">IF(W401=0,"",W401/W377)</f>
        <v/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 t="str">
        <f t="shared" ref="C426:Q426" si="218">IF(C402=0,"",C402/C378)</f>
        <v/>
      </c>
      <c r="D426" s="111" t="str">
        <f t="shared" si="218"/>
        <v/>
      </c>
      <c r="E426" s="111" t="str">
        <f t="shared" si="218"/>
        <v/>
      </c>
      <c r="F426" s="111" t="str">
        <f t="shared" si="218"/>
        <v/>
      </c>
      <c r="G426" s="111" t="str">
        <f t="shared" si="218"/>
        <v/>
      </c>
      <c r="H426" s="111" t="str">
        <f t="shared" si="218"/>
        <v/>
      </c>
      <c r="I426" s="111" t="str">
        <f t="shared" si="218"/>
        <v/>
      </c>
      <c r="J426" s="111" t="str">
        <f t="shared" si="218"/>
        <v/>
      </c>
      <c r="K426" s="111" t="str">
        <f t="shared" si="218"/>
        <v/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 t="str">
        <f t="shared" si="218"/>
        <v/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 t="str">
        <f t="shared" si="219"/>
        <v/>
      </c>
      <c r="U426" s="111" t="str">
        <f t="shared" si="219"/>
        <v/>
      </c>
      <c r="V426" s="111" t="str">
        <f t="shared" si="219"/>
        <v/>
      </c>
      <c r="W426" s="111" t="str">
        <f t="shared" ref="W426" si="220">IF(W402=0,"",W402/W378)</f>
        <v/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0.72995010253535142</v>
      </c>
      <c r="D427" s="124">
        <f t="shared" si="221"/>
        <v>0.73502390367527237</v>
      </c>
      <c r="E427" s="124">
        <f t="shared" si="221"/>
        <v>0.74449652132480737</v>
      </c>
      <c r="F427" s="124">
        <f t="shared" si="221"/>
        <v>0.74096946905927619</v>
      </c>
      <c r="G427" s="124">
        <f t="shared" si="221"/>
        <v>0.73880690296531082</v>
      </c>
      <c r="H427" s="124">
        <f t="shared" si="221"/>
        <v>0.73917019559075392</v>
      </c>
      <c r="I427" s="124">
        <f t="shared" si="221"/>
        <v>0.74200234217297356</v>
      </c>
      <c r="J427" s="124">
        <f t="shared" si="221"/>
        <v>0.73838667383798884</v>
      </c>
      <c r="K427" s="124">
        <f t="shared" si="221"/>
        <v>0.74796797897117739</v>
      </c>
      <c r="L427" s="124">
        <f t="shared" si="221"/>
        <v>0.73926015371453901</v>
      </c>
      <c r="M427" s="124">
        <f t="shared" si="221"/>
        <v>0.7450510167532387</v>
      </c>
      <c r="N427" s="124">
        <f t="shared" si="221"/>
        <v>0.76084103317970631</v>
      </c>
      <c r="O427" s="124">
        <f t="shared" si="221"/>
        <v>0.76562719922964173</v>
      </c>
      <c r="P427" s="124" t="str">
        <f t="shared" si="221"/>
        <v/>
      </c>
      <c r="Q427" s="124">
        <f t="shared" si="221"/>
        <v>0.77842955614343468</v>
      </c>
      <c r="R427" s="124">
        <f t="shared" ref="R427:V427" si="222">IF(R403=0,"",R403/R379)</f>
        <v>0.78560761512726895</v>
      </c>
      <c r="S427" s="124">
        <f t="shared" si="222"/>
        <v>0.8023497675039265</v>
      </c>
      <c r="T427" s="124" t="str">
        <f t="shared" si="222"/>
        <v/>
      </c>
      <c r="U427" s="124" t="str">
        <f t="shared" si="222"/>
        <v/>
      </c>
      <c r="V427" s="124">
        <f t="shared" si="222"/>
        <v>0.83235728942002463</v>
      </c>
      <c r="W427" s="124">
        <f t="shared" ref="W427" si="223">IF(W403=0,"",W403/W379)</f>
        <v>0.83758063248320758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0.57478479944909155</v>
      </c>
      <c r="D428" s="111">
        <f t="shared" si="224"/>
        <v>0.57517126256447926</v>
      </c>
      <c r="E428" s="111">
        <f t="shared" si="224"/>
        <v>0.57555227537217513</v>
      </c>
      <c r="F428" s="111">
        <f t="shared" si="224"/>
        <v>0.57593254495609503</v>
      </c>
      <c r="G428" s="111">
        <f t="shared" si="224"/>
        <v>0.57630779512721275</v>
      </c>
      <c r="H428" s="111">
        <f t="shared" si="224"/>
        <v>0.57667854923662643</v>
      </c>
      <c r="I428" s="111">
        <f t="shared" si="224"/>
        <v>0.57704375363123506</v>
      </c>
      <c r="J428" s="111">
        <f t="shared" si="224"/>
        <v>0.57739909186619021</v>
      </c>
      <c r="K428" s="111">
        <f t="shared" si="224"/>
        <v>0.5777408938280103</v>
      </c>
      <c r="L428" s="111">
        <f t="shared" si="224"/>
        <v>0.57806817761087237</v>
      </c>
      <c r="M428" s="111">
        <f t="shared" si="224"/>
        <v>0.57824429961755641</v>
      </c>
      <c r="N428" s="111">
        <f t="shared" si="224"/>
        <v>0.57824429961755641</v>
      </c>
      <c r="O428" s="111">
        <f t="shared" si="224"/>
        <v>0.57824429961755641</v>
      </c>
      <c r="P428" s="111" t="str">
        <f t="shared" si="224"/>
        <v/>
      </c>
      <c r="Q428" s="111">
        <f t="shared" si="224"/>
        <v>0.57824429961755641</v>
      </c>
      <c r="R428" s="111">
        <f t="shared" ref="R428:V428" si="225">IF(R404=0,"",R404/R380)</f>
        <v>0.57935698535111912</v>
      </c>
      <c r="S428" s="111">
        <f t="shared" si="225"/>
        <v>0.58117647863146904</v>
      </c>
      <c r="T428" s="111" t="str">
        <f t="shared" si="225"/>
        <v/>
      </c>
      <c r="U428" s="111" t="str">
        <f t="shared" si="225"/>
        <v/>
      </c>
      <c r="V428" s="111">
        <f t="shared" si="225"/>
        <v>0.58754470511268997</v>
      </c>
      <c r="W428" s="111">
        <f t="shared" ref="W428" si="226">IF(W404=0,"",W404/W380)</f>
        <v>0.58944001061305251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0.58950678071556706</v>
      </c>
      <c r="D429" s="111">
        <f t="shared" si="227"/>
        <v>0.58998758990569</v>
      </c>
      <c r="E429" s="111">
        <f t="shared" si="227"/>
        <v>0.59046161822094334</v>
      </c>
      <c r="F429" s="111">
        <f t="shared" si="227"/>
        <v>0.5909347218714418</v>
      </c>
      <c r="G429" s="111">
        <f t="shared" si="227"/>
        <v>0.59140158073503002</v>
      </c>
      <c r="H429" s="111">
        <f t="shared" si="227"/>
        <v>0.59186284592693095</v>
      </c>
      <c r="I429" s="111">
        <f t="shared" si="227"/>
        <v>0.5923172065688902</v>
      </c>
      <c r="J429" s="111">
        <f t="shared" si="227"/>
        <v>0.59275929245539727</v>
      </c>
      <c r="K429" s="111">
        <f t="shared" si="227"/>
        <v>0.59318453749923639</v>
      </c>
      <c r="L429" s="111">
        <f t="shared" si="227"/>
        <v>0.59359172008487704</v>
      </c>
      <c r="M429" s="111">
        <f t="shared" si="227"/>
        <v>0.59381083822584535</v>
      </c>
      <c r="N429" s="111">
        <f t="shared" si="227"/>
        <v>0.59381083822584535</v>
      </c>
      <c r="O429" s="111">
        <f t="shared" si="227"/>
        <v>0.59381083822584535</v>
      </c>
      <c r="P429" s="111" t="str">
        <f t="shared" si="227"/>
        <v/>
      </c>
      <c r="Q429" s="111">
        <f t="shared" si="227"/>
        <v>0.59381083822584535</v>
      </c>
      <c r="R429" s="111">
        <f t="shared" ref="R429:V429" si="228">IF(R405=0,"",R405/R381)</f>
        <v>0.59519516057153399</v>
      </c>
      <c r="S429" s="111">
        <f t="shared" si="228"/>
        <v>0.5974588412585814</v>
      </c>
      <c r="T429" s="111" t="str">
        <f t="shared" si="228"/>
        <v/>
      </c>
      <c r="U429" s="111" t="str">
        <f t="shared" si="228"/>
        <v/>
      </c>
      <c r="V429" s="111">
        <f t="shared" si="228"/>
        <v>0.60538172366324228</v>
      </c>
      <c r="W429" s="111">
        <f t="shared" ref="W429" si="229">IF(W405=0,"",W405/W381)</f>
        <v>0.60773972437891421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0.75126372723481127</v>
      </c>
      <c r="D430" s="45">
        <f t="shared" si="230"/>
        <v>0.75261001320180632</v>
      </c>
      <c r="E430" s="45">
        <f t="shared" si="230"/>
        <v>0.75400608156071036</v>
      </c>
      <c r="F430" s="45">
        <f t="shared" si="230"/>
        <v>0.75540893842760182</v>
      </c>
      <c r="G430" s="45">
        <f t="shared" si="230"/>
        <v>0.75685764194928862</v>
      </c>
      <c r="H430" s="45">
        <f t="shared" si="230"/>
        <v>0.75834741190583976</v>
      </c>
      <c r="I430" s="45">
        <f t="shared" si="230"/>
        <v>0.75988787222576981</v>
      </c>
      <c r="J430" s="45">
        <f t="shared" si="230"/>
        <v>0.76151844874726293</v>
      </c>
      <c r="K430" s="45">
        <f t="shared" si="230"/>
        <v>0.76327266380300318</v>
      </c>
      <c r="L430" s="45">
        <f t="shared" si="230"/>
        <v>0.76515948599133021</v>
      </c>
      <c r="M430" s="45">
        <f t="shared" si="230"/>
        <v>0.76772656846630405</v>
      </c>
      <c r="N430" s="45">
        <f t="shared" si="230"/>
        <v>0.77112920030348697</v>
      </c>
      <c r="O430" s="45">
        <f t="shared" si="230"/>
        <v>0.7757449636560626</v>
      </c>
      <c r="P430" s="45" t="str">
        <f t="shared" si="230"/>
        <v/>
      </c>
      <c r="Q430" s="45">
        <f t="shared" si="230"/>
        <v>0.7895404315576513</v>
      </c>
      <c r="R430" s="45">
        <f t="shared" ref="R430:V430" si="231">IF(R406=0,"",R406/R382)</f>
        <v>0.80010795619476671</v>
      </c>
      <c r="S430" s="45">
        <f t="shared" si="231"/>
        <v>0.81329721534018873</v>
      </c>
      <c r="T430" s="45" t="str">
        <f t="shared" si="231"/>
        <v/>
      </c>
      <c r="U430" s="45" t="str">
        <f t="shared" si="231"/>
        <v/>
      </c>
      <c r="V430" s="45">
        <f t="shared" si="231"/>
        <v>0.85229138981851071</v>
      </c>
      <c r="W430" s="45">
        <f t="shared" ref="W430" si="232">IF(W406=0,"",W406/W382)</f>
        <v>0.86072127070185445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0.20351786712547881</v>
      </c>
      <c r="D432" s="117">
        <f t="shared" si="233"/>
        <v>9.7845406573667998E-2</v>
      </c>
      <c r="E432" s="117">
        <f t="shared" si="233"/>
        <v>0.10183442325630673</v>
      </c>
      <c r="F432" s="117">
        <f t="shared" si="233"/>
        <v>8.3764059206366259E-2</v>
      </c>
      <c r="G432" s="117">
        <f t="shared" si="233"/>
        <v>7.9722716785961947E-2</v>
      </c>
      <c r="H432" s="117">
        <f t="shared" si="233"/>
        <v>5.9981932655922117E-2</v>
      </c>
      <c r="I432" s="117">
        <f t="shared" si="233"/>
        <v>0.12676623691095618</v>
      </c>
      <c r="J432" s="117">
        <f t="shared" si="233"/>
        <v>0.51887059161044358</v>
      </c>
      <c r="K432" s="117">
        <f t="shared" si="233"/>
        <v>0.62808594221246261</v>
      </c>
      <c r="L432" s="117">
        <f t="shared" si="233"/>
        <v>0.41211459885273438</v>
      </c>
      <c r="M432" s="117">
        <f t="shared" si="233"/>
        <v>0.30228036907635192</v>
      </c>
      <c r="N432" s="117">
        <f t="shared" si="233"/>
        <v>0.15901472439123737</v>
      </c>
      <c r="O432" s="117">
        <f t="shared" si="233"/>
        <v>2.4250719602717175E-2</v>
      </c>
      <c r="P432" s="117">
        <f t="shared" si="233"/>
        <v>0</v>
      </c>
      <c r="Q432" s="117">
        <f t="shared" si="233"/>
        <v>9.3375636522096309E-2</v>
      </c>
      <c r="R432" s="117">
        <f t="shared" ref="R432:V432" si="234">R433+R436+R438+R451</f>
        <v>0.14258601694242951</v>
      </c>
      <c r="S432" s="117">
        <f t="shared" si="234"/>
        <v>3.4719909722805524E-2</v>
      </c>
      <c r="T432" s="117">
        <f t="shared" si="234"/>
        <v>0</v>
      </c>
      <c r="U432" s="117">
        <f t="shared" si="234"/>
        <v>0</v>
      </c>
      <c r="V432" s="117">
        <f t="shared" si="234"/>
        <v>1.599905864757183E-2</v>
      </c>
      <c r="W432" s="117">
        <f t="shared" ref="W432" si="235">W433+W436+W438+W451</f>
        <v>0.11599208834512216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0.19232125901473121</v>
      </c>
      <c r="D438" s="122">
        <v>9.0351336655014117E-2</v>
      </c>
      <c r="E438" s="122">
        <v>9.6563746008934012E-2</v>
      </c>
      <c r="F438" s="122">
        <v>7.4258991799446145E-2</v>
      </c>
      <c r="G438" s="122">
        <v>6.6797844683265648E-2</v>
      </c>
      <c r="H438" s="122">
        <v>5.0807881062320322E-2</v>
      </c>
      <c r="I438" s="122">
        <v>0.10591582818925782</v>
      </c>
      <c r="J438" s="122">
        <v>0.39110204287492056</v>
      </c>
      <c r="K438" s="122">
        <v>0.45410329538597932</v>
      </c>
      <c r="L438" s="122">
        <v>0.27612199684159378</v>
      </c>
      <c r="M438" s="122">
        <v>0.23130050821938913</v>
      </c>
      <c r="N438" s="122">
        <v>0.1208705251142965</v>
      </c>
      <c r="O438" s="122">
        <v>1.970015934842018E-2</v>
      </c>
      <c r="P438" s="122">
        <v>0</v>
      </c>
      <c r="Q438" s="122">
        <v>7.2178947098905544E-2</v>
      </c>
      <c r="R438" s="122">
        <v>0.1208095065971901</v>
      </c>
      <c r="S438" s="122">
        <v>3.0119085903399151E-2</v>
      </c>
      <c r="T438" s="122">
        <v>0</v>
      </c>
      <c r="U438" s="122">
        <v>0</v>
      </c>
      <c r="V438" s="122">
        <v>0</v>
      </c>
      <c r="W438" s="122">
        <v>0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0.19232125901473121</v>
      </c>
      <c r="D443" s="101">
        <v>9.0351336655014117E-2</v>
      </c>
      <c r="E443" s="101">
        <v>9.6563746008934012E-2</v>
      </c>
      <c r="F443" s="101">
        <v>7.4258991799446145E-2</v>
      </c>
      <c r="G443" s="101">
        <v>6.6797844683265648E-2</v>
      </c>
      <c r="H443" s="101">
        <v>5.0807881062320322E-2</v>
      </c>
      <c r="I443" s="101">
        <v>0.10591582818925782</v>
      </c>
      <c r="J443" s="101">
        <v>0.39110204287492056</v>
      </c>
      <c r="K443" s="101">
        <v>0.45410329538597932</v>
      </c>
      <c r="L443" s="101">
        <v>0.27400647944631407</v>
      </c>
      <c r="M443" s="101">
        <v>0.23130050821938913</v>
      </c>
      <c r="N443" s="101">
        <v>0.1208705251142965</v>
      </c>
      <c r="O443" s="101">
        <v>1.970015934842018E-2</v>
      </c>
      <c r="P443" s="101">
        <v>0</v>
      </c>
      <c r="Q443" s="101">
        <v>7.2178947098905544E-2</v>
      </c>
      <c r="R443" s="101">
        <v>0.1208095065971901</v>
      </c>
      <c r="S443" s="101">
        <v>3.0119085903399151E-2</v>
      </c>
      <c r="T443" s="101">
        <v>0</v>
      </c>
      <c r="U443" s="101">
        <v>0</v>
      </c>
      <c r="V443" s="101">
        <v>0</v>
      </c>
      <c r="W443" s="101">
        <v>0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2.1155173952796913E-3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2.1155173952796913E-3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1.1196608110747592E-2</v>
      </c>
      <c r="D451" s="122">
        <v>7.4940699186538846E-3</v>
      </c>
      <c r="E451" s="122">
        <v>5.2706772473727261E-3</v>
      </c>
      <c r="F451" s="122">
        <v>9.5050674069201181E-3</v>
      </c>
      <c r="G451" s="122">
        <v>1.2924872102696303E-2</v>
      </c>
      <c r="H451" s="122">
        <v>9.1740515936017952E-3</v>
      </c>
      <c r="I451" s="122">
        <v>2.0850408721698355E-2</v>
      </c>
      <c r="J451" s="122">
        <v>0.12776854873552304</v>
      </c>
      <c r="K451" s="122">
        <v>0.17398264682648329</v>
      </c>
      <c r="L451" s="122">
        <v>0.13599260201114063</v>
      </c>
      <c r="M451" s="122">
        <v>7.0979860856962756E-2</v>
      </c>
      <c r="N451" s="122">
        <v>3.8144199276940863E-2</v>
      </c>
      <c r="O451" s="122">
        <v>4.5505602542969953E-3</v>
      </c>
      <c r="P451" s="122">
        <v>0</v>
      </c>
      <c r="Q451" s="122">
        <v>2.1196689423190768E-2</v>
      </c>
      <c r="R451" s="122">
        <v>2.1776510345239419E-2</v>
      </c>
      <c r="S451" s="122">
        <v>4.6008238194063722E-3</v>
      </c>
      <c r="T451" s="122">
        <v>0</v>
      </c>
      <c r="U451" s="122">
        <v>0</v>
      </c>
      <c r="V451" s="122">
        <v>1.599905864757183E-2</v>
      </c>
      <c r="W451" s="122">
        <v>0.11599208834512216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1.1196608110747592E-2</v>
      </c>
      <c r="D453" s="98">
        <v>7.4940699186538846E-3</v>
      </c>
      <c r="E453" s="98">
        <v>5.2706772473727261E-3</v>
      </c>
      <c r="F453" s="98">
        <v>9.5050674069201181E-3</v>
      </c>
      <c r="G453" s="98">
        <v>1.2924872102696303E-2</v>
      </c>
      <c r="H453" s="98">
        <v>9.1740515936017952E-3</v>
      </c>
      <c r="I453" s="98">
        <v>2.0850408721698355E-2</v>
      </c>
      <c r="J453" s="98">
        <v>0.12776854873552304</v>
      </c>
      <c r="K453" s="98">
        <v>0.17398264682648329</v>
      </c>
      <c r="L453" s="98">
        <v>0.13599260201114063</v>
      </c>
      <c r="M453" s="98">
        <v>7.0979860856962756E-2</v>
      </c>
      <c r="N453" s="98">
        <v>3.8144199276940863E-2</v>
      </c>
      <c r="O453" s="98">
        <v>4.5505602542969953E-3</v>
      </c>
      <c r="P453" s="98">
        <v>0</v>
      </c>
      <c r="Q453" s="98">
        <v>2.1196689423190768E-2</v>
      </c>
      <c r="R453" s="98">
        <v>2.1776510345239419E-2</v>
      </c>
      <c r="S453" s="98">
        <v>4.6008238194063722E-3</v>
      </c>
      <c r="T453" s="98">
        <v>0</v>
      </c>
      <c r="U453" s="98">
        <v>0</v>
      </c>
      <c r="V453" s="98">
        <v>1.599905864757183E-2</v>
      </c>
      <c r="W453" s="98">
        <v>0.11599208834512216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24664.303840184461</v>
      </c>
      <c r="D456" s="117">
        <f t="shared" si="240"/>
        <v>17509.002117467189</v>
      </c>
      <c r="E456" s="117">
        <f t="shared" si="240"/>
        <v>14734.018610348357</v>
      </c>
      <c r="F456" s="117">
        <f t="shared" si="240"/>
        <v>16100.934502169337</v>
      </c>
      <c r="G456" s="117">
        <f t="shared" si="240"/>
        <v>14857.114021986636</v>
      </c>
      <c r="H456" s="117">
        <f t="shared" si="240"/>
        <v>9890.933259008556</v>
      </c>
      <c r="I456" s="117">
        <f t="shared" si="240"/>
        <v>12000.516265132896</v>
      </c>
      <c r="J456" s="117">
        <f t="shared" si="240"/>
        <v>5346.6285375603211</v>
      </c>
      <c r="K456" s="117">
        <f t="shared" si="240"/>
        <v>3112.3388195267248</v>
      </c>
      <c r="L456" s="117">
        <f t="shared" si="240"/>
        <v>19458.350334585994</v>
      </c>
      <c r="M456" s="117">
        <f t="shared" si="240"/>
        <v>15653.896398001112</v>
      </c>
      <c r="N456" s="117">
        <f t="shared" si="240"/>
        <v>15306.201393002386</v>
      </c>
      <c r="O456" s="117">
        <f t="shared" si="240"/>
        <v>13945.021882450766</v>
      </c>
      <c r="P456" s="117">
        <f t="shared" si="240"/>
        <v>0</v>
      </c>
      <c r="Q456" s="117">
        <f t="shared" si="240"/>
        <v>11143.266911355684</v>
      </c>
      <c r="R456" s="117">
        <f t="shared" ref="R456:V456" si="241">R457+R460+R462+R475</f>
        <v>11681.904352938809</v>
      </c>
      <c r="S456" s="117">
        <f t="shared" si="241"/>
        <v>10948.792099066572</v>
      </c>
      <c r="T456" s="117">
        <f t="shared" si="241"/>
        <v>0</v>
      </c>
      <c r="U456" s="117">
        <f t="shared" si="241"/>
        <v>0</v>
      </c>
      <c r="V456" s="117">
        <f t="shared" si="241"/>
        <v>8994.4918015309904</v>
      </c>
      <c r="W456" s="117">
        <f t="shared" ref="W456" si="242">W457+W460+W462+W475</f>
        <v>9389.0993063177411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23208.740841892533</v>
      </c>
      <c r="D457" s="122">
        <f t="shared" si="243"/>
        <v>16116.231441454947</v>
      </c>
      <c r="E457" s="122">
        <f t="shared" si="243"/>
        <v>13296.594262118557</v>
      </c>
      <c r="F457" s="122">
        <f t="shared" si="243"/>
        <v>14683.937484636979</v>
      </c>
      <c r="G457" s="122">
        <f t="shared" si="243"/>
        <v>13448.0417986468</v>
      </c>
      <c r="H457" s="122">
        <f t="shared" si="243"/>
        <v>8502.4624610087376</v>
      </c>
      <c r="I457" s="122">
        <f t="shared" si="243"/>
        <v>10487.324993418517</v>
      </c>
      <c r="J457" s="122">
        <f t="shared" si="243"/>
        <v>3995.308658528772</v>
      </c>
      <c r="K457" s="122">
        <f t="shared" si="243"/>
        <v>2001.6469634891746</v>
      </c>
      <c r="L457" s="122">
        <f t="shared" si="243"/>
        <v>18550.615938576331</v>
      </c>
      <c r="M457" s="122">
        <f t="shared" si="243"/>
        <v>14569.836084752475</v>
      </c>
      <c r="N457" s="122">
        <f t="shared" si="243"/>
        <v>14111.698594740432</v>
      </c>
      <c r="O457" s="122">
        <f t="shared" si="243"/>
        <v>12591.283256118773</v>
      </c>
      <c r="P457" s="122">
        <f t="shared" si="243"/>
        <v>0</v>
      </c>
      <c r="Q457" s="122">
        <f t="shared" si="243"/>
        <v>9600.3477107927811</v>
      </c>
      <c r="R457" s="122">
        <f t="shared" ref="R457:V457" si="244">SUM(R458:R459)</f>
        <v>10144.261007647559</v>
      </c>
      <c r="S457" s="122">
        <f t="shared" si="244"/>
        <v>9396.9722590214315</v>
      </c>
      <c r="T457" s="122">
        <f t="shared" si="244"/>
        <v>0</v>
      </c>
      <c r="U457" s="122">
        <f t="shared" si="244"/>
        <v>0</v>
      </c>
      <c r="V457" s="122">
        <f t="shared" si="244"/>
        <v>6957.437572148744</v>
      </c>
      <c r="W457" s="122">
        <f t="shared" ref="W457" si="245">SUM(W458:W459)</f>
        <v>7150.7363464049085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23098.483687668479</v>
      </c>
      <c r="D458" s="98">
        <v>16039.980331433377</v>
      </c>
      <c r="E458" s="98">
        <v>13233.555386513937</v>
      </c>
      <c r="F458" s="98">
        <v>14614.25971919374</v>
      </c>
      <c r="G458" s="98">
        <v>13384.167930598516</v>
      </c>
      <c r="H458" s="98">
        <v>8462.2266761768715</v>
      </c>
      <c r="I458" s="98">
        <v>10437.697098595612</v>
      </c>
      <c r="J458" s="98">
        <v>3976.3403948598748</v>
      </c>
      <c r="K458" s="98">
        <v>1992.098580572361</v>
      </c>
      <c r="L458" s="98">
        <v>18464.494542574128</v>
      </c>
      <c r="M458" s="98">
        <v>14501.976367849022</v>
      </c>
      <c r="N458" s="98">
        <v>14046.374911371484</v>
      </c>
      <c r="O458" s="98">
        <v>12532.230523104154</v>
      </c>
      <c r="P458" s="98">
        <v>0</v>
      </c>
      <c r="Q458" s="98">
        <v>9555.6635604557177</v>
      </c>
      <c r="R458" s="98">
        <v>10096.773999256286</v>
      </c>
      <c r="S458" s="98">
        <v>9351.9879569706482</v>
      </c>
      <c r="T458" s="98">
        <v>0</v>
      </c>
      <c r="U458" s="98">
        <v>0</v>
      </c>
      <c r="V458" s="98">
        <v>6921.8858723736885</v>
      </c>
      <c r="W458" s="98">
        <v>7114.9121974883874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110.25715422405644</v>
      </c>
      <c r="D459" s="98">
        <v>76.251110021570682</v>
      </c>
      <c r="E459" s="98">
        <v>63.038875604619541</v>
      </c>
      <c r="F459" s="98">
        <v>69.677765443238656</v>
      </c>
      <c r="G459" s="98">
        <v>63.873868048283292</v>
      </c>
      <c r="H459" s="98">
        <v>40.235784831865914</v>
      </c>
      <c r="I459" s="98">
        <v>49.627894822904999</v>
      </c>
      <c r="J459" s="98">
        <v>18.968263668897048</v>
      </c>
      <c r="K459" s="98">
        <v>9.5483829168136847</v>
      </c>
      <c r="L459" s="98">
        <v>86.121396002202175</v>
      </c>
      <c r="M459" s="98">
        <v>67.859716903452252</v>
      </c>
      <c r="N459" s="98">
        <v>65.323683368947385</v>
      </c>
      <c r="O459" s="98">
        <v>59.052733014619449</v>
      </c>
      <c r="P459" s="98">
        <v>0</v>
      </c>
      <c r="Q459" s="98">
        <v>44.684150337062576</v>
      </c>
      <c r="R459" s="98">
        <v>47.487008391273051</v>
      </c>
      <c r="S459" s="98">
        <v>44.98430205078386</v>
      </c>
      <c r="T459" s="98">
        <v>0</v>
      </c>
      <c r="U459" s="98">
        <v>0</v>
      </c>
      <c r="V459" s="98">
        <v>35.551699775055553</v>
      </c>
      <c r="W459" s="98">
        <v>35.824148916521189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5.9758756459385074</v>
      </c>
      <c r="D460" s="122">
        <f t="shared" si="246"/>
        <v>9.7025995620789622</v>
      </c>
      <c r="E460" s="122">
        <f t="shared" si="246"/>
        <v>13.674538082554362</v>
      </c>
      <c r="F460" s="122">
        <f t="shared" si="246"/>
        <v>12.330343813440347</v>
      </c>
      <c r="G460" s="122">
        <f t="shared" si="246"/>
        <v>14.140529466273501</v>
      </c>
      <c r="H460" s="122">
        <f t="shared" si="246"/>
        <v>11.34895830692988</v>
      </c>
      <c r="I460" s="122">
        <f t="shared" si="246"/>
        <v>17.563272852370652</v>
      </c>
      <c r="J460" s="122">
        <f t="shared" si="246"/>
        <v>13.5133712482899</v>
      </c>
      <c r="K460" s="122">
        <f t="shared" si="246"/>
        <v>19.186666110410854</v>
      </c>
      <c r="L460" s="122">
        <f t="shared" si="246"/>
        <v>15.281106595441884</v>
      </c>
      <c r="M460" s="122">
        <f t="shared" si="246"/>
        <v>5.4492832106873594</v>
      </c>
      <c r="N460" s="122">
        <f t="shared" si="246"/>
        <v>25.741145634300466</v>
      </c>
      <c r="O460" s="122">
        <f t="shared" si="246"/>
        <v>13.209146898652071</v>
      </c>
      <c r="P460" s="122">
        <f t="shared" si="246"/>
        <v>0</v>
      </c>
      <c r="Q460" s="122">
        <f t="shared" si="246"/>
        <v>25.291955764602232</v>
      </c>
      <c r="R460" s="122">
        <f t="shared" si="246"/>
        <v>22.532756740552657</v>
      </c>
      <c r="S460" s="122">
        <f t="shared" si="246"/>
        <v>16.512937529543905</v>
      </c>
      <c r="T460" s="122">
        <f t="shared" si="246"/>
        <v>0</v>
      </c>
      <c r="U460" s="122">
        <f t="shared" si="246"/>
        <v>0</v>
      </c>
      <c r="V460" s="122">
        <f t="shared" si="246"/>
        <v>15.036133039298361</v>
      </c>
      <c r="W460" s="122">
        <f t="shared" si="246"/>
        <v>7.3240196428362347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5.9758756459385074</v>
      </c>
      <c r="D461" s="98">
        <f>RES_hhdet_in_fech!D86</f>
        <v>9.7025995620789622</v>
      </c>
      <c r="E461" s="98">
        <f>RES_hhdet_in_fech!E86</f>
        <v>13.674538082554362</v>
      </c>
      <c r="F461" s="98">
        <f>RES_hhdet_in_fech!F86</f>
        <v>12.330343813440347</v>
      </c>
      <c r="G461" s="98">
        <f>RES_hhdet_in_fech!G86</f>
        <v>14.140529466273501</v>
      </c>
      <c r="H461" s="98">
        <f>RES_hhdet_in_fech!H86</f>
        <v>11.34895830692988</v>
      </c>
      <c r="I461" s="98">
        <f>RES_hhdet_in_fech!I86</f>
        <v>17.563272852370652</v>
      </c>
      <c r="J461" s="98">
        <f>RES_hhdet_in_fech!J86</f>
        <v>13.5133712482899</v>
      </c>
      <c r="K461" s="98">
        <f>RES_hhdet_in_fech!K86</f>
        <v>19.186666110410854</v>
      </c>
      <c r="L461" s="98">
        <f>RES_hhdet_in_fech!L86</f>
        <v>15.281106595441884</v>
      </c>
      <c r="M461" s="98">
        <f>RES_hhdet_in_fech!M86</f>
        <v>5.4492832106873594</v>
      </c>
      <c r="N461" s="98">
        <f>RES_hhdet_in_fech!N86</f>
        <v>25.741145634300466</v>
      </c>
      <c r="O461" s="98">
        <f>RES_hhdet_in_fech!O86</f>
        <v>13.209146898652071</v>
      </c>
      <c r="P461" s="98">
        <f>RES_hhdet_in_fech!P86</f>
        <v>0</v>
      </c>
      <c r="Q461" s="98">
        <f>RES_hhdet_in_fech!Q86</f>
        <v>25.291955764602232</v>
      </c>
      <c r="R461" s="98">
        <f>RES_hhdet_in_fech!R86</f>
        <v>22.532756740552657</v>
      </c>
      <c r="S461" s="98">
        <f>RES_hhdet_in_fech!S86</f>
        <v>16.512937529543905</v>
      </c>
      <c r="T461" s="98">
        <f>RES_hhdet_in_fech!T86</f>
        <v>0</v>
      </c>
      <c r="U461" s="98">
        <f>RES_hhdet_in_fech!U86</f>
        <v>0</v>
      </c>
      <c r="V461" s="98">
        <f>RES_hhdet_in_fech!V86</f>
        <v>15.036133039298361</v>
      </c>
      <c r="W461" s="98">
        <f>RES_hhdet_in_fech!W86</f>
        <v>7.3240196428362347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1150.7474016387753</v>
      </c>
      <c r="D462" s="122">
        <v>1116.6082736789283</v>
      </c>
      <c r="E462" s="122">
        <v>1133.3309877280853</v>
      </c>
      <c r="F462" s="122">
        <v>1096.091578548233</v>
      </c>
      <c r="G462" s="122">
        <v>1091.3801571877091</v>
      </c>
      <c r="H462" s="122">
        <v>1105.0088220149466</v>
      </c>
      <c r="I462" s="122">
        <v>1190.7165767707504</v>
      </c>
      <c r="J462" s="122">
        <v>1085.4197579370182</v>
      </c>
      <c r="K462" s="122">
        <v>862.52800521924166</v>
      </c>
      <c r="L462" s="122">
        <v>672.5778395347096</v>
      </c>
      <c r="M462" s="122">
        <v>836.5745238537753</v>
      </c>
      <c r="N462" s="122">
        <v>923.17544452162758</v>
      </c>
      <c r="O462" s="122">
        <v>1102.2241591268905</v>
      </c>
      <c r="P462" s="122">
        <v>0</v>
      </c>
      <c r="Q462" s="122">
        <v>1227.5964431130474</v>
      </c>
      <c r="R462" s="122">
        <v>1218.0101708725806</v>
      </c>
      <c r="S462" s="122">
        <v>1186.5116705668092</v>
      </c>
      <c r="T462" s="122">
        <v>0</v>
      </c>
      <c r="U462" s="122">
        <v>0</v>
      </c>
      <c r="V462" s="122">
        <v>1650.5227593771424</v>
      </c>
      <c r="W462" s="122">
        <v>1793.6005442512287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1595.2064289624811</v>
      </c>
      <c r="D463" s="98">
        <v>1145.4920156592202</v>
      </c>
      <c r="E463" s="98">
        <v>1001.8018237376925</v>
      </c>
      <c r="F463" s="98">
        <v>1193.1125015178377</v>
      </c>
      <c r="G463" s="98">
        <v>1179.9147743406052</v>
      </c>
      <c r="H463" s="98">
        <v>869.12690577150954</v>
      </c>
      <c r="I463" s="98">
        <v>1282.4022450837808</v>
      </c>
      <c r="J463" s="98">
        <v>723.79542865036717</v>
      </c>
      <c r="K463" s="98">
        <v>696.83219742600511</v>
      </c>
      <c r="L463" s="98">
        <v>965.31848886184969</v>
      </c>
      <c r="M463" s="98">
        <v>834.71000026978379</v>
      </c>
      <c r="N463" s="98">
        <v>940.40311537975822</v>
      </c>
      <c r="O463" s="98">
        <v>944.74577141542693</v>
      </c>
      <c r="P463" s="98">
        <v>0</v>
      </c>
      <c r="Q463" s="98">
        <v>1137.984546492318</v>
      </c>
      <c r="R463" s="98">
        <v>838.89482085087309</v>
      </c>
      <c r="S463" s="98">
        <v>819.65542578906604</v>
      </c>
      <c r="T463" s="98">
        <v>0</v>
      </c>
      <c r="U463" s="98">
        <v>0</v>
      </c>
      <c r="V463" s="98">
        <v>1651.570627556458</v>
      </c>
      <c r="W463" s="98">
        <v>1793.6005442512287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0</v>
      </c>
      <c r="L464" s="98">
        <v>736.60949531393101</v>
      </c>
      <c r="M464" s="98">
        <v>0</v>
      </c>
      <c r="N464" s="98">
        <v>0</v>
      </c>
      <c r="O464" s="98">
        <v>0</v>
      </c>
      <c r="P464" s="98">
        <v>0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1355.3592506274808</v>
      </c>
      <c r="W464" s="98">
        <v>0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0</v>
      </c>
      <c r="L465" s="101">
        <v>344.25293092544689</v>
      </c>
      <c r="M465" s="101">
        <v>0</v>
      </c>
      <c r="N465" s="101">
        <v>0</v>
      </c>
      <c r="O465" s="101">
        <v>0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501.94943529084065</v>
      </c>
      <c r="W465" s="101">
        <v>0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0</v>
      </c>
      <c r="L466" s="104">
        <v>392.35656438848412</v>
      </c>
      <c r="M466" s="104">
        <v>0</v>
      </c>
      <c r="N466" s="104">
        <v>0</v>
      </c>
      <c r="O466" s="104">
        <v>0</v>
      </c>
      <c r="P466" s="104">
        <v>0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853.40981533664012</v>
      </c>
      <c r="W466" s="104">
        <v>0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1275.050406424504</v>
      </c>
      <c r="D467" s="101">
        <v>1258.6808920581004</v>
      </c>
      <c r="E467" s="101">
        <v>1221.5268038444472</v>
      </c>
      <c r="F467" s="101">
        <v>1201.8445116335165</v>
      </c>
      <c r="G467" s="101">
        <v>1205.1490514966276</v>
      </c>
      <c r="H467" s="101">
        <v>1209.0033233468091</v>
      </c>
      <c r="I467" s="101">
        <v>1214.2211183432773</v>
      </c>
      <c r="J467" s="101">
        <v>1155.5053377949625</v>
      </c>
      <c r="K467" s="101">
        <v>1138.4088989336369</v>
      </c>
      <c r="L467" s="101">
        <v>1084.7363291867064</v>
      </c>
      <c r="M467" s="101">
        <v>1047.5589268463496</v>
      </c>
      <c r="N467" s="101">
        <v>994.56865278618307</v>
      </c>
      <c r="O467" s="101">
        <v>963.59684551369457</v>
      </c>
      <c r="P467" s="101">
        <v>0</v>
      </c>
      <c r="Q467" s="101">
        <v>989.85971569993524</v>
      </c>
      <c r="R467" s="101">
        <v>1005.341426337324</v>
      </c>
      <c r="S467" s="101">
        <v>1163.0679165546483</v>
      </c>
      <c r="T467" s="101">
        <v>0</v>
      </c>
      <c r="U467" s="101">
        <v>0</v>
      </c>
      <c r="V467" s="101">
        <v>0</v>
      </c>
      <c r="W467" s="101">
        <v>0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776.5069111224476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388.03732231314399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388.46958880930356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1055.9253465580694</v>
      </c>
      <c r="D471" s="101">
        <v>1079.2941717056647</v>
      </c>
      <c r="E471" s="101">
        <v>1114.5357201628549</v>
      </c>
      <c r="F471" s="101">
        <v>1077.8156061887412</v>
      </c>
      <c r="G471" s="101">
        <v>1075.5542144347226</v>
      </c>
      <c r="H471" s="101">
        <v>1090.7711137803778</v>
      </c>
      <c r="I471" s="101">
        <v>1187.1812168154322</v>
      </c>
      <c r="J471" s="101">
        <v>1081.4254050947457</v>
      </c>
      <c r="K471" s="101">
        <v>850.65974248134967</v>
      </c>
      <c r="L471" s="101">
        <v>786.03261169703376</v>
      </c>
      <c r="M471" s="101">
        <v>837.59199349888286</v>
      </c>
      <c r="N471" s="101">
        <v>922.28298830760559</v>
      </c>
      <c r="O471" s="101">
        <v>1114.7124007240677</v>
      </c>
      <c r="P471" s="101">
        <v>0</v>
      </c>
      <c r="Q471" s="101">
        <v>1242.0453313678688</v>
      </c>
      <c r="R471" s="101">
        <v>1265.0581880005589</v>
      </c>
      <c r="S471" s="101">
        <v>1302.6067637546059</v>
      </c>
      <c r="T471" s="101">
        <v>0</v>
      </c>
      <c r="U471" s="101">
        <v>0</v>
      </c>
      <c r="V471" s="101">
        <v>0</v>
      </c>
      <c r="W471" s="101">
        <v>0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0</v>
      </c>
      <c r="D472" s="104">
        <v>0</v>
      </c>
      <c r="E472" s="104">
        <v>0</v>
      </c>
      <c r="F472" s="104">
        <v>0</v>
      </c>
      <c r="G472" s="104">
        <v>0</v>
      </c>
      <c r="H472" s="104">
        <v>0</v>
      </c>
      <c r="I472" s="104">
        <v>0</v>
      </c>
      <c r="J472" s="104">
        <v>0</v>
      </c>
      <c r="K472" s="104">
        <v>0</v>
      </c>
      <c r="L472" s="104">
        <v>577.70094373367806</v>
      </c>
      <c r="M472" s="104">
        <v>603.31342006423506</v>
      </c>
      <c r="N472" s="104">
        <v>674.97571956088655</v>
      </c>
      <c r="O472" s="104">
        <v>838.85241259710619</v>
      </c>
      <c r="P472" s="104">
        <v>0</v>
      </c>
      <c r="Q472" s="104">
        <v>942.36458995501141</v>
      </c>
      <c r="R472" s="104">
        <v>969.47693080800502</v>
      </c>
      <c r="S472" s="104">
        <v>999.37918609397411</v>
      </c>
      <c r="T472" s="104">
        <v>0</v>
      </c>
      <c r="U472" s="104">
        <v>0</v>
      </c>
      <c r="V472" s="104">
        <v>0</v>
      </c>
      <c r="W472" s="104">
        <v>0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0</v>
      </c>
      <c r="D473" s="98">
        <v>0</v>
      </c>
      <c r="E473" s="98">
        <v>0</v>
      </c>
      <c r="F473" s="98">
        <v>0</v>
      </c>
      <c r="G473" s="98">
        <v>0</v>
      </c>
      <c r="H473" s="98">
        <v>0</v>
      </c>
      <c r="I473" s="98">
        <v>0</v>
      </c>
      <c r="J473" s="98">
        <v>0</v>
      </c>
      <c r="K473" s="98">
        <v>0</v>
      </c>
      <c r="L473" s="98">
        <v>280.18510239425689</v>
      </c>
      <c r="M473" s="98">
        <v>262.85679958936913</v>
      </c>
      <c r="N473" s="98">
        <v>304.23047448278498</v>
      </c>
      <c r="O473" s="98">
        <v>404.18887832180326</v>
      </c>
      <c r="P473" s="98">
        <v>0</v>
      </c>
      <c r="Q473" s="98">
        <v>405.46360254258894</v>
      </c>
      <c r="R473" s="98">
        <v>414.84535325248595</v>
      </c>
      <c r="S473" s="98">
        <v>391.09827380231377</v>
      </c>
      <c r="T473" s="98">
        <v>0</v>
      </c>
      <c r="U473" s="98">
        <v>0</v>
      </c>
      <c r="V473" s="98">
        <v>0</v>
      </c>
      <c r="W473" s="98">
        <v>0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0</v>
      </c>
      <c r="D474" s="98">
        <v>0</v>
      </c>
      <c r="E474" s="98">
        <v>0</v>
      </c>
      <c r="F474" s="98">
        <v>0</v>
      </c>
      <c r="G474" s="98">
        <v>0</v>
      </c>
      <c r="H474" s="98">
        <v>0</v>
      </c>
      <c r="I474" s="98">
        <v>0</v>
      </c>
      <c r="J474" s="98">
        <v>0</v>
      </c>
      <c r="K474" s="98">
        <v>0</v>
      </c>
      <c r="L474" s="98">
        <v>297.51584133942112</v>
      </c>
      <c r="M474" s="98">
        <v>340.45662047486593</v>
      </c>
      <c r="N474" s="98">
        <v>370.74524507810145</v>
      </c>
      <c r="O474" s="98">
        <v>434.66353427530294</v>
      </c>
      <c r="P474" s="98">
        <v>0</v>
      </c>
      <c r="Q474" s="98">
        <v>536.90098741242252</v>
      </c>
      <c r="R474" s="98">
        <v>554.63157755551902</v>
      </c>
      <c r="S474" s="98">
        <v>608.28091229166023</v>
      </c>
      <c r="T474" s="98">
        <v>0</v>
      </c>
      <c r="U474" s="98">
        <v>0</v>
      </c>
      <c r="V474" s="98">
        <v>0</v>
      </c>
      <c r="W474" s="98">
        <v>0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298.83972100721508</v>
      </c>
      <c r="D475" s="122">
        <v>266.45980277123391</v>
      </c>
      <c r="E475" s="122">
        <v>290.41882241915999</v>
      </c>
      <c r="F475" s="122">
        <v>308.57509517068303</v>
      </c>
      <c r="G475" s="122">
        <v>303.55153668585416</v>
      </c>
      <c r="H475" s="122">
        <v>272.11301767794185</v>
      </c>
      <c r="I475" s="122">
        <v>304.91142209125769</v>
      </c>
      <c r="J475" s="122">
        <v>252.3867498462418</v>
      </c>
      <c r="K475" s="122">
        <v>228.97718470789775</v>
      </c>
      <c r="L475" s="122">
        <v>219.87544987951199</v>
      </c>
      <c r="M475" s="122">
        <v>242.03650618417555</v>
      </c>
      <c r="N475" s="122">
        <v>245.5862081060252</v>
      </c>
      <c r="O475" s="122">
        <v>238.3053203064492</v>
      </c>
      <c r="P475" s="122">
        <v>0</v>
      </c>
      <c r="Q475" s="122">
        <v>290.03080168525497</v>
      </c>
      <c r="R475" s="122">
        <v>297.10041767811583</v>
      </c>
      <c r="S475" s="122">
        <v>348.79523194878681</v>
      </c>
      <c r="T475" s="122">
        <v>0</v>
      </c>
      <c r="U475" s="122">
        <v>0</v>
      </c>
      <c r="V475" s="122">
        <v>371.49533696580539</v>
      </c>
      <c r="W475" s="122">
        <v>437.43839601876709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449.8396947551629</v>
      </c>
      <c r="D476" s="98">
        <v>351.33489499829955</v>
      </c>
      <c r="E476" s="98">
        <v>337.25144021994976</v>
      </c>
      <c r="F476" s="98">
        <v>411.23492889596668</v>
      </c>
      <c r="G476" s="98">
        <v>403.73971566397643</v>
      </c>
      <c r="H476" s="98">
        <v>296.09904182141605</v>
      </c>
      <c r="I476" s="98">
        <v>431.3462352288787</v>
      </c>
      <c r="J476" s="98">
        <v>100.95583313195156</v>
      </c>
      <c r="K476" s="98">
        <v>46.13480801017586</v>
      </c>
      <c r="L476" s="98">
        <v>370.33462146993378</v>
      </c>
      <c r="M476" s="98">
        <v>320.04532754348406</v>
      </c>
      <c r="N476" s="98">
        <v>372.28142052526545</v>
      </c>
      <c r="O476" s="98">
        <v>340.9550337628491</v>
      </c>
      <c r="P476" s="98">
        <v>0</v>
      </c>
      <c r="Q476" s="98">
        <v>381.36777676338482</v>
      </c>
      <c r="R476" s="98">
        <v>459.27894341111477</v>
      </c>
      <c r="S476" s="98">
        <v>440.60418265240895</v>
      </c>
      <c r="T476" s="98">
        <v>0</v>
      </c>
      <c r="U476" s="98">
        <v>0</v>
      </c>
      <c r="V476" s="98">
        <v>536.54752109208607</v>
      </c>
      <c r="W476" s="98">
        <v>586.91998832908223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391.18669278445759</v>
      </c>
      <c r="D477" s="98">
        <v>350.96032783406406</v>
      </c>
      <c r="E477" s="98">
        <v>341.21306356835328</v>
      </c>
      <c r="F477" s="98">
        <v>367.04430476857323</v>
      </c>
      <c r="G477" s="98">
        <v>387.05890129574834</v>
      </c>
      <c r="H477" s="98">
        <v>354.26191576853603</v>
      </c>
      <c r="I477" s="98">
        <v>359.95029368085289</v>
      </c>
      <c r="J477" s="98">
        <v>342.75478055537326</v>
      </c>
      <c r="K477" s="98">
        <v>319.79270738600604</v>
      </c>
      <c r="L477" s="98">
        <v>280.01140616682204</v>
      </c>
      <c r="M477" s="98">
        <v>303.07116497642778</v>
      </c>
      <c r="N477" s="98">
        <v>310.95882227684893</v>
      </c>
      <c r="O477" s="98">
        <v>313.00626859214009</v>
      </c>
      <c r="P477" s="98">
        <v>0</v>
      </c>
      <c r="Q477" s="98">
        <v>377.7802270170514</v>
      </c>
      <c r="R477" s="98">
        <v>429.88427874150875</v>
      </c>
      <c r="S477" s="98">
        <v>482.23025300044139</v>
      </c>
      <c r="T477" s="98">
        <v>0</v>
      </c>
      <c r="U477" s="98">
        <v>0</v>
      </c>
      <c r="V477" s="98">
        <v>355.71106930308156</v>
      </c>
      <c r="W477" s="98">
        <v>719.18092320063636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287.75870101696574</v>
      </c>
      <c r="D478" s="33">
        <v>259.07297029044656</v>
      </c>
      <c r="E478" s="33">
        <v>287.88253919181153</v>
      </c>
      <c r="F478" s="33">
        <v>303.54181472166107</v>
      </c>
      <c r="G478" s="33">
        <v>295.68243290421179</v>
      </c>
      <c r="H478" s="33">
        <v>264.81292616012496</v>
      </c>
      <c r="I478" s="33">
        <v>298.81746618033935</v>
      </c>
      <c r="J478" s="33">
        <v>251.15156708671387</v>
      </c>
      <c r="K478" s="33">
        <v>233.0572125603164</v>
      </c>
      <c r="L478" s="33">
        <v>208.35939583281882</v>
      </c>
      <c r="M478" s="33">
        <v>234.54158586146616</v>
      </c>
      <c r="N478" s="33">
        <v>242.23610618392945</v>
      </c>
      <c r="O478" s="33">
        <v>234.93667424635572</v>
      </c>
      <c r="P478" s="33">
        <v>0</v>
      </c>
      <c r="Q478" s="33">
        <v>286.07563603032986</v>
      </c>
      <c r="R478" s="33">
        <v>290.08583579724325</v>
      </c>
      <c r="S478" s="33">
        <v>344.7518666685271</v>
      </c>
      <c r="T478" s="33">
        <v>0</v>
      </c>
      <c r="U478" s="33">
        <v>0</v>
      </c>
      <c r="V478" s="33">
        <v>365.83663965373444</v>
      </c>
      <c r="W478" s="33">
        <v>421.5916575443029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12394.618010754531</v>
      </c>
      <c r="D480" s="117">
        <f t="shared" si="247"/>
        <v>9006.7452021897188</v>
      </c>
      <c r="E480" s="117">
        <f t="shared" si="247"/>
        <v>7750.5332854052112</v>
      </c>
      <c r="F480" s="117">
        <f t="shared" si="247"/>
        <v>8604.0574696976473</v>
      </c>
      <c r="G480" s="117">
        <f t="shared" si="247"/>
        <v>8087.8498015746227</v>
      </c>
      <c r="H480" s="117">
        <f t="shared" si="247"/>
        <v>5501.6398205425994</v>
      </c>
      <c r="I480" s="117">
        <f t="shared" si="247"/>
        <v>6784.2321318490576</v>
      </c>
      <c r="J480" s="117">
        <f t="shared" si="247"/>
        <v>3110.545118800364</v>
      </c>
      <c r="K480" s="117">
        <f t="shared" si="247"/>
        <v>1878.823828514754</v>
      </c>
      <c r="L480" s="117">
        <f t="shared" si="247"/>
        <v>11539.438236014708</v>
      </c>
      <c r="M480" s="117">
        <f t="shared" si="247"/>
        <v>9358.698535494661</v>
      </c>
      <c r="N480" s="117">
        <f t="shared" si="247"/>
        <v>9321.4995707402468</v>
      </c>
      <c r="O480" s="117">
        <f t="shared" si="247"/>
        <v>8571.649748428219</v>
      </c>
      <c r="P480" s="117">
        <f t="shared" si="247"/>
        <v>0</v>
      </c>
      <c r="Q480" s="117">
        <f t="shared" si="247"/>
        <v>7079.2904188803504</v>
      </c>
      <c r="R480" s="117">
        <f t="shared" ref="R480:V480" si="248">R481+R484+R486+R499</f>
        <v>7538.9706913019445</v>
      </c>
      <c r="S480" s="117">
        <f t="shared" si="248"/>
        <v>7252.2234090116553</v>
      </c>
      <c r="T480" s="117">
        <f t="shared" si="248"/>
        <v>0</v>
      </c>
      <c r="U480" s="117">
        <f t="shared" si="248"/>
        <v>0</v>
      </c>
      <c r="V480" s="117">
        <f t="shared" si="248"/>
        <v>6275.0082388579522</v>
      </c>
      <c r="W480" s="117">
        <f t="shared" ref="W480" si="249">W481+W484+W486+W499</f>
        <v>6604.7578013491166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11540.21374954539</v>
      </c>
      <c r="D481" s="122">
        <f t="shared" si="250"/>
        <v>8167.4363923882984</v>
      </c>
      <c r="E481" s="122">
        <f t="shared" si="250"/>
        <v>6866.8424222726144</v>
      </c>
      <c r="F481" s="122">
        <f t="shared" si="250"/>
        <v>7726.2165110007363</v>
      </c>
      <c r="G481" s="122">
        <f t="shared" si="250"/>
        <v>7207.7743560665531</v>
      </c>
      <c r="H481" s="122">
        <f t="shared" si="250"/>
        <v>4640.8774379417509</v>
      </c>
      <c r="I481" s="122">
        <f t="shared" si="250"/>
        <v>5828.2039467386567</v>
      </c>
      <c r="J481" s="122">
        <f t="shared" si="250"/>
        <v>2260.0298849314559</v>
      </c>
      <c r="K481" s="122">
        <f t="shared" si="250"/>
        <v>1152.1104954549091</v>
      </c>
      <c r="L481" s="122">
        <f t="shared" si="250"/>
        <v>10858.91025088475</v>
      </c>
      <c r="M481" s="122">
        <f t="shared" si="250"/>
        <v>8660.8166033659218</v>
      </c>
      <c r="N481" s="122">
        <f t="shared" si="250"/>
        <v>8499.8048881612685</v>
      </c>
      <c r="O481" s="122">
        <f t="shared" si="250"/>
        <v>7666.5500719170022</v>
      </c>
      <c r="P481" s="122">
        <f t="shared" si="250"/>
        <v>0</v>
      </c>
      <c r="Q481" s="122">
        <f t="shared" si="250"/>
        <v>5965.5891331661451</v>
      </c>
      <c r="R481" s="122">
        <f t="shared" ref="R481:V481" si="251">SUM(R482:R483)</f>
        <v>6405.527120994816</v>
      </c>
      <c r="S481" s="122">
        <f t="shared" si="251"/>
        <v>6039.7563256259455</v>
      </c>
      <c r="T481" s="122">
        <f t="shared" si="251"/>
        <v>0</v>
      </c>
      <c r="U481" s="122">
        <f t="shared" si="251"/>
        <v>0</v>
      </c>
      <c r="V481" s="122">
        <f t="shared" si="251"/>
        <v>4684.3783564558526</v>
      </c>
      <c r="W481" s="122">
        <f t="shared" ref="W481" si="252">SUM(W482:W483)</f>
        <v>4864.4899903023424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11429.956595321333</v>
      </c>
      <c r="D482" s="98">
        <v>8091.1852823667277</v>
      </c>
      <c r="E482" s="98">
        <v>6803.8035466679949</v>
      </c>
      <c r="F482" s="98">
        <v>7656.5387455574974</v>
      </c>
      <c r="G482" s="98">
        <v>7143.9004880182702</v>
      </c>
      <c r="H482" s="98">
        <v>4600.6416531098848</v>
      </c>
      <c r="I482" s="98">
        <v>5778.576051915752</v>
      </c>
      <c r="J482" s="98">
        <v>2241.0616212625587</v>
      </c>
      <c r="K482" s="98">
        <v>1142.5621125380956</v>
      </c>
      <c r="L482" s="98">
        <v>10772.788854882549</v>
      </c>
      <c r="M482" s="98">
        <v>8592.9568864624689</v>
      </c>
      <c r="N482" s="98">
        <v>8434.4812047923206</v>
      </c>
      <c r="O482" s="98">
        <v>7607.4973389023826</v>
      </c>
      <c r="P482" s="98">
        <v>0</v>
      </c>
      <c r="Q482" s="98">
        <v>5920.9049828290827</v>
      </c>
      <c r="R482" s="98">
        <v>6358.0401126035431</v>
      </c>
      <c r="S482" s="98">
        <v>5994.7720235751613</v>
      </c>
      <c r="T482" s="98">
        <v>0</v>
      </c>
      <c r="U482" s="98">
        <v>0</v>
      </c>
      <c r="V482" s="98">
        <v>4648.826656680797</v>
      </c>
      <c r="W482" s="98">
        <v>4828.6658413858213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110.25715422405644</v>
      </c>
      <c r="D483" s="98">
        <v>76.251110021570682</v>
      </c>
      <c r="E483" s="98">
        <v>63.038875604619541</v>
      </c>
      <c r="F483" s="98">
        <v>69.677765443238656</v>
      </c>
      <c r="G483" s="98">
        <v>63.873868048283292</v>
      </c>
      <c r="H483" s="98">
        <v>40.235784831865914</v>
      </c>
      <c r="I483" s="98">
        <v>49.627894822904999</v>
      </c>
      <c r="J483" s="98">
        <v>18.968263668897048</v>
      </c>
      <c r="K483" s="98">
        <v>9.5483829168136847</v>
      </c>
      <c r="L483" s="98">
        <v>86.121396002202175</v>
      </c>
      <c r="M483" s="98">
        <v>67.859716903452252</v>
      </c>
      <c r="N483" s="98">
        <v>65.323683368947385</v>
      </c>
      <c r="O483" s="98">
        <v>59.052733014619449</v>
      </c>
      <c r="P483" s="98">
        <v>0</v>
      </c>
      <c r="Q483" s="98">
        <v>44.684150337062576</v>
      </c>
      <c r="R483" s="98">
        <v>47.487008391273051</v>
      </c>
      <c r="S483" s="98">
        <v>44.98430205078386</v>
      </c>
      <c r="T483" s="98">
        <v>0</v>
      </c>
      <c r="U483" s="98">
        <v>0</v>
      </c>
      <c r="V483" s="98">
        <v>35.551699775055553</v>
      </c>
      <c r="W483" s="98">
        <v>35.824148916521189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13.127829619600844</v>
      </c>
      <c r="D484" s="122">
        <f t="shared" si="253"/>
        <v>21.995547163515234</v>
      </c>
      <c r="E484" s="122">
        <f t="shared" si="253"/>
        <v>31.969508864789102</v>
      </c>
      <c r="F484" s="122">
        <f t="shared" si="253"/>
        <v>29.702234541986687</v>
      </c>
      <c r="G484" s="122">
        <f t="shared" si="253"/>
        <v>35.076079484870611</v>
      </c>
      <c r="H484" s="122">
        <f t="shared" si="253"/>
        <v>28.971557451436734</v>
      </c>
      <c r="I484" s="122">
        <f t="shared" si="253"/>
        <v>46.117546824620582</v>
      </c>
      <c r="J484" s="122">
        <f t="shared" si="253"/>
        <v>36.487887273289495</v>
      </c>
      <c r="K484" s="122">
        <f t="shared" si="253"/>
        <v>53.268103256978733</v>
      </c>
      <c r="L484" s="122">
        <f t="shared" si="253"/>
        <v>43.619119446866833</v>
      </c>
      <c r="M484" s="122">
        <f t="shared" si="253"/>
        <v>16.063275269665017</v>
      </c>
      <c r="N484" s="122">
        <f t="shared" si="253"/>
        <v>78.784052479807073</v>
      </c>
      <c r="O484" s="122">
        <f t="shared" si="253"/>
        <v>42.208373458995673</v>
      </c>
      <c r="P484" s="122">
        <f t="shared" si="253"/>
        <v>0</v>
      </c>
      <c r="Q484" s="122">
        <f t="shared" si="253"/>
        <v>87.690581475073401</v>
      </c>
      <c r="R484" s="122">
        <f t="shared" si="253"/>
        <v>79.899515155913676</v>
      </c>
      <c r="S484" s="122">
        <f t="shared" si="253"/>
        <v>59.589301460547247</v>
      </c>
      <c r="T484" s="122">
        <f t="shared" si="253"/>
        <v>0</v>
      </c>
      <c r="U484" s="122">
        <f t="shared" si="253"/>
        <v>0</v>
      </c>
      <c r="V484" s="122">
        <f t="shared" si="253"/>
        <v>56.496623252121971</v>
      </c>
      <c r="W484" s="122">
        <f t="shared" si="253"/>
        <v>27.867969427586207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13.127829619600844</v>
      </c>
      <c r="D485" s="98">
        <f>RES_hhdet_in_tesh!D86</f>
        <v>21.995547163515234</v>
      </c>
      <c r="E485" s="98">
        <f>RES_hhdet_in_tesh!E86</f>
        <v>31.969508864789102</v>
      </c>
      <c r="F485" s="98">
        <f>RES_hhdet_in_tesh!F86</f>
        <v>29.702234541986687</v>
      </c>
      <c r="G485" s="98">
        <f>RES_hhdet_in_tesh!G86</f>
        <v>35.076079484870611</v>
      </c>
      <c r="H485" s="98">
        <f>RES_hhdet_in_tesh!H86</f>
        <v>28.971557451436734</v>
      </c>
      <c r="I485" s="98">
        <f>RES_hhdet_in_tesh!I86</f>
        <v>46.117546824620582</v>
      </c>
      <c r="J485" s="98">
        <f>RES_hhdet_in_tesh!J86</f>
        <v>36.487887273289495</v>
      </c>
      <c r="K485" s="98">
        <f>RES_hhdet_in_tesh!K86</f>
        <v>53.268103256978733</v>
      </c>
      <c r="L485" s="98">
        <f>RES_hhdet_in_tesh!L86</f>
        <v>43.619119446866833</v>
      </c>
      <c r="M485" s="98">
        <f>RES_hhdet_in_tesh!M86</f>
        <v>16.063275269665017</v>
      </c>
      <c r="N485" s="98">
        <f>RES_hhdet_in_tesh!N86</f>
        <v>78.784052479807073</v>
      </c>
      <c r="O485" s="98">
        <f>RES_hhdet_in_tesh!O86</f>
        <v>42.208373458995673</v>
      </c>
      <c r="P485" s="98">
        <f>RES_hhdet_in_tesh!P86</f>
        <v>0</v>
      </c>
      <c r="Q485" s="98">
        <f>RES_hhdet_in_tesh!Q86</f>
        <v>87.690581475073401</v>
      </c>
      <c r="R485" s="98">
        <f>RES_hhdet_in_tesh!R86</f>
        <v>79.899515155913676</v>
      </c>
      <c r="S485" s="98">
        <f>RES_hhdet_in_tesh!S86</f>
        <v>59.589301460547247</v>
      </c>
      <c r="T485" s="98">
        <f>RES_hhdet_in_tesh!T86</f>
        <v>0</v>
      </c>
      <c r="U485" s="98">
        <f>RES_hhdet_in_tesh!U86</f>
        <v>0</v>
      </c>
      <c r="V485" s="98">
        <f>RES_hhdet_in_tesh!V86</f>
        <v>56.496623252121971</v>
      </c>
      <c r="W485" s="98">
        <f>RES_hhdet_in_tesh!W86</f>
        <v>27.867969427586207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623.13834659868746</v>
      </c>
      <c r="D486" s="122">
        <v>621.45893823245012</v>
      </c>
      <c r="E486" s="122">
        <v>635.50555124949562</v>
      </c>
      <c r="F486" s="122">
        <v>619.49399972138815</v>
      </c>
      <c r="G486" s="122">
        <v>620.73339531396243</v>
      </c>
      <c r="H486" s="122">
        <v>630.65299264961686</v>
      </c>
      <c r="I486" s="122">
        <v>683.66564893877467</v>
      </c>
      <c r="J486" s="122">
        <v>627.66833385587199</v>
      </c>
      <c r="K486" s="122">
        <v>502.1776277263898</v>
      </c>
      <c r="L486" s="122">
        <v>474.36370680711116</v>
      </c>
      <c r="M486" s="122">
        <v>501.48911183515185</v>
      </c>
      <c r="N486" s="122">
        <v>556.05856578909754</v>
      </c>
      <c r="O486" s="122">
        <v>680.43826810447149</v>
      </c>
      <c r="P486" s="122">
        <v>0</v>
      </c>
      <c r="Q486" s="122">
        <v>800.242156015354</v>
      </c>
      <c r="R486" s="122">
        <v>820.13970456579523</v>
      </c>
      <c r="S486" s="122">
        <v>873.02200866457542</v>
      </c>
      <c r="T486" s="122">
        <v>0</v>
      </c>
      <c r="U486" s="122">
        <v>0</v>
      </c>
      <c r="V486" s="122">
        <v>1224.9164074409407</v>
      </c>
      <c r="W486" s="122">
        <v>1346.0099132093496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831.98047747805492</v>
      </c>
      <c r="D487" s="98">
        <v>611.12844962982274</v>
      </c>
      <c r="E487" s="98">
        <v>546.56112061313365</v>
      </c>
      <c r="F487" s="98">
        <v>665.45951303251934</v>
      </c>
      <c r="G487" s="98">
        <v>672.56811476505959</v>
      </c>
      <c r="H487" s="98">
        <v>506.13973297962724</v>
      </c>
      <c r="I487" s="98">
        <v>762.71262980689585</v>
      </c>
      <c r="J487" s="98">
        <v>439.4680252584879</v>
      </c>
      <c r="K487" s="98">
        <v>431.72821908990937</v>
      </c>
      <c r="L487" s="98">
        <v>609.95348526573787</v>
      </c>
      <c r="M487" s="98">
        <v>536.88875398698008</v>
      </c>
      <c r="N487" s="98">
        <v>614.16474206044381</v>
      </c>
      <c r="O487" s="98">
        <v>624.71862361862077</v>
      </c>
      <c r="P487" s="98">
        <v>0</v>
      </c>
      <c r="Q487" s="98">
        <v>770.33574579003971</v>
      </c>
      <c r="R487" s="98">
        <v>578.40992110295065</v>
      </c>
      <c r="S487" s="98">
        <v>576.68320913477862</v>
      </c>
      <c r="T487" s="98">
        <v>0</v>
      </c>
      <c r="U487" s="98">
        <v>0</v>
      </c>
      <c r="V487" s="98">
        <v>1224.9136660222796</v>
      </c>
      <c r="W487" s="98">
        <v>1346.0099132093496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0</v>
      </c>
      <c r="L488" s="98">
        <v>609.87884066695335</v>
      </c>
      <c r="M488" s="98">
        <v>0</v>
      </c>
      <c r="N488" s="98">
        <v>0</v>
      </c>
      <c r="O488" s="98">
        <v>0</v>
      </c>
      <c r="P488" s="98">
        <v>0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1225.6886102493322</v>
      </c>
      <c r="W488" s="98">
        <v>0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0</v>
      </c>
      <c r="L489" s="101">
        <v>217.52227627846918</v>
      </c>
      <c r="M489" s="101">
        <v>0</v>
      </c>
      <c r="N489" s="101">
        <v>0</v>
      </c>
      <c r="O489" s="101">
        <v>0</v>
      </c>
      <c r="P489" s="101">
        <v>0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372.27879491269204</v>
      </c>
      <c r="W489" s="101">
        <v>0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0</v>
      </c>
      <c r="L490" s="104">
        <v>392.35656438848412</v>
      </c>
      <c r="M490" s="104">
        <v>0</v>
      </c>
      <c r="N490" s="104">
        <v>0</v>
      </c>
      <c r="O490" s="104">
        <v>0</v>
      </c>
      <c r="P490" s="104">
        <v>0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853.40981533664012</v>
      </c>
      <c r="W490" s="104">
        <v>0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648.24570161804456</v>
      </c>
      <c r="D491" s="101">
        <v>643.99070147039754</v>
      </c>
      <c r="E491" s="101">
        <v>629.58199124092039</v>
      </c>
      <c r="F491" s="101">
        <v>624.0519480367667</v>
      </c>
      <c r="G491" s="101">
        <v>630.98855202530183</v>
      </c>
      <c r="H491" s="101">
        <v>638.77751714994076</v>
      </c>
      <c r="I491" s="101">
        <v>647.99159925487322</v>
      </c>
      <c r="J491" s="101">
        <v>623.92079529610953</v>
      </c>
      <c r="K491" s="101">
        <v>623.35845507099305</v>
      </c>
      <c r="L491" s="101">
        <v>603.77493406895121</v>
      </c>
      <c r="M491" s="101">
        <v>602.99900427603541</v>
      </c>
      <c r="N491" s="101">
        <v>604.02392976548265</v>
      </c>
      <c r="O491" s="101">
        <v>630.16662211858886</v>
      </c>
      <c r="P491" s="101">
        <v>0</v>
      </c>
      <c r="Q491" s="101">
        <v>754.69371624120515</v>
      </c>
      <c r="R491" s="101">
        <v>801.51364299500244</v>
      </c>
      <c r="S491" s="101">
        <v>966.29874959390224</v>
      </c>
      <c r="T491" s="101">
        <v>0</v>
      </c>
      <c r="U491" s="101">
        <v>0</v>
      </c>
      <c r="V491" s="101">
        <v>0</v>
      </c>
      <c r="W491" s="101">
        <v>0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604.45498764956403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215.98539884026059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388.46958880930356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600.76119387391725</v>
      </c>
      <c r="D495" s="101">
        <v>615.71313070135079</v>
      </c>
      <c r="E495" s="101">
        <v>637.65970168069646</v>
      </c>
      <c r="F495" s="101">
        <v>618.44949014861959</v>
      </c>
      <c r="G495" s="101">
        <v>619.06455253380898</v>
      </c>
      <c r="H495" s="101">
        <v>629.8709039384263</v>
      </c>
      <c r="I495" s="101">
        <v>687.918922346523</v>
      </c>
      <c r="J495" s="101">
        <v>629.0414050681743</v>
      </c>
      <c r="K495" s="101">
        <v>496.96252131841135</v>
      </c>
      <c r="L495" s="101">
        <v>461.46163206720416</v>
      </c>
      <c r="M495" s="101">
        <v>496.08191168394922</v>
      </c>
      <c r="N495" s="101">
        <v>553.98357814351016</v>
      </c>
      <c r="O495" s="101">
        <v>683.74095116353249</v>
      </c>
      <c r="P495" s="101">
        <v>0</v>
      </c>
      <c r="Q495" s="101">
        <v>802.5417077726604</v>
      </c>
      <c r="R495" s="101">
        <v>832.12804499418462</v>
      </c>
      <c r="S495" s="101">
        <v>871.83079879808213</v>
      </c>
      <c r="T495" s="101">
        <v>0</v>
      </c>
      <c r="U495" s="101">
        <v>0</v>
      </c>
      <c r="V495" s="101">
        <v>0</v>
      </c>
      <c r="W495" s="101">
        <v>0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0</v>
      </c>
      <c r="D496" s="104">
        <v>0</v>
      </c>
      <c r="E496" s="104">
        <v>0</v>
      </c>
      <c r="F496" s="104">
        <v>0</v>
      </c>
      <c r="G496" s="104">
        <v>0</v>
      </c>
      <c r="H496" s="104">
        <v>0</v>
      </c>
      <c r="I496" s="104">
        <v>0</v>
      </c>
      <c r="J496" s="104">
        <v>0</v>
      </c>
      <c r="K496" s="104">
        <v>0</v>
      </c>
      <c r="L496" s="104">
        <v>462.0060580400044</v>
      </c>
      <c r="M496" s="104">
        <v>496.13922567110689</v>
      </c>
      <c r="N496" s="104">
        <v>553.48599707173912</v>
      </c>
      <c r="O496" s="104">
        <v>682.58442215091964</v>
      </c>
      <c r="P496" s="104">
        <v>0</v>
      </c>
      <c r="Q496" s="104">
        <v>798.88937367028859</v>
      </c>
      <c r="R496" s="104">
        <v>827.50792115083868</v>
      </c>
      <c r="S496" s="104">
        <v>870.04181354386412</v>
      </c>
      <c r="T496" s="104">
        <v>0</v>
      </c>
      <c r="U496" s="104">
        <v>0</v>
      </c>
      <c r="V496" s="104">
        <v>0</v>
      </c>
      <c r="W496" s="104">
        <v>0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0</v>
      </c>
      <c r="D497" s="98">
        <v>0</v>
      </c>
      <c r="E497" s="98">
        <v>0</v>
      </c>
      <c r="F497" s="98">
        <v>0</v>
      </c>
      <c r="G497" s="98">
        <v>0</v>
      </c>
      <c r="H497" s="98">
        <v>0</v>
      </c>
      <c r="I497" s="98">
        <v>0</v>
      </c>
      <c r="J497" s="98">
        <v>0</v>
      </c>
      <c r="K497" s="98">
        <v>0</v>
      </c>
      <c r="L497" s="98">
        <v>164.49021670058332</v>
      </c>
      <c r="M497" s="98">
        <v>155.68260519624093</v>
      </c>
      <c r="N497" s="98">
        <v>182.74075199363759</v>
      </c>
      <c r="O497" s="98">
        <v>247.92088787561676</v>
      </c>
      <c r="P497" s="98">
        <v>0</v>
      </c>
      <c r="Q497" s="98">
        <v>261.98838625786613</v>
      </c>
      <c r="R497" s="98">
        <v>272.87634359531978</v>
      </c>
      <c r="S497" s="98">
        <v>261.76090125220384</v>
      </c>
      <c r="T497" s="98">
        <v>0</v>
      </c>
      <c r="U497" s="98">
        <v>0</v>
      </c>
      <c r="V497" s="98">
        <v>0</v>
      </c>
      <c r="W497" s="98">
        <v>0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0</v>
      </c>
      <c r="D498" s="98">
        <v>0</v>
      </c>
      <c r="E498" s="98">
        <v>0</v>
      </c>
      <c r="F498" s="98">
        <v>0</v>
      </c>
      <c r="G498" s="98">
        <v>0</v>
      </c>
      <c r="H498" s="98">
        <v>0</v>
      </c>
      <c r="I498" s="98">
        <v>0</v>
      </c>
      <c r="J498" s="98">
        <v>0</v>
      </c>
      <c r="K498" s="98">
        <v>0</v>
      </c>
      <c r="L498" s="98">
        <v>297.51584133942112</v>
      </c>
      <c r="M498" s="98">
        <v>340.45662047486593</v>
      </c>
      <c r="N498" s="98">
        <v>370.74524507810145</v>
      </c>
      <c r="O498" s="98">
        <v>434.66353427530294</v>
      </c>
      <c r="P498" s="98">
        <v>0</v>
      </c>
      <c r="Q498" s="98">
        <v>536.90098741242252</v>
      </c>
      <c r="R498" s="98">
        <v>554.63157755551902</v>
      </c>
      <c r="S498" s="98">
        <v>608.28091229166023</v>
      </c>
      <c r="T498" s="98">
        <v>0</v>
      </c>
      <c r="U498" s="98">
        <v>0</v>
      </c>
      <c r="V498" s="98">
        <v>0</v>
      </c>
      <c r="W498" s="98">
        <v>0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218.13808499085246</v>
      </c>
      <c r="D499" s="122">
        <v>195.85432440545554</v>
      </c>
      <c r="E499" s="122">
        <v>216.21580301831159</v>
      </c>
      <c r="F499" s="122">
        <v>228.64472443353657</v>
      </c>
      <c r="G499" s="122">
        <v>224.26597070923683</v>
      </c>
      <c r="H499" s="122">
        <v>201.13783249979454</v>
      </c>
      <c r="I499" s="122">
        <v>226.24498934700534</v>
      </c>
      <c r="J499" s="122">
        <v>186.35901273974704</v>
      </c>
      <c r="K499" s="122">
        <v>171.26760207647627</v>
      </c>
      <c r="L499" s="122">
        <v>162.54515887598146</v>
      </c>
      <c r="M499" s="122">
        <v>180.32954502392155</v>
      </c>
      <c r="N499" s="122">
        <v>186.85206431007458</v>
      </c>
      <c r="O499" s="122">
        <v>182.45303494774939</v>
      </c>
      <c r="P499" s="122">
        <v>0</v>
      </c>
      <c r="Q499" s="122">
        <v>225.76854822377754</v>
      </c>
      <c r="R499" s="122">
        <v>233.4043505854201</v>
      </c>
      <c r="S499" s="122">
        <v>279.85577326058717</v>
      </c>
      <c r="T499" s="122">
        <v>0</v>
      </c>
      <c r="U499" s="122">
        <v>0</v>
      </c>
      <c r="V499" s="122">
        <v>309.2168517090364</v>
      </c>
      <c r="W499" s="122">
        <v>366.38992840983883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258.56101873408687</v>
      </c>
      <c r="D500" s="98">
        <v>202.07773513913074</v>
      </c>
      <c r="E500" s="98">
        <v>194.10583379113515</v>
      </c>
      <c r="F500" s="98">
        <v>236.84357917389286</v>
      </c>
      <c r="G500" s="98">
        <v>232.67834533959405</v>
      </c>
      <c r="H500" s="98">
        <v>170.75396586792937</v>
      </c>
      <c r="I500" s="98">
        <v>248.90565069117383</v>
      </c>
      <c r="J500" s="98">
        <v>58.291806368983465</v>
      </c>
      <c r="K500" s="98">
        <v>26.653965216382652</v>
      </c>
      <c r="L500" s="98">
        <v>214.07865973933687</v>
      </c>
      <c r="M500" s="98">
        <v>185.06438627125337</v>
      </c>
      <c r="N500" s="98">
        <v>215.26960927226105</v>
      </c>
      <c r="O500" s="98">
        <v>197.15530469927899</v>
      </c>
      <c r="P500" s="98">
        <v>0</v>
      </c>
      <c r="Q500" s="98">
        <v>220.52374297124805</v>
      </c>
      <c r="R500" s="98">
        <v>266.08646408991063</v>
      </c>
      <c r="S500" s="98">
        <v>256.06878734422367</v>
      </c>
      <c r="T500" s="98">
        <v>0</v>
      </c>
      <c r="U500" s="98">
        <v>0</v>
      </c>
      <c r="V500" s="98">
        <v>315.2456550589946</v>
      </c>
      <c r="W500" s="98">
        <v>345.95412414970684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230.60720792213513</v>
      </c>
      <c r="D501" s="98">
        <v>207.06223797133035</v>
      </c>
      <c r="E501" s="98">
        <v>201.47321767269548</v>
      </c>
      <c r="F501" s="98">
        <v>216.89922415291355</v>
      </c>
      <c r="G501" s="98">
        <v>228.90724606386956</v>
      </c>
      <c r="H501" s="98">
        <v>209.67446567029242</v>
      </c>
      <c r="I501" s="98">
        <v>213.20475245669448</v>
      </c>
      <c r="J501" s="98">
        <v>203.17108120770803</v>
      </c>
      <c r="K501" s="98">
        <v>189.69608922639659</v>
      </c>
      <c r="L501" s="98">
        <v>166.21245222994901</v>
      </c>
      <c r="M501" s="98">
        <v>179.96694251673605</v>
      </c>
      <c r="N501" s="98">
        <v>184.6507189099373</v>
      </c>
      <c r="O501" s="98">
        <v>185.86651472264279</v>
      </c>
      <c r="P501" s="98">
        <v>0</v>
      </c>
      <c r="Q501" s="98">
        <v>224.32999327014539</v>
      </c>
      <c r="R501" s="98">
        <v>255.8650423127304</v>
      </c>
      <c r="S501" s="98">
        <v>288.11272817747624</v>
      </c>
      <c r="T501" s="98">
        <v>0</v>
      </c>
      <c r="U501" s="98">
        <v>0</v>
      </c>
      <c r="V501" s="98">
        <v>215.34098026079459</v>
      </c>
      <c r="W501" s="98">
        <v>437.07481604452772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216.18267427025333</v>
      </c>
      <c r="D502" s="33">
        <v>194.98091159052416</v>
      </c>
      <c r="E502" s="33">
        <v>217.06518532576541</v>
      </c>
      <c r="F502" s="33">
        <v>229.2982000272778</v>
      </c>
      <c r="G502" s="33">
        <v>223.78950893371049</v>
      </c>
      <c r="H502" s="33">
        <v>200.82019719274297</v>
      </c>
      <c r="I502" s="33">
        <v>227.06776855967397</v>
      </c>
      <c r="J502" s="33">
        <v>191.25655176831845</v>
      </c>
      <c r="K502" s="33">
        <v>177.88619944941544</v>
      </c>
      <c r="L502" s="33">
        <v>159.42816821690371</v>
      </c>
      <c r="M502" s="33">
        <v>180.06380687606844</v>
      </c>
      <c r="N502" s="33">
        <v>186.79533484624403</v>
      </c>
      <c r="O502" s="33">
        <v>182.25094182471545</v>
      </c>
      <c r="P502" s="33">
        <v>0</v>
      </c>
      <c r="Q502" s="33">
        <v>225.86828112951619</v>
      </c>
      <c r="R502" s="33">
        <v>232.09998520078301</v>
      </c>
      <c r="S502" s="33">
        <v>280.38573314484506</v>
      </c>
      <c r="T502" s="33">
        <v>0</v>
      </c>
      <c r="U502" s="33">
        <v>0</v>
      </c>
      <c r="V502" s="33">
        <v>311.79941805701503</v>
      </c>
      <c r="W502" s="33">
        <v>362.87290719883345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120.5674568278903</v>
      </c>
      <c r="D504" s="117">
        <f t="shared" si="254"/>
        <v>63.371377314551815</v>
      </c>
      <c r="E504" s="117">
        <f t="shared" si="254"/>
        <v>53.681825649081048</v>
      </c>
      <c r="F504" s="117">
        <f t="shared" si="254"/>
        <v>43.878501417687936</v>
      </c>
      <c r="G504" s="117">
        <f t="shared" si="254"/>
        <v>38.625347280020328</v>
      </c>
      <c r="H504" s="117">
        <f t="shared" si="254"/>
        <v>40.693305736717861</v>
      </c>
      <c r="I504" s="117">
        <f t="shared" si="254"/>
        <v>37.942603086188619</v>
      </c>
      <c r="J504" s="117">
        <f t="shared" si="254"/>
        <v>27.38247884376187</v>
      </c>
      <c r="K504" s="117">
        <f t="shared" si="254"/>
        <v>14.906867190688342</v>
      </c>
      <c r="L504" s="117">
        <f t="shared" si="254"/>
        <v>8.5181083246054108</v>
      </c>
      <c r="M504" s="117">
        <f t="shared" si="254"/>
        <v>12.327910647485803</v>
      </c>
      <c r="N504" s="117">
        <f t="shared" si="254"/>
        <v>11.592529298770675</v>
      </c>
      <c r="O504" s="117">
        <f t="shared" si="254"/>
        <v>13.977360001566094</v>
      </c>
      <c r="P504" s="117">
        <f t="shared" si="254"/>
        <v>0</v>
      </c>
      <c r="Q504" s="117">
        <f t="shared" si="254"/>
        <v>12.80346037599017</v>
      </c>
      <c r="R504" s="117">
        <f t="shared" ref="R504:V504" si="255">R505+R508+R510+R523</f>
        <v>15.505221503091509</v>
      </c>
      <c r="S504" s="117">
        <f t="shared" si="255"/>
        <v>9.6203684463301542</v>
      </c>
      <c r="T504" s="117">
        <f t="shared" si="255"/>
        <v>0</v>
      </c>
      <c r="U504" s="117">
        <f t="shared" si="255"/>
        <v>0</v>
      </c>
      <c r="V504" s="117">
        <f t="shared" si="255"/>
        <v>2.2639109448948393</v>
      </c>
      <c r="W504" s="117">
        <f t="shared" ref="W504" si="256">W505+W508+W510+W523</f>
        <v>8.0215828731066505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113.93439515090712</v>
      </c>
      <c r="D510" s="122">
        <v>58.517705087444376</v>
      </c>
      <c r="E510" s="122">
        <v>50.903398001546662</v>
      </c>
      <c r="F510" s="122">
        <v>38.899419486352095</v>
      </c>
      <c r="G510" s="122">
        <v>32.363296842667467</v>
      </c>
      <c r="H510" s="122">
        <v>34.469390137259381</v>
      </c>
      <c r="I510" s="122">
        <v>31.701834238029878</v>
      </c>
      <c r="J510" s="122">
        <v>20.639719398117084</v>
      </c>
      <c r="K510" s="122">
        <v>10.777597555085663</v>
      </c>
      <c r="L510" s="122">
        <v>5.7072403803475282</v>
      </c>
      <c r="M510" s="122">
        <v>9.4331365505460489</v>
      </c>
      <c r="N510" s="122">
        <v>8.8117318009985048</v>
      </c>
      <c r="O510" s="122">
        <v>11.354558702259469</v>
      </c>
      <c r="P510" s="122">
        <v>0</v>
      </c>
      <c r="Q510" s="122">
        <v>9.8970172904025144</v>
      </c>
      <c r="R510" s="122">
        <v>13.137179925749249</v>
      </c>
      <c r="S510" s="122">
        <v>8.3455488787473406</v>
      </c>
      <c r="T510" s="122">
        <v>0</v>
      </c>
      <c r="U510" s="122">
        <v>0</v>
      </c>
      <c r="V510" s="122">
        <v>0</v>
      </c>
      <c r="W510" s="122">
        <v>0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289.64045032339038</v>
      </c>
      <c r="D515" s="101">
        <v>285.92195143991813</v>
      </c>
      <c r="E515" s="101">
        <v>277.48202876130466</v>
      </c>
      <c r="F515" s="101">
        <v>273.01099926266966</v>
      </c>
      <c r="G515" s="101">
        <v>273.76165853797397</v>
      </c>
      <c r="H515" s="101">
        <v>274.63719493146124</v>
      </c>
      <c r="I515" s="101">
        <v>275.82246924285892</v>
      </c>
      <c r="J515" s="101">
        <v>262.48459253350376</v>
      </c>
      <c r="K515" s="101">
        <v>258.600965481765</v>
      </c>
      <c r="L515" s="101">
        <v>246.40870453805221</v>
      </c>
      <c r="M515" s="101">
        <v>237.9634858224168</v>
      </c>
      <c r="N515" s="101">
        <v>225.92621516690934</v>
      </c>
      <c r="O515" s="101">
        <v>218.89065942689089</v>
      </c>
      <c r="P515" s="101">
        <v>0</v>
      </c>
      <c r="Q515" s="101">
        <v>224.85653301839733</v>
      </c>
      <c r="R515" s="101">
        <v>228.37335840678659</v>
      </c>
      <c r="S515" s="101">
        <v>264.20250792455397</v>
      </c>
      <c r="T515" s="101">
        <v>0</v>
      </c>
      <c r="U515" s="101">
        <v>0</v>
      </c>
      <c r="V515" s="101">
        <v>0</v>
      </c>
      <c r="W515" s="101">
        <v>0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88.146558136653809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88.146558136653809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6.6330616769831705</v>
      </c>
      <c r="D523" s="122">
        <v>4.8536722271074382</v>
      </c>
      <c r="E523" s="122">
        <v>2.7784276475343836</v>
      </c>
      <c r="F523" s="122">
        <v>4.9790819313358394</v>
      </c>
      <c r="G523" s="122">
        <v>6.26205043735286</v>
      </c>
      <c r="H523" s="122">
        <v>6.2239155994584765</v>
      </c>
      <c r="I523" s="122">
        <v>6.2407688481587407</v>
      </c>
      <c r="J523" s="122">
        <v>6.7427594456447855</v>
      </c>
      <c r="K523" s="122">
        <v>4.1292696356026788</v>
      </c>
      <c r="L523" s="122">
        <v>2.810867944257883</v>
      </c>
      <c r="M523" s="122">
        <v>2.8947740969397535</v>
      </c>
      <c r="N523" s="122">
        <v>2.7807974977721703</v>
      </c>
      <c r="O523" s="122">
        <v>2.6228012993066256</v>
      </c>
      <c r="P523" s="122">
        <v>0</v>
      </c>
      <c r="Q523" s="122">
        <v>2.9064430855876551</v>
      </c>
      <c r="R523" s="122">
        <v>2.3680415773422596</v>
      </c>
      <c r="S523" s="122">
        <v>1.2748195675828131</v>
      </c>
      <c r="T523" s="122">
        <v>0</v>
      </c>
      <c r="U523" s="122">
        <v>0</v>
      </c>
      <c r="V523" s="122">
        <v>2.2639109448948393</v>
      </c>
      <c r="W523" s="122">
        <v>8.0215828731066505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88.861969132917395</v>
      </c>
      <c r="D525" s="98">
        <v>79.724148070786015</v>
      </c>
      <c r="E525" s="98">
        <v>77.509959520187152</v>
      </c>
      <c r="F525" s="98">
        <v>83.377784271229103</v>
      </c>
      <c r="G525" s="98">
        <v>87.924300018342194</v>
      </c>
      <c r="H525" s="98">
        <v>80.474136785980647</v>
      </c>
      <c r="I525" s="98">
        <v>81.766308712542568</v>
      </c>
      <c r="J525" s="98">
        <v>77.860175950958592</v>
      </c>
      <c r="K525" s="98">
        <v>72.644111409805134</v>
      </c>
      <c r="L525" s="98">
        <v>63.607391024855303</v>
      </c>
      <c r="M525" s="98">
        <v>68.84564583604535</v>
      </c>
      <c r="N525" s="98">
        <v>70.637406068409007</v>
      </c>
      <c r="O525" s="98">
        <v>71.102503973390554</v>
      </c>
      <c r="P525" s="98">
        <v>0</v>
      </c>
      <c r="Q525" s="98">
        <v>85.816556369193393</v>
      </c>
      <c r="R525" s="98">
        <v>97.652512758921162</v>
      </c>
      <c r="S525" s="98">
        <v>109.54342427158029</v>
      </c>
      <c r="T525" s="98">
        <v>0</v>
      </c>
      <c r="U525" s="98">
        <v>0</v>
      </c>
      <c r="V525" s="98">
        <v>80.803326502888027</v>
      </c>
      <c r="W525" s="98">
        <v>163.36913851425658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281.38059704458311</v>
      </c>
      <c r="D528" s="118">
        <f t="shared" si="261"/>
        <v>199.61483029272296</v>
      </c>
      <c r="E528" s="118">
        <f t="shared" si="261"/>
        <v>167.87288214347481</v>
      </c>
      <c r="F528" s="118">
        <f t="shared" si="261"/>
        <v>183.38795979116995</v>
      </c>
      <c r="G528" s="118">
        <f t="shared" si="261"/>
        <v>169.13841525183716</v>
      </c>
      <c r="H528" s="118">
        <f t="shared" si="261"/>
        <v>112.57616634204484</v>
      </c>
      <c r="I528" s="118">
        <f t="shared" si="261"/>
        <v>136.52010349131277</v>
      </c>
      <c r="J528" s="118">
        <f t="shared" si="261"/>
        <v>60.799315507889155</v>
      </c>
      <c r="K528" s="118">
        <f t="shared" si="261"/>
        <v>35.379726282695557</v>
      </c>
      <c r="L528" s="118">
        <f t="shared" si="261"/>
        <v>221.0817280995671</v>
      </c>
      <c r="M528" s="118">
        <f t="shared" si="261"/>
        <v>177.7140265084827</v>
      </c>
      <c r="N528" s="118">
        <f t="shared" si="261"/>
        <v>173.56057583556213</v>
      </c>
      <c r="O528" s="118">
        <f t="shared" si="261"/>
        <v>158.04169332748555</v>
      </c>
      <c r="P528" s="118">
        <f t="shared" si="261"/>
        <v>0</v>
      </c>
      <c r="Q528" s="118">
        <f t="shared" si="261"/>
        <v>126.20555568958548</v>
      </c>
      <c r="R528" s="118">
        <f t="shared" ref="R528:V528" si="262">R529+R532+R534+R547</f>
        <v>132.20751421791201</v>
      </c>
      <c r="S528" s="118">
        <f t="shared" si="262"/>
        <v>123.80017813517007</v>
      </c>
      <c r="T528" s="118">
        <f t="shared" si="262"/>
        <v>0</v>
      </c>
      <c r="U528" s="118">
        <f t="shared" si="262"/>
        <v>0</v>
      </c>
      <c r="V528" s="118">
        <f t="shared" si="262"/>
        <v>101.60746035503506</v>
      </c>
      <c r="W528" s="118">
        <f t="shared" ref="W528" si="263">W529+W532+W534+W547</f>
        <v>105.99118427298197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264.77493129584639</v>
      </c>
      <c r="D529" s="123">
        <f t="shared" si="264"/>
        <v>183.73627363577273</v>
      </c>
      <c r="E529" s="123">
        <f t="shared" si="264"/>
        <v>151.4955057750845</v>
      </c>
      <c r="F529" s="123">
        <f t="shared" si="264"/>
        <v>167.24851198207418</v>
      </c>
      <c r="G529" s="123">
        <f t="shared" si="264"/>
        <v>153.09706008162124</v>
      </c>
      <c r="H529" s="123">
        <f t="shared" si="264"/>
        <v>96.77293368203928</v>
      </c>
      <c r="I529" s="123">
        <f t="shared" si="264"/>
        <v>119.30575833711198</v>
      </c>
      <c r="J529" s="123">
        <f t="shared" si="264"/>
        <v>45.432748876198055</v>
      </c>
      <c r="K529" s="123">
        <f t="shared" si="264"/>
        <v>22.753859971326818</v>
      </c>
      <c r="L529" s="123">
        <f t="shared" si="264"/>
        <v>210.76823875054811</v>
      </c>
      <c r="M529" s="123">
        <f t="shared" si="264"/>
        <v>165.40701243688943</v>
      </c>
      <c r="N529" s="123">
        <f t="shared" si="264"/>
        <v>160.01583091940574</v>
      </c>
      <c r="O529" s="123">
        <f t="shared" si="264"/>
        <v>142.69950551080126</v>
      </c>
      <c r="P529" s="123">
        <f t="shared" si="264"/>
        <v>0</v>
      </c>
      <c r="Q529" s="123">
        <f t="shared" si="264"/>
        <v>108.73088002757333</v>
      </c>
      <c r="R529" s="123">
        <f t="shared" ref="R529:V529" si="265">SUM(R530:R531)</f>
        <v>114.80555660099918</v>
      </c>
      <c r="S529" s="123">
        <f t="shared" si="265"/>
        <v>106.25344139078911</v>
      </c>
      <c r="T529" s="123">
        <f t="shared" si="265"/>
        <v>0</v>
      </c>
      <c r="U529" s="123">
        <f t="shared" si="265"/>
        <v>0</v>
      </c>
      <c r="V529" s="123">
        <f t="shared" si="265"/>
        <v>78.595609166535212</v>
      </c>
      <c r="W529" s="123">
        <f t="shared" ref="W529" si="266">SUM(W530:W531)</f>
        <v>80.722866917524911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263.51707199906559</v>
      </c>
      <c r="D530" s="99">
        <v>182.86695782414216</v>
      </c>
      <c r="E530" s="99">
        <v>150.77726874724479</v>
      </c>
      <c r="F530" s="99">
        <v>166.4548895221032</v>
      </c>
      <c r="G530" s="99">
        <v>152.36989834605779</v>
      </c>
      <c r="H530" s="99">
        <v>96.314979888648821</v>
      </c>
      <c r="I530" s="99">
        <v>118.74118218158739</v>
      </c>
      <c r="J530" s="99">
        <v>45.217050807903163</v>
      </c>
      <c r="K530" s="99">
        <v>22.645318069680453</v>
      </c>
      <c r="L530" s="99">
        <v>209.78974536713565</v>
      </c>
      <c r="M530" s="99">
        <v>164.63662126896409</v>
      </c>
      <c r="N530" s="99">
        <v>159.27511048785584</v>
      </c>
      <c r="O530" s="99">
        <v>142.0302491984113</v>
      </c>
      <c r="P530" s="99">
        <v>0</v>
      </c>
      <c r="Q530" s="99">
        <v>108.22479971300606</v>
      </c>
      <c r="R530" s="99">
        <v>114.26813229522014</v>
      </c>
      <c r="S530" s="99">
        <v>105.74479490661227</v>
      </c>
      <c r="T530" s="99">
        <v>0</v>
      </c>
      <c r="U530" s="99">
        <v>0</v>
      </c>
      <c r="V530" s="99">
        <v>78.193994711249005</v>
      </c>
      <c r="W530" s="99">
        <v>80.318457096587267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1.25785929678077</v>
      </c>
      <c r="D531" s="99">
        <v>0.86931581163058269</v>
      </c>
      <c r="E531" s="99">
        <v>0.71823702783970234</v>
      </c>
      <c r="F531" s="99">
        <v>0.79362245997097802</v>
      </c>
      <c r="G531" s="99">
        <v>0.72716173556343122</v>
      </c>
      <c r="H531" s="99">
        <v>0.45795379339046294</v>
      </c>
      <c r="I531" s="99">
        <v>0.5645761555245844</v>
      </c>
      <c r="J531" s="99">
        <v>0.21569806829489158</v>
      </c>
      <c r="K531" s="99">
        <v>0.10854190164636528</v>
      </c>
      <c r="L531" s="99">
        <v>0.97849338341245928</v>
      </c>
      <c r="M531" s="99">
        <v>0.77039116792533324</v>
      </c>
      <c r="N531" s="99">
        <v>0.7407204315499023</v>
      </c>
      <c r="O531" s="99">
        <v>0.66925631238996519</v>
      </c>
      <c r="P531" s="99">
        <v>0</v>
      </c>
      <c r="Q531" s="99">
        <v>0.5060803145672722</v>
      </c>
      <c r="R531" s="99">
        <v>0.53742430577904465</v>
      </c>
      <c r="S531" s="99">
        <v>0.50864648417683656</v>
      </c>
      <c r="T531" s="99">
        <v>0</v>
      </c>
      <c r="U531" s="99">
        <v>0</v>
      </c>
      <c r="V531" s="99">
        <v>0.40161445528620054</v>
      </c>
      <c r="W531" s="99">
        <v>0.40440982093764716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6.817526527461823E-2</v>
      </c>
      <c r="D532" s="123">
        <f t="shared" si="267"/>
        <v>0.11061639903798304</v>
      </c>
      <c r="E532" s="123">
        <f t="shared" si="267"/>
        <v>0.15580163026852806</v>
      </c>
      <c r="F532" s="123">
        <f t="shared" si="267"/>
        <v>0.14044132625754333</v>
      </c>
      <c r="G532" s="123">
        <f t="shared" si="267"/>
        <v>0.16098057410126793</v>
      </c>
      <c r="H532" s="123">
        <f t="shared" si="267"/>
        <v>0.12917104834432336</v>
      </c>
      <c r="I532" s="123">
        <f t="shared" si="267"/>
        <v>0.19980305634169751</v>
      </c>
      <c r="J532" s="123">
        <f t="shared" si="267"/>
        <v>0.1536676274269308</v>
      </c>
      <c r="K532" s="123">
        <f t="shared" si="267"/>
        <v>0.21810575089219594</v>
      </c>
      <c r="L532" s="123">
        <f t="shared" si="267"/>
        <v>0.17362075383076733</v>
      </c>
      <c r="M532" s="123">
        <f t="shared" si="267"/>
        <v>6.1864090341110366E-2</v>
      </c>
      <c r="N532" s="123">
        <f t="shared" si="267"/>
        <v>0.29188483440435803</v>
      </c>
      <c r="O532" s="123">
        <f t="shared" si="267"/>
        <v>0.14970187647404348</v>
      </c>
      <c r="P532" s="123">
        <f t="shared" si="267"/>
        <v>0</v>
      </c>
      <c r="Q532" s="123">
        <f t="shared" si="267"/>
        <v>0.28644968815161442</v>
      </c>
      <c r="R532" s="123">
        <f t="shared" si="267"/>
        <v>0.25500977127893903</v>
      </c>
      <c r="S532" s="123">
        <f t="shared" si="267"/>
        <v>0.18671508137109991</v>
      </c>
      <c r="T532" s="123">
        <f t="shared" si="267"/>
        <v>0</v>
      </c>
      <c r="U532" s="123">
        <f t="shared" si="267"/>
        <v>0</v>
      </c>
      <c r="V532" s="123">
        <f t="shared" si="267"/>
        <v>0.16985765570696174</v>
      </c>
      <c r="W532" s="123">
        <f t="shared" si="267"/>
        <v>8.2679018535936705E-2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6.817526527461823E-2</v>
      </c>
      <c r="D533" s="99">
        <f>RES_hhdet_in_fecs!D86</f>
        <v>0.11061639903798304</v>
      </c>
      <c r="E533" s="99">
        <f>RES_hhdet_in_fecs!E86</f>
        <v>0.15580163026852806</v>
      </c>
      <c r="F533" s="99">
        <f>RES_hhdet_in_fecs!F86</f>
        <v>0.14044132625754333</v>
      </c>
      <c r="G533" s="99">
        <f>RES_hhdet_in_fecs!G86</f>
        <v>0.16098057410126793</v>
      </c>
      <c r="H533" s="99">
        <f>RES_hhdet_in_fecs!H86</f>
        <v>0.12917104834432336</v>
      </c>
      <c r="I533" s="99">
        <f>RES_hhdet_in_fecs!I86</f>
        <v>0.19980305634169751</v>
      </c>
      <c r="J533" s="99">
        <f>RES_hhdet_in_fecs!J86</f>
        <v>0.1536676274269308</v>
      </c>
      <c r="K533" s="99">
        <f>RES_hhdet_in_fecs!K86</f>
        <v>0.21810575089219594</v>
      </c>
      <c r="L533" s="99">
        <f>RES_hhdet_in_fecs!L86</f>
        <v>0.17362075383076733</v>
      </c>
      <c r="M533" s="99">
        <f>RES_hhdet_in_fecs!M86</f>
        <v>6.1864090341110366E-2</v>
      </c>
      <c r="N533" s="99">
        <f>RES_hhdet_in_fecs!N86</f>
        <v>0.29188483440435803</v>
      </c>
      <c r="O533" s="99">
        <f>RES_hhdet_in_fecs!O86</f>
        <v>0.14970187647404348</v>
      </c>
      <c r="P533" s="99">
        <f>RES_hhdet_in_fecs!P86</f>
        <v>0</v>
      </c>
      <c r="Q533" s="99">
        <f>RES_hhdet_in_fecs!Q86</f>
        <v>0.28644968815161442</v>
      </c>
      <c r="R533" s="99">
        <f>RES_hhdet_in_fecs!R86</f>
        <v>0.25500977127893903</v>
      </c>
      <c r="S533" s="99">
        <f>RES_hhdet_in_fecs!S86</f>
        <v>0.18671508137109991</v>
      </c>
      <c r="T533" s="99">
        <f>RES_hhdet_in_fecs!T86</f>
        <v>0</v>
      </c>
      <c r="U533" s="99">
        <f>RES_hhdet_in_fecs!U86</f>
        <v>0</v>
      </c>
      <c r="V533" s="99">
        <f>RES_hhdet_in_fecs!V86</f>
        <v>0.16985765570696174</v>
      </c>
      <c r="W533" s="99">
        <f>RES_hhdet_in_fecs!W86</f>
        <v>8.2679018535936705E-2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13.128203131891013</v>
      </c>
      <c r="D534" s="123">
        <v>12.730112747631138</v>
      </c>
      <c r="E534" s="123">
        <v>12.912671306034582</v>
      </c>
      <c r="F534" s="123">
        <v>12.484368426389199</v>
      </c>
      <c r="G534" s="123">
        <v>12.424641148398941</v>
      </c>
      <c r="H534" s="123">
        <v>12.576938262451788</v>
      </c>
      <c r="I534" s="123">
        <v>13.545813088214194</v>
      </c>
      <c r="J534" s="123">
        <v>12.342876984572055</v>
      </c>
      <c r="K534" s="123">
        <v>9.8048466138582455</v>
      </c>
      <c r="L534" s="123">
        <v>7.6416894797865531</v>
      </c>
      <c r="M534" s="123">
        <v>9.4973815674067765</v>
      </c>
      <c r="N534" s="123">
        <v>10.468100976488946</v>
      </c>
      <c r="O534" s="123">
        <v>12.491724574064518</v>
      </c>
      <c r="P534" s="123">
        <v>0</v>
      </c>
      <c r="Q534" s="123">
        <v>13.903417417719567</v>
      </c>
      <c r="R534" s="123">
        <v>13.784575880617265</v>
      </c>
      <c r="S534" s="123">
        <v>13.416124340159149</v>
      </c>
      <c r="T534" s="123">
        <v>0</v>
      </c>
      <c r="U534" s="123">
        <v>0</v>
      </c>
      <c r="V534" s="123">
        <v>18.645347568158346</v>
      </c>
      <c r="W534" s="123">
        <v>20.247506134047836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18.198775862447501</v>
      </c>
      <c r="D535" s="99">
        <v>13.059407542099345</v>
      </c>
      <c r="E535" s="99">
        <v>11.414086267633648</v>
      </c>
      <c r="F535" s="99">
        <v>13.589426590438922</v>
      </c>
      <c r="G535" s="99">
        <v>13.432549199586301</v>
      </c>
      <c r="H535" s="99">
        <v>9.8921883865069926</v>
      </c>
      <c r="I535" s="99">
        <v>14.588846291971656</v>
      </c>
      <c r="J535" s="99">
        <v>8.2306571927590273</v>
      </c>
      <c r="K535" s="99">
        <v>7.9212880857394188</v>
      </c>
      <c r="L535" s="99">
        <v>10.967747831362148</v>
      </c>
      <c r="M535" s="99">
        <v>9.4762141861231317</v>
      </c>
      <c r="N535" s="99">
        <v>10.663449541274566</v>
      </c>
      <c r="O535" s="99">
        <v>10.706990834225595</v>
      </c>
      <c r="P535" s="99">
        <v>0</v>
      </c>
      <c r="Q535" s="99">
        <v>12.888497888340645</v>
      </c>
      <c r="R535" s="99">
        <v>9.4940170373055199</v>
      </c>
      <c r="S535" s="99">
        <v>9.2680075394614594</v>
      </c>
      <c r="T535" s="99">
        <v>0</v>
      </c>
      <c r="U535" s="99">
        <v>0</v>
      </c>
      <c r="V535" s="99">
        <v>18.657184948950555</v>
      </c>
      <c r="W535" s="99">
        <v>20.247506134047836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0</v>
      </c>
      <c r="L536" s="99">
        <v>8.3692038306606396</v>
      </c>
      <c r="M536" s="99">
        <v>0</v>
      </c>
      <c r="N536" s="99">
        <v>0</v>
      </c>
      <c r="O536" s="99">
        <v>0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15.310994146608794</v>
      </c>
      <c r="W536" s="99">
        <v>0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0</v>
      </c>
      <c r="L537" s="102">
        <v>3.9113301777212568</v>
      </c>
      <c r="M537" s="102">
        <v>0</v>
      </c>
      <c r="N537" s="102">
        <v>0</v>
      </c>
      <c r="O537" s="102">
        <v>0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5.670337854759631</v>
      </c>
      <c r="W537" s="102">
        <v>0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0</v>
      </c>
      <c r="L538" s="105">
        <v>4.4578736529393836</v>
      </c>
      <c r="M538" s="105">
        <v>0</v>
      </c>
      <c r="N538" s="105">
        <v>0</v>
      </c>
      <c r="O538" s="105">
        <v>0</v>
      </c>
      <c r="P538" s="105">
        <v>0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9.6406562918491616</v>
      </c>
      <c r="W538" s="105">
        <v>0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14.54630331131138</v>
      </c>
      <c r="D539" s="102">
        <v>14.349839641073521</v>
      </c>
      <c r="E539" s="102">
        <v>13.917535371704412</v>
      </c>
      <c r="F539" s="102">
        <v>13.688883272271546</v>
      </c>
      <c r="G539" s="102">
        <v>13.719824752690291</v>
      </c>
      <c r="H539" s="102">
        <v>13.760578064078279</v>
      </c>
      <c r="I539" s="102">
        <v>13.813205121781985</v>
      </c>
      <c r="J539" s="102">
        <v>13.139856848125637</v>
      </c>
      <c r="K539" s="102">
        <v>12.940941708969055</v>
      </c>
      <c r="L539" s="102">
        <v>12.324548487685577</v>
      </c>
      <c r="M539" s="102">
        <v>11.8926246962093</v>
      </c>
      <c r="N539" s="102">
        <v>11.277645161815643</v>
      </c>
      <c r="O539" s="102">
        <v>10.920633788438623</v>
      </c>
      <c r="P539" s="102">
        <v>0</v>
      </c>
      <c r="Q539" s="102">
        <v>11.210877067598393</v>
      </c>
      <c r="R539" s="102">
        <v>11.377741753459119</v>
      </c>
      <c r="S539" s="102">
        <v>13.151041133116605</v>
      </c>
      <c r="T539" s="102">
        <v>0</v>
      </c>
      <c r="U539" s="102">
        <v>0</v>
      </c>
      <c r="V539" s="102">
        <v>0</v>
      </c>
      <c r="W539" s="102">
        <v>0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8.822509968230575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4.4087993231181519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4.4137106451124239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12.04643384115867</v>
      </c>
      <c r="D543" s="102">
        <v>12.304705972136622</v>
      </c>
      <c r="E543" s="102">
        <v>12.698526352083121</v>
      </c>
      <c r="F543" s="102">
        <v>12.276207012916245</v>
      </c>
      <c r="G543" s="102">
        <v>12.244473258918847</v>
      </c>
      <c r="H543" s="102">
        <v>12.414888173893717</v>
      </c>
      <c r="I543" s="102">
        <v>13.505594176267763</v>
      </c>
      <c r="J543" s="102">
        <v>12.297455104783491</v>
      </c>
      <c r="K543" s="102">
        <v>9.6699333182738059</v>
      </c>
      <c r="L543" s="102">
        <v>8.9307389962918773</v>
      </c>
      <c r="M543" s="102">
        <v>9.5089325974433176</v>
      </c>
      <c r="N543" s="102">
        <v>10.457981208008407</v>
      </c>
      <c r="O543" s="102">
        <v>12.633256288058055</v>
      </c>
      <c r="P543" s="102">
        <v>0</v>
      </c>
      <c r="Q543" s="102">
        <v>14.067061525484604</v>
      </c>
      <c r="R543" s="102">
        <v>14.317031994402084</v>
      </c>
      <c r="S543" s="102">
        <v>14.728834736632356</v>
      </c>
      <c r="T543" s="102">
        <v>0</v>
      </c>
      <c r="U543" s="102">
        <v>0</v>
      </c>
      <c r="V543" s="102">
        <v>0</v>
      </c>
      <c r="W543" s="102">
        <v>0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0</v>
      </c>
      <c r="D544" s="105">
        <v>0</v>
      </c>
      <c r="E544" s="105">
        <v>0</v>
      </c>
      <c r="F544" s="105">
        <v>0</v>
      </c>
      <c r="G544" s="105">
        <v>0</v>
      </c>
      <c r="H544" s="105">
        <v>0</v>
      </c>
      <c r="I544" s="105">
        <v>0</v>
      </c>
      <c r="J544" s="105">
        <v>0</v>
      </c>
      <c r="K544" s="105">
        <v>0</v>
      </c>
      <c r="L544" s="105">
        <v>6.5637179292830199</v>
      </c>
      <c r="M544" s="105">
        <v>6.8492376849964121</v>
      </c>
      <c r="N544" s="105">
        <v>7.653706596044664</v>
      </c>
      <c r="O544" s="105">
        <v>9.5068804377805769</v>
      </c>
      <c r="P544" s="105">
        <v>0</v>
      </c>
      <c r="Q544" s="105">
        <v>10.672960423864728</v>
      </c>
      <c r="R544" s="105">
        <v>10.971852811095209</v>
      </c>
      <c r="S544" s="105">
        <v>11.300179978169755</v>
      </c>
      <c r="T544" s="105">
        <v>0</v>
      </c>
      <c r="U544" s="105">
        <v>0</v>
      </c>
      <c r="V544" s="105">
        <v>0</v>
      </c>
      <c r="W544" s="105">
        <v>0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0</v>
      </c>
      <c r="D545" s="99">
        <v>0</v>
      </c>
      <c r="E545" s="99">
        <v>0</v>
      </c>
      <c r="F545" s="99">
        <v>0</v>
      </c>
      <c r="G545" s="99">
        <v>0</v>
      </c>
      <c r="H545" s="99">
        <v>0</v>
      </c>
      <c r="I545" s="99">
        <v>0</v>
      </c>
      <c r="J545" s="99">
        <v>0</v>
      </c>
      <c r="K545" s="99">
        <v>0</v>
      </c>
      <c r="L545" s="99">
        <v>3.183404839565215</v>
      </c>
      <c r="M545" s="99">
        <v>2.9841350078262314</v>
      </c>
      <c r="N545" s="99">
        <v>3.4497400747711584</v>
      </c>
      <c r="O545" s="99">
        <v>4.5807525647918492</v>
      </c>
      <c r="P545" s="99">
        <v>0</v>
      </c>
      <c r="Q545" s="99">
        <v>4.5921684976101078</v>
      </c>
      <c r="R545" s="99">
        <v>4.6949256971587241</v>
      </c>
      <c r="S545" s="99">
        <v>4.4222262626771212</v>
      </c>
      <c r="T545" s="99">
        <v>0</v>
      </c>
      <c r="U545" s="99">
        <v>0</v>
      </c>
      <c r="V545" s="99">
        <v>0</v>
      </c>
      <c r="W545" s="99">
        <v>0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0</v>
      </c>
      <c r="D546" s="99">
        <v>0</v>
      </c>
      <c r="E546" s="99">
        <v>0</v>
      </c>
      <c r="F546" s="99">
        <v>0</v>
      </c>
      <c r="G546" s="99">
        <v>0</v>
      </c>
      <c r="H546" s="99">
        <v>0</v>
      </c>
      <c r="I546" s="99">
        <v>0</v>
      </c>
      <c r="J546" s="99">
        <v>0</v>
      </c>
      <c r="K546" s="99">
        <v>0</v>
      </c>
      <c r="L546" s="99">
        <v>3.380313089717804</v>
      </c>
      <c r="M546" s="99">
        <v>3.8651026771701806</v>
      </c>
      <c r="N546" s="99">
        <v>4.2039665212735038</v>
      </c>
      <c r="O546" s="99">
        <v>4.9261278729887268</v>
      </c>
      <c r="P546" s="99">
        <v>0</v>
      </c>
      <c r="Q546" s="99">
        <v>6.0807919262546211</v>
      </c>
      <c r="R546" s="99">
        <v>6.2769271139364848</v>
      </c>
      <c r="S546" s="99">
        <v>6.877953715492632</v>
      </c>
      <c r="T546" s="99">
        <v>0</v>
      </c>
      <c r="U546" s="99">
        <v>0</v>
      </c>
      <c r="V546" s="99">
        <v>0</v>
      </c>
      <c r="W546" s="99">
        <v>0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3.4092873515710762</v>
      </c>
      <c r="D547" s="123">
        <v>3.037827510281125</v>
      </c>
      <c r="E547" s="123">
        <v>3.3089034320872019</v>
      </c>
      <c r="F547" s="123">
        <v>3.5146380564490363</v>
      </c>
      <c r="G547" s="123">
        <v>3.4557334477157085</v>
      </c>
      <c r="H547" s="123">
        <v>3.0971233492094554</v>
      </c>
      <c r="I547" s="123">
        <v>3.4687290096448917</v>
      </c>
      <c r="J547" s="123">
        <v>2.8700220196921102</v>
      </c>
      <c r="K547" s="123">
        <v>2.6029139466182989</v>
      </c>
      <c r="L547" s="123">
        <v>2.4981791154016926</v>
      </c>
      <c r="M547" s="123">
        <v>2.7477684138453595</v>
      </c>
      <c r="N547" s="123">
        <v>2.7847591052630869</v>
      </c>
      <c r="O547" s="123">
        <v>2.700761366145747</v>
      </c>
      <c r="P547" s="123">
        <v>0</v>
      </c>
      <c r="Q547" s="123">
        <v>3.2848085561409568</v>
      </c>
      <c r="R547" s="123">
        <v>3.3623719650166226</v>
      </c>
      <c r="S547" s="123">
        <v>3.9438973228507201</v>
      </c>
      <c r="T547" s="123">
        <v>0</v>
      </c>
      <c r="U547" s="123">
        <v>0</v>
      </c>
      <c r="V547" s="123">
        <v>4.1966459646345369</v>
      </c>
      <c r="W547" s="123">
        <v>4.9381322028732795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5.1319576139155316</v>
      </c>
      <c r="D548" s="99">
        <v>4.0054627311417734</v>
      </c>
      <c r="E548" s="99">
        <v>3.8424935364882238</v>
      </c>
      <c r="F548" s="99">
        <v>4.6839228241650925</v>
      </c>
      <c r="G548" s="99">
        <v>4.5963095915246335</v>
      </c>
      <c r="H548" s="99">
        <v>3.3701263685555514</v>
      </c>
      <c r="I548" s="99">
        <v>4.9070749435280669</v>
      </c>
      <c r="J548" s="99">
        <v>1.1480216940135766</v>
      </c>
      <c r="K548" s="99">
        <v>0.52444061336256986</v>
      </c>
      <c r="L548" s="99">
        <v>4.2076649192683995</v>
      </c>
      <c r="M548" s="99">
        <v>3.6333793438317032</v>
      </c>
      <c r="N548" s="99">
        <v>4.2213855717843725</v>
      </c>
      <c r="O548" s="99">
        <v>3.8641108876439176</v>
      </c>
      <c r="P548" s="99">
        <v>0</v>
      </c>
      <c r="Q548" s="99">
        <v>4.3192658464885678</v>
      </c>
      <c r="R548" s="99">
        <v>5.1977935794121821</v>
      </c>
      <c r="S548" s="99">
        <v>4.9819994576497235</v>
      </c>
      <c r="T548" s="99">
        <v>0</v>
      </c>
      <c r="U548" s="99">
        <v>0</v>
      </c>
      <c r="V548" s="99">
        <v>6.0611796842904297</v>
      </c>
      <c r="W548" s="99">
        <v>6.6255923605606561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4.4628198665088838</v>
      </c>
      <c r="D549" s="99">
        <v>4.0011924043452787</v>
      </c>
      <c r="E549" s="99">
        <v>3.8876305182615662</v>
      </c>
      <c r="F549" s="99">
        <v>4.1805962377778707</v>
      </c>
      <c r="G549" s="99">
        <v>4.4064095541972694</v>
      </c>
      <c r="H549" s="99">
        <v>4.0321218750401133</v>
      </c>
      <c r="I549" s="99">
        <v>4.0948614425709682</v>
      </c>
      <c r="J549" s="99">
        <v>3.8976442628147203</v>
      </c>
      <c r="K549" s="99">
        <v>3.635265666942884</v>
      </c>
      <c r="L549" s="99">
        <v>3.1814313391674234</v>
      </c>
      <c r="M549" s="99">
        <v>3.440676728476058</v>
      </c>
      <c r="N549" s="99">
        <v>3.526034374550433</v>
      </c>
      <c r="O549" s="99">
        <v>3.5473619996733796</v>
      </c>
      <c r="P549" s="99">
        <v>0</v>
      </c>
      <c r="Q549" s="99">
        <v>4.2786342513825906</v>
      </c>
      <c r="R549" s="99">
        <v>4.8651255973926197</v>
      </c>
      <c r="S549" s="99">
        <v>5.452673745509558</v>
      </c>
      <c r="T549" s="99">
        <v>0</v>
      </c>
      <c r="U549" s="99">
        <v>0</v>
      </c>
      <c r="V549" s="99">
        <v>4.0183369076958799</v>
      </c>
      <c r="W549" s="99">
        <v>8.1186528408832999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3.2828704844694263</v>
      </c>
      <c r="D550" s="110">
        <v>2.9536124703741882</v>
      </c>
      <c r="E550" s="110">
        <v>3.2800061443500939</v>
      </c>
      <c r="F550" s="110">
        <v>3.4573095186254363</v>
      </c>
      <c r="G550" s="110">
        <v>3.3661489065248982</v>
      </c>
      <c r="H550" s="110">
        <v>3.0140355054740424</v>
      </c>
      <c r="I550" s="110">
        <v>3.399403034557698</v>
      </c>
      <c r="J550" s="110">
        <v>2.8559761091189566</v>
      </c>
      <c r="K550" s="110">
        <v>2.6492939447530448</v>
      </c>
      <c r="L550" s="110">
        <v>2.3673361052927828</v>
      </c>
      <c r="M550" s="110">
        <v>2.6626808142443412</v>
      </c>
      <c r="N550" s="110">
        <v>2.7467715207685703</v>
      </c>
      <c r="O550" s="110">
        <v>2.6625838335433691</v>
      </c>
      <c r="P550" s="110">
        <v>0</v>
      </c>
      <c r="Q550" s="110">
        <v>3.2400134450397853</v>
      </c>
      <c r="R550" s="110">
        <v>3.2829858986930378</v>
      </c>
      <c r="S550" s="110">
        <v>3.8981781843893741</v>
      </c>
      <c r="T550" s="110">
        <v>0</v>
      </c>
      <c r="U550" s="110">
        <v>0</v>
      </c>
      <c r="V550" s="110">
        <v>4.1327217457365304</v>
      </c>
      <c r="W550" s="110">
        <v>4.7592423516771687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141.40293756531864</v>
      </c>
      <c r="D552" s="118">
        <f t="shared" si="268"/>
        <v>102.68317423020422</v>
      </c>
      <c r="E552" s="118">
        <f t="shared" si="268"/>
        <v>88.306143434356997</v>
      </c>
      <c r="F552" s="118">
        <f t="shared" si="268"/>
        <v>97.999314578991317</v>
      </c>
      <c r="G552" s="118">
        <f t="shared" si="268"/>
        <v>92.074819928608051</v>
      </c>
      <c r="H552" s="118">
        <f t="shared" si="268"/>
        <v>62.618309452985223</v>
      </c>
      <c r="I552" s="118">
        <f t="shared" si="268"/>
        <v>77.178685673725553</v>
      </c>
      <c r="J552" s="118">
        <f t="shared" si="268"/>
        <v>35.371638921779912</v>
      </c>
      <c r="K552" s="118">
        <f t="shared" si="268"/>
        <v>21.357659509695086</v>
      </c>
      <c r="L552" s="118">
        <f t="shared" si="268"/>
        <v>131.10869640278949</v>
      </c>
      <c r="M552" s="118">
        <f t="shared" si="268"/>
        <v>106.24651890721411</v>
      </c>
      <c r="N552" s="118">
        <f t="shared" si="268"/>
        <v>105.69865060630009</v>
      </c>
      <c r="O552" s="118">
        <f t="shared" si="268"/>
        <v>97.144203305734337</v>
      </c>
      <c r="P552" s="118">
        <f t="shared" si="268"/>
        <v>0</v>
      </c>
      <c r="Q552" s="118">
        <f t="shared" si="268"/>
        <v>80.178083169871471</v>
      </c>
      <c r="R552" s="118">
        <f t="shared" ref="R552:V552" si="269">R553+R556+R558+R571</f>
        <v>85.320727232968878</v>
      </c>
      <c r="S552" s="118">
        <f t="shared" si="269"/>
        <v>82.002337955456895</v>
      </c>
      <c r="T552" s="118">
        <f t="shared" si="269"/>
        <v>0</v>
      </c>
      <c r="U552" s="118">
        <f t="shared" si="269"/>
        <v>0</v>
      </c>
      <c r="V552" s="118">
        <f t="shared" si="269"/>
        <v>70.886456391983273</v>
      </c>
      <c r="W552" s="118">
        <f t="shared" ref="W552" si="270">W553+W556+W558+W571</f>
        <v>74.559452228837571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131.65553975939434</v>
      </c>
      <c r="D553" s="123">
        <f t="shared" si="271"/>
        <v>93.114468686182406</v>
      </c>
      <c r="E553" s="123">
        <f t="shared" si="271"/>
        <v>78.237761138862098</v>
      </c>
      <c r="F553" s="123">
        <f t="shared" si="271"/>
        <v>88.000797883276476</v>
      </c>
      <c r="G553" s="123">
        <f t="shared" si="271"/>
        <v>82.055743145929824</v>
      </c>
      <c r="H553" s="123">
        <f t="shared" si="271"/>
        <v>52.821324009130244</v>
      </c>
      <c r="I553" s="123">
        <f t="shared" si="271"/>
        <v>66.302731349068978</v>
      </c>
      <c r="J553" s="123">
        <f t="shared" si="271"/>
        <v>25.699984404359924</v>
      </c>
      <c r="K553" s="123">
        <f t="shared" si="271"/>
        <v>13.096695552836305</v>
      </c>
      <c r="L553" s="123">
        <f t="shared" si="271"/>
        <v>123.37667902281518</v>
      </c>
      <c r="M553" s="123">
        <f t="shared" si="271"/>
        <v>98.323673052558107</v>
      </c>
      <c r="N553" s="123">
        <f t="shared" si="271"/>
        <v>96.381263580762408</v>
      </c>
      <c r="O553" s="123">
        <f t="shared" si="271"/>
        <v>86.886529512765506</v>
      </c>
      <c r="P553" s="123">
        <f t="shared" si="271"/>
        <v>0</v>
      </c>
      <c r="Q553" s="123">
        <f t="shared" si="271"/>
        <v>67.564610769552999</v>
      </c>
      <c r="R553" s="123">
        <f t="shared" ref="R553:V553" si="272">SUM(R554:R555)</f>
        <v>72.493216203152656</v>
      </c>
      <c r="S553" s="123">
        <f t="shared" si="272"/>
        <v>68.292730580687405</v>
      </c>
      <c r="T553" s="123">
        <f t="shared" si="272"/>
        <v>0</v>
      </c>
      <c r="U553" s="123">
        <f t="shared" si="272"/>
        <v>0</v>
      </c>
      <c r="V553" s="123">
        <f t="shared" si="272"/>
        <v>52.917696590768564</v>
      </c>
      <c r="W553" s="123">
        <f t="shared" ref="W553" si="273">SUM(W554:W555)</f>
        <v>54.914005926988054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130.39768046261358</v>
      </c>
      <c r="D554" s="99">
        <v>92.24515287455182</v>
      </c>
      <c r="E554" s="99">
        <v>77.519524111022392</v>
      </c>
      <c r="F554" s="99">
        <v>87.2071754233055</v>
      </c>
      <c r="G554" s="99">
        <v>81.328581410366397</v>
      </c>
      <c r="H554" s="99">
        <v>52.363370215739778</v>
      </c>
      <c r="I554" s="99">
        <v>65.738155193544387</v>
      </c>
      <c r="J554" s="99">
        <v>25.484286336065033</v>
      </c>
      <c r="K554" s="99">
        <v>12.98815365118994</v>
      </c>
      <c r="L554" s="99">
        <v>122.39818563940273</v>
      </c>
      <c r="M554" s="99">
        <v>97.553281884632767</v>
      </c>
      <c r="N554" s="99">
        <v>95.640543149212505</v>
      </c>
      <c r="O554" s="99">
        <v>86.217273200375544</v>
      </c>
      <c r="P554" s="99">
        <v>0</v>
      </c>
      <c r="Q554" s="99">
        <v>67.058530454985728</v>
      </c>
      <c r="R554" s="99">
        <v>71.955791897373615</v>
      </c>
      <c r="S554" s="99">
        <v>67.784084096510568</v>
      </c>
      <c r="T554" s="99">
        <v>0</v>
      </c>
      <c r="U554" s="99">
        <v>0</v>
      </c>
      <c r="V554" s="99">
        <v>52.516082135482364</v>
      </c>
      <c r="W554" s="99">
        <v>54.50959610605041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1.25785929678077</v>
      </c>
      <c r="D555" s="99">
        <v>0.86931581163058269</v>
      </c>
      <c r="E555" s="99">
        <v>0.71823702783970234</v>
      </c>
      <c r="F555" s="99">
        <v>0.79362245997097802</v>
      </c>
      <c r="G555" s="99">
        <v>0.72716173556343122</v>
      </c>
      <c r="H555" s="99">
        <v>0.45795379339046294</v>
      </c>
      <c r="I555" s="99">
        <v>0.5645761555245844</v>
      </c>
      <c r="J555" s="99">
        <v>0.21569806829489158</v>
      </c>
      <c r="K555" s="99">
        <v>0.10854190164636528</v>
      </c>
      <c r="L555" s="99">
        <v>0.97849338341245928</v>
      </c>
      <c r="M555" s="99">
        <v>0.77039116792533324</v>
      </c>
      <c r="N555" s="99">
        <v>0.7407204315499023</v>
      </c>
      <c r="O555" s="99">
        <v>0.66925631238996519</v>
      </c>
      <c r="P555" s="99">
        <v>0</v>
      </c>
      <c r="Q555" s="99">
        <v>0.5060803145672722</v>
      </c>
      <c r="R555" s="99">
        <v>0.53742430577904465</v>
      </c>
      <c r="S555" s="99">
        <v>0.50864648417683656</v>
      </c>
      <c r="T555" s="99">
        <v>0</v>
      </c>
      <c r="U555" s="99">
        <v>0</v>
      </c>
      <c r="V555" s="99">
        <v>0.40161445528620054</v>
      </c>
      <c r="W555" s="99">
        <v>0.40440982093764716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0.14976771938093431</v>
      </c>
      <c r="D556" s="123">
        <f t="shared" si="274"/>
        <v>0.25076457154919901</v>
      </c>
      <c r="E556" s="123">
        <f t="shared" si="274"/>
        <v>0.36424642426297477</v>
      </c>
      <c r="F556" s="123">
        <f t="shared" si="274"/>
        <v>0.33830534452269562</v>
      </c>
      <c r="G556" s="123">
        <f t="shared" si="274"/>
        <v>0.39931796232692518</v>
      </c>
      <c r="H556" s="123">
        <f t="shared" si="274"/>
        <v>0.32974713158341307</v>
      </c>
      <c r="I556" s="123">
        <f t="shared" si="274"/>
        <v>0.52464178425018293</v>
      </c>
      <c r="J556" s="123">
        <f t="shared" si="274"/>
        <v>0.41492289111921349</v>
      </c>
      <c r="K556" s="123">
        <f t="shared" si="274"/>
        <v>0.60552883927876888</v>
      </c>
      <c r="L556" s="123">
        <f t="shared" si="274"/>
        <v>0.4955913599907919</v>
      </c>
      <c r="M556" s="123">
        <f t="shared" si="274"/>
        <v>0.18236158298906482</v>
      </c>
      <c r="N556" s="123">
        <f t="shared" si="274"/>
        <v>0.89335068603669276</v>
      </c>
      <c r="O556" s="123">
        <f t="shared" si="274"/>
        <v>0.4783558513058595</v>
      </c>
      <c r="P556" s="123">
        <f t="shared" si="274"/>
        <v>0</v>
      </c>
      <c r="Q556" s="123">
        <f t="shared" si="274"/>
        <v>0.99315924601307948</v>
      </c>
      <c r="R556" s="123">
        <f t="shared" si="274"/>
        <v>0.90424608581239818</v>
      </c>
      <c r="S556" s="123">
        <f t="shared" si="274"/>
        <v>0.67378812831737234</v>
      </c>
      <c r="T556" s="123">
        <f t="shared" si="274"/>
        <v>0</v>
      </c>
      <c r="U556" s="123">
        <f t="shared" si="274"/>
        <v>0</v>
      </c>
      <c r="V556" s="123">
        <f t="shared" si="274"/>
        <v>0.63822153979908269</v>
      </c>
      <c r="W556" s="123">
        <f t="shared" si="274"/>
        <v>0.31459450864744726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0.14976771938093431</v>
      </c>
      <c r="D557" s="99">
        <f>RES_hhdet_in_tess!D86</f>
        <v>0.25076457154919901</v>
      </c>
      <c r="E557" s="99">
        <f>RES_hhdet_in_tess!E86</f>
        <v>0.36424642426297477</v>
      </c>
      <c r="F557" s="99">
        <f>RES_hhdet_in_tess!F86</f>
        <v>0.33830534452269562</v>
      </c>
      <c r="G557" s="99">
        <f>RES_hhdet_in_tess!G86</f>
        <v>0.39931796232692518</v>
      </c>
      <c r="H557" s="99">
        <f>RES_hhdet_in_tess!H86</f>
        <v>0.32974713158341307</v>
      </c>
      <c r="I557" s="99">
        <f>RES_hhdet_in_tess!I86</f>
        <v>0.52464178425018293</v>
      </c>
      <c r="J557" s="99">
        <f>RES_hhdet_in_tess!J86</f>
        <v>0.41492289111921349</v>
      </c>
      <c r="K557" s="99">
        <f>RES_hhdet_in_tess!K86</f>
        <v>0.60552883927876888</v>
      </c>
      <c r="L557" s="99">
        <f>RES_hhdet_in_tess!L86</f>
        <v>0.4955913599907919</v>
      </c>
      <c r="M557" s="99">
        <f>RES_hhdet_in_tess!M86</f>
        <v>0.18236158298906482</v>
      </c>
      <c r="N557" s="99">
        <f>RES_hhdet_in_tess!N86</f>
        <v>0.89335068603669276</v>
      </c>
      <c r="O557" s="99">
        <f>RES_hhdet_in_tess!O86</f>
        <v>0.4783558513058595</v>
      </c>
      <c r="P557" s="99">
        <f>RES_hhdet_in_tess!P86</f>
        <v>0</v>
      </c>
      <c r="Q557" s="99">
        <f>RES_hhdet_in_tess!Q86</f>
        <v>0.99315924601307948</v>
      </c>
      <c r="R557" s="99">
        <f>RES_hhdet_in_tess!R86</f>
        <v>0.90424608581239818</v>
      </c>
      <c r="S557" s="99">
        <f>RES_hhdet_in_tess!S86</f>
        <v>0.67378812831737234</v>
      </c>
      <c r="T557" s="99">
        <f>RES_hhdet_in_tess!T86</f>
        <v>0</v>
      </c>
      <c r="U557" s="99">
        <f>RES_hhdet_in_tess!U86</f>
        <v>0</v>
      </c>
      <c r="V557" s="99">
        <f>RES_hhdet_in_tess!V86</f>
        <v>0.63822153979908269</v>
      </c>
      <c r="W557" s="99">
        <f>RES_hhdet_in_tess!W86</f>
        <v>0.31459450864744726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7.1090204346915664</v>
      </c>
      <c r="D558" s="123">
        <v>7.0850651371736468</v>
      </c>
      <c r="E558" s="123">
        <v>7.240668776643294</v>
      </c>
      <c r="F558" s="123">
        <v>7.055971856569581</v>
      </c>
      <c r="G558" s="123">
        <v>7.066639094370827</v>
      </c>
      <c r="H558" s="123">
        <v>7.1779370404677243</v>
      </c>
      <c r="I558" s="123">
        <v>7.7775074908865527</v>
      </c>
      <c r="J558" s="123">
        <v>7.1375456133385278</v>
      </c>
      <c r="K558" s="123">
        <v>5.7085388334920317</v>
      </c>
      <c r="L558" s="123">
        <v>5.3896217431252174</v>
      </c>
      <c r="M558" s="123">
        <v>5.6932566211290236</v>
      </c>
      <c r="N558" s="123">
        <v>6.3052773446960186</v>
      </c>
      <c r="O558" s="123">
        <v>7.7115415811131811</v>
      </c>
      <c r="P558" s="123">
        <v>0</v>
      </c>
      <c r="Q558" s="123">
        <v>9.0633210879324348</v>
      </c>
      <c r="R558" s="123">
        <v>9.2817599233963275</v>
      </c>
      <c r="S558" s="123">
        <v>9.8714341464034838</v>
      </c>
      <c r="T558" s="123">
        <v>0</v>
      </c>
      <c r="U558" s="123">
        <v>0</v>
      </c>
      <c r="V558" s="123">
        <v>13.837429401636941</v>
      </c>
      <c r="W558" s="123">
        <v>15.194767899433765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9.49157799056945</v>
      </c>
      <c r="D559" s="99">
        <v>6.9672903653494336</v>
      </c>
      <c r="E559" s="99">
        <v>6.2272753287044198</v>
      </c>
      <c r="F559" s="99">
        <v>7.5795142451027724</v>
      </c>
      <c r="G559" s="99">
        <v>7.6567430869771806</v>
      </c>
      <c r="H559" s="99">
        <v>5.7607577849478027</v>
      </c>
      <c r="I559" s="99">
        <v>8.6767606371987718</v>
      </c>
      <c r="J559" s="99">
        <v>4.9974212600735308</v>
      </c>
      <c r="K559" s="99">
        <v>4.9077003197997913</v>
      </c>
      <c r="L559" s="99">
        <v>6.9301645958761746</v>
      </c>
      <c r="M559" s="99">
        <v>6.0951382219657404</v>
      </c>
      <c r="N559" s="99">
        <v>6.964156785408731</v>
      </c>
      <c r="O559" s="99">
        <v>7.0800598207846903</v>
      </c>
      <c r="P559" s="99">
        <v>0</v>
      </c>
      <c r="Q559" s="99">
        <v>8.724609366209231</v>
      </c>
      <c r="R559" s="99">
        <v>6.5460335539181314</v>
      </c>
      <c r="S559" s="99">
        <v>6.5206721775759817</v>
      </c>
      <c r="T559" s="99">
        <v>0</v>
      </c>
      <c r="U559" s="99">
        <v>0</v>
      </c>
      <c r="V559" s="99">
        <v>13.837398432840251</v>
      </c>
      <c r="W559" s="99">
        <v>15.194767899433765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0</v>
      </c>
      <c r="L560" s="99">
        <v>6.9293164994749477</v>
      </c>
      <c r="M560" s="99">
        <v>0</v>
      </c>
      <c r="N560" s="99">
        <v>0</v>
      </c>
      <c r="O560" s="99">
        <v>0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13.846152692287596</v>
      </c>
      <c r="W560" s="99">
        <v>0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0</v>
      </c>
      <c r="L561" s="102">
        <v>2.4714428465355636</v>
      </c>
      <c r="M561" s="102">
        <v>0</v>
      </c>
      <c r="N561" s="102">
        <v>0</v>
      </c>
      <c r="O561" s="102">
        <v>0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4.2054964004384336</v>
      </c>
      <c r="W561" s="102">
        <v>0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0</v>
      </c>
      <c r="L562" s="105">
        <v>4.4578736529393836</v>
      </c>
      <c r="M562" s="105">
        <v>0</v>
      </c>
      <c r="N562" s="105">
        <v>0</v>
      </c>
      <c r="O562" s="105">
        <v>0</v>
      </c>
      <c r="P562" s="105">
        <v>0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9.6406562918491616</v>
      </c>
      <c r="W562" s="105">
        <v>0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7.3954555431517033</v>
      </c>
      <c r="D563" s="102">
        <v>7.3419429457868377</v>
      </c>
      <c r="E563" s="102">
        <v>7.1731783575331312</v>
      </c>
      <c r="F563" s="102">
        <v>7.1078864111116324</v>
      </c>
      <c r="G563" s="102">
        <v>7.1833872698070715</v>
      </c>
      <c r="H563" s="102">
        <v>7.2704083773625969</v>
      </c>
      <c r="I563" s="102">
        <v>7.3716728711751713</v>
      </c>
      <c r="J563" s="102">
        <v>7.0949303881227985</v>
      </c>
      <c r="K563" s="102">
        <v>7.0860702498224057</v>
      </c>
      <c r="L563" s="102">
        <v>6.8599651826551407</v>
      </c>
      <c r="M563" s="102">
        <v>6.8456682161371489</v>
      </c>
      <c r="N563" s="102">
        <v>6.84916775735645</v>
      </c>
      <c r="O563" s="102">
        <v>7.1418030661835452</v>
      </c>
      <c r="P563" s="102">
        <v>0</v>
      </c>
      <c r="Q563" s="102">
        <v>8.5474520705052353</v>
      </c>
      <c r="R563" s="102">
        <v>9.0709633592792098</v>
      </c>
      <c r="S563" s="102">
        <v>10.926132878321432</v>
      </c>
      <c r="T563" s="102">
        <v>0</v>
      </c>
      <c r="U563" s="102">
        <v>0</v>
      </c>
      <c r="V563" s="102">
        <v>0</v>
      </c>
      <c r="W563" s="102">
        <v>0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6.8676918099496937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2.4539811648372716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4.4137106451124239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6.8537326051767895</v>
      </c>
      <c r="D567" s="102">
        <v>7.019558925710526</v>
      </c>
      <c r="E567" s="102">
        <v>7.2652122125530534</v>
      </c>
      <c r="F567" s="102">
        <v>7.0440750017934457</v>
      </c>
      <c r="G567" s="102">
        <v>7.0476404232478949</v>
      </c>
      <c r="H567" s="102">
        <v>7.1690354993755294</v>
      </c>
      <c r="I567" s="102">
        <v>7.8258935197018076</v>
      </c>
      <c r="J567" s="102">
        <v>7.1531595257816871</v>
      </c>
      <c r="K567" s="102">
        <v>5.6492557515564137</v>
      </c>
      <c r="L567" s="102">
        <v>5.2430310542681857</v>
      </c>
      <c r="M567" s="102">
        <v>5.6318702872364472</v>
      </c>
      <c r="N567" s="102">
        <v>6.281748577409286</v>
      </c>
      <c r="O567" s="102">
        <v>7.7489715419678769</v>
      </c>
      <c r="P567" s="102">
        <v>0</v>
      </c>
      <c r="Q567" s="102">
        <v>9.0893651744356543</v>
      </c>
      <c r="R567" s="102">
        <v>9.4174354639375171</v>
      </c>
      <c r="S567" s="102">
        <v>9.8579648986240116</v>
      </c>
      <c r="T567" s="102">
        <v>0</v>
      </c>
      <c r="U567" s="102">
        <v>0</v>
      </c>
      <c r="V567" s="102">
        <v>0</v>
      </c>
      <c r="W567" s="102">
        <v>0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0</v>
      </c>
      <c r="D568" s="105">
        <v>0</v>
      </c>
      <c r="E568" s="105">
        <v>0</v>
      </c>
      <c r="F568" s="105">
        <v>0</v>
      </c>
      <c r="G568" s="105">
        <v>0</v>
      </c>
      <c r="H568" s="105">
        <v>0</v>
      </c>
      <c r="I568" s="105">
        <v>0</v>
      </c>
      <c r="J568" s="105">
        <v>0</v>
      </c>
      <c r="K568" s="105">
        <v>0</v>
      </c>
      <c r="L568" s="105">
        <v>5.2492167089007387</v>
      </c>
      <c r="M568" s="105">
        <v>5.6325209558734484</v>
      </c>
      <c r="N568" s="105">
        <v>6.2761063899635534</v>
      </c>
      <c r="O568" s="105">
        <v>7.735864369739935</v>
      </c>
      <c r="P568" s="105">
        <v>0</v>
      </c>
      <c r="Q568" s="105">
        <v>9.047999849650683</v>
      </c>
      <c r="R568" s="105">
        <v>9.3651481766722338</v>
      </c>
      <c r="S568" s="105">
        <v>9.8377364851927016</v>
      </c>
      <c r="T568" s="105">
        <v>0</v>
      </c>
      <c r="U568" s="105">
        <v>0</v>
      </c>
      <c r="V568" s="105">
        <v>0</v>
      </c>
      <c r="W568" s="105">
        <v>0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0</v>
      </c>
      <c r="D569" s="99">
        <v>0</v>
      </c>
      <c r="E569" s="99">
        <v>0</v>
      </c>
      <c r="F569" s="99">
        <v>0</v>
      </c>
      <c r="G569" s="99">
        <v>0</v>
      </c>
      <c r="H569" s="99">
        <v>0</v>
      </c>
      <c r="I569" s="99">
        <v>0</v>
      </c>
      <c r="J569" s="99">
        <v>0</v>
      </c>
      <c r="K569" s="99">
        <v>0</v>
      </c>
      <c r="L569" s="99">
        <v>1.8689036191829349</v>
      </c>
      <c r="M569" s="99">
        <v>1.7674182787032673</v>
      </c>
      <c r="N569" s="99">
        <v>2.0721398686900478</v>
      </c>
      <c r="O569" s="99">
        <v>2.8097364967512086</v>
      </c>
      <c r="P569" s="99">
        <v>0</v>
      </c>
      <c r="Q569" s="99">
        <v>2.967207923396062</v>
      </c>
      <c r="R569" s="99">
        <v>3.0882210627357511</v>
      </c>
      <c r="S569" s="99">
        <v>2.9597827697000696</v>
      </c>
      <c r="T569" s="99">
        <v>0</v>
      </c>
      <c r="U569" s="99">
        <v>0</v>
      </c>
      <c r="V569" s="99">
        <v>0</v>
      </c>
      <c r="W569" s="99">
        <v>0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0</v>
      </c>
      <c r="D570" s="99">
        <v>0</v>
      </c>
      <c r="E570" s="99">
        <v>0</v>
      </c>
      <c r="F570" s="99">
        <v>0</v>
      </c>
      <c r="G570" s="99">
        <v>0</v>
      </c>
      <c r="H570" s="99">
        <v>0</v>
      </c>
      <c r="I570" s="99">
        <v>0</v>
      </c>
      <c r="J570" s="99">
        <v>0</v>
      </c>
      <c r="K570" s="99">
        <v>0</v>
      </c>
      <c r="L570" s="99">
        <v>3.380313089717804</v>
      </c>
      <c r="M570" s="99">
        <v>3.8651026771701806</v>
      </c>
      <c r="N570" s="99">
        <v>4.2039665212735038</v>
      </c>
      <c r="O570" s="99">
        <v>4.9261278729887268</v>
      </c>
      <c r="P570" s="99">
        <v>0</v>
      </c>
      <c r="Q570" s="99">
        <v>6.0807919262546211</v>
      </c>
      <c r="R570" s="99">
        <v>6.2769271139364848</v>
      </c>
      <c r="S570" s="99">
        <v>6.877953715492632</v>
      </c>
      <c r="T570" s="99">
        <v>0</v>
      </c>
      <c r="U570" s="99">
        <v>0</v>
      </c>
      <c r="V570" s="99">
        <v>0</v>
      </c>
      <c r="W570" s="99">
        <v>0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2.488609651851784</v>
      </c>
      <c r="D571" s="123">
        <v>2.2328758352989664</v>
      </c>
      <c r="E571" s="123">
        <v>2.4634670945886379</v>
      </c>
      <c r="F571" s="123">
        <v>2.604239494622568</v>
      </c>
      <c r="G571" s="123">
        <v>2.5531197259804785</v>
      </c>
      <c r="H571" s="123">
        <v>2.2893012718038439</v>
      </c>
      <c r="I571" s="123">
        <v>2.5738050495198488</v>
      </c>
      <c r="J571" s="123">
        <v>2.1191860129622442</v>
      </c>
      <c r="K571" s="123">
        <v>1.9468962840879802</v>
      </c>
      <c r="L571" s="123">
        <v>1.8468042768583064</v>
      </c>
      <c r="M571" s="123">
        <v>2.0472276505379194</v>
      </c>
      <c r="N571" s="123">
        <v>2.1187589948049617</v>
      </c>
      <c r="O571" s="123">
        <v>2.0677763605497894</v>
      </c>
      <c r="P571" s="123">
        <v>0</v>
      </c>
      <c r="Q571" s="123">
        <v>2.5569920663729615</v>
      </c>
      <c r="R571" s="123">
        <v>2.6415050206074979</v>
      </c>
      <c r="S571" s="123">
        <v>3.1643851000486332</v>
      </c>
      <c r="T571" s="123">
        <v>0</v>
      </c>
      <c r="U571" s="123">
        <v>0</v>
      </c>
      <c r="V571" s="123">
        <v>3.4931088597786872</v>
      </c>
      <c r="W571" s="123">
        <v>4.1360838937682969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2.9497712278956771</v>
      </c>
      <c r="D572" s="99">
        <v>2.3038270562257814</v>
      </c>
      <c r="E572" s="99">
        <v>2.2115558980286729</v>
      </c>
      <c r="F572" s="99">
        <v>2.6976235924993417</v>
      </c>
      <c r="G572" s="99">
        <v>2.6488890464136214</v>
      </c>
      <c r="H572" s="99">
        <v>1.9434795849627153</v>
      </c>
      <c r="I572" s="99">
        <v>2.8315969447632168</v>
      </c>
      <c r="J572" s="99">
        <v>0.66286668356612433</v>
      </c>
      <c r="K572" s="99">
        <v>0.30299078872380114</v>
      </c>
      <c r="L572" s="99">
        <v>2.4323171918786821</v>
      </c>
      <c r="M572" s="99">
        <v>2.1009808939188601</v>
      </c>
      <c r="N572" s="99">
        <v>2.440992143372112</v>
      </c>
      <c r="O572" s="99">
        <v>2.2344000938702315</v>
      </c>
      <c r="P572" s="99">
        <v>0</v>
      </c>
      <c r="Q572" s="99">
        <v>2.4975908542648138</v>
      </c>
      <c r="R572" s="99">
        <v>3.0113780186456443</v>
      </c>
      <c r="S572" s="99">
        <v>2.895420901340755</v>
      </c>
      <c r="T572" s="99">
        <v>0</v>
      </c>
      <c r="U572" s="99">
        <v>0</v>
      </c>
      <c r="V572" s="99">
        <v>3.561214030241449</v>
      </c>
      <c r="W572" s="99">
        <v>3.9053892313266325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2.6308625724191286</v>
      </c>
      <c r="D573" s="99">
        <v>2.3606538633886247</v>
      </c>
      <c r="E573" s="99">
        <v>2.2954966068578488</v>
      </c>
      <c r="F573" s="99">
        <v>2.4704594750280622</v>
      </c>
      <c r="G573" s="99">
        <v>2.6059575757182043</v>
      </c>
      <c r="H573" s="99">
        <v>2.3864631280854742</v>
      </c>
      <c r="I573" s="99">
        <v>2.4254568909502923</v>
      </c>
      <c r="J573" s="99">
        <v>2.3103648554688925</v>
      </c>
      <c r="K573" s="99">
        <v>2.1563833833323671</v>
      </c>
      <c r="L573" s="99">
        <v>1.8884713009483243</v>
      </c>
      <c r="M573" s="99">
        <v>2.0431111322005271</v>
      </c>
      <c r="N573" s="99">
        <v>2.0937974275649367</v>
      </c>
      <c r="O573" s="99">
        <v>2.1064620025165604</v>
      </c>
      <c r="P573" s="99">
        <v>0</v>
      </c>
      <c r="Q573" s="99">
        <v>2.5406993912753078</v>
      </c>
      <c r="R573" s="99">
        <v>2.8956992111407809</v>
      </c>
      <c r="S573" s="99">
        <v>3.2577481377532291</v>
      </c>
      <c r="T573" s="99">
        <v>0</v>
      </c>
      <c r="U573" s="99">
        <v>0</v>
      </c>
      <c r="V573" s="99">
        <v>2.4326277234405551</v>
      </c>
      <c r="W573" s="99">
        <v>4.9340278398465047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2.4663015161916513</v>
      </c>
      <c r="D574" s="110">
        <v>2.2229183203213374</v>
      </c>
      <c r="E574" s="110">
        <v>2.4731445803964678</v>
      </c>
      <c r="F574" s="110">
        <v>2.611682513280484</v>
      </c>
      <c r="G574" s="110">
        <v>2.5476955238426111</v>
      </c>
      <c r="H574" s="110">
        <v>2.2856860249685491</v>
      </c>
      <c r="I574" s="110">
        <v>2.5831651387678738</v>
      </c>
      <c r="J574" s="110">
        <v>2.174878496275511</v>
      </c>
      <c r="K574" s="110">
        <v>2.0221336464088226</v>
      </c>
      <c r="L574" s="110">
        <v>1.8113896774945428</v>
      </c>
      <c r="M574" s="110">
        <v>2.0442108044408727</v>
      </c>
      <c r="N574" s="110">
        <v>2.1181157262266601</v>
      </c>
      <c r="O574" s="110">
        <v>2.0654859991833208</v>
      </c>
      <c r="P574" s="110">
        <v>0</v>
      </c>
      <c r="Q574" s="110">
        <v>2.5581216136493041</v>
      </c>
      <c r="R574" s="110">
        <v>2.6267431376195263</v>
      </c>
      <c r="S574" s="110">
        <v>3.1703774622637502</v>
      </c>
      <c r="T574" s="110">
        <v>0</v>
      </c>
      <c r="U574" s="110">
        <v>0</v>
      </c>
      <c r="V574" s="110">
        <v>3.5222831604069698</v>
      </c>
      <c r="W574" s="110">
        <v>4.0963811245136545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1.3754835006170214</v>
      </c>
      <c r="D576" s="118">
        <f t="shared" si="275"/>
        <v>0.72247787984677425</v>
      </c>
      <c r="E576" s="118">
        <f t="shared" si="275"/>
        <v>0.61162694501454007</v>
      </c>
      <c r="F576" s="118">
        <f t="shared" si="275"/>
        <v>0.49977154137230834</v>
      </c>
      <c r="G576" s="118">
        <f t="shared" si="275"/>
        <v>0.43972402835614266</v>
      </c>
      <c r="H576" s="118">
        <f t="shared" si="275"/>
        <v>0.46316118364786496</v>
      </c>
      <c r="I576" s="118">
        <f t="shared" si="275"/>
        <v>0.43164210485730381</v>
      </c>
      <c r="J576" s="118">
        <f t="shared" si="275"/>
        <v>0.31138051931500854</v>
      </c>
      <c r="K576" s="118">
        <f t="shared" si="275"/>
        <v>0.1694548413656477</v>
      </c>
      <c r="L576" s="118">
        <f t="shared" si="275"/>
        <v>9.6780974551363003E-2</v>
      </c>
      <c r="M576" s="118">
        <f t="shared" si="275"/>
        <v>0.13995510024464275</v>
      </c>
      <c r="N576" s="118">
        <f t="shared" si="275"/>
        <v>0.13145038463985603</v>
      </c>
      <c r="O576" s="118">
        <f t="shared" si="275"/>
        <v>0.15840818763255687</v>
      </c>
      <c r="P576" s="118">
        <f t="shared" si="275"/>
        <v>0</v>
      </c>
      <c r="Q576" s="118">
        <f t="shared" si="275"/>
        <v>0.14500844719556688</v>
      </c>
      <c r="R576" s="118">
        <f t="shared" ref="R576:V576" si="276">R577+R580+R582+R595</f>
        <v>0.17547710804584291</v>
      </c>
      <c r="S576" s="118">
        <f t="shared" si="276"/>
        <v>0.10877942668060893</v>
      </c>
      <c r="T576" s="118">
        <f t="shared" si="276"/>
        <v>0</v>
      </c>
      <c r="U576" s="118">
        <f t="shared" si="276"/>
        <v>0</v>
      </c>
      <c r="V576" s="118">
        <f t="shared" si="276"/>
        <v>2.5574567930739332E-2</v>
      </c>
      <c r="W576" s="118">
        <f t="shared" ref="W576" si="277">W577+W580+W582+W595</f>
        <v>9.0553634669978275E-2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1.2998107848170237</v>
      </c>
      <c r="D582" s="123">
        <v>0.66714263278869079</v>
      </c>
      <c r="E582" s="123">
        <v>0.57997077100298278</v>
      </c>
      <c r="F582" s="123">
        <v>0.44306031899588466</v>
      </c>
      <c r="G582" s="123">
        <v>0.36843472643428055</v>
      </c>
      <c r="H582" s="123">
        <v>0.39232210916666499</v>
      </c>
      <c r="I582" s="123">
        <v>0.36064595850888193</v>
      </c>
      <c r="J582" s="123">
        <v>0.23470506747660186</v>
      </c>
      <c r="K582" s="123">
        <v>0.12251508386286906</v>
      </c>
      <c r="L582" s="123">
        <v>6.4844477783101248E-2</v>
      </c>
      <c r="M582" s="123">
        <v>0.10709159153601792</v>
      </c>
      <c r="N582" s="123">
        <v>9.9918275359229577E-2</v>
      </c>
      <c r="O582" s="123">
        <v>0.12868346133968567</v>
      </c>
      <c r="P582" s="123">
        <v>0</v>
      </c>
      <c r="Q582" s="123">
        <v>0.1120908775443417</v>
      </c>
      <c r="R582" s="123">
        <v>0.14867729176192307</v>
      </c>
      <c r="S582" s="123">
        <v>9.436478731866435E-2</v>
      </c>
      <c r="T582" s="123">
        <v>0</v>
      </c>
      <c r="U582" s="123">
        <v>0</v>
      </c>
      <c r="V582" s="123">
        <v>0</v>
      </c>
      <c r="W582" s="123">
        <v>0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3.3043382601974938</v>
      </c>
      <c r="D587" s="102">
        <v>3.2597095728662615</v>
      </c>
      <c r="E587" s="102">
        <v>3.1615073350363745</v>
      </c>
      <c r="F587" s="102">
        <v>3.1095667241292051</v>
      </c>
      <c r="G587" s="102">
        <v>3.1165953908211272</v>
      </c>
      <c r="H587" s="102">
        <v>3.1258529130360229</v>
      </c>
      <c r="I587" s="102">
        <v>3.1378076754639963</v>
      </c>
      <c r="J587" s="102">
        <v>2.9848498816202205</v>
      </c>
      <c r="K587" s="102">
        <v>2.9396643186094109</v>
      </c>
      <c r="L587" s="102">
        <v>2.7996444344626554</v>
      </c>
      <c r="M587" s="102">
        <v>2.701528625990905</v>
      </c>
      <c r="N587" s="102">
        <v>2.5618298749580415</v>
      </c>
      <c r="O587" s="102">
        <v>2.4807311713817182</v>
      </c>
      <c r="P587" s="102">
        <v>0</v>
      </c>
      <c r="Q587" s="102">
        <v>2.5466628346756512</v>
      </c>
      <c r="R587" s="102">
        <v>2.584567816715774</v>
      </c>
      <c r="S587" s="102">
        <v>2.9873905037987685</v>
      </c>
      <c r="T587" s="102">
        <v>0</v>
      </c>
      <c r="U587" s="102">
        <v>0</v>
      </c>
      <c r="V587" s="102">
        <v>0</v>
      </c>
      <c r="W587" s="102">
        <v>0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1.0015028542395195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1.0015028542395195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7.5672715799997584E-2</v>
      </c>
      <c r="D595" s="123">
        <v>5.53352470580835E-2</v>
      </c>
      <c r="E595" s="123">
        <v>3.165617401155732E-2</v>
      </c>
      <c r="F595" s="123">
        <v>5.6711222376423683E-2</v>
      </c>
      <c r="G595" s="123">
        <v>7.1289301921862114E-2</v>
      </c>
      <c r="H595" s="123">
        <v>7.0839074481199998E-2</v>
      </c>
      <c r="I595" s="123">
        <v>7.0996146348421857E-2</v>
      </c>
      <c r="J595" s="123">
        <v>7.6675451838406655E-2</v>
      </c>
      <c r="K595" s="123">
        <v>4.6939757502778637E-2</v>
      </c>
      <c r="L595" s="123">
        <v>3.1936496768261748E-2</v>
      </c>
      <c r="M595" s="123">
        <v>3.2863508708624825E-2</v>
      </c>
      <c r="N595" s="123">
        <v>3.1532109280626462E-2</v>
      </c>
      <c r="O595" s="123">
        <v>2.9724726292871193E-2</v>
      </c>
      <c r="P595" s="123">
        <v>0</v>
      </c>
      <c r="Q595" s="123">
        <v>3.2917569651225165E-2</v>
      </c>
      <c r="R595" s="123">
        <v>2.6799816283919843E-2</v>
      </c>
      <c r="S595" s="123">
        <v>1.4414639361944573E-2</v>
      </c>
      <c r="T595" s="123">
        <v>0</v>
      </c>
      <c r="U595" s="123">
        <v>0</v>
      </c>
      <c r="V595" s="123">
        <v>2.5574567930739332E-2</v>
      </c>
      <c r="W595" s="123">
        <v>9.0553634669978275E-2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1.0137741608761581</v>
      </c>
      <c r="D597" s="99">
        <v>0.90891086657107378</v>
      </c>
      <c r="E597" s="99">
        <v>0.88311414852829762</v>
      </c>
      <c r="F597" s="99">
        <v>0.94966424137362127</v>
      </c>
      <c r="G597" s="99">
        <v>1.0009599943314516</v>
      </c>
      <c r="H597" s="99">
        <v>0.91593680513411213</v>
      </c>
      <c r="I597" s="99">
        <v>0.93018872529442143</v>
      </c>
      <c r="J597" s="99">
        <v>0.88538887074099193</v>
      </c>
      <c r="K597" s="99">
        <v>0.82578694890274551</v>
      </c>
      <c r="L597" s="99">
        <v>0.72269394300527201</v>
      </c>
      <c r="M597" s="99">
        <v>0.78158412564062141</v>
      </c>
      <c r="N597" s="99">
        <v>0.80097396852287639</v>
      </c>
      <c r="O597" s="99">
        <v>0.80581875184580498</v>
      </c>
      <c r="P597" s="99">
        <v>0</v>
      </c>
      <c r="Q597" s="99">
        <v>0.97193455654406924</v>
      </c>
      <c r="R597" s="99">
        <v>1.1051619307037079</v>
      </c>
      <c r="S597" s="99">
        <v>1.2386293680299514</v>
      </c>
      <c r="T597" s="99">
        <v>0</v>
      </c>
      <c r="U597" s="99">
        <v>0</v>
      </c>
      <c r="V597" s="99">
        <v>0.91280541195219633</v>
      </c>
      <c r="W597" s="99">
        <v>1.8442331793350506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623524</v>
      </c>
      <c r="C5" s="120">
        <v>630140</v>
      </c>
      <c r="D5" s="120">
        <v>638866</v>
      </c>
      <c r="E5" s="120">
        <v>642985</v>
      </c>
      <c r="F5" s="120">
        <v>630365</v>
      </c>
      <c r="G5" s="120">
        <v>634350</v>
      </c>
      <c r="H5" s="120">
        <v>626233</v>
      </c>
      <c r="I5" s="120">
        <v>615623</v>
      </c>
      <c r="J5" s="120">
        <v>572556</v>
      </c>
      <c r="K5" s="120">
        <v>533152</v>
      </c>
      <c r="L5" s="120">
        <v>465757</v>
      </c>
      <c r="M5" s="120">
        <v>440393</v>
      </c>
      <c r="N5" s="120">
        <v>434375</v>
      </c>
      <c r="O5" s="120">
        <v>444083</v>
      </c>
      <c r="P5" s="120">
        <v>450541</v>
      </c>
      <c r="Q5" s="120">
        <v>438738</v>
      </c>
      <c r="R5" s="120">
        <v>422257</v>
      </c>
      <c r="S5" s="120">
        <v>406589</v>
      </c>
      <c r="T5" s="120">
        <v>392730</v>
      </c>
      <c r="U5" s="120">
        <v>374192</v>
      </c>
      <c r="V5" s="120">
        <v>354187</v>
      </c>
      <c r="W5" s="120">
        <v>340880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623524</v>
      </c>
      <c r="C7" s="52">
        <v>630140</v>
      </c>
      <c r="D7" s="52">
        <v>638866</v>
      </c>
      <c r="E7" s="52">
        <v>642985</v>
      </c>
      <c r="F7" s="52">
        <v>630365</v>
      </c>
      <c r="G7" s="52">
        <v>634350</v>
      </c>
      <c r="H7" s="52">
        <v>626233</v>
      </c>
      <c r="I7" s="52">
        <v>615623</v>
      </c>
      <c r="J7" s="52">
        <v>572556</v>
      </c>
      <c r="K7" s="52">
        <v>533152</v>
      </c>
      <c r="L7" s="52">
        <v>465757</v>
      </c>
      <c r="M7" s="52">
        <v>440393</v>
      </c>
      <c r="N7" s="52">
        <v>434375</v>
      </c>
      <c r="O7" s="52">
        <v>444083</v>
      </c>
      <c r="P7" s="52">
        <v>450541</v>
      </c>
      <c r="Q7" s="52">
        <v>438738</v>
      </c>
      <c r="R7" s="52">
        <v>422257</v>
      </c>
      <c r="S7" s="52">
        <v>406589</v>
      </c>
      <c r="T7" s="52">
        <v>392730</v>
      </c>
      <c r="U7" s="52">
        <v>374192</v>
      </c>
      <c r="V7" s="52">
        <v>354187</v>
      </c>
      <c r="W7" s="52">
        <v>340880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1836</v>
      </c>
      <c r="C9" s="52">
        <v>3925</v>
      </c>
      <c r="D9" s="52">
        <v>6167</v>
      </c>
      <c r="E9" s="52">
        <v>8911</v>
      </c>
      <c r="F9" s="52">
        <v>10926</v>
      </c>
      <c r="G9" s="52">
        <v>13813</v>
      </c>
      <c r="H9" s="52">
        <v>15619</v>
      </c>
      <c r="I9" s="52">
        <v>18338</v>
      </c>
      <c r="J9" s="52">
        <v>18485</v>
      </c>
      <c r="K9" s="52">
        <v>18422</v>
      </c>
      <c r="L9" s="52">
        <v>16428</v>
      </c>
      <c r="M9" s="52">
        <v>14330</v>
      </c>
      <c r="N9" s="52">
        <v>14934</v>
      </c>
      <c r="O9" s="52">
        <v>16513</v>
      </c>
      <c r="P9" s="52">
        <v>20814</v>
      </c>
      <c r="Q9" s="52">
        <v>26511</v>
      </c>
      <c r="R9" s="52">
        <v>29904</v>
      </c>
      <c r="S9" s="52">
        <v>31903</v>
      </c>
      <c r="T9" s="52">
        <v>35002</v>
      </c>
      <c r="U9" s="52">
        <v>36344</v>
      </c>
      <c r="V9" s="52">
        <v>35954</v>
      </c>
      <c r="W9" s="52">
        <v>33096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611183</v>
      </c>
      <c r="C11" s="52">
        <v>614664</v>
      </c>
      <c r="D11" s="52">
        <v>623454</v>
      </c>
      <c r="E11" s="52">
        <v>626853</v>
      </c>
      <c r="F11" s="52">
        <v>614095</v>
      </c>
      <c r="G11" s="52">
        <v>616360</v>
      </c>
      <c r="H11" s="52">
        <v>607697</v>
      </c>
      <c r="I11" s="52">
        <v>596792</v>
      </c>
      <c r="J11" s="52">
        <v>555070</v>
      </c>
      <c r="K11" s="52">
        <v>517302</v>
      </c>
      <c r="L11" s="52">
        <v>449142</v>
      </c>
      <c r="M11" s="52">
        <v>422044</v>
      </c>
      <c r="N11" s="52">
        <v>413926</v>
      </c>
      <c r="O11" s="52">
        <v>418554</v>
      </c>
      <c r="P11" s="52">
        <v>429213</v>
      </c>
      <c r="Q11" s="52">
        <v>419825</v>
      </c>
      <c r="R11" s="52">
        <v>405748</v>
      </c>
      <c r="S11" s="52">
        <v>395217</v>
      </c>
      <c r="T11" s="52">
        <v>375027</v>
      </c>
      <c r="U11" s="52">
        <v>351928</v>
      </c>
      <c r="V11" s="52">
        <v>324663</v>
      </c>
      <c r="W11" s="52">
        <v>288404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1149</v>
      </c>
      <c r="M12" s="52">
        <v>1134</v>
      </c>
      <c r="N12" s="52">
        <v>1073</v>
      </c>
      <c r="O12" s="52">
        <v>863</v>
      </c>
      <c r="P12" s="52">
        <v>1004</v>
      </c>
      <c r="Q12" s="52">
        <v>878</v>
      </c>
      <c r="R12" s="52">
        <v>849</v>
      </c>
      <c r="S12" s="52">
        <v>780</v>
      </c>
      <c r="T12" s="52">
        <v>844</v>
      </c>
      <c r="U12" s="52">
        <v>699</v>
      </c>
      <c r="V12" s="52">
        <v>954</v>
      </c>
      <c r="W12" s="52">
        <v>769</v>
      </c>
      <c r="DA12" s="63" t="s">
        <v>1114</v>
      </c>
    </row>
    <row r="13" spans="1:105" ht="12" customHeight="1" x14ac:dyDescent="0.25">
      <c r="A13" s="97" t="s">
        <v>122</v>
      </c>
      <c r="B13" s="52">
        <v>12341</v>
      </c>
      <c r="C13" s="52">
        <v>15476</v>
      </c>
      <c r="D13" s="52">
        <v>15412</v>
      </c>
      <c r="E13" s="52">
        <v>16132</v>
      </c>
      <c r="F13" s="52">
        <v>16270</v>
      </c>
      <c r="G13" s="52">
        <v>17990</v>
      </c>
      <c r="H13" s="52">
        <v>18536</v>
      </c>
      <c r="I13" s="52">
        <v>18831</v>
      </c>
      <c r="J13" s="52">
        <v>17486</v>
      </c>
      <c r="K13" s="52">
        <v>15850</v>
      </c>
      <c r="L13" s="52">
        <v>13970</v>
      </c>
      <c r="M13" s="52">
        <v>15543</v>
      </c>
      <c r="N13" s="52">
        <v>17735</v>
      </c>
      <c r="O13" s="52">
        <v>23031</v>
      </c>
      <c r="P13" s="52">
        <v>19034</v>
      </c>
      <c r="Q13" s="52">
        <v>17140</v>
      </c>
      <c r="R13" s="52">
        <v>15430</v>
      </c>
      <c r="S13" s="52">
        <v>10492</v>
      </c>
      <c r="T13" s="52">
        <v>11943</v>
      </c>
      <c r="U13" s="52">
        <v>17277</v>
      </c>
      <c r="V13" s="52">
        <v>21964</v>
      </c>
      <c r="W13" s="52">
        <v>44886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1496</v>
      </c>
      <c r="M14" s="52">
        <v>1672</v>
      </c>
      <c r="N14" s="52">
        <v>1641</v>
      </c>
      <c r="O14" s="52">
        <v>1635</v>
      </c>
      <c r="P14" s="52">
        <v>1290</v>
      </c>
      <c r="Q14" s="52">
        <v>895</v>
      </c>
      <c r="R14" s="52">
        <v>230</v>
      </c>
      <c r="S14" s="52">
        <v>100</v>
      </c>
      <c r="T14" s="52">
        <v>4916</v>
      </c>
      <c r="U14" s="52">
        <v>4288</v>
      </c>
      <c r="V14" s="52">
        <v>6606</v>
      </c>
      <c r="W14" s="52">
        <v>6821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34710</v>
      </c>
      <c r="C16" s="52">
        <v>37200</v>
      </c>
      <c r="D16" s="52">
        <v>38395</v>
      </c>
      <c r="E16" s="52">
        <v>36609</v>
      </c>
      <c r="F16" s="52">
        <v>36242</v>
      </c>
      <c r="G16" s="52">
        <v>38213</v>
      </c>
      <c r="H16" s="52">
        <v>40127</v>
      </c>
      <c r="I16" s="52">
        <v>40733</v>
      </c>
      <c r="J16" s="52">
        <v>39087</v>
      </c>
      <c r="K16" s="52">
        <v>36290</v>
      </c>
      <c r="L16" s="52">
        <v>31765</v>
      </c>
      <c r="M16" s="52">
        <v>29249</v>
      </c>
      <c r="N16" s="52">
        <v>25862</v>
      </c>
      <c r="O16" s="52">
        <v>22618</v>
      </c>
      <c r="P16" s="52">
        <v>19845</v>
      </c>
      <c r="Q16" s="52">
        <v>17588</v>
      </c>
      <c r="R16" s="52">
        <v>15271</v>
      </c>
      <c r="S16" s="52">
        <v>12773</v>
      </c>
      <c r="T16" s="52">
        <v>9910</v>
      </c>
      <c r="U16" s="52">
        <v>9448</v>
      </c>
      <c r="V16" s="52">
        <v>8526</v>
      </c>
      <c r="W16" s="52">
        <v>9347</v>
      </c>
      <c r="DA16" s="63" t="s">
        <v>1117</v>
      </c>
    </row>
    <row r="17" spans="1:105" ht="12" customHeight="1" x14ac:dyDescent="0.25">
      <c r="A17" s="109" t="s">
        <v>120</v>
      </c>
      <c r="B17" s="36">
        <v>588814</v>
      </c>
      <c r="C17" s="36">
        <v>592940</v>
      </c>
      <c r="D17" s="36">
        <v>600471</v>
      </c>
      <c r="E17" s="36">
        <v>606376</v>
      </c>
      <c r="F17" s="36">
        <v>594123</v>
      </c>
      <c r="G17" s="36">
        <v>596137</v>
      </c>
      <c r="H17" s="36">
        <v>586106</v>
      </c>
      <c r="I17" s="36">
        <v>574890</v>
      </c>
      <c r="J17" s="36">
        <v>533469</v>
      </c>
      <c r="K17" s="36">
        <v>496862</v>
      </c>
      <c r="L17" s="36">
        <v>433992</v>
      </c>
      <c r="M17" s="36">
        <v>411144</v>
      </c>
      <c r="N17" s="36">
        <v>408513</v>
      </c>
      <c r="O17" s="36">
        <v>421465</v>
      </c>
      <c r="P17" s="36">
        <v>430696</v>
      </c>
      <c r="Q17" s="36">
        <v>421150</v>
      </c>
      <c r="R17" s="36">
        <v>406986</v>
      </c>
      <c r="S17" s="36">
        <v>393816</v>
      </c>
      <c r="T17" s="36">
        <v>382820</v>
      </c>
      <c r="U17" s="36">
        <v>364744</v>
      </c>
      <c r="V17" s="36">
        <v>345661</v>
      </c>
      <c r="W17" s="36">
        <v>331533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48713</v>
      </c>
      <c r="D21" s="52">
        <v>48726</v>
      </c>
      <c r="E21" s="52">
        <v>48822</v>
      </c>
      <c r="F21" s="52">
        <v>49080</v>
      </c>
      <c r="G21" s="52">
        <v>49577</v>
      </c>
      <c r="H21" s="52">
        <v>50377</v>
      </c>
      <c r="I21" s="52">
        <v>51547</v>
      </c>
      <c r="J21" s="52">
        <v>53151</v>
      </c>
      <c r="K21" s="52">
        <v>55249</v>
      </c>
      <c r="L21" s="52">
        <v>67395</v>
      </c>
      <c r="M21" s="52">
        <v>52554</v>
      </c>
      <c r="N21" s="52">
        <v>63859</v>
      </c>
      <c r="O21" s="52">
        <v>58984</v>
      </c>
      <c r="P21" s="52">
        <v>25070</v>
      </c>
      <c r="Q21" s="52">
        <v>30823</v>
      </c>
      <c r="R21" s="52">
        <v>37300</v>
      </c>
      <c r="S21" s="52">
        <v>44601</v>
      </c>
      <c r="T21" s="52">
        <v>41755</v>
      </c>
      <c r="U21" s="52">
        <v>37984</v>
      </c>
      <c r="V21" s="52">
        <v>34578</v>
      </c>
      <c r="W21" s="52">
        <v>33937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287</v>
      </c>
      <c r="D23" s="52">
        <v>291</v>
      </c>
      <c r="E23" s="52">
        <v>326</v>
      </c>
      <c r="F23" s="52">
        <v>413</v>
      </c>
      <c r="G23" s="52">
        <v>600</v>
      </c>
      <c r="H23" s="52">
        <v>905</v>
      </c>
      <c r="I23" s="52">
        <v>1204</v>
      </c>
      <c r="J23" s="52">
        <v>1754</v>
      </c>
      <c r="K23" s="52">
        <v>2652</v>
      </c>
      <c r="L23" s="52">
        <v>2818</v>
      </c>
      <c r="M23" s="52">
        <v>2952</v>
      </c>
      <c r="N23" s="52">
        <v>2860</v>
      </c>
      <c r="O23" s="52">
        <v>3168</v>
      </c>
      <c r="P23" s="52">
        <v>2606</v>
      </c>
      <c r="Q23" s="52">
        <v>2543</v>
      </c>
      <c r="R23" s="52">
        <v>2018</v>
      </c>
      <c r="S23" s="52">
        <v>2462</v>
      </c>
      <c r="T23" s="52">
        <v>2691</v>
      </c>
      <c r="U23" s="52">
        <v>3812</v>
      </c>
      <c r="V23" s="52">
        <v>5210</v>
      </c>
      <c r="W23" s="52">
        <v>6079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47749</v>
      </c>
      <c r="D25" s="52">
        <v>47760</v>
      </c>
      <c r="E25" s="52">
        <v>47851</v>
      </c>
      <c r="F25" s="52">
        <v>48095</v>
      </c>
      <c r="G25" s="52">
        <v>48568</v>
      </c>
      <c r="H25" s="52">
        <v>49332</v>
      </c>
      <c r="I25" s="52">
        <v>50594</v>
      </c>
      <c r="J25" s="52">
        <v>52875</v>
      </c>
      <c r="K25" s="52">
        <v>54839</v>
      </c>
      <c r="L25" s="52">
        <v>79044</v>
      </c>
      <c r="M25" s="52">
        <v>51031</v>
      </c>
      <c r="N25" s="52">
        <v>61193</v>
      </c>
      <c r="O25" s="52">
        <v>56705</v>
      </c>
      <c r="P25" s="52">
        <v>23521</v>
      </c>
      <c r="Q25" s="52">
        <v>30336</v>
      </c>
      <c r="R25" s="52">
        <v>37072</v>
      </c>
      <c r="S25" s="52">
        <v>44288</v>
      </c>
      <c r="T25" s="52">
        <v>41432</v>
      </c>
      <c r="U25" s="52">
        <v>37514</v>
      </c>
      <c r="V25" s="52">
        <v>34045</v>
      </c>
      <c r="W25" s="52">
        <v>48798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20</v>
      </c>
      <c r="N26" s="52">
        <v>61</v>
      </c>
      <c r="O26" s="52">
        <v>210</v>
      </c>
      <c r="P26" s="52">
        <v>176</v>
      </c>
      <c r="Q26" s="52">
        <v>126</v>
      </c>
      <c r="R26" s="52">
        <v>29</v>
      </c>
      <c r="S26" s="52">
        <v>69</v>
      </c>
      <c r="T26" s="52">
        <v>92</v>
      </c>
      <c r="U26" s="52">
        <v>183</v>
      </c>
      <c r="V26" s="52">
        <v>64</v>
      </c>
      <c r="W26" s="52">
        <v>185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1928</v>
      </c>
      <c r="D27" s="52">
        <v>1939</v>
      </c>
      <c r="E27" s="52">
        <v>2000</v>
      </c>
      <c r="F27" s="52">
        <v>2147</v>
      </c>
      <c r="G27" s="52">
        <v>2407</v>
      </c>
      <c r="H27" s="52">
        <v>2806</v>
      </c>
      <c r="I27" s="52">
        <v>2237</v>
      </c>
      <c r="J27" s="52">
        <v>2283</v>
      </c>
      <c r="K27" s="52">
        <v>3350</v>
      </c>
      <c r="L27" s="52">
        <v>2546</v>
      </c>
      <c r="M27" s="52">
        <v>2841</v>
      </c>
      <c r="N27" s="52">
        <v>2856</v>
      </c>
      <c r="O27" s="52">
        <v>2963</v>
      </c>
      <c r="P27" s="52">
        <v>3998</v>
      </c>
      <c r="Q27" s="52">
        <v>1894</v>
      </c>
      <c r="R27" s="52">
        <v>1710</v>
      </c>
      <c r="S27" s="52">
        <v>4938</v>
      </c>
      <c r="T27" s="52">
        <v>1327</v>
      </c>
      <c r="U27" s="52">
        <v>2748</v>
      </c>
      <c r="V27" s="52">
        <v>3745</v>
      </c>
      <c r="W27" s="52">
        <v>2959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17</v>
      </c>
      <c r="N28" s="52">
        <v>74</v>
      </c>
      <c r="O28" s="52">
        <v>106</v>
      </c>
      <c r="P28" s="52">
        <v>345</v>
      </c>
      <c r="Q28" s="52">
        <v>395</v>
      </c>
      <c r="R28" s="52">
        <v>665</v>
      </c>
      <c r="S28" s="52">
        <v>130</v>
      </c>
      <c r="T28" s="52">
        <v>0</v>
      </c>
      <c r="U28" s="52">
        <v>673</v>
      </c>
      <c r="V28" s="52">
        <v>32</v>
      </c>
      <c r="W28" s="52">
        <v>876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5423</v>
      </c>
      <c r="D30" s="52">
        <v>5440</v>
      </c>
      <c r="E30" s="52">
        <v>5544</v>
      </c>
      <c r="F30" s="52">
        <v>5815</v>
      </c>
      <c r="G30" s="52">
        <v>6303</v>
      </c>
      <c r="H30" s="52">
        <v>7075</v>
      </c>
      <c r="I30" s="52">
        <v>4967</v>
      </c>
      <c r="J30" s="52">
        <v>5439</v>
      </c>
      <c r="K30" s="52">
        <v>6574</v>
      </c>
      <c r="L30" s="52">
        <v>6369</v>
      </c>
      <c r="M30" s="52">
        <v>5677</v>
      </c>
      <c r="N30" s="52">
        <v>7102</v>
      </c>
      <c r="O30" s="52">
        <v>7101</v>
      </c>
      <c r="P30" s="52">
        <v>4020</v>
      </c>
      <c r="Q30" s="52">
        <v>3793</v>
      </c>
      <c r="R30" s="52">
        <v>3317</v>
      </c>
      <c r="S30" s="52">
        <v>3138</v>
      </c>
      <c r="T30" s="52">
        <v>2963</v>
      </c>
      <c r="U30" s="52">
        <v>2790</v>
      </c>
      <c r="V30" s="52">
        <v>2671</v>
      </c>
      <c r="W30" s="52">
        <v>2078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92002</v>
      </c>
      <c r="D31" s="36">
        <v>92190</v>
      </c>
      <c r="E31" s="36">
        <v>93510</v>
      </c>
      <c r="F31" s="36">
        <v>97127</v>
      </c>
      <c r="G31" s="36">
        <v>104175</v>
      </c>
      <c r="H31" s="36">
        <v>115716</v>
      </c>
      <c r="I31" s="36">
        <v>77756</v>
      </c>
      <c r="J31" s="36">
        <v>79518</v>
      </c>
      <c r="K31" s="36">
        <v>96105</v>
      </c>
      <c r="L31" s="36">
        <v>100635</v>
      </c>
      <c r="M31" s="36">
        <v>90856</v>
      </c>
      <c r="N31" s="36">
        <v>92918</v>
      </c>
      <c r="O31" s="36">
        <v>87796</v>
      </c>
      <c r="P31" s="36">
        <v>51676</v>
      </c>
      <c r="Q31" s="36">
        <v>52942</v>
      </c>
      <c r="R31" s="36">
        <v>53531</v>
      </c>
      <c r="S31" s="36">
        <v>65589</v>
      </c>
      <c r="T31" s="36">
        <v>67559</v>
      </c>
      <c r="U31" s="36">
        <v>77209</v>
      </c>
      <c r="V31" s="36">
        <v>77766</v>
      </c>
      <c r="W31" s="36">
        <v>70007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55329</v>
      </c>
      <c r="D35" s="52">
        <v>57452</v>
      </c>
      <c r="E35" s="52">
        <v>52941</v>
      </c>
      <c r="F35" s="52">
        <v>36460</v>
      </c>
      <c r="G35" s="52">
        <v>53562</v>
      </c>
      <c r="H35" s="52">
        <v>42260</v>
      </c>
      <c r="I35" s="52">
        <v>40937</v>
      </c>
      <c r="J35" s="52">
        <v>10084</v>
      </c>
      <c r="K35" s="52">
        <v>15845</v>
      </c>
      <c r="L35" s="52">
        <v>0</v>
      </c>
      <c r="M35" s="52">
        <v>27190</v>
      </c>
      <c r="N35" s="52">
        <v>57841</v>
      </c>
      <c r="O35" s="52">
        <v>68692</v>
      </c>
      <c r="P35" s="52">
        <v>31528</v>
      </c>
      <c r="Q35" s="52">
        <v>19020</v>
      </c>
      <c r="R35" s="52">
        <v>20819</v>
      </c>
      <c r="S35" s="52">
        <v>28933</v>
      </c>
      <c r="T35" s="52">
        <v>27896</v>
      </c>
      <c r="U35" s="52">
        <v>19446</v>
      </c>
      <c r="V35" s="52">
        <v>14573</v>
      </c>
      <c r="W35" s="52">
        <v>20630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2376</v>
      </c>
      <c r="D37" s="52">
        <v>2533</v>
      </c>
      <c r="E37" s="52">
        <v>3070</v>
      </c>
      <c r="F37" s="52">
        <v>2428</v>
      </c>
      <c r="G37" s="52">
        <v>3487</v>
      </c>
      <c r="H37" s="52">
        <v>2711</v>
      </c>
      <c r="I37" s="52">
        <v>3923</v>
      </c>
      <c r="J37" s="52">
        <v>1901</v>
      </c>
      <c r="K37" s="52">
        <v>2589</v>
      </c>
      <c r="L37" s="52">
        <v>824</v>
      </c>
      <c r="M37" s="52">
        <v>854</v>
      </c>
      <c r="N37" s="52">
        <v>3464</v>
      </c>
      <c r="O37" s="52">
        <v>4747</v>
      </c>
      <c r="P37" s="52">
        <v>6907</v>
      </c>
      <c r="Q37" s="52">
        <v>8240</v>
      </c>
      <c r="R37" s="52">
        <v>5411</v>
      </c>
      <c r="S37" s="52">
        <v>4461</v>
      </c>
      <c r="T37" s="52">
        <v>5790</v>
      </c>
      <c r="U37" s="52">
        <v>5154</v>
      </c>
      <c r="V37" s="52">
        <v>4820</v>
      </c>
      <c r="W37" s="52">
        <v>3221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51230</v>
      </c>
      <c r="D39" s="52">
        <v>56550</v>
      </c>
      <c r="E39" s="52">
        <v>51250</v>
      </c>
      <c r="F39" s="52">
        <v>35337</v>
      </c>
      <c r="G39" s="52">
        <v>50833</v>
      </c>
      <c r="H39" s="52">
        <v>40669</v>
      </c>
      <c r="I39" s="52">
        <v>39689</v>
      </c>
      <c r="J39" s="52">
        <v>11153</v>
      </c>
      <c r="K39" s="52">
        <v>17071</v>
      </c>
      <c r="L39" s="52">
        <v>10884</v>
      </c>
      <c r="M39" s="52">
        <v>23933</v>
      </c>
      <c r="N39" s="52">
        <v>53075</v>
      </c>
      <c r="O39" s="52">
        <v>61333</v>
      </c>
      <c r="P39" s="52">
        <v>34180</v>
      </c>
      <c r="Q39" s="52">
        <v>20948</v>
      </c>
      <c r="R39" s="52">
        <v>22995</v>
      </c>
      <c r="S39" s="52">
        <v>33757</v>
      </c>
      <c r="T39" s="52">
        <v>21242</v>
      </c>
      <c r="U39" s="52">
        <v>14415</v>
      </c>
      <c r="V39" s="52">
        <v>6780</v>
      </c>
      <c r="W39" s="52">
        <v>12539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1149</v>
      </c>
      <c r="M40" s="52">
        <v>5</v>
      </c>
      <c r="N40" s="52">
        <v>0</v>
      </c>
      <c r="O40" s="52">
        <v>0</v>
      </c>
      <c r="P40" s="52">
        <v>317</v>
      </c>
      <c r="Q40" s="52">
        <v>0</v>
      </c>
      <c r="R40" s="52">
        <v>0</v>
      </c>
      <c r="S40" s="52">
        <v>0</v>
      </c>
      <c r="T40" s="52">
        <v>156</v>
      </c>
      <c r="U40" s="52">
        <v>38</v>
      </c>
      <c r="V40" s="52">
        <v>319</v>
      </c>
      <c r="W40" s="52">
        <v>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5063</v>
      </c>
      <c r="D41" s="52">
        <v>1875</v>
      </c>
      <c r="E41" s="52">
        <v>2720</v>
      </c>
      <c r="F41" s="52">
        <v>2285</v>
      </c>
      <c r="G41" s="52">
        <v>4127</v>
      </c>
      <c r="H41" s="52">
        <v>3352</v>
      </c>
      <c r="I41" s="52">
        <v>2532</v>
      </c>
      <c r="J41" s="52">
        <v>938</v>
      </c>
      <c r="K41" s="52">
        <v>1714</v>
      </c>
      <c r="L41" s="52">
        <v>666</v>
      </c>
      <c r="M41" s="52">
        <v>4414</v>
      </c>
      <c r="N41" s="52">
        <v>5048</v>
      </c>
      <c r="O41" s="52">
        <v>8259</v>
      </c>
      <c r="P41" s="52">
        <v>1</v>
      </c>
      <c r="Q41" s="52">
        <v>0</v>
      </c>
      <c r="R41" s="52">
        <v>0</v>
      </c>
      <c r="S41" s="52">
        <v>0</v>
      </c>
      <c r="T41" s="52">
        <v>2778</v>
      </c>
      <c r="U41" s="52">
        <v>8082</v>
      </c>
      <c r="V41" s="52">
        <v>8432</v>
      </c>
      <c r="W41" s="52">
        <v>25881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1496</v>
      </c>
      <c r="M42" s="52">
        <v>193</v>
      </c>
      <c r="N42" s="52">
        <v>43</v>
      </c>
      <c r="O42" s="52">
        <v>100</v>
      </c>
      <c r="P42" s="52">
        <v>0</v>
      </c>
      <c r="Q42" s="52">
        <v>0</v>
      </c>
      <c r="R42" s="52">
        <v>0</v>
      </c>
      <c r="S42" s="52">
        <v>0</v>
      </c>
      <c r="T42" s="52">
        <v>4816</v>
      </c>
      <c r="U42" s="52">
        <v>45</v>
      </c>
      <c r="V42" s="52">
        <v>2350</v>
      </c>
      <c r="W42" s="52">
        <v>1091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7913</v>
      </c>
      <c r="D44" s="52">
        <v>6635</v>
      </c>
      <c r="E44" s="52">
        <v>3758</v>
      </c>
      <c r="F44" s="52">
        <v>5448</v>
      </c>
      <c r="G44" s="52">
        <v>8274</v>
      </c>
      <c r="H44" s="52">
        <v>8989</v>
      </c>
      <c r="I44" s="52">
        <v>5573</v>
      </c>
      <c r="J44" s="52">
        <v>3793</v>
      </c>
      <c r="K44" s="52">
        <v>3777</v>
      </c>
      <c r="L44" s="52">
        <v>1844</v>
      </c>
      <c r="M44" s="52">
        <v>3161</v>
      </c>
      <c r="N44" s="52">
        <v>3715</v>
      </c>
      <c r="O44" s="52">
        <v>3857</v>
      </c>
      <c r="P44" s="52">
        <v>1247</v>
      </c>
      <c r="Q44" s="52">
        <v>1536</v>
      </c>
      <c r="R44" s="52">
        <v>1000</v>
      </c>
      <c r="S44" s="52">
        <v>640</v>
      </c>
      <c r="T44" s="52">
        <v>100</v>
      </c>
      <c r="U44" s="52">
        <v>2328</v>
      </c>
      <c r="V44" s="52">
        <v>1749</v>
      </c>
      <c r="W44" s="52">
        <v>2899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96128</v>
      </c>
      <c r="D45" s="36">
        <v>99721</v>
      </c>
      <c r="E45" s="36">
        <v>99415</v>
      </c>
      <c r="F45" s="36">
        <v>84874</v>
      </c>
      <c r="G45" s="36">
        <v>106189</v>
      </c>
      <c r="H45" s="36">
        <v>105685</v>
      </c>
      <c r="I45" s="36">
        <v>66540</v>
      </c>
      <c r="J45" s="36">
        <v>38097</v>
      </c>
      <c r="K45" s="36">
        <v>59498</v>
      </c>
      <c r="L45" s="36">
        <v>37765</v>
      </c>
      <c r="M45" s="36">
        <v>68008</v>
      </c>
      <c r="N45" s="36">
        <v>90287</v>
      </c>
      <c r="O45" s="36">
        <v>100748</v>
      </c>
      <c r="P45" s="36">
        <v>60907</v>
      </c>
      <c r="Q45" s="36">
        <v>43396</v>
      </c>
      <c r="R45" s="36">
        <v>39367</v>
      </c>
      <c r="S45" s="36">
        <v>52419</v>
      </c>
      <c r="T45" s="36">
        <v>56563</v>
      </c>
      <c r="U45" s="36">
        <v>59133</v>
      </c>
      <c r="V45" s="36">
        <v>58683</v>
      </c>
      <c r="W45" s="36">
        <v>55879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17687</v>
      </c>
      <c r="D49" s="52">
        <v>21396</v>
      </c>
      <c r="E49" s="52">
        <v>19622</v>
      </c>
      <c r="F49" s="52">
        <v>13902</v>
      </c>
      <c r="G49" s="52">
        <v>20143</v>
      </c>
      <c r="H49" s="52">
        <v>16138</v>
      </c>
      <c r="I49" s="52">
        <v>18073</v>
      </c>
      <c r="J49" s="52">
        <v>3477</v>
      </c>
      <c r="K49" s="52">
        <v>6120</v>
      </c>
      <c r="L49" s="52">
        <v>0</v>
      </c>
      <c r="M49" s="52">
        <v>9923</v>
      </c>
      <c r="N49" s="52">
        <v>15934</v>
      </c>
      <c r="O49" s="52">
        <v>19320</v>
      </c>
      <c r="P49" s="52">
        <v>18220</v>
      </c>
      <c r="Q49" s="52">
        <v>9442</v>
      </c>
      <c r="R49" s="52">
        <v>8080</v>
      </c>
      <c r="S49" s="52">
        <v>9003</v>
      </c>
      <c r="T49" s="52">
        <v>9724</v>
      </c>
      <c r="U49" s="52">
        <v>6207</v>
      </c>
      <c r="V49" s="52">
        <v>4644</v>
      </c>
      <c r="W49" s="52">
        <v>5996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738</v>
      </c>
      <c r="D51" s="52">
        <v>1308</v>
      </c>
      <c r="E51" s="52">
        <v>1605</v>
      </c>
      <c r="F51" s="52">
        <v>1174</v>
      </c>
      <c r="G51" s="52">
        <v>1890</v>
      </c>
      <c r="H51" s="52">
        <v>1066</v>
      </c>
      <c r="I51" s="52">
        <v>1591</v>
      </c>
      <c r="J51" s="52">
        <v>316</v>
      </c>
      <c r="K51" s="52">
        <v>760</v>
      </c>
      <c r="L51" s="52">
        <v>0</v>
      </c>
      <c r="M51" s="52">
        <v>338</v>
      </c>
      <c r="N51" s="52">
        <v>1774</v>
      </c>
      <c r="O51" s="52">
        <v>1280</v>
      </c>
      <c r="P51" s="52">
        <v>1452</v>
      </c>
      <c r="Q51" s="52">
        <v>1220</v>
      </c>
      <c r="R51" s="52">
        <v>1001</v>
      </c>
      <c r="S51" s="52">
        <v>850</v>
      </c>
      <c r="T51" s="52">
        <v>1447</v>
      </c>
      <c r="U51" s="52">
        <v>616</v>
      </c>
      <c r="V51" s="52">
        <v>450</v>
      </c>
      <c r="W51" s="52">
        <v>319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16069</v>
      </c>
      <c r="D53" s="52">
        <v>20698</v>
      </c>
      <c r="E53" s="52">
        <v>18614</v>
      </c>
      <c r="F53" s="52">
        <v>13031</v>
      </c>
      <c r="G53" s="52">
        <v>18591</v>
      </c>
      <c r="H53" s="52">
        <v>14858</v>
      </c>
      <c r="I53" s="52">
        <v>16955</v>
      </c>
      <c r="J53" s="52">
        <v>3157</v>
      </c>
      <c r="K53" s="52">
        <v>5458</v>
      </c>
      <c r="L53" s="52">
        <v>0</v>
      </c>
      <c r="M53" s="52">
        <v>8240</v>
      </c>
      <c r="N53" s="52">
        <v>14532</v>
      </c>
      <c r="O53" s="52">
        <v>16969</v>
      </c>
      <c r="P53" s="52">
        <v>18051</v>
      </c>
      <c r="Q53" s="52">
        <v>9442</v>
      </c>
      <c r="R53" s="52">
        <v>8080</v>
      </c>
      <c r="S53" s="52">
        <v>9003</v>
      </c>
      <c r="T53" s="52">
        <v>7025</v>
      </c>
      <c r="U53" s="52">
        <v>3604</v>
      </c>
      <c r="V53" s="52">
        <v>1368</v>
      </c>
      <c r="W53" s="52">
        <v>496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2</v>
      </c>
      <c r="N54" s="52">
        <v>0</v>
      </c>
      <c r="O54" s="52">
        <v>0</v>
      </c>
      <c r="P54" s="52">
        <v>168</v>
      </c>
      <c r="Q54" s="52">
        <v>0</v>
      </c>
      <c r="R54" s="52">
        <v>0</v>
      </c>
      <c r="S54" s="52">
        <v>0</v>
      </c>
      <c r="T54" s="52">
        <v>52</v>
      </c>
      <c r="U54" s="52">
        <v>10</v>
      </c>
      <c r="V54" s="52">
        <v>65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1618</v>
      </c>
      <c r="D55" s="52">
        <v>698</v>
      </c>
      <c r="E55" s="52">
        <v>1008</v>
      </c>
      <c r="F55" s="52">
        <v>871</v>
      </c>
      <c r="G55" s="52">
        <v>1552</v>
      </c>
      <c r="H55" s="52">
        <v>1280</v>
      </c>
      <c r="I55" s="52">
        <v>1118</v>
      </c>
      <c r="J55" s="52">
        <v>320</v>
      </c>
      <c r="K55" s="52">
        <v>662</v>
      </c>
      <c r="L55" s="52">
        <v>0</v>
      </c>
      <c r="M55" s="52">
        <v>1610</v>
      </c>
      <c r="N55" s="52">
        <v>1390</v>
      </c>
      <c r="O55" s="52">
        <v>2323</v>
      </c>
      <c r="P55" s="52">
        <v>1</v>
      </c>
      <c r="Q55" s="52">
        <v>0</v>
      </c>
      <c r="R55" s="52">
        <v>0</v>
      </c>
      <c r="S55" s="52">
        <v>0</v>
      </c>
      <c r="T55" s="52">
        <v>968</v>
      </c>
      <c r="U55" s="52">
        <v>2578</v>
      </c>
      <c r="V55" s="52">
        <v>2511</v>
      </c>
      <c r="W55" s="52">
        <v>5276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71</v>
      </c>
      <c r="N56" s="52">
        <v>12</v>
      </c>
      <c r="O56" s="52">
        <v>28</v>
      </c>
      <c r="P56" s="52">
        <v>0</v>
      </c>
      <c r="Q56" s="52">
        <v>0</v>
      </c>
      <c r="R56" s="52">
        <v>0</v>
      </c>
      <c r="S56" s="52">
        <v>0</v>
      </c>
      <c r="T56" s="52">
        <v>1679</v>
      </c>
      <c r="U56" s="52">
        <v>15</v>
      </c>
      <c r="V56" s="52">
        <v>700</v>
      </c>
      <c r="W56" s="52">
        <v>224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1345</v>
      </c>
      <c r="D58" s="52">
        <v>1335</v>
      </c>
      <c r="E58" s="52">
        <v>715</v>
      </c>
      <c r="F58" s="52">
        <v>839</v>
      </c>
      <c r="G58" s="52">
        <v>1456</v>
      </c>
      <c r="H58" s="52">
        <v>1265</v>
      </c>
      <c r="I58" s="52">
        <v>1397</v>
      </c>
      <c r="J58" s="52">
        <v>315</v>
      </c>
      <c r="K58" s="52">
        <v>365</v>
      </c>
      <c r="L58" s="52">
        <v>0</v>
      </c>
      <c r="M58" s="52">
        <v>441</v>
      </c>
      <c r="N58" s="52">
        <v>630</v>
      </c>
      <c r="O58" s="52">
        <v>713</v>
      </c>
      <c r="P58" s="52">
        <v>367</v>
      </c>
      <c r="Q58" s="52">
        <v>323</v>
      </c>
      <c r="R58" s="52">
        <v>201</v>
      </c>
      <c r="S58" s="52">
        <v>109</v>
      </c>
      <c r="T58" s="52">
        <v>19</v>
      </c>
      <c r="U58" s="52">
        <v>235</v>
      </c>
      <c r="V58" s="52">
        <v>135</v>
      </c>
      <c r="W58" s="52">
        <v>297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16342</v>
      </c>
      <c r="D59" s="36">
        <v>20061</v>
      </c>
      <c r="E59" s="36">
        <v>18907</v>
      </c>
      <c r="F59" s="36">
        <v>13063</v>
      </c>
      <c r="G59" s="36">
        <v>18687</v>
      </c>
      <c r="H59" s="36">
        <v>14873</v>
      </c>
      <c r="I59" s="36">
        <v>16676</v>
      </c>
      <c r="J59" s="36">
        <v>3162</v>
      </c>
      <c r="K59" s="36">
        <v>5755</v>
      </c>
      <c r="L59" s="36">
        <v>0</v>
      </c>
      <c r="M59" s="36">
        <v>9482</v>
      </c>
      <c r="N59" s="36">
        <v>15304</v>
      </c>
      <c r="O59" s="36">
        <v>18607</v>
      </c>
      <c r="P59" s="36">
        <v>17853</v>
      </c>
      <c r="Q59" s="36">
        <v>9119</v>
      </c>
      <c r="R59" s="36">
        <v>7879</v>
      </c>
      <c r="S59" s="36">
        <v>8894</v>
      </c>
      <c r="T59" s="36">
        <v>9705</v>
      </c>
      <c r="U59" s="36">
        <v>5972</v>
      </c>
      <c r="V59" s="36">
        <v>4509</v>
      </c>
      <c r="W59" s="36">
        <v>5699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37642</v>
      </c>
      <c r="D63" s="52">
        <v>36056</v>
      </c>
      <c r="E63" s="52">
        <v>33319</v>
      </c>
      <c r="F63" s="52">
        <v>22558</v>
      </c>
      <c r="G63" s="52">
        <v>33419</v>
      </c>
      <c r="H63" s="52">
        <v>26122</v>
      </c>
      <c r="I63" s="52">
        <v>22864</v>
      </c>
      <c r="J63" s="52">
        <v>6607</v>
      </c>
      <c r="K63" s="52">
        <v>9725</v>
      </c>
      <c r="L63" s="52">
        <v>0</v>
      </c>
      <c r="M63" s="52">
        <v>17267</v>
      </c>
      <c r="N63" s="52">
        <v>41907</v>
      </c>
      <c r="O63" s="52">
        <v>49372</v>
      </c>
      <c r="P63" s="52">
        <v>13308</v>
      </c>
      <c r="Q63" s="52">
        <v>9578</v>
      </c>
      <c r="R63" s="52">
        <v>12739</v>
      </c>
      <c r="S63" s="52">
        <v>19930</v>
      </c>
      <c r="T63" s="52">
        <v>18172</v>
      </c>
      <c r="U63" s="52">
        <v>13239</v>
      </c>
      <c r="V63" s="52">
        <v>9929</v>
      </c>
      <c r="W63" s="52">
        <v>14634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1638</v>
      </c>
      <c r="D65" s="52">
        <v>1225</v>
      </c>
      <c r="E65" s="52">
        <v>1465</v>
      </c>
      <c r="F65" s="52">
        <v>1254</v>
      </c>
      <c r="G65" s="52">
        <v>1597</v>
      </c>
      <c r="H65" s="52">
        <v>1645</v>
      </c>
      <c r="I65" s="52">
        <v>2332</v>
      </c>
      <c r="J65" s="52">
        <v>1585</v>
      </c>
      <c r="K65" s="52">
        <v>1829</v>
      </c>
      <c r="L65" s="52">
        <v>824</v>
      </c>
      <c r="M65" s="52">
        <v>516</v>
      </c>
      <c r="N65" s="52">
        <v>1690</v>
      </c>
      <c r="O65" s="52">
        <v>3467</v>
      </c>
      <c r="P65" s="52">
        <v>5455</v>
      </c>
      <c r="Q65" s="52">
        <v>7020</v>
      </c>
      <c r="R65" s="52">
        <v>4410</v>
      </c>
      <c r="S65" s="52">
        <v>3611</v>
      </c>
      <c r="T65" s="52">
        <v>4343</v>
      </c>
      <c r="U65" s="52">
        <v>4538</v>
      </c>
      <c r="V65" s="52">
        <v>4370</v>
      </c>
      <c r="W65" s="52">
        <v>2902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35161</v>
      </c>
      <c r="D67" s="52">
        <f t="shared" si="0"/>
        <v>35852</v>
      </c>
      <c r="E67" s="52">
        <f t="shared" si="0"/>
        <v>32636</v>
      </c>
      <c r="F67" s="52">
        <f t="shared" si="0"/>
        <v>22306</v>
      </c>
      <c r="G67" s="52">
        <f t="shared" si="0"/>
        <v>32242</v>
      </c>
      <c r="H67" s="52">
        <f t="shared" si="0"/>
        <v>25811</v>
      </c>
      <c r="I67" s="52">
        <f t="shared" si="0"/>
        <v>22734</v>
      </c>
      <c r="J67" s="52">
        <f t="shared" si="0"/>
        <v>7996</v>
      </c>
      <c r="K67" s="52">
        <f t="shared" si="0"/>
        <v>11613</v>
      </c>
      <c r="L67" s="52">
        <f t="shared" si="0"/>
        <v>10884</v>
      </c>
      <c r="M67" s="52">
        <f t="shared" si="0"/>
        <v>15693</v>
      </c>
      <c r="N67" s="52">
        <f t="shared" si="0"/>
        <v>38543</v>
      </c>
      <c r="O67" s="52">
        <f t="shared" si="0"/>
        <v>44364</v>
      </c>
      <c r="P67" s="52">
        <f t="shared" si="0"/>
        <v>16129</v>
      </c>
      <c r="Q67" s="52">
        <f t="shared" si="0"/>
        <v>11506</v>
      </c>
      <c r="R67" s="52">
        <f t="shared" ref="R67:V67" si="1">R39-R53</f>
        <v>14915</v>
      </c>
      <c r="S67" s="52">
        <f t="shared" si="1"/>
        <v>24754</v>
      </c>
      <c r="T67" s="52">
        <f t="shared" si="1"/>
        <v>14217</v>
      </c>
      <c r="U67" s="52">
        <f t="shared" si="1"/>
        <v>10811</v>
      </c>
      <c r="V67" s="52">
        <f t="shared" si="1"/>
        <v>5412</v>
      </c>
      <c r="W67" s="52">
        <f t="shared" ref="W67" si="2">W39-W53</f>
        <v>12043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1149</v>
      </c>
      <c r="M68" s="52">
        <f t="shared" si="3"/>
        <v>3</v>
      </c>
      <c r="N68" s="52">
        <f t="shared" si="3"/>
        <v>0</v>
      </c>
      <c r="O68" s="52">
        <f t="shared" si="3"/>
        <v>0</v>
      </c>
      <c r="P68" s="52">
        <f t="shared" si="3"/>
        <v>149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104</v>
      </c>
      <c r="U68" s="52">
        <f t="shared" si="4"/>
        <v>28</v>
      </c>
      <c r="V68" s="52">
        <f t="shared" si="4"/>
        <v>254</v>
      </c>
      <c r="W68" s="52">
        <f t="shared" ref="W68" si="5">W40-W54</f>
        <v>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3445</v>
      </c>
      <c r="D69" s="52">
        <f t="shared" si="6"/>
        <v>1177</v>
      </c>
      <c r="E69" s="52">
        <f t="shared" si="6"/>
        <v>1712</v>
      </c>
      <c r="F69" s="52">
        <f t="shared" si="6"/>
        <v>1414</v>
      </c>
      <c r="G69" s="52">
        <f t="shared" si="6"/>
        <v>2575</v>
      </c>
      <c r="H69" s="52">
        <f t="shared" si="6"/>
        <v>2072</v>
      </c>
      <c r="I69" s="52">
        <f t="shared" si="6"/>
        <v>1414</v>
      </c>
      <c r="J69" s="52">
        <f t="shared" si="6"/>
        <v>618</v>
      </c>
      <c r="K69" s="52">
        <f t="shared" si="6"/>
        <v>1052</v>
      </c>
      <c r="L69" s="52">
        <f t="shared" si="6"/>
        <v>666</v>
      </c>
      <c r="M69" s="52">
        <f t="shared" si="6"/>
        <v>2804</v>
      </c>
      <c r="N69" s="52">
        <f t="shared" si="6"/>
        <v>3658</v>
      </c>
      <c r="O69" s="52">
        <f t="shared" si="6"/>
        <v>5936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1810</v>
      </c>
      <c r="U69" s="52">
        <f t="shared" si="7"/>
        <v>5504</v>
      </c>
      <c r="V69" s="52">
        <f t="shared" si="7"/>
        <v>5921</v>
      </c>
      <c r="W69" s="52">
        <f t="shared" ref="W69" si="8">W41-W55</f>
        <v>20605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1496</v>
      </c>
      <c r="M70" s="52">
        <f t="shared" si="9"/>
        <v>122</v>
      </c>
      <c r="N70" s="52">
        <f t="shared" si="9"/>
        <v>31</v>
      </c>
      <c r="O70" s="52">
        <f t="shared" si="9"/>
        <v>72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3137</v>
      </c>
      <c r="U70" s="52">
        <f t="shared" si="10"/>
        <v>30</v>
      </c>
      <c r="V70" s="52">
        <f t="shared" si="10"/>
        <v>1650</v>
      </c>
      <c r="W70" s="52">
        <f t="shared" ref="W70" si="11">W42-W56</f>
        <v>867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6568</v>
      </c>
      <c r="D72" s="52">
        <v>5300</v>
      </c>
      <c r="E72" s="52">
        <v>3043</v>
      </c>
      <c r="F72" s="52">
        <v>4609</v>
      </c>
      <c r="G72" s="52">
        <v>6818</v>
      </c>
      <c r="H72" s="52">
        <v>7724</v>
      </c>
      <c r="I72" s="52">
        <v>4176</v>
      </c>
      <c r="J72" s="52">
        <v>3478</v>
      </c>
      <c r="K72" s="52">
        <v>3412</v>
      </c>
      <c r="L72" s="52">
        <v>1844</v>
      </c>
      <c r="M72" s="52">
        <v>2720</v>
      </c>
      <c r="N72" s="52">
        <v>3085</v>
      </c>
      <c r="O72" s="52">
        <v>3144</v>
      </c>
      <c r="P72" s="52">
        <v>880</v>
      </c>
      <c r="Q72" s="52">
        <v>1213</v>
      </c>
      <c r="R72" s="52">
        <v>799</v>
      </c>
      <c r="S72" s="52">
        <v>531</v>
      </c>
      <c r="T72" s="52">
        <v>81</v>
      </c>
      <c r="U72" s="52">
        <v>2093</v>
      </c>
      <c r="V72" s="52">
        <v>1614</v>
      </c>
      <c r="W72" s="52">
        <v>2602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79786</v>
      </c>
      <c r="D73" s="36">
        <v>79660</v>
      </c>
      <c r="E73" s="36">
        <v>80508</v>
      </c>
      <c r="F73" s="36">
        <v>71811</v>
      </c>
      <c r="G73" s="36">
        <v>87502</v>
      </c>
      <c r="H73" s="36">
        <v>90812</v>
      </c>
      <c r="I73" s="36">
        <v>49864</v>
      </c>
      <c r="J73" s="36">
        <v>34935</v>
      </c>
      <c r="K73" s="36">
        <v>53743</v>
      </c>
      <c r="L73" s="36">
        <v>37765</v>
      </c>
      <c r="M73" s="36">
        <v>58526</v>
      </c>
      <c r="N73" s="36">
        <v>74983</v>
      </c>
      <c r="O73" s="36">
        <v>82141</v>
      </c>
      <c r="P73" s="36">
        <v>43054</v>
      </c>
      <c r="Q73" s="36">
        <v>34277</v>
      </c>
      <c r="R73" s="36">
        <v>31488</v>
      </c>
      <c r="S73" s="36">
        <v>43525</v>
      </c>
      <c r="T73" s="36">
        <v>46858</v>
      </c>
      <c r="U73" s="36">
        <v>53161</v>
      </c>
      <c r="V73" s="36">
        <v>54174</v>
      </c>
      <c r="W73" s="36">
        <v>50180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7439</v>
      </c>
      <c r="I79" s="52">
        <f>RES_hhdet_numvin!I126</f>
        <v>13513</v>
      </c>
      <c r="J79" s="52">
        <f>RES_hhdet_numvin!J126</f>
        <v>4675</v>
      </c>
      <c r="K79" s="52">
        <f>RES_hhdet_numvin!K126</f>
        <v>9159</v>
      </c>
      <c r="L79" s="52">
        <f>RES_hhdet_numvin!L126</f>
        <v>0</v>
      </c>
      <c r="M79" s="52">
        <f>RES_hhdet_numvin!M126</f>
        <v>20551</v>
      </c>
      <c r="N79" s="52">
        <f>RES_hhdet_numvin!N126</f>
        <v>47545</v>
      </c>
      <c r="O79" s="52">
        <f>RES_hhdet_numvin!O126</f>
        <v>60104</v>
      </c>
      <c r="P79" s="52">
        <f>RES_hhdet_numvin!P126</f>
        <v>28887</v>
      </c>
      <c r="Q79" s="52">
        <f>RES_hhdet_numvin!Q126</f>
        <v>18017</v>
      </c>
      <c r="R79" s="52">
        <f>RES_hhdet_numvin!R126</f>
        <v>20184</v>
      </c>
      <c r="S79" s="52">
        <f>RES_hhdet_numvin!S126</f>
        <v>28482</v>
      </c>
      <c r="T79" s="52">
        <f>RES_hhdet_numvin!T126</f>
        <v>27713</v>
      </c>
      <c r="U79" s="52">
        <f>RES_hhdet_numvin!U126</f>
        <v>19410</v>
      </c>
      <c r="V79" s="52">
        <f>RES_hhdet_numvin!V126</f>
        <v>14571</v>
      </c>
      <c r="W79" s="52">
        <f>RES_hhdet_numvin!W126</f>
        <v>20630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2209</v>
      </c>
      <c r="Q82" s="138">
        <f>RES_hhdet_numvin!Q129</f>
        <v>4586</v>
      </c>
      <c r="R82" s="138">
        <f>RES_hhdet_numvin!R129</f>
        <v>3969</v>
      </c>
      <c r="S82" s="138">
        <f>RES_hhdet_numvin!S129</f>
        <v>3839</v>
      </c>
      <c r="T82" s="138">
        <f>RES_hhdet_numvin!T129</f>
        <v>5430</v>
      </c>
      <c r="U82" s="138">
        <f>RES_hhdet_numvin!U129</f>
        <v>5047</v>
      </c>
      <c r="V82" s="138">
        <f>RES_hhdet_numvin!V129</f>
        <v>4795</v>
      </c>
      <c r="W82" s="138">
        <f>RES_hhdet_numvin!W129</f>
        <v>3221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5647</v>
      </c>
      <c r="I84" s="138">
        <f>RES_hhdet_numvin!I131</f>
        <v>11776</v>
      </c>
      <c r="J84" s="138">
        <f>RES_hhdet_numvin!J131</f>
        <v>3971</v>
      </c>
      <c r="K84" s="138">
        <f>RES_hhdet_numvin!K131</f>
        <v>7711</v>
      </c>
      <c r="L84" s="138">
        <f>RES_hhdet_numvin!L131</f>
        <v>1641</v>
      </c>
      <c r="M84" s="138">
        <f>RES_hhdet_numvin!M131</f>
        <v>16403</v>
      </c>
      <c r="N84" s="138">
        <f>RES_hhdet_numvin!N131</f>
        <v>40851</v>
      </c>
      <c r="O84" s="138">
        <f>RES_hhdet_numvin!O131</f>
        <v>49670</v>
      </c>
      <c r="P84" s="138">
        <f>RES_hhdet_numvin!P131</f>
        <v>29091</v>
      </c>
      <c r="Q84" s="138">
        <f>RES_hhdet_numvin!Q131</f>
        <v>18268</v>
      </c>
      <c r="R84" s="138">
        <f>RES_hhdet_numvin!R131</f>
        <v>20156</v>
      </c>
      <c r="S84" s="138">
        <f>RES_hhdet_numvin!S131</f>
        <v>31069</v>
      </c>
      <c r="T84" s="138">
        <f>RES_hhdet_numvin!T131</f>
        <v>19773</v>
      </c>
      <c r="U84" s="138">
        <f>RES_hhdet_numvin!U131</f>
        <v>13483</v>
      </c>
      <c r="V84" s="138">
        <f>RES_hhdet_numvin!V131</f>
        <v>6355</v>
      </c>
      <c r="W84" s="138">
        <f>RES_hhdet_numvin!W131</f>
        <v>12539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121</v>
      </c>
      <c r="M85" s="138">
        <f>RES_hhdet_numvin!M132</f>
        <v>4</v>
      </c>
      <c r="N85" s="138">
        <f>RES_hhdet_numvin!N132</f>
        <v>0</v>
      </c>
      <c r="O85" s="138">
        <f>RES_hhdet_numvin!O132</f>
        <v>0</v>
      </c>
      <c r="P85" s="138">
        <f>RES_hhdet_numvin!P132</f>
        <v>216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118</v>
      </c>
      <c r="U85" s="138">
        <f>RES_hhdet_numvin!U132</f>
        <v>36</v>
      </c>
      <c r="V85" s="138">
        <f>RES_hhdet_numvin!V132</f>
        <v>274</v>
      </c>
      <c r="W85" s="138">
        <f>RES_hhdet_numvin!W132</f>
        <v>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2631</v>
      </c>
      <c r="U88" s="138">
        <f>RES_hhdet_numvin!U135</f>
        <v>7956</v>
      </c>
      <c r="V88" s="138">
        <f>RES_hhdet_numvin!V135</f>
        <v>8418</v>
      </c>
      <c r="W88" s="138">
        <f>RES_hhdet_numvin!W135</f>
        <v>25881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3641</v>
      </c>
      <c r="U89" s="138">
        <f>RES_hhdet_numvin!U136</f>
        <v>41</v>
      </c>
      <c r="V89" s="138">
        <f>RES_hhdet_numvin!V136</f>
        <v>2048</v>
      </c>
      <c r="W89" s="138">
        <f>RES_hhdet_numvin!W136</f>
        <v>1091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385</v>
      </c>
      <c r="Q93" s="138">
        <f>RES_hhdet_numvin!Q140</f>
        <v>815</v>
      </c>
      <c r="R93" s="138">
        <f>RES_hhdet_numvin!R140</f>
        <v>692</v>
      </c>
      <c r="S93" s="138">
        <f>RES_hhdet_numvin!S140</f>
        <v>527</v>
      </c>
      <c r="T93" s="138">
        <f>RES_hhdet_numvin!T140</f>
        <v>93</v>
      </c>
      <c r="U93" s="138">
        <f>RES_hhdet_numvin!U140</f>
        <v>2199</v>
      </c>
      <c r="V93" s="138">
        <f>RES_hhdet_numvin!V140</f>
        <v>1737</v>
      </c>
      <c r="W93" s="138">
        <f>RES_hhdet_numvin!W140</f>
        <v>2899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18881</v>
      </c>
      <c r="Q94" s="39">
        <f>RES_hhdet_numvin!Q141</f>
        <v>22708</v>
      </c>
      <c r="R94" s="39">
        <f>RES_hhdet_numvin!R141</f>
        <v>26870</v>
      </c>
      <c r="S94" s="39">
        <f>RES_hhdet_numvin!S141</f>
        <v>42853</v>
      </c>
      <c r="T94" s="39">
        <f>RES_hhdet_numvin!T141</f>
        <v>50483</v>
      </c>
      <c r="U94" s="39">
        <f>RES_hhdet_numvin!U141</f>
        <v>55697</v>
      </c>
      <c r="V94" s="39">
        <f>RES_hhdet_numvin!V141</f>
        <v>58162</v>
      </c>
      <c r="W94" s="39">
        <f>RES_hhdet_numvin!W141</f>
        <v>55879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423.1984565493492</v>
      </c>
      <c r="C98" s="117">
        <f t="shared" si="12"/>
        <v>887.84839879740719</v>
      </c>
      <c r="D98" s="117">
        <f t="shared" si="12"/>
        <v>801.09321024789028</v>
      </c>
      <c r="E98" s="117">
        <f t="shared" si="12"/>
        <v>702.92009473129019</v>
      </c>
      <c r="F98" s="117">
        <f t="shared" si="12"/>
        <v>644.42674980821141</v>
      </c>
      <c r="G98" s="117">
        <f t="shared" si="12"/>
        <v>645.67494495402616</v>
      </c>
      <c r="H98" s="117">
        <f t="shared" si="12"/>
        <v>561.96220051798571</v>
      </c>
      <c r="I98" s="117">
        <f t="shared" si="12"/>
        <v>501.23882240556475</v>
      </c>
      <c r="J98" s="117">
        <f t="shared" si="12"/>
        <v>458.81441569675258</v>
      </c>
      <c r="K98" s="117">
        <f t="shared" si="12"/>
        <v>472.08844333921189</v>
      </c>
      <c r="L98" s="117">
        <f t="shared" si="12"/>
        <v>502.41642676576868</v>
      </c>
      <c r="M98" s="117">
        <f t="shared" si="12"/>
        <v>469.70440844121254</v>
      </c>
      <c r="N98" s="117">
        <f t="shared" si="12"/>
        <v>494.39371611162557</v>
      </c>
      <c r="O98" s="117">
        <f t="shared" si="12"/>
        <v>512.55174233768514</v>
      </c>
      <c r="P98" s="117">
        <f t="shared" si="12"/>
        <v>441.9783901387504</v>
      </c>
      <c r="Q98" s="117">
        <f t="shared" si="12"/>
        <v>467.81010515737984</v>
      </c>
      <c r="R98" s="117">
        <f t="shared" ref="R98:V98" si="13">R99+R102+R104+R113</f>
        <v>463.07490689426754</v>
      </c>
      <c r="S98" s="117">
        <f t="shared" si="13"/>
        <v>467.65235689488981</v>
      </c>
      <c r="T98" s="117">
        <f t="shared" si="13"/>
        <v>432.6162523246503</v>
      </c>
      <c r="U98" s="117">
        <f t="shared" si="13"/>
        <v>420.96638135164062</v>
      </c>
      <c r="V98" s="117">
        <f t="shared" si="13"/>
        <v>427.04542303535914</v>
      </c>
      <c r="W98" s="117">
        <f t="shared" ref="W98" si="14">W99+W102+W104+W113</f>
        <v>439.46422074233749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373.58818600943493</v>
      </c>
      <c r="C99" s="122">
        <f t="shared" si="15"/>
        <v>817.67262546963343</v>
      </c>
      <c r="D99" s="122">
        <f t="shared" si="15"/>
        <v>735.7479234732308</v>
      </c>
      <c r="E99" s="122">
        <f t="shared" si="15"/>
        <v>639.43256308365972</v>
      </c>
      <c r="F99" s="122">
        <f t="shared" si="15"/>
        <v>581.79329828144512</v>
      </c>
      <c r="G99" s="122">
        <f t="shared" si="15"/>
        <v>580.44411252141299</v>
      </c>
      <c r="H99" s="122">
        <f t="shared" si="15"/>
        <v>499.19290445687091</v>
      </c>
      <c r="I99" s="122">
        <f t="shared" si="15"/>
        <v>434.72940825381744</v>
      </c>
      <c r="J99" s="122">
        <f t="shared" si="15"/>
        <v>401.7051788208488</v>
      </c>
      <c r="K99" s="122">
        <f t="shared" si="15"/>
        <v>416.5865801712817</v>
      </c>
      <c r="L99" s="122">
        <f t="shared" si="15"/>
        <v>472.15190204561338</v>
      </c>
      <c r="M99" s="122">
        <f t="shared" si="15"/>
        <v>435.44782055269474</v>
      </c>
      <c r="N99" s="122">
        <f t="shared" si="15"/>
        <v>456.8767130151586</v>
      </c>
      <c r="O99" s="122">
        <f t="shared" si="15"/>
        <v>470.95227522520963</v>
      </c>
      <c r="P99" s="122">
        <f t="shared" si="15"/>
        <v>385.15560061795236</v>
      </c>
      <c r="Q99" s="122">
        <f t="shared" si="15"/>
        <v>414.72306867975601</v>
      </c>
      <c r="R99" s="122">
        <f t="shared" ref="R99:V99" si="16">SUM(R100:R101)</f>
        <v>413.19130825546455</v>
      </c>
      <c r="S99" s="122">
        <f t="shared" si="16"/>
        <v>412.86352456017255</v>
      </c>
      <c r="T99" s="122">
        <f t="shared" si="16"/>
        <v>366.56486586681729</v>
      </c>
      <c r="U99" s="122">
        <f t="shared" si="16"/>
        <v>349.86708576809627</v>
      </c>
      <c r="V99" s="122">
        <f t="shared" si="16"/>
        <v>357.73913464939244</v>
      </c>
      <c r="W99" s="122">
        <f t="shared" ref="W99" si="17">SUM(W100:W101)</f>
        <v>376.56117142689101</v>
      </c>
      <c r="DA99" s="130" t="s">
        <v>1687</v>
      </c>
    </row>
    <row r="100" spans="1:105" ht="12" customHeight="1" x14ac:dyDescent="0.25">
      <c r="A100" s="97" t="s">
        <v>203</v>
      </c>
      <c r="B100" s="98">
        <v>372.37145227575985</v>
      </c>
      <c r="C100" s="98">
        <v>815.04980315267085</v>
      </c>
      <c r="D100" s="98">
        <v>733.43509647251085</v>
      </c>
      <c r="E100" s="98">
        <v>637.45037228959018</v>
      </c>
      <c r="F100" s="98">
        <v>580.01748802077759</v>
      </c>
      <c r="G100" s="98">
        <v>578.69746128106772</v>
      </c>
      <c r="H100" s="98">
        <v>497.71895902884955</v>
      </c>
      <c r="I100" s="98">
        <v>433.46475311531282</v>
      </c>
      <c r="J100" s="98">
        <v>400.55091967440057</v>
      </c>
      <c r="K100" s="98">
        <v>415.40127009383656</v>
      </c>
      <c r="L100" s="98">
        <v>470.86336219502715</v>
      </c>
      <c r="M100" s="98">
        <v>434.26818264751648</v>
      </c>
      <c r="N100" s="98">
        <v>455.65316350937252</v>
      </c>
      <c r="O100" s="98">
        <v>469.67709239809108</v>
      </c>
      <c r="P100" s="98">
        <v>384.10241347832761</v>
      </c>
      <c r="Q100" s="98">
        <v>413.62570026214621</v>
      </c>
      <c r="R100" s="98">
        <v>412.10570203227098</v>
      </c>
      <c r="S100" s="98">
        <v>411.76822257295339</v>
      </c>
      <c r="T100" s="98">
        <v>365.5541525202878</v>
      </c>
      <c r="U100" s="98">
        <v>348.90897221114545</v>
      </c>
      <c r="V100" s="98">
        <v>356.7584832373513</v>
      </c>
      <c r="W100" s="98">
        <v>375.55458774114885</v>
      </c>
      <c r="DA100" s="63" t="s">
        <v>1688</v>
      </c>
    </row>
    <row r="101" spans="1:105" ht="12" customHeight="1" x14ac:dyDescent="0.25">
      <c r="A101" s="97" t="s">
        <v>53</v>
      </c>
      <c r="B101" s="98">
        <v>1.216733733675097</v>
      </c>
      <c r="C101" s="98">
        <v>2.6228223169625409</v>
      </c>
      <c r="D101" s="98">
        <v>2.3128270007198988</v>
      </c>
      <c r="E101" s="98">
        <v>1.9821907940695009</v>
      </c>
      <c r="F101" s="98">
        <v>1.7758102606675459</v>
      </c>
      <c r="G101" s="98">
        <v>1.7466512403452537</v>
      </c>
      <c r="H101" s="98">
        <v>1.4739454280213429</v>
      </c>
      <c r="I101" s="98">
        <v>1.2646551385046214</v>
      </c>
      <c r="J101" s="98">
        <v>1.1542591464482252</v>
      </c>
      <c r="K101" s="98">
        <v>1.1853100774451244</v>
      </c>
      <c r="L101" s="98">
        <v>1.2885398505862604</v>
      </c>
      <c r="M101" s="98">
        <v>1.179637905178226</v>
      </c>
      <c r="N101" s="98">
        <v>1.2235495057860972</v>
      </c>
      <c r="O101" s="98">
        <v>1.2751828271185333</v>
      </c>
      <c r="P101" s="98">
        <v>1.0531871396247319</v>
      </c>
      <c r="Q101" s="98">
        <v>1.0973684176098248</v>
      </c>
      <c r="R101" s="98">
        <v>1.0856062231935457</v>
      </c>
      <c r="S101" s="98">
        <v>1.0953019872191623</v>
      </c>
      <c r="T101" s="98">
        <v>1.0107133465294889</v>
      </c>
      <c r="U101" s="98">
        <v>0.95811355695081757</v>
      </c>
      <c r="V101" s="98">
        <v>0.98065141204112782</v>
      </c>
      <c r="W101" s="98">
        <v>1.0065836857421815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2.9745112305100171E-2</v>
      </c>
      <c r="C102" s="122">
        <f t="shared" si="18"/>
        <v>5.466010169237312E-2</v>
      </c>
      <c r="D102" s="122">
        <f t="shared" si="18"/>
        <v>9.2394110226378626E-2</v>
      </c>
      <c r="E102" s="122">
        <f t="shared" si="18"/>
        <v>0.13901204637802159</v>
      </c>
      <c r="F102" s="122">
        <f t="shared" si="18"/>
        <v>0.15017113819988517</v>
      </c>
      <c r="G102" s="122">
        <f t="shared" si="18"/>
        <v>0.19715518138007215</v>
      </c>
      <c r="H102" s="122">
        <f t="shared" si="18"/>
        <v>0.25743749910772123</v>
      </c>
      <c r="I102" s="122">
        <f t="shared" si="18"/>
        <v>0.35297445322973431</v>
      </c>
      <c r="J102" s="122">
        <f t="shared" si="18"/>
        <v>0.27040738151086219</v>
      </c>
      <c r="K102" s="122">
        <f t="shared" si="18"/>
        <v>0.28350089398265277</v>
      </c>
      <c r="L102" s="122">
        <f t="shared" si="18"/>
        <v>0.30146859773001239</v>
      </c>
      <c r="M102" s="122">
        <f t="shared" si="18"/>
        <v>0.23964967146999899</v>
      </c>
      <c r="N102" s="122">
        <f t="shared" si="18"/>
        <v>0.3590025821603306</v>
      </c>
      <c r="O102" s="122">
        <f t="shared" si="18"/>
        <v>0.33766824354975555</v>
      </c>
      <c r="P102" s="122">
        <f t="shared" si="18"/>
        <v>0.29508740223118712</v>
      </c>
      <c r="Q102" s="122">
        <f t="shared" si="18"/>
        <v>0.52375790547138523</v>
      </c>
      <c r="R102" s="122">
        <f t="shared" si="18"/>
        <v>0.55733649477607849</v>
      </c>
      <c r="S102" s="122">
        <f t="shared" si="18"/>
        <v>0.58288170673339201</v>
      </c>
      <c r="T102" s="122">
        <f t="shared" si="18"/>
        <v>0.64206990998595792</v>
      </c>
      <c r="U102" s="122">
        <f t="shared" si="18"/>
        <v>0.6330106678132118</v>
      </c>
      <c r="V102" s="122">
        <f t="shared" si="18"/>
        <v>0.62115255488683496</v>
      </c>
      <c r="W102" s="122">
        <f t="shared" si="18"/>
        <v>0.54273336525265448</v>
      </c>
      <c r="DA102" s="130" t="s">
        <v>1690</v>
      </c>
    </row>
    <row r="103" spans="1:105" ht="12" customHeight="1" x14ac:dyDescent="0.25">
      <c r="A103" s="97" t="s">
        <v>53</v>
      </c>
      <c r="B103" s="98">
        <v>2.9745112305100171E-2</v>
      </c>
      <c r="C103" s="98">
        <v>5.466010169237312E-2</v>
      </c>
      <c r="D103" s="98">
        <v>9.2394110226378626E-2</v>
      </c>
      <c r="E103" s="98">
        <v>0.13901204637802159</v>
      </c>
      <c r="F103" s="98">
        <v>0.15017113819988517</v>
      </c>
      <c r="G103" s="98">
        <v>0.19715518138007215</v>
      </c>
      <c r="H103" s="98">
        <v>0.25743749910772123</v>
      </c>
      <c r="I103" s="98">
        <v>0.35297445322973431</v>
      </c>
      <c r="J103" s="98">
        <v>0.27040738151086219</v>
      </c>
      <c r="K103" s="98">
        <v>0.28350089398265277</v>
      </c>
      <c r="L103" s="98">
        <v>0.30146859773001239</v>
      </c>
      <c r="M103" s="98">
        <v>0.23964967146999899</v>
      </c>
      <c r="N103" s="98">
        <v>0.3590025821603306</v>
      </c>
      <c r="O103" s="98">
        <v>0.33766824354975555</v>
      </c>
      <c r="P103" s="98">
        <v>0.29508740223118712</v>
      </c>
      <c r="Q103" s="98">
        <v>0.52375790547138523</v>
      </c>
      <c r="R103" s="98">
        <v>0.55733649477607849</v>
      </c>
      <c r="S103" s="98">
        <v>0.58288170673339201</v>
      </c>
      <c r="T103" s="98">
        <v>0.64206990998595792</v>
      </c>
      <c r="U103" s="98">
        <v>0.6330106678132118</v>
      </c>
      <c r="V103" s="98">
        <v>0.62115255488683496</v>
      </c>
      <c r="W103" s="98">
        <v>0.54273336525265448</v>
      </c>
      <c r="DA103" s="63" t="s">
        <v>1691</v>
      </c>
    </row>
    <row r="104" spans="1:105" ht="12" customHeight="1" x14ac:dyDescent="0.25">
      <c r="A104" s="121" t="s">
        <v>55</v>
      </c>
      <c r="B104" s="122">
        <v>35.203802807890177</v>
      </c>
      <c r="C104" s="122">
        <v>53.952533401532982</v>
      </c>
      <c r="D104" s="122">
        <v>50.516225872288992</v>
      </c>
      <c r="E104" s="122">
        <v>47.066921077243627</v>
      </c>
      <c r="F104" s="122">
        <v>45.656130455147441</v>
      </c>
      <c r="G104" s="122">
        <v>48.469868115881248</v>
      </c>
      <c r="H104" s="122">
        <v>47.861682530795569</v>
      </c>
      <c r="I104" s="122">
        <v>50.041062545271082</v>
      </c>
      <c r="J104" s="122">
        <v>44.087137708983839</v>
      </c>
      <c r="K104" s="122">
        <v>44.190442850082242</v>
      </c>
      <c r="L104" s="122">
        <v>21.359914210559793</v>
      </c>
      <c r="M104" s="122">
        <v>24.891301209956389</v>
      </c>
      <c r="N104" s="122">
        <v>27.880621053001885</v>
      </c>
      <c r="O104" s="122">
        <v>32.054615923239815</v>
      </c>
      <c r="P104" s="122">
        <v>45.701127565558949</v>
      </c>
      <c r="Q104" s="122">
        <v>41.420917601890132</v>
      </c>
      <c r="R104" s="122">
        <v>38.310435430979638</v>
      </c>
      <c r="S104" s="122">
        <v>41.551048081905542</v>
      </c>
      <c r="T104" s="122">
        <v>53.67988076117431</v>
      </c>
      <c r="U104" s="122">
        <v>58.743571521531429</v>
      </c>
      <c r="V104" s="122">
        <v>57.067184581771478</v>
      </c>
      <c r="W104" s="122">
        <v>49.309942947547668</v>
      </c>
      <c r="DA104" s="130" t="s">
        <v>1692</v>
      </c>
    </row>
    <row r="105" spans="1:105" ht="12" customHeight="1" x14ac:dyDescent="0.25">
      <c r="A105" s="97" t="s">
        <v>128</v>
      </c>
      <c r="B105" s="98">
        <v>33.762081688126663</v>
      </c>
      <c r="C105" s="98">
        <v>52.51012805971088</v>
      </c>
      <c r="D105" s="98">
        <v>49.047964576500256</v>
      </c>
      <c r="E105" s="98">
        <v>45.481699937409111</v>
      </c>
      <c r="F105" s="98">
        <v>44.110714902695989</v>
      </c>
      <c r="G105" s="98">
        <v>46.768316878863317</v>
      </c>
      <c r="H105" s="98">
        <v>46.08534019728976</v>
      </c>
      <c r="I105" s="98">
        <v>48.072478183053455</v>
      </c>
      <c r="J105" s="98">
        <v>42.412708872460946</v>
      </c>
      <c r="K105" s="98">
        <v>42.991765159817874</v>
      </c>
      <c r="L105" s="98">
        <v>20.257585052463654</v>
      </c>
      <c r="M105" s="98">
        <v>23.579941869942488</v>
      </c>
      <c r="N105" s="98">
        <v>26.243926560473831</v>
      </c>
      <c r="O105" s="98">
        <v>29.536524506456193</v>
      </c>
      <c r="P105" s="98">
        <v>43.542019322119742</v>
      </c>
      <c r="Q105" s="98">
        <v>39.22299682048336</v>
      </c>
      <c r="R105" s="98">
        <v>36.302363588517593</v>
      </c>
      <c r="S105" s="98">
        <v>40.104400277981348</v>
      </c>
      <c r="T105" s="98">
        <v>51.195364500736659</v>
      </c>
      <c r="U105" s="98">
        <v>55.018719081931067</v>
      </c>
      <c r="V105" s="98">
        <v>52.76768645185264</v>
      </c>
      <c r="W105" s="98">
        <v>39.909660308007439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4.2794418494522084E-2</v>
      </c>
      <c r="M106" s="98">
        <v>5.2013323953176267E-2</v>
      </c>
      <c r="N106" s="98">
        <v>5.6601743153181686E-2</v>
      </c>
      <c r="O106" s="98">
        <v>5.1570991222380042E-2</v>
      </c>
      <c r="P106" s="98">
        <v>8.5211199561636197E-2</v>
      </c>
      <c r="Q106" s="98">
        <v>6.8908217146176884E-2</v>
      </c>
      <c r="R106" s="98">
        <v>6.4079048289994986E-2</v>
      </c>
      <c r="S106" s="98">
        <v>6.6585769051695373E-2</v>
      </c>
      <c r="T106" s="98">
        <v>9.7444640066034482E-2</v>
      </c>
      <c r="U106" s="98">
        <v>9.2163277872793353E-2</v>
      </c>
      <c r="V106" s="98">
        <v>0.13072012168058389</v>
      </c>
      <c r="W106" s="98">
        <v>8.9988705598737451E-2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1.7831772285782338E-2</v>
      </c>
      <c r="M107" s="101">
        <v>1.9459317450417776E-2</v>
      </c>
      <c r="N107" s="101">
        <v>2.2256447780532023E-2</v>
      </c>
      <c r="O107" s="101">
        <v>2.2066672408928269E-2</v>
      </c>
      <c r="P107" s="101">
        <v>3.3039254582916608E-2</v>
      </c>
      <c r="Q107" s="101">
        <v>2.696929742223356E-2</v>
      </c>
      <c r="R107" s="101">
        <v>2.5124405007139066E-2</v>
      </c>
      <c r="S107" s="101">
        <v>2.3851783630951955E-2</v>
      </c>
      <c r="T107" s="101">
        <v>3.6553486284524955E-2</v>
      </c>
      <c r="U107" s="101">
        <v>3.2411888350758332E-2</v>
      </c>
      <c r="V107" s="101">
        <v>4.6745186118958143E-2</v>
      </c>
      <c r="W107" s="101">
        <v>3.2054616363888698E-2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2.4962646208739746E-2</v>
      </c>
      <c r="M108" s="104">
        <v>3.2554006502758491E-2</v>
      </c>
      <c r="N108" s="104">
        <v>3.4345295372649659E-2</v>
      </c>
      <c r="O108" s="104">
        <v>2.9504318813451776E-2</v>
      </c>
      <c r="P108" s="104">
        <v>5.2171944978719596E-2</v>
      </c>
      <c r="Q108" s="104">
        <v>4.193891972394332E-2</v>
      </c>
      <c r="R108" s="104">
        <v>3.8954643282855923E-2</v>
      </c>
      <c r="S108" s="104">
        <v>4.2733985420743421E-2</v>
      </c>
      <c r="T108" s="104">
        <v>6.0891153781509527E-2</v>
      </c>
      <c r="U108" s="104">
        <v>5.9751389522035021E-2</v>
      </c>
      <c r="V108" s="104">
        <v>8.3974935561625746E-2</v>
      </c>
      <c r="W108" s="104">
        <v>5.7934089234848746E-2</v>
      </c>
      <c r="DA108" s="132" t="s">
        <v>1696</v>
      </c>
    </row>
    <row r="109" spans="1:105" ht="12" customHeight="1" x14ac:dyDescent="0.25">
      <c r="A109" s="106" t="s">
        <v>122</v>
      </c>
      <c r="B109" s="101">
        <v>1.4417211197635174</v>
      </c>
      <c r="C109" s="101">
        <v>1.4424053418221046</v>
      </c>
      <c r="D109" s="101">
        <v>1.4682612957887389</v>
      </c>
      <c r="E109" s="101">
        <v>1.5852211398345171</v>
      </c>
      <c r="F109" s="101">
        <v>1.5454155524514506</v>
      </c>
      <c r="G109" s="101">
        <v>1.7015512370179338</v>
      </c>
      <c r="H109" s="101">
        <v>1.7763423335058106</v>
      </c>
      <c r="I109" s="101">
        <v>1.9685843622176247</v>
      </c>
      <c r="J109" s="101">
        <v>1.6744288365228912</v>
      </c>
      <c r="K109" s="101">
        <v>1.1986776902643659</v>
      </c>
      <c r="L109" s="101">
        <v>0.98312308371737001</v>
      </c>
      <c r="M109" s="101">
        <v>1.169527441948218</v>
      </c>
      <c r="N109" s="101">
        <v>1.4803608713103178</v>
      </c>
      <c r="O109" s="101">
        <v>2.3412105854143879</v>
      </c>
      <c r="P109" s="101">
        <v>1.9746496783279976</v>
      </c>
      <c r="Q109" s="101">
        <v>2.04943264065761</v>
      </c>
      <c r="R109" s="101">
        <v>1.9229445801796732</v>
      </c>
      <c r="S109" s="101">
        <v>1.3705876778200266</v>
      </c>
      <c r="T109" s="101">
        <v>1.8464471482810703</v>
      </c>
      <c r="U109" s="101">
        <v>3.0664685135117602</v>
      </c>
      <c r="V109" s="101">
        <v>3.3820635898678155</v>
      </c>
      <c r="W109" s="101">
        <v>8.3093071243256418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7.6411655884246144E-2</v>
      </c>
      <c r="M110" s="104">
        <v>8.9818574112507349E-2</v>
      </c>
      <c r="N110" s="104">
        <v>9.9731878064556329E-2</v>
      </c>
      <c r="O110" s="104">
        <v>0.1253098401468534</v>
      </c>
      <c r="P110" s="104">
        <v>9.9247365549574196E-2</v>
      </c>
      <c r="Q110" s="104">
        <v>7.9579923602981606E-2</v>
      </c>
      <c r="R110" s="104">
        <v>2.1048213992370293E-2</v>
      </c>
      <c r="S110" s="104">
        <v>9.4743570524710025E-3</v>
      </c>
      <c r="T110" s="104">
        <v>0.54062447209054176</v>
      </c>
      <c r="U110" s="104">
        <v>0.56622064821581453</v>
      </c>
      <c r="V110" s="104">
        <v>0.78671441837044398</v>
      </c>
      <c r="W110" s="104">
        <v>1.0009868096158518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3.7059672240923366E-2</v>
      </c>
      <c r="M111" s="98">
        <v>3.9305377997861025E-2</v>
      </c>
      <c r="N111" s="98">
        <v>4.5478298963455441E-2</v>
      </c>
      <c r="O111" s="98">
        <v>6.1621378743600651E-2</v>
      </c>
      <c r="P111" s="98">
        <v>4.4414631862088265E-2</v>
      </c>
      <c r="Q111" s="98">
        <v>3.6012285045734907E-2</v>
      </c>
      <c r="R111" s="98">
        <v>9.4836358631516897E-3</v>
      </c>
      <c r="S111" s="98">
        <v>3.9194647152507606E-3</v>
      </c>
      <c r="T111" s="98">
        <v>0.21906811387144498</v>
      </c>
      <c r="U111" s="98">
        <v>0.21700048203962158</v>
      </c>
      <c r="V111" s="98">
        <v>0.301800821464138</v>
      </c>
      <c r="W111" s="98">
        <v>0.38003461870098515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3.935198364332277E-2</v>
      </c>
      <c r="M112" s="98">
        <v>5.051319611464633E-2</v>
      </c>
      <c r="N112" s="98">
        <v>5.4253579101100895E-2</v>
      </c>
      <c r="O112" s="98">
        <v>6.3688461403252739E-2</v>
      </c>
      <c r="P112" s="98">
        <v>5.4832733687485931E-2</v>
      </c>
      <c r="Q112" s="98">
        <v>4.3567638557246706E-2</v>
      </c>
      <c r="R112" s="98">
        <v>1.1564578129218604E-2</v>
      </c>
      <c r="S112" s="98">
        <v>5.5548923372202418E-3</v>
      </c>
      <c r="T112" s="98">
        <v>0.32155635821909678</v>
      </c>
      <c r="U112" s="98">
        <v>0.349220166176193</v>
      </c>
      <c r="V112" s="98">
        <v>0.48491359690630603</v>
      </c>
      <c r="W112" s="98">
        <v>0.62095219091486675</v>
      </c>
      <c r="DA112" s="63" t="s">
        <v>1700</v>
      </c>
    </row>
    <row r="113" spans="1:105" ht="12" customHeight="1" x14ac:dyDescent="0.25">
      <c r="A113" s="121" t="s">
        <v>54</v>
      </c>
      <c r="B113" s="122">
        <v>14.376722619719027</v>
      </c>
      <c r="C113" s="122">
        <v>16.168579824548463</v>
      </c>
      <c r="D113" s="122">
        <v>14.736666792144224</v>
      </c>
      <c r="E113" s="122">
        <v>16.281598524008789</v>
      </c>
      <c r="F113" s="122">
        <v>16.827149933418873</v>
      </c>
      <c r="G113" s="122">
        <v>16.563809135351875</v>
      </c>
      <c r="H113" s="122">
        <v>14.650176031211611</v>
      </c>
      <c r="I113" s="122">
        <v>16.115377153246548</v>
      </c>
      <c r="J113" s="122">
        <v>12.75169178540909</v>
      </c>
      <c r="K113" s="122">
        <v>11.027919423865281</v>
      </c>
      <c r="L113" s="122">
        <v>8.6031419118654853</v>
      </c>
      <c r="M113" s="122">
        <v>9.125637007091413</v>
      </c>
      <c r="N113" s="122">
        <v>9.2773794613047702</v>
      </c>
      <c r="O113" s="122">
        <v>9.2071829456860108</v>
      </c>
      <c r="P113" s="122">
        <v>10.826574553007902</v>
      </c>
      <c r="Q113" s="122">
        <v>11.142360970262311</v>
      </c>
      <c r="R113" s="122">
        <v>11.015826713047337</v>
      </c>
      <c r="S113" s="122">
        <v>12.654902546078301</v>
      </c>
      <c r="T113" s="122">
        <v>11.729435786672756</v>
      </c>
      <c r="U113" s="122">
        <v>11.722713394199706</v>
      </c>
      <c r="V113" s="122">
        <v>11.617951249308359</v>
      </c>
      <c r="W113" s="122">
        <v>13.050373002646152</v>
      </c>
      <c r="DA113" s="130" t="s">
        <v>1701</v>
      </c>
    </row>
    <row r="114" spans="1:105" ht="12" customHeight="1" x14ac:dyDescent="0.25">
      <c r="A114" s="97" t="s">
        <v>50</v>
      </c>
      <c r="B114" s="98">
        <v>1.1451034037736696</v>
      </c>
      <c r="C114" s="98">
        <v>1.2620219575860474</v>
      </c>
      <c r="D114" s="98">
        <v>1.1673077059396404</v>
      </c>
      <c r="E114" s="98">
        <v>1.0813959517965979</v>
      </c>
      <c r="F114" s="98">
        <v>1.1502949688464486</v>
      </c>
      <c r="G114" s="98">
        <v>1.2769327203735981</v>
      </c>
      <c r="H114" s="98">
        <v>1.225299458569719</v>
      </c>
      <c r="I114" s="98">
        <v>1.2632778195155909</v>
      </c>
      <c r="J114" s="98">
        <v>1.154637589448442</v>
      </c>
      <c r="K114" s="98">
        <v>1.0002452924659775</v>
      </c>
      <c r="L114" s="98">
        <v>0.7667616743397927</v>
      </c>
      <c r="M114" s="98">
        <v>0.76401921005506346</v>
      </c>
      <c r="N114" s="98">
        <v>0.69264367430825813</v>
      </c>
      <c r="O114" s="98">
        <v>0.60928905450154414</v>
      </c>
      <c r="P114" s="98">
        <v>0.59381408271530933</v>
      </c>
      <c r="Q114" s="98">
        <v>0.57147867727264778</v>
      </c>
      <c r="R114" s="98">
        <v>0.56576061837931868</v>
      </c>
      <c r="S114" s="98">
        <v>0.53262712717084315</v>
      </c>
      <c r="T114" s="98">
        <v>0.23970254397643195</v>
      </c>
      <c r="U114" s="98">
        <v>0.46715409511903305</v>
      </c>
      <c r="V114" s="98">
        <v>0.26353329258429353</v>
      </c>
      <c r="W114" s="98">
        <v>0.58280505822235651</v>
      </c>
      <c r="DA114" s="63" t="s">
        <v>1702</v>
      </c>
    </row>
    <row r="115" spans="1:105" ht="12" customHeight="1" x14ac:dyDescent="0.25">
      <c r="A115" s="109" t="s">
        <v>120</v>
      </c>
      <c r="B115" s="33">
        <v>13.231619215945358</v>
      </c>
      <c r="C115" s="33">
        <v>14.906557866962416</v>
      </c>
      <c r="D115" s="33">
        <v>13.569359086204583</v>
      </c>
      <c r="E115" s="33">
        <v>15.200202572212191</v>
      </c>
      <c r="F115" s="33">
        <v>15.676854964572424</v>
      </c>
      <c r="G115" s="33">
        <v>15.286876414978275</v>
      </c>
      <c r="H115" s="33">
        <v>13.424876572641892</v>
      </c>
      <c r="I115" s="33">
        <v>14.852099333730958</v>
      </c>
      <c r="J115" s="33">
        <v>11.597054195960649</v>
      </c>
      <c r="K115" s="33">
        <v>10.027674131399303</v>
      </c>
      <c r="L115" s="33">
        <v>7.8363802375256926</v>
      </c>
      <c r="M115" s="33">
        <v>8.3616177970363488</v>
      </c>
      <c r="N115" s="33">
        <v>8.5847357869965126</v>
      </c>
      <c r="O115" s="33">
        <v>8.5978938911844658</v>
      </c>
      <c r="P115" s="33">
        <v>10.232760470292591</v>
      </c>
      <c r="Q115" s="33">
        <v>10.570882292989664</v>
      </c>
      <c r="R115" s="33">
        <v>10.450066094668019</v>
      </c>
      <c r="S115" s="33">
        <v>12.122275418907458</v>
      </c>
      <c r="T115" s="33">
        <v>11.489733242696325</v>
      </c>
      <c r="U115" s="33">
        <v>11.255559299080673</v>
      </c>
      <c r="V115" s="33">
        <v>11.354417956724065</v>
      </c>
      <c r="W115" s="33">
        <v>12.467567944423795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284.65297458683864</v>
      </c>
      <c r="C117" s="117">
        <f t="shared" si="19"/>
        <v>597.1815966780199</v>
      </c>
      <c r="D117" s="117">
        <f t="shared" si="19"/>
        <v>540.6078658099392</v>
      </c>
      <c r="E117" s="117">
        <f t="shared" si="19"/>
        <v>476.20117412399401</v>
      </c>
      <c r="F117" s="117">
        <f t="shared" si="19"/>
        <v>437.91970420326629</v>
      </c>
      <c r="G117" s="117">
        <f t="shared" si="19"/>
        <v>440.43366677388832</v>
      </c>
      <c r="H117" s="117">
        <f t="shared" si="19"/>
        <v>384.95223176122539</v>
      </c>
      <c r="I117" s="117">
        <f t="shared" si="19"/>
        <v>345.25373322601479</v>
      </c>
      <c r="J117" s="117">
        <f t="shared" si="19"/>
        <v>316.39993998791874</v>
      </c>
      <c r="K117" s="117">
        <f t="shared" si="19"/>
        <v>326.39414961728824</v>
      </c>
      <c r="L117" s="117">
        <f t="shared" si="19"/>
        <v>346.59820408957154</v>
      </c>
      <c r="M117" s="117">
        <f t="shared" si="19"/>
        <v>325.84083079838501</v>
      </c>
      <c r="N117" s="117">
        <f t="shared" si="19"/>
        <v>345.96117446991764</v>
      </c>
      <c r="O117" s="117">
        <f t="shared" si="19"/>
        <v>361.79817266470366</v>
      </c>
      <c r="P117" s="117">
        <f t="shared" si="19"/>
        <v>314.18256909461815</v>
      </c>
      <c r="Q117" s="117">
        <f t="shared" si="19"/>
        <v>333.51242539522025</v>
      </c>
      <c r="R117" s="117">
        <f t="shared" ref="R117:V117" si="20">R118+R121+R123+R132</f>
        <v>331.22486049169072</v>
      </c>
      <c r="S117" s="117">
        <f t="shared" si="20"/>
        <v>336.69318834972745</v>
      </c>
      <c r="T117" s="117">
        <f t="shared" si="20"/>
        <v>314.41385773044476</v>
      </c>
      <c r="U117" s="117">
        <f t="shared" si="20"/>
        <v>307.75324864414495</v>
      </c>
      <c r="V117" s="117">
        <f t="shared" si="20"/>
        <v>313.47830991342101</v>
      </c>
      <c r="W117" s="117">
        <f t="shared" ref="W117" si="21">W118+W121+W123+W132</f>
        <v>323.1639700336504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248.96249243289233</v>
      </c>
      <c r="C118" s="122">
        <f t="shared" si="22"/>
        <v>546.41964803951646</v>
      </c>
      <c r="D118" s="122">
        <f t="shared" si="22"/>
        <v>493.15189238852514</v>
      </c>
      <c r="E118" s="122">
        <f t="shared" si="22"/>
        <v>429.85900888485469</v>
      </c>
      <c r="F118" s="122">
        <f t="shared" si="22"/>
        <v>392.04550329885035</v>
      </c>
      <c r="G118" s="122">
        <f t="shared" si="22"/>
        <v>392.45111394387004</v>
      </c>
      <c r="H118" s="122">
        <f t="shared" si="22"/>
        <v>338.54179480151657</v>
      </c>
      <c r="I118" s="122">
        <f t="shared" si="22"/>
        <v>295.77265002214625</v>
      </c>
      <c r="J118" s="122">
        <f t="shared" si="22"/>
        <v>273.90098169839285</v>
      </c>
      <c r="K118" s="122">
        <f t="shared" si="22"/>
        <v>284.85436648146373</v>
      </c>
      <c r="L118" s="122">
        <f t="shared" si="22"/>
        <v>323.6513529455512</v>
      </c>
      <c r="M118" s="122">
        <f t="shared" si="22"/>
        <v>299.93059424221303</v>
      </c>
      <c r="N118" s="122">
        <f t="shared" si="22"/>
        <v>317.1887485714451</v>
      </c>
      <c r="O118" s="122">
        <f t="shared" si="22"/>
        <v>329.82729104255475</v>
      </c>
      <c r="P118" s="122">
        <f t="shared" si="22"/>
        <v>270.44902576360346</v>
      </c>
      <c r="Q118" s="122">
        <f t="shared" si="22"/>
        <v>291.9125269386434</v>
      </c>
      <c r="R118" s="122">
        <f t="shared" ref="R118:V118" si="23">SUM(R119:R120)</f>
        <v>291.78944912204747</v>
      </c>
      <c r="S118" s="122">
        <f t="shared" si="23"/>
        <v>293.02317064393873</v>
      </c>
      <c r="T118" s="122">
        <f t="shared" si="23"/>
        <v>261.51730988980552</v>
      </c>
      <c r="U118" s="122">
        <f t="shared" si="23"/>
        <v>250.74375224548331</v>
      </c>
      <c r="V118" s="122">
        <f t="shared" si="23"/>
        <v>257.44537484600443</v>
      </c>
      <c r="W118" s="122">
        <f t="shared" ref="W118" si="24">SUM(W119:W120)</f>
        <v>272.35741304755248</v>
      </c>
      <c r="DA118" s="130" t="s">
        <v>1855</v>
      </c>
    </row>
    <row r="119" spans="1:105" ht="12" customHeight="1" x14ac:dyDescent="0.25">
      <c r="A119" s="97" t="s">
        <v>203</v>
      </c>
      <c r="B119" s="98">
        <v>247.74575869921725</v>
      </c>
      <c r="C119" s="98">
        <v>543.79682572255388</v>
      </c>
      <c r="D119" s="98">
        <v>490.83906538780525</v>
      </c>
      <c r="E119" s="98">
        <v>427.87681809078521</v>
      </c>
      <c r="F119" s="98">
        <v>390.26969303818282</v>
      </c>
      <c r="G119" s="98">
        <v>390.70446270352477</v>
      </c>
      <c r="H119" s="98">
        <v>337.06784937349522</v>
      </c>
      <c r="I119" s="98">
        <v>294.50799488364163</v>
      </c>
      <c r="J119" s="98">
        <v>272.74672255194463</v>
      </c>
      <c r="K119" s="98">
        <v>283.66905640401859</v>
      </c>
      <c r="L119" s="98">
        <v>322.36281309496496</v>
      </c>
      <c r="M119" s="98">
        <v>298.75095633703478</v>
      </c>
      <c r="N119" s="98">
        <v>315.96519906565902</v>
      </c>
      <c r="O119" s="98">
        <v>328.55210821543619</v>
      </c>
      <c r="P119" s="98">
        <v>269.3958386239787</v>
      </c>
      <c r="Q119" s="98">
        <v>290.8151585210336</v>
      </c>
      <c r="R119" s="98">
        <v>290.70384289885391</v>
      </c>
      <c r="S119" s="98">
        <v>291.92786865671957</v>
      </c>
      <c r="T119" s="98">
        <v>260.50659654327603</v>
      </c>
      <c r="U119" s="98">
        <v>249.78563868853249</v>
      </c>
      <c r="V119" s="98">
        <v>256.46472343396329</v>
      </c>
      <c r="W119" s="98">
        <v>271.35082936181033</v>
      </c>
      <c r="DA119" s="63" t="s">
        <v>1856</v>
      </c>
    </row>
    <row r="120" spans="1:105" ht="12" customHeight="1" x14ac:dyDescent="0.25">
      <c r="A120" s="97" t="s">
        <v>53</v>
      </c>
      <c r="B120" s="98">
        <v>1.216733733675097</v>
      </c>
      <c r="C120" s="98">
        <v>2.6228223169625409</v>
      </c>
      <c r="D120" s="98">
        <v>2.3128270007198988</v>
      </c>
      <c r="E120" s="98">
        <v>1.9821907940695009</v>
      </c>
      <c r="F120" s="98">
        <v>1.7758102606675459</v>
      </c>
      <c r="G120" s="98">
        <v>1.7466512403452537</v>
      </c>
      <c r="H120" s="98">
        <v>1.4739454280213429</v>
      </c>
      <c r="I120" s="98">
        <v>1.2646551385046214</v>
      </c>
      <c r="J120" s="98">
        <v>1.1542591464482252</v>
      </c>
      <c r="K120" s="98">
        <v>1.1853100774451244</v>
      </c>
      <c r="L120" s="98">
        <v>1.2885398505862604</v>
      </c>
      <c r="M120" s="98">
        <v>1.179637905178226</v>
      </c>
      <c r="N120" s="98">
        <v>1.2235495057860972</v>
      </c>
      <c r="O120" s="98">
        <v>1.2751828271185333</v>
      </c>
      <c r="P120" s="98">
        <v>1.0531871396247319</v>
      </c>
      <c r="Q120" s="98">
        <v>1.0973684176098248</v>
      </c>
      <c r="R120" s="98">
        <v>1.0856062231935457</v>
      </c>
      <c r="S120" s="98">
        <v>1.0953019872191623</v>
      </c>
      <c r="T120" s="98">
        <v>1.0107133465294889</v>
      </c>
      <c r="U120" s="98">
        <v>0.95811355695081757</v>
      </c>
      <c r="V120" s="98">
        <v>0.98065141204112782</v>
      </c>
      <c r="W120" s="98">
        <v>1.0065836857421815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5.0010127502466396E-2</v>
      </c>
      <c r="C121" s="122">
        <f t="shared" si="25"/>
        <v>0.10710900841990942</v>
      </c>
      <c r="D121" s="122">
        <f t="shared" si="25"/>
        <v>0.19326037047444902</v>
      </c>
      <c r="E121" s="122">
        <f t="shared" si="25"/>
        <v>0.30405632668504845</v>
      </c>
      <c r="F121" s="122">
        <f t="shared" si="25"/>
        <v>0.33791558728403454</v>
      </c>
      <c r="G121" s="122">
        <f t="shared" si="25"/>
        <v>0.4575036666999065</v>
      </c>
      <c r="H121" s="122">
        <f t="shared" si="25"/>
        <v>0.61192758122727231</v>
      </c>
      <c r="I121" s="122">
        <f t="shared" si="25"/>
        <v>0.86072368008977096</v>
      </c>
      <c r="J121" s="122">
        <f t="shared" si="25"/>
        <v>0.67007617369844696</v>
      </c>
      <c r="K121" s="122">
        <f t="shared" si="25"/>
        <v>0.72094557168925788</v>
      </c>
      <c r="L121" s="122">
        <f t="shared" si="25"/>
        <v>0.78043844464904544</v>
      </c>
      <c r="M121" s="122">
        <f t="shared" si="25"/>
        <v>0.63284961192952482</v>
      </c>
      <c r="N121" s="122">
        <f t="shared" si="25"/>
        <v>0.98764115390820273</v>
      </c>
      <c r="O121" s="122">
        <f t="shared" si="25"/>
        <v>0.97996066316214048</v>
      </c>
      <c r="P121" s="122">
        <f t="shared" si="25"/>
        <v>0.90666890684901147</v>
      </c>
      <c r="Q121" s="122">
        <f t="shared" si="25"/>
        <v>1.6908316439431681</v>
      </c>
      <c r="R121" s="122">
        <f t="shared" si="25"/>
        <v>1.8458280416231991</v>
      </c>
      <c r="S121" s="122">
        <f t="shared" si="25"/>
        <v>1.9687446045107775</v>
      </c>
      <c r="T121" s="122">
        <f t="shared" si="25"/>
        <v>2.2061925168861096</v>
      </c>
      <c r="U121" s="122">
        <f t="shared" si="25"/>
        <v>2.2108214631984313</v>
      </c>
      <c r="V121" s="122">
        <f t="shared" si="25"/>
        <v>2.2096193080787936</v>
      </c>
      <c r="W121" s="122">
        <f t="shared" si="25"/>
        <v>1.9622428808653323</v>
      </c>
      <c r="DA121" s="130" t="s">
        <v>1858</v>
      </c>
    </row>
    <row r="122" spans="1:105" ht="12" customHeight="1" x14ac:dyDescent="0.25">
      <c r="A122" s="97" t="s">
        <v>53</v>
      </c>
      <c r="B122" s="98">
        <v>5.0010127502466396E-2</v>
      </c>
      <c r="C122" s="98">
        <v>0.10710900841990942</v>
      </c>
      <c r="D122" s="98">
        <v>0.19326037047444902</v>
      </c>
      <c r="E122" s="98">
        <v>0.30405632668504845</v>
      </c>
      <c r="F122" s="98">
        <v>0.33791558728403454</v>
      </c>
      <c r="G122" s="98">
        <v>0.4575036666999065</v>
      </c>
      <c r="H122" s="98">
        <v>0.61192758122727231</v>
      </c>
      <c r="I122" s="98">
        <v>0.86072368008977096</v>
      </c>
      <c r="J122" s="98">
        <v>0.67007617369844696</v>
      </c>
      <c r="K122" s="98">
        <v>0.72094557168925788</v>
      </c>
      <c r="L122" s="98">
        <v>0.78043844464904544</v>
      </c>
      <c r="M122" s="98">
        <v>0.63284961192952482</v>
      </c>
      <c r="N122" s="98">
        <v>0.98764115390820273</v>
      </c>
      <c r="O122" s="98">
        <v>0.97996066316214048</v>
      </c>
      <c r="P122" s="98">
        <v>0.90666890684901147</v>
      </c>
      <c r="Q122" s="98">
        <v>1.6908316439431681</v>
      </c>
      <c r="R122" s="98">
        <v>1.8458280416231991</v>
      </c>
      <c r="S122" s="98">
        <v>1.9687446045107775</v>
      </c>
      <c r="T122" s="98">
        <v>2.2061925168861096</v>
      </c>
      <c r="U122" s="98">
        <v>2.2108214631984313</v>
      </c>
      <c r="V122" s="98">
        <v>2.2096193080787936</v>
      </c>
      <c r="W122" s="98">
        <v>1.9622428808653323</v>
      </c>
      <c r="DA122" s="63" t="s">
        <v>1859</v>
      </c>
    </row>
    <row r="123" spans="1:105" ht="12" customHeight="1" x14ac:dyDescent="0.25">
      <c r="A123" s="121" t="s">
        <v>55</v>
      </c>
      <c r="B123" s="122">
        <v>25.219195548892404</v>
      </c>
      <c r="C123" s="122">
        <v>38.895429224536876</v>
      </c>
      <c r="D123" s="122">
        <v>36.512021942549062</v>
      </c>
      <c r="E123" s="122">
        <v>34.086358968956773</v>
      </c>
      <c r="F123" s="122">
        <v>33.146586591718624</v>
      </c>
      <c r="G123" s="122">
        <v>35.301795587991307</v>
      </c>
      <c r="H123" s="122">
        <v>34.954525734474501</v>
      </c>
      <c r="I123" s="122">
        <v>36.649296871234526</v>
      </c>
      <c r="J123" s="122">
        <v>32.373096263165486</v>
      </c>
      <c r="K123" s="122">
        <v>32.627181166124842</v>
      </c>
      <c r="L123" s="122">
        <v>15.763120513139551</v>
      </c>
      <c r="M123" s="122">
        <v>18.459157630749189</v>
      </c>
      <c r="N123" s="122">
        <v>20.812836376852154</v>
      </c>
      <c r="O123" s="122">
        <v>24.024771171699484</v>
      </c>
      <c r="P123" s="122">
        <v>34.585921232699746</v>
      </c>
      <c r="Q123" s="122">
        <v>31.390585082682577</v>
      </c>
      <c r="R123" s="122">
        <v>29.131392473498668</v>
      </c>
      <c r="S123" s="122">
        <v>31.89040020693735</v>
      </c>
      <c r="T123" s="122">
        <v>41.455133613951809</v>
      </c>
      <c r="U123" s="122">
        <v>45.486038413877431</v>
      </c>
      <c r="V123" s="122">
        <v>44.398303219121999</v>
      </c>
      <c r="W123" s="122">
        <v>38.148726672049449</v>
      </c>
      <c r="DA123" s="130" t="s">
        <v>1860</v>
      </c>
    </row>
    <row r="124" spans="1:105" ht="12" customHeight="1" x14ac:dyDescent="0.25">
      <c r="A124" s="97" t="s">
        <v>128</v>
      </c>
      <c r="B124" s="98">
        <v>24.427977090605268</v>
      </c>
      <c r="C124" s="98">
        <v>38.094563850351761</v>
      </c>
      <c r="D124" s="98">
        <v>35.692951830474641</v>
      </c>
      <c r="E124" s="98">
        <v>33.196627871992604</v>
      </c>
      <c r="F124" s="98">
        <v>32.274340556210504</v>
      </c>
      <c r="G124" s="98">
        <v>34.334403685872147</v>
      </c>
      <c r="H124" s="98">
        <v>33.93806991768372</v>
      </c>
      <c r="I124" s="98">
        <v>35.518644341796502</v>
      </c>
      <c r="J124" s="98">
        <v>31.409913596966881</v>
      </c>
      <c r="K124" s="98">
        <v>31.935436517299529</v>
      </c>
      <c r="L124" s="98">
        <v>15.094936867856473</v>
      </c>
      <c r="M124" s="98">
        <v>17.656534595024016</v>
      </c>
      <c r="N124" s="98">
        <v>19.808806450924283</v>
      </c>
      <c r="O124" s="98">
        <v>22.476265854005607</v>
      </c>
      <c r="P124" s="98">
        <v>33.236883087487442</v>
      </c>
      <c r="Q124" s="98">
        <v>30.024384447738505</v>
      </c>
      <c r="R124" s="98">
        <v>27.891932316853786</v>
      </c>
      <c r="S124" s="98">
        <v>30.986114491234247</v>
      </c>
      <c r="T124" s="98">
        <v>39.742951221722144</v>
      </c>
      <c r="U124" s="98">
        <v>42.891085398104003</v>
      </c>
      <c r="V124" s="98">
        <v>41.277765653436738</v>
      </c>
      <c r="W124" s="98">
        <v>31.352236657771009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3.8609612789790748E-2</v>
      </c>
      <c r="M125" s="98">
        <v>4.7446832364316752E-2</v>
      </c>
      <c r="N125" s="98">
        <v>5.1378870417924688E-2</v>
      </c>
      <c r="O125" s="98">
        <v>4.6392731833142187E-2</v>
      </c>
      <c r="P125" s="98">
        <v>7.7657139441033418E-2</v>
      </c>
      <c r="Q125" s="98">
        <v>6.2746123895906572E-2</v>
      </c>
      <c r="R125" s="98">
        <v>5.8343911492372988E-2</v>
      </c>
      <c r="S125" s="98">
        <v>6.1154968149063217E-2</v>
      </c>
      <c r="T125" s="98">
        <v>8.9362917655137306E-2</v>
      </c>
      <c r="U125" s="98">
        <v>8.5099415786905969E-2</v>
      </c>
      <c r="V125" s="98">
        <v>0.12106774857273259</v>
      </c>
      <c r="W125" s="98">
        <v>8.3443259671202308E-2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1.3646966581051002E-2</v>
      </c>
      <c r="M126" s="101">
        <v>1.4892825861558257E-2</v>
      </c>
      <c r="N126" s="101">
        <v>1.7033575045275026E-2</v>
      </c>
      <c r="O126" s="101">
        <v>1.688841301969041E-2</v>
      </c>
      <c r="P126" s="101">
        <v>2.5485194462313822E-2</v>
      </c>
      <c r="Q126" s="101">
        <v>2.0807204171963252E-2</v>
      </c>
      <c r="R126" s="101">
        <v>1.9389268209517068E-2</v>
      </c>
      <c r="S126" s="101">
        <v>1.8420982728319796E-2</v>
      </c>
      <c r="T126" s="101">
        <v>2.8471763873627775E-2</v>
      </c>
      <c r="U126" s="101">
        <v>2.5348026264870947E-2</v>
      </c>
      <c r="V126" s="101">
        <v>3.7092813011106833E-2</v>
      </c>
      <c r="W126" s="101">
        <v>2.5509170436353562E-2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2.4962646208739746E-2</v>
      </c>
      <c r="M127" s="104">
        <v>3.2554006502758491E-2</v>
      </c>
      <c r="N127" s="104">
        <v>3.4345295372649659E-2</v>
      </c>
      <c r="O127" s="104">
        <v>2.9504318813451776E-2</v>
      </c>
      <c r="P127" s="104">
        <v>5.2171944978719596E-2</v>
      </c>
      <c r="Q127" s="104">
        <v>4.193891972394332E-2</v>
      </c>
      <c r="R127" s="104">
        <v>3.8954643282855923E-2</v>
      </c>
      <c r="S127" s="104">
        <v>4.2733985420743421E-2</v>
      </c>
      <c r="T127" s="104">
        <v>6.0891153781509527E-2</v>
      </c>
      <c r="U127" s="104">
        <v>5.9751389522035021E-2</v>
      </c>
      <c r="V127" s="104">
        <v>8.3974935561625746E-2</v>
      </c>
      <c r="W127" s="104">
        <v>5.7934089234848746E-2</v>
      </c>
      <c r="DA127" s="132" t="s">
        <v>1864</v>
      </c>
    </row>
    <row r="128" spans="1:105" ht="12" customHeight="1" x14ac:dyDescent="0.25">
      <c r="A128" s="106" t="s">
        <v>122</v>
      </c>
      <c r="B128" s="101">
        <v>0.79121845828713522</v>
      </c>
      <c r="C128" s="101">
        <v>0.80086537418511716</v>
      </c>
      <c r="D128" s="101">
        <v>0.81907011207442093</v>
      </c>
      <c r="E128" s="101">
        <v>0.8897310969641703</v>
      </c>
      <c r="F128" s="101">
        <v>0.87224603550812208</v>
      </c>
      <c r="G128" s="101">
        <v>0.96739190211916049</v>
      </c>
      <c r="H128" s="101">
        <v>1.0164558167907802</v>
      </c>
      <c r="I128" s="101">
        <v>1.1306525294380267</v>
      </c>
      <c r="J128" s="101">
        <v>0.96318266619860748</v>
      </c>
      <c r="K128" s="101">
        <v>0.69174464882531206</v>
      </c>
      <c r="L128" s="101">
        <v>0.5684651693239986</v>
      </c>
      <c r="M128" s="101">
        <v>0.68156454037854663</v>
      </c>
      <c r="N128" s="101">
        <v>0.87165582570691147</v>
      </c>
      <c r="O128" s="101">
        <v>1.4020978659760772</v>
      </c>
      <c r="P128" s="101">
        <v>1.1903611910712404</v>
      </c>
      <c r="Q128" s="101">
        <v>1.2386274306454339</v>
      </c>
      <c r="R128" s="101">
        <v>1.1638619444708298</v>
      </c>
      <c r="S128" s="101">
        <v>0.83518542409335916</v>
      </c>
      <c r="T128" s="101">
        <v>1.1525539467613461</v>
      </c>
      <c r="U128" s="101">
        <v>2.0132050442076794</v>
      </c>
      <c r="V128" s="101">
        <v>2.3072013145713202</v>
      </c>
      <c r="W128" s="101">
        <v>5.8296368981378519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6.1108863169288E-2</v>
      </c>
      <c r="M129" s="104">
        <v>7.3611662982313933E-2</v>
      </c>
      <c r="N129" s="104">
        <v>8.0995229803034835E-2</v>
      </c>
      <c r="O129" s="104">
        <v>0.10001471988465928</v>
      </c>
      <c r="P129" s="104">
        <v>8.1019814700024589E-2</v>
      </c>
      <c r="Q129" s="104">
        <v>6.4827080402733897E-2</v>
      </c>
      <c r="R129" s="104">
        <v>1.7254300681677649E-2</v>
      </c>
      <c r="S129" s="104">
        <v>7.9453234606820574E-3</v>
      </c>
      <c r="T129" s="104">
        <v>0.4702655278131862</v>
      </c>
      <c r="U129" s="104">
        <v>0.49664855577884237</v>
      </c>
      <c r="V129" s="104">
        <v>0.6922685025412032</v>
      </c>
      <c r="W129" s="104">
        <v>0.88340985646938597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2.175687952596523E-2</v>
      </c>
      <c r="M130" s="98">
        <v>2.3098466867667602E-2</v>
      </c>
      <c r="N130" s="98">
        <v>2.674165070193394E-2</v>
      </c>
      <c r="O130" s="98">
        <v>3.632625848140654E-2</v>
      </c>
      <c r="P130" s="98">
        <v>2.6187081012538665E-2</v>
      </c>
      <c r="Q130" s="98">
        <v>2.1259441845487191E-2</v>
      </c>
      <c r="R130" s="98">
        <v>5.6897225524590459E-3</v>
      </c>
      <c r="S130" s="98">
        <v>2.390431123461816E-3</v>
      </c>
      <c r="T130" s="98">
        <v>0.14870916959408942</v>
      </c>
      <c r="U130" s="98">
        <v>0.14742838960264937</v>
      </c>
      <c r="V130" s="98">
        <v>0.20735490563489722</v>
      </c>
      <c r="W130" s="98">
        <v>0.26245766555451916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3.935198364332277E-2</v>
      </c>
      <c r="M131" s="98">
        <v>5.051319611464633E-2</v>
      </c>
      <c r="N131" s="98">
        <v>5.4253579101100895E-2</v>
      </c>
      <c r="O131" s="98">
        <v>6.3688461403252739E-2</v>
      </c>
      <c r="P131" s="98">
        <v>5.4832733687485931E-2</v>
      </c>
      <c r="Q131" s="98">
        <v>4.3567638557246706E-2</v>
      </c>
      <c r="R131" s="98">
        <v>1.1564578129218604E-2</v>
      </c>
      <c r="S131" s="98">
        <v>5.5548923372202418E-3</v>
      </c>
      <c r="T131" s="98">
        <v>0.32155635821909678</v>
      </c>
      <c r="U131" s="98">
        <v>0.349220166176193</v>
      </c>
      <c r="V131" s="98">
        <v>0.48491359690630603</v>
      </c>
      <c r="W131" s="98">
        <v>0.62095219091486675</v>
      </c>
      <c r="DA131" s="63" t="s">
        <v>1868</v>
      </c>
    </row>
    <row r="132" spans="1:105" ht="12" customHeight="1" x14ac:dyDescent="0.25">
      <c r="A132" s="121" t="s">
        <v>54</v>
      </c>
      <c r="B132" s="122">
        <v>10.421276477551434</v>
      </c>
      <c r="C132" s="122">
        <v>11.759410405546642</v>
      </c>
      <c r="D132" s="122">
        <v>10.750691108390617</v>
      </c>
      <c r="E132" s="122">
        <v>11.951749943497507</v>
      </c>
      <c r="F132" s="122">
        <v>12.389698725413259</v>
      </c>
      <c r="G132" s="122">
        <v>12.223253575327085</v>
      </c>
      <c r="H132" s="122">
        <v>10.84398364400702</v>
      </c>
      <c r="I132" s="122">
        <v>11.971062652544237</v>
      </c>
      <c r="J132" s="122">
        <v>9.45578585266197</v>
      </c>
      <c r="K132" s="122">
        <v>8.1916563980104353</v>
      </c>
      <c r="L132" s="122">
        <v>6.4032921862317194</v>
      </c>
      <c r="M132" s="122">
        <v>6.818229313493239</v>
      </c>
      <c r="N132" s="122">
        <v>6.9719483677121827</v>
      </c>
      <c r="O132" s="122">
        <v>6.9661497872872395</v>
      </c>
      <c r="P132" s="122">
        <v>8.2409531914659624</v>
      </c>
      <c r="Q132" s="122">
        <v>8.5184817299511053</v>
      </c>
      <c r="R132" s="122">
        <v>8.4581908545213604</v>
      </c>
      <c r="S132" s="122">
        <v>9.8108728943405925</v>
      </c>
      <c r="T132" s="122">
        <v>9.2352217098013227</v>
      </c>
      <c r="U132" s="122">
        <v>9.3126365215857589</v>
      </c>
      <c r="V132" s="122">
        <v>9.4250125402157927</v>
      </c>
      <c r="W132" s="122">
        <v>10.695587433183109</v>
      </c>
      <c r="DA132" s="130" t="s">
        <v>1869</v>
      </c>
    </row>
    <row r="133" spans="1:105" ht="12" customHeight="1" x14ac:dyDescent="0.25">
      <c r="A133" s="97" t="s">
        <v>50</v>
      </c>
      <c r="B133" s="98">
        <v>0.66775068845582997</v>
      </c>
      <c r="C133" s="98">
        <v>0.73762580693924573</v>
      </c>
      <c r="D133" s="98">
        <v>0.6835902516688932</v>
      </c>
      <c r="E133" s="98">
        <v>0.63419888441785977</v>
      </c>
      <c r="F133" s="98">
        <v>0.67591244039122067</v>
      </c>
      <c r="G133" s="98">
        <v>0.75212662027847332</v>
      </c>
      <c r="H133" s="98">
        <v>0.72344000721855728</v>
      </c>
      <c r="I133" s="98">
        <v>0.74672993824750955</v>
      </c>
      <c r="J133" s="98">
        <v>0.68283302245620614</v>
      </c>
      <c r="K133" s="98">
        <v>0.59192356646826594</v>
      </c>
      <c r="L133" s="98">
        <v>0.4539757992333906</v>
      </c>
      <c r="M133" s="98">
        <v>0.45260989696234016</v>
      </c>
      <c r="N133" s="98">
        <v>0.41061366229138524</v>
      </c>
      <c r="O133" s="98">
        <v>0.36147281427315037</v>
      </c>
      <c r="P133" s="98">
        <v>0.35241108723036302</v>
      </c>
      <c r="Q133" s="98">
        <v>0.33925330366597806</v>
      </c>
      <c r="R133" s="98">
        <v>0.33596862090779928</v>
      </c>
      <c r="S133" s="98">
        <v>0.31642853628640671</v>
      </c>
      <c r="T133" s="98">
        <v>0.14243917686968505</v>
      </c>
      <c r="U133" s="98">
        <v>0.27862884086238715</v>
      </c>
      <c r="V133" s="98">
        <v>0.15786734288078508</v>
      </c>
      <c r="W133" s="98">
        <v>0.35127586462323268</v>
      </c>
      <c r="DA133" s="63" t="s">
        <v>1870</v>
      </c>
    </row>
    <row r="134" spans="1:105" ht="12" customHeight="1" x14ac:dyDescent="0.25">
      <c r="A134" s="109" t="s">
        <v>120</v>
      </c>
      <c r="B134" s="33">
        <v>9.7535257890956029</v>
      </c>
      <c r="C134" s="33">
        <v>11.021784598607397</v>
      </c>
      <c r="D134" s="33">
        <v>10.067100856721725</v>
      </c>
      <c r="E134" s="33">
        <v>11.317551059079648</v>
      </c>
      <c r="F134" s="33">
        <v>11.713786285022039</v>
      </c>
      <c r="G134" s="33">
        <v>11.471126955048613</v>
      </c>
      <c r="H134" s="33">
        <v>10.120543636788463</v>
      </c>
      <c r="I134" s="33">
        <v>11.224332714296727</v>
      </c>
      <c r="J134" s="33">
        <v>8.7729528302057638</v>
      </c>
      <c r="K134" s="33">
        <v>7.5997328315421697</v>
      </c>
      <c r="L134" s="33">
        <v>5.949316386998329</v>
      </c>
      <c r="M134" s="33">
        <v>6.3656194165308992</v>
      </c>
      <c r="N134" s="33">
        <v>6.5613347054207978</v>
      </c>
      <c r="O134" s="33">
        <v>6.6046769730140893</v>
      </c>
      <c r="P134" s="33">
        <v>7.888542104235599</v>
      </c>
      <c r="Q134" s="33">
        <v>8.1792284262851265</v>
      </c>
      <c r="R134" s="33">
        <v>8.1222222336135612</v>
      </c>
      <c r="S134" s="33">
        <v>9.4944443580541851</v>
      </c>
      <c r="T134" s="33">
        <v>9.0927825329316381</v>
      </c>
      <c r="U134" s="33">
        <v>9.0340076807233718</v>
      </c>
      <c r="V134" s="33">
        <v>9.2671451973350081</v>
      </c>
      <c r="W134" s="33">
        <v>10.344311568559876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0.67262290346667475</v>
      </c>
      <c r="C136" s="119">
        <f t="shared" si="26"/>
        <v>0.67261662856733628</v>
      </c>
      <c r="D136" s="119">
        <f t="shared" si="26"/>
        <v>0.67483765795824624</v>
      </c>
      <c r="E136" s="119">
        <f t="shared" si="26"/>
        <v>0.67746131842486945</v>
      </c>
      <c r="F136" s="119">
        <f t="shared" si="26"/>
        <v>0.67954923400308276</v>
      </c>
      <c r="G136" s="119">
        <f t="shared" si="26"/>
        <v>0.68212909640662678</v>
      </c>
      <c r="H136" s="119">
        <f t="shared" si="26"/>
        <v>0.68501445721153076</v>
      </c>
      <c r="I136" s="119">
        <f t="shared" si="26"/>
        <v>0.68880086256898398</v>
      </c>
      <c r="J136" s="119">
        <f t="shared" si="26"/>
        <v>0.68960331053991808</v>
      </c>
      <c r="K136" s="119">
        <f t="shared" si="26"/>
        <v>0.69138347744463369</v>
      </c>
      <c r="L136" s="119">
        <f t="shared" si="26"/>
        <v>0.68986240422262091</v>
      </c>
      <c r="M136" s="119">
        <f t="shared" si="26"/>
        <v>0.69371465317887626</v>
      </c>
      <c r="N136" s="119">
        <f t="shared" si="26"/>
        <v>0.69976855124874926</v>
      </c>
      <c r="O136" s="119">
        <f t="shared" si="26"/>
        <v>0.70587638823465293</v>
      </c>
      <c r="P136" s="119">
        <f t="shared" si="26"/>
        <v>0.71085504654647647</v>
      </c>
      <c r="Q136" s="119">
        <f t="shared" si="26"/>
        <v>0.71292266182027131</v>
      </c>
      <c r="R136" s="119">
        <f t="shared" ref="R136:V136" si="27">IF(R117=0,"",R117/R98)</f>
        <v>0.7152727465047426</v>
      </c>
      <c r="S136" s="119">
        <f t="shared" si="27"/>
        <v>0.71996469895992221</v>
      </c>
      <c r="T136" s="119">
        <f t="shared" si="27"/>
        <v>0.72677310674518458</v>
      </c>
      <c r="U136" s="119">
        <f t="shared" si="27"/>
        <v>0.73106371975835582</v>
      </c>
      <c r="V136" s="119">
        <f t="shared" si="27"/>
        <v>0.73406315348207152</v>
      </c>
      <c r="W136" s="119">
        <f t="shared" ref="W136" si="28">IF(W117=0,"",W117/W98)</f>
        <v>0.73535900030215395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0.66640890091370508</v>
      </c>
      <c r="C137" s="124">
        <f t="shared" si="29"/>
        <v>0.66826212718773392</v>
      </c>
      <c r="D137" s="124">
        <f t="shared" si="29"/>
        <v>0.67027289735390982</v>
      </c>
      <c r="E137" s="124">
        <f t="shared" si="29"/>
        <v>0.67225073244919242</v>
      </c>
      <c r="F137" s="124">
        <f t="shared" si="29"/>
        <v>0.67385702870230824</v>
      </c>
      <c r="G137" s="124">
        <f t="shared" si="29"/>
        <v>0.67612213730463544</v>
      </c>
      <c r="H137" s="124">
        <f t="shared" si="29"/>
        <v>0.67817829896812121</v>
      </c>
      <c r="I137" s="124">
        <f t="shared" si="29"/>
        <v>0.68036034463410155</v>
      </c>
      <c r="J137" s="124">
        <f t="shared" si="29"/>
        <v>0.68184578178053901</v>
      </c>
      <c r="K137" s="124">
        <f t="shared" si="29"/>
        <v>0.68378190762732782</v>
      </c>
      <c r="L137" s="124">
        <f t="shared" si="29"/>
        <v>0.68548141295909482</v>
      </c>
      <c r="M137" s="124">
        <f t="shared" si="29"/>
        <v>0.68878653213035801</v>
      </c>
      <c r="N137" s="124">
        <f t="shared" si="29"/>
        <v>0.69425457576543448</v>
      </c>
      <c r="O137" s="124">
        <f t="shared" si="29"/>
        <v>0.70034122010522437</v>
      </c>
      <c r="P137" s="124">
        <f t="shared" si="29"/>
        <v>0.70218121021656943</v>
      </c>
      <c r="Q137" s="124">
        <f t="shared" si="29"/>
        <v>0.70387337716208553</v>
      </c>
      <c r="R137" s="124">
        <f t="shared" ref="R137:V137" si="30">IF(R118=0,"",R118/R99)</f>
        <v>0.70618486713578754</v>
      </c>
      <c r="S137" s="124">
        <f t="shared" si="30"/>
        <v>0.70973373333500245</v>
      </c>
      <c r="T137" s="124">
        <f t="shared" si="30"/>
        <v>0.713427101834745</v>
      </c>
      <c r="U137" s="124">
        <f t="shared" si="30"/>
        <v>0.71668288457315688</v>
      </c>
      <c r="V137" s="124">
        <f t="shared" si="30"/>
        <v>0.71964554590404983</v>
      </c>
      <c r="W137" s="124">
        <f t="shared" ref="W137" si="31">IF(W118=0,"",W118/W99)</f>
        <v>0.72327534996642751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0.665318883026911</v>
      </c>
      <c r="C138" s="111">
        <f t="shared" si="32"/>
        <v>0.66719459794862712</v>
      </c>
      <c r="D138" s="111">
        <f t="shared" si="32"/>
        <v>0.66923313016859687</v>
      </c>
      <c r="E138" s="111">
        <f t="shared" si="32"/>
        <v>0.67123157612088291</v>
      </c>
      <c r="F138" s="111">
        <f t="shared" si="32"/>
        <v>0.67285849323253932</v>
      </c>
      <c r="G138" s="111">
        <f t="shared" si="32"/>
        <v>0.6751445942731783</v>
      </c>
      <c r="H138" s="111">
        <f t="shared" si="32"/>
        <v>0.67722525585760851</v>
      </c>
      <c r="I138" s="111">
        <f t="shared" si="32"/>
        <v>0.67942777992215408</v>
      </c>
      <c r="J138" s="111">
        <f t="shared" si="32"/>
        <v>0.68092896347274579</v>
      </c>
      <c r="K138" s="111">
        <f t="shared" si="32"/>
        <v>0.68287960780654211</v>
      </c>
      <c r="L138" s="111">
        <f t="shared" si="32"/>
        <v>0.68462071797687529</v>
      </c>
      <c r="M138" s="111">
        <f t="shared" si="32"/>
        <v>0.68794115773276143</v>
      </c>
      <c r="N138" s="111">
        <f t="shared" si="32"/>
        <v>0.69343356826965119</v>
      </c>
      <c r="O138" s="111">
        <f t="shared" si="32"/>
        <v>0.69952764044315041</v>
      </c>
      <c r="P138" s="111">
        <f t="shared" si="32"/>
        <v>0.70136460790340482</v>
      </c>
      <c r="Q138" s="111">
        <f t="shared" si="32"/>
        <v>0.70308773931774982</v>
      </c>
      <c r="R138" s="111">
        <f t="shared" ref="R138:V138" si="33">IF(R119=0,"",R119/R100)</f>
        <v>0.70541087266026137</v>
      </c>
      <c r="S138" s="111">
        <f t="shared" si="33"/>
        <v>0.70896162611236568</v>
      </c>
      <c r="T138" s="111">
        <f t="shared" si="33"/>
        <v>0.71263476217471844</v>
      </c>
      <c r="U138" s="111">
        <f t="shared" si="33"/>
        <v>0.71590488804447372</v>
      </c>
      <c r="V138" s="111">
        <f t="shared" si="33"/>
        <v>0.71887491253666247</v>
      </c>
      <c r="W138" s="111">
        <f t="shared" ref="W138" si="34">IF(W119=0,"",W119/W100)</f>
        <v>0.72253365614278953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1.6812889119229022</v>
      </c>
      <c r="C140" s="124">
        <f t="shared" si="38"/>
        <v>1.9595464535122635</v>
      </c>
      <c r="D140" s="124">
        <f t="shared" si="38"/>
        <v>2.0916957801848386</v>
      </c>
      <c r="E140" s="124">
        <f t="shared" si="38"/>
        <v>2.1872660291483998</v>
      </c>
      <c r="F140" s="124">
        <f t="shared" si="38"/>
        <v>2.2502032769722518</v>
      </c>
      <c r="G140" s="124">
        <f t="shared" si="38"/>
        <v>2.320525707198835</v>
      </c>
      <c r="H140" s="124">
        <f t="shared" si="38"/>
        <v>2.3769947398813858</v>
      </c>
      <c r="I140" s="124">
        <f t="shared" si="38"/>
        <v>2.4384871828941308</v>
      </c>
      <c r="J140" s="124">
        <f t="shared" si="38"/>
        <v>2.4780247120270649</v>
      </c>
      <c r="K140" s="124">
        <f t="shared" si="38"/>
        <v>2.5430098704851778</v>
      </c>
      <c r="L140" s="124">
        <f t="shared" si="38"/>
        <v>2.5887885190217599</v>
      </c>
      <c r="M140" s="124">
        <f t="shared" si="38"/>
        <v>2.6407280596199327</v>
      </c>
      <c r="N140" s="124">
        <f t="shared" si="38"/>
        <v>2.7510697777296822</v>
      </c>
      <c r="O140" s="124">
        <f t="shared" si="38"/>
        <v>2.9021404348251743</v>
      </c>
      <c r="P140" s="124">
        <f t="shared" si="38"/>
        <v>3.0725435921479254</v>
      </c>
      <c r="Q140" s="124">
        <f t="shared" si="38"/>
        <v>3.2282694471626345</v>
      </c>
      <c r="R140" s="124">
        <f t="shared" ref="R140:V140" si="39">IF(R121=0,"",R121/R102)</f>
        <v>3.3118736327589651</v>
      </c>
      <c r="S140" s="124">
        <f t="shared" si="39"/>
        <v>3.3776057504773846</v>
      </c>
      <c r="T140" s="124">
        <f t="shared" si="39"/>
        <v>3.4360627753671857</v>
      </c>
      <c r="U140" s="124">
        <f t="shared" si="39"/>
        <v>3.49255008740358</v>
      </c>
      <c r="V140" s="124">
        <f t="shared" si="39"/>
        <v>3.557289253171235</v>
      </c>
      <c r="W140" s="124">
        <f t="shared" ref="W140" si="40">IF(W121=0,"",W121/W102)</f>
        <v>3.6154823095349307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1.6812889119229022</v>
      </c>
      <c r="C141" s="111">
        <f t="shared" si="41"/>
        <v>1.9595464535122635</v>
      </c>
      <c r="D141" s="111">
        <f t="shared" si="41"/>
        <v>2.0916957801848386</v>
      </c>
      <c r="E141" s="111">
        <f t="shared" si="41"/>
        <v>2.1872660291483998</v>
      </c>
      <c r="F141" s="111">
        <f t="shared" si="41"/>
        <v>2.2502032769722518</v>
      </c>
      <c r="G141" s="111">
        <f t="shared" si="41"/>
        <v>2.320525707198835</v>
      </c>
      <c r="H141" s="111">
        <f t="shared" si="41"/>
        <v>2.3769947398813858</v>
      </c>
      <c r="I141" s="111">
        <f t="shared" si="41"/>
        <v>2.4384871828941308</v>
      </c>
      <c r="J141" s="111">
        <f t="shared" si="41"/>
        <v>2.4780247120270649</v>
      </c>
      <c r="K141" s="111">
        <f t="shared" si="41"/>
        <v>2.5430098704851778</v>
      </c>
      <c r="L141" s="111">
        <f t="shared" si="41"/>
        <v>2.5887885190217599</v>
      </c>
      <c r="M141" s="111">
        <f t="shared" si="41"/>
        <v>2.6407280596199327</v>
      </c>
      <c r="N141" s="111">
        <f t="shared" si="41"/>
        <v>2.7510697777296822</v>
      </c>
      <c r="O141" s="111">
        <f t="shared" si="41"/>
        <v>2.9021404348251743</v>
      </c>
      <c r="P141" s="111">
        <f t="shared" si="41"/>
        <v>3.0725435921479254</v>
      </c>
      <c r="Q141" s="111">
        <f t="shared" si="41"/>
        <v>3.2282694471626345</v>
      </c>
      <c r="R141" s="111">
        <f t="shared" ref="R141:V141" si="42">IF(R122=0,"",R122/R103)</f>
        <v>3.3118736327589651</v>
      </c>
      <c r="S141" s="111">
        <f t="shared" si="42"/>
        <v>3.3776057504773846</v>
      </c>
      <c r="T141" s="111">
        <f t="shared" si="42"/>
        <v>3.4360627753671857</v>
      </c>
      <c r="U141" s="111">
        <f t="shared" si="42"/>
        <v>3.49255008740358</v>
      </c>
      <c r="V141" s="111">
        <f t="shared" si="42"/>
        <v>3.557289253171235</v>
      </c>
      <c r="W141" s="111">
        <f t="shared" ref="W141" si="43">IF(W122=0,"",W122/W103)</f>
        <v>3.6154823095349307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0.71637702570132744</v>
      </c>
      <c r="C142" s="124">
        <f t="shared" si="44"/>
        <v>0.72091942254247732</v>
      </c>
      <c r="D142" s="124">
        <f t="shared" si="44"/>
        <v>0.72277810370980167</v>
      </c>
      <c r="E142" s="124">
        <f t="shared" si="44"/>
        <v>0.72421051109368562</v>
      </c>
      <c r="F142" s="124">
        <f t="shared" si="44"/>
        <v>0.72600516647554736</v>
      </c>
      <c r="G142" s="124">
        <f t="shared" si="44"/>
        <v>0.72832456452310013</v>
      </c>
      <c r="H142" s="124">
        <f t="shared" si="44"/>
        <v>0.73032379737138919</v>
      </c>
      <c r="I142" s="124">
        <f t="shared" si="44"/>
        <v>0.73238446601885576</v>
      </c>
      <c r="J142" s="124">
        <f t="shared" si="44"/>
        <v>0.73429798225636844</v>
      </c>
      <c r="K142" s="124">
        <f t="shared" si="44"/>
        <v>0.73833116533395682</v>
      </c>
      <c r="L142" s="124">
        <f t="shared" si="44"/>
        <v>0.73797677077498136</v>
      </c>
      <c r="M142" s="124">
        <f t="shared" si="44"/>
        <v>0.7415907057267711</v>
      </c>
      <c r="N142" s="124">
        <f t="shared" si="44"/>
        <v>0.746498305661353</v>
      </c>
      <c r="O142" s="124">
        <f t="shared" si="44"/>
        <v>0.74949490049204925</v>
      </c>
      <c r="P142" s="124">
        <f t="shared" si="44"/>
        <v>0.75678485575844334</v>
      </c>
      <c r="Q142" s="124">
        <f t="shared" si="44"/>
        <v>0.75784378763376681</v>
      </c>
      <c r="R142" s="124">
        <f t="shared" ref="R142:V142" si="45">IF(R123=0,"",R123/R104)</f>
        <v>0.76040358575359968</v>
      </c>
      <c r="S142" s="124">
        <f t="shared" si="45"/>
        <v>0.76749929734804534</v>
      </c>
      <c r="T142" s="124">
        <f t="shared" si="45"/>
        <v>0.77226575443393231</v>
      </c>
      <c r="U142" s="124">
        <f t="shared" si="45"/>
        <v>0.77431516735759454</v>
      </c>
      <c r="V142" s="124">
        <f t="shared" si="45"/>
        <v>0.77800058903385605</v>
      </c>
      <c r="W142" s="124">
        <f t="shared" ref="W142" si="46">IF(W123=0,"",W123/W104)</f>
        <v>0.77365181121035342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0.72353290642016355</v>
      </c>
      <c r="C143" s="111">
        <f t="shared" si="47"/>
        <v>0.72547078550319399</v>
      </c>
      <c r="D143" s="111">
        <f t="shared" si="47"/>
        <v>0.72771525054427566</v>
      </c>
      <c r="E143" s="111">
        <f t="shared" si="47"/>
        <v>0.72988977803549682</v>
      </c>
      <c r="F143" s="111">
        <f t="shared" si="47"/>
        <v>0.73166668523519984</v>
      </c>
      <c r="G143" s="111">
        <f t="shared" si="47"/>
        <v>0.73413810838656435</v>
      </c>
      <c r="H143" s="111">
        <f t="shared" si="47"/>
        <v>0.73641791017264946</v>
      </c>
      <c r="I143" s="111">
        <f t="shared" si="47"/>
        <v>0.7388561123590579</v>
      </c>
      <c r="J143" s="111">
        <f t="shared" si="47"/>
        <v>0.74057786998277997</v>
      </c>
      <c r="K143" s="111">
        <f t="shared" si="47"/>
        <v>0.74282682738386119</v>
      </c>
      <c r="L143" s="111">
        <f t="shared" si="47"/>
        <v>0.74514986997528032</v>
      </c>
      <c r="M143" s="111">
        <f t="shared" si="47"/>
        <v>0.7487946616836626</v>
      </c>
      <c r="N143" s="111">
        <f t="shared" si="47"/>
        <v>0.75479583458210375</v>
      </c>
      <c r="O143" s="111">
        <f t="shared" si="47"/>
        <v>0.76096515177649526</v>
      </c>
      <c r="P143" s="111">
        <f t="shared" si="47"/>
        <v>0.76332893156847237</v>
      </c>
      <c r="Q143" s="111">
        <f t="shared" si="47"/>
        <v>0.76547910362777083</v>
      </c>
      <c r="R143" s="111">
        <f t="shared" ref="R143:V143" si="48">IF(R124=0,"",R124/R105)</f>
        <v>0.76832276358104634</v>
      </c>
      <c r="S143" s="111">
        <f t="shared" si="48"/>
        <v>0.77263627623043285</v>
      </c>
      <c r="T143" s="111">
        <f t="shared" si="48"/>
        <v>0.7762997999779897</v>
      </c>
      <c r="U143" s="111">
        <f t="shared" si="48"/>
        <v>0.77957259117997257</v>
      </c>
      <c r="V143" s="111">
        <f t="shared" si="48"/>
        <v>0.78225460369766697</v>
      </c>
      <c r="W143" s="111">
        <f t="shared" ref="W143" si="49">IF(W124=0,"",W124/W105)</f>
        <v>0.78558014314846281</v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>
        <f t="shared" si="50"/>
        <v>0.90221141326486276</v>
      </c>
      <c r="M144" s="111">
        <f t="shared" si="50"/>
        <v>0.91220534967212652</v>
      </c>
      <c r="N144" s="111">
        <f t="shared" si="50"/>
        <v>0.9077259383845776</v>
      </c>
      <c r="O144" s="111">
        <f t="shared" si="50"/>
        <v>0.89958968663393335</v>
      </c>
      <c r="P144" s="111">
        <f t="shared" si="50"/>
        <v>0.9113489757277895</v>
      </c>
      <c r="Q144" s="111">
        <f t="shared" si="50"/>
        <v>0.91057534927658201</v>
      </c>
      <c r="R144" s="111">
        <f t="shared" ref="R144:V144" si="51">IF(R125=0,"",R125/R106)</f>
        <v>0.91049903282478284</v>
      </c>
      <c r="S144" s="111">
        <f t="shared" si="51"/>
        <v>0.9184390151232491</v>
      </c>
      <c r="T144" s="111">
        <f t="shared" si="51"/>
        <v>0.91706344848294885</v>
      </c>
      <c r="U144" s="111">
        <f t="shared" si="51"/>
        <v>0.92335491695903926</v>
      </c>
      <c r="V144" s="111">
        <f t="shared" si="51"/>
        <v>0.92616000517933283</v>
      </c>
      <c r="W144" s="111">
        <f t="shared" ref="W144" si="52">IF(W125=0,"",W125/W106)</f>
        <v>0.92726369510501128</v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>
        <f t="shared" si="53"/>
        <v>0.76531745484053915</v>
      </c>
      <c r="M145" s="112">
        <f t="shared" si="53"/>
        <v>0.76533135858979062</v>
      </c>
      <c r="N145" s="112">
        <f t="shared" si="53"/>
        <v>0.76533215063072613</v>
      </c>
      <c r="O145" s="112">
        <f t="shared" si="53"/>
        <v>0.76533573828998736</v>
      </c>
      <c r="P145" s="112">
        <f t="shared" si="53"/>
        <v>0.77136106077560496</v>
      </c>
      <c r="Q145" s="112">
        <f t="shared" si="53"/>
        <v>0.77151450578055247</v>
      </c>
      <c r="R145" s="112">
        <f t="shared" ref="R145:V145" si="54">IF(R126=0,"",R126/R107)</f>
        <v>0.7717304431292058</v>
      </c>
      <c r="S145" s="112">
        <f t="shared" si="54"/>
        <v>0.77231049104500826</v>
      </c>
      <c r="T145" s="112">
        <f t="shared" si="54"/>
        <v>0.77890693248817133</v>
      </c>
      <c r="U145" s="112">
        <f t="shared" si="54"/>
        <v>0.78205953292683994</v>
      </c>
      <c r="V145" s="112">
        <f t="shared" si="54"/>
        <v>0.79351086370075097</v>
      </c>
      <c r="W145" s="112">
        <f t="shared" ref="W145" si="55">IF(W126=0,"",W126/W107)</f>
        <v>0.7958033297534971</v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0.54880132325238962</v>
      </c>
      <c r="C147" s="112">
        <f t="shared" si="59"/>
        <v>0.55522906839309938</v>
      </c>
      <c r="D147" s="112">
        <f t="shared" si="59"/>
        <v>0.55785037337950305</v>
      </c>
      <c r="E147" s="112">
        <f t="shared" si="59"/>
        <v>0.56126623258194142</v>
      </c>
      <c r="F147" s="112">
        <f t="shared" si="59"/>
        <v>0.56440873402917546</v>
      </c>
      <c r="G147" s="112">
        <f t="shared" si="59"/>
        <v>0.56853527597239462</v>
      </c>
      <c r="H147" s="112">
        <f t="shared" si="59"/>
        <v>0.57221842750585739</v>
      </c>
      <c r="I147" s="112">
        <f t="shared" si="59"/>
        <v>0.57434801938807356</v>
      </c>
      <c r="J147" s="112">
        <f t="shared" si="59"/>
        <v>0.57523057725089521</v>
      </c>
      <c r="K147" s="112">
        <f t="shared" si="59"/>
        <v>0.57708978355370011</v>
      </c>
      <c r="L147" s="112">
        <f t="shared" si="59"/>
        <v>0.57822380405770435</v>
      </c>
      <c r="M147" s="112">
        <f t="shared" si="59"/>
        <v>0.5827691731997201</v>
      </c>
      <c r="N147" s="112">
        <f t="shared" si="59"/>
        <v>0.58881306754303719</v>
      </c>
      <c r="O147" s="112">
        <f t="shared" si="59"/>
        <v>0.59887729651961652</v>
      </c>
      <c r="P147" s="112">
        <f t="shared" si="59"/>
        <v>0.6028214544258601</v>
      </c>
      <c r="Q147" s="112">
        <f t="shared" si="59"/>
        <v>0.60437577018778732</v>
      </c>
      <c r="R147" s="112">
        <f t="shared" ref="R147:V147" si="60">IF(R128=0,"",R128/R109)</f>
        <v>0.60524986339548204</v>
      </c>
      <c r="S147" s="112">
        <f t="shared" si="60"/>
        <v>0.60936300362903772</v>
      </c>
      <c r="T147" s="112">
        <f t="shared" si="60"/>
        <v>0.62420088646149641</v>
      </c>
      <c r="U147" s="112">
        <f t="shared" si="60"/>
        <v>0.65652232701457958</v>
      </c>
      <c r="V147" s="112">
        <f t="shared" si="60"/>
        <v>0.68218744363156536</v>
      </c>
      <c r="W147" s="112">
        <f t="shared" ref="W147" si="61">IF(W128=0,"",W128/W109)</f>
        <v>0.70157918234499816</v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>
        <f t="shared" si="62"/>
        <v>0.79973221967418284</v>
      </c>
      <c r="M148" s="113">
        <f t="shared" si="62"/>
        <v>0.81955946984982719</v>
      </c>
      <c r="N148" s="113">
        <f t="shared" si="62"/>
        <v>0.8121297961581222</v>
      </c>
      <c r="O148" s="113">
        <f t="shared" si="62"/>
        <v>0.79813939406075207</v>
      </c>
      <c r="P148" s="113">
        <f t="shared" si="62"/>
        <v>0.81634221977967847</v>
      </c>
      <c r="Q148" s="113">
        <f t="shared" si="62"/>
        <v>0.81461601705163023</v>
      </c>
      <c r="R148" s="113">
        <f t="shared" ref="R148:V148" si="63">IF(R129=0,"",R129/R110)</f>
        <v>0.81975129518980139</v>
      </c>
      <c r="S148" s="113">
        <f t="shared" si="63"/>
        <v>0.83861347178274659</v>
      </c>
      <c r="T148" s="113">
        <f t="shared" si="63"/>
        <v>0.86985616095903973</v>
      </c>
      <c r="U148" s="113">
        <f t="shared" si="63"/>
        <v>0.87712900853016085</v>
      </c>
      <c r="V148" s="113">
        <f t="shared" si="63"/>
        <v>0.87994891967930278</v>
      </c>
      <c r="W148" s="113">
        <f t="shared" ref="W148" si="64">IF(W129=0,"",W129/W110)</f>
        <v>0.8825389585387361</v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>
        <f t="shared" si="65"/>
        <v>0.58707695482368738</v>
      </c>
      <c r="M149" s="111">
        <f t="shared" si="65"/>
        <v>0.58766682943297499</v>
      </c>
      <c r="N149" s="111">
        <f t="shared" si="65"/>
        <v>0.58800903532962989</v>
      </c>
      <c r="O149" s="111">
        <f t="shared" si="65"/>
        <v>0.58950739535633978</v>
      </c>
      <c r="P149" s="111">
        <f t="shared" si="65"/>
        <v>0.58960481973265233</v>
      </c>
      <c r="Q149" s="111">
        <f t="shared" si="65"/>
        <v>0.59033859746717299</v>
      </c>
      <c r="R149" s="111">
        <f t="shared" ref="R149:V149" si="66">IF(R130=0,"",R130/R111)</f>
        <v>0.59995160448602303</v>
      </c>
      <c r="S149" s="111">
        <f t="shared" si="66"/>
        <v>0.60988713947610584</v>
      </c>
      <c r="T149" s="111">
        <f t="shared" si="66"/>
        <v>0.67882617404263557</v>
      </c>
      <c r="U149" s="111">
        <f t="shared" si="66"/>
        <v>0.67939199128475114</v>
      </c>
      <c r="V149" s="111">
        <f t="shared" si="66"/>
        <v>0.68705878476058602</v>
      </c>
      <c r="W149" s="111">
        <f t="shared" ref="W149" si="67">IF(W130=0,"",W130/W111)</f>
        <v>0.69061515093450832</v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0.7248714991035351</v>
      </c>
      <c r="C151" s="124">
        <f t="shared" si="71"/>
        <v>0.72730014219879358</v>
      </c>
      <c r="D151" s="124">
        <f t="shared" si="71"/>
        <v>0.72951986090379417</v>
      </c>
      <c r="E151" s="124">
        <f t="shared" si="71"/>
        <v>0.73406489699850408</v>
      </c>
      <c r="F151" s="124">
        <f t="shared" si="71"/>
        <v>0.73629216916925455</v>
      </c>
      <c r="G151" s="124">
        <f t="shared" si="71"/>
        <v>0.7379494339402396</v>
      </c>
      <c r="H151" s="124">
        <f t="shared" si="71"/>
        <v>0.7401947676877294</v>
      </c>
      <c r="I151" s="124">
        <f t="shared" si="71"/>
        <v>0.74283478063885011</v>
      </c>
      <c r="J151" s="124">
        <f t="shared" si="71"/>
        <v>0.74153186979327679</v>
      </c>
      <c r="K151" s="124">
        <f t="shared" si="71"/>
        <v>0.74281068650928384</v>
      </c>
      <c r="L151" s="124">
        <f t="shared" si="71"/>
        <v>0.7442969384708481</v>
      </c>
      <c r="M151" s="124">
        <f t="shared" si="71"/>
        <v>0.74715105457239672</v>
      </c>
      <c r="N151" s="124">
        <f t="shared" si="71"/>
        <v>0.75149975235912669</v>
      </c>
      <c r="O151" s="124">
        <f t="shared" si="71"/>
        <v>0.75659947547270157</v>
      </c>
      <c r="P151" s="124">
        <f t="shared" si="71"/>
        <v>0.76117826105731778</v>
      </c>
      <c r="Q151" s="124">
        <f t="shared" si="71"/>
        <v>0.76451317209036396</v>
      </c>
      <c r="R151" s="124">
        <f t="shared" ref="R151:V151" si="72">IF(R132=0,"",R132/R113)</f>
        <v>0.76782170551968942</v>
      </c>
      <c r="S151" s="124">
        <f t="shared" si="72"/>
        <v>0.77526261925904272</v>
      </c>
      <c r="T151" s="124">
        <f t="shared" si="72"/>
        <v>0.78735430056188938</v>
      </c>
      <c r="U151" s="124">
        <f t="shared" si="72"/>
        <v>0.79440963951175059</v>
      </c>
      <c r="V151" s="124">
        <f t="shared" si="72"/>
        <v>0.81124566095738126</v>
      </c>
      <c r="W151" s="124">
        <f t="shared" ref="W151" si="73">IF(W132=0,"",W132/W113)</f>
        <v>0.8195618187322633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0.58313571181018975</v>
      </c>
      <c r="C152" s="111">
        <f t="shared" si="74"/>
        <v>0.58447937653172943</v>
      </c>
      <c r="D152" s="111">
        <f t="shared" si="74"/>
        <v>0.58561272935196451</v>
      </c>
      <c r="E152" s="111">
        <f t="shared" si="74"/>
        <v>0.58646315751804079</v>
      </c>
      <c r="F152" s="111">
        <f t="shared" si="74"/>
        <v>0.58759923210743648</v>
      </c>
      <c r="G152" s="111">
        <f t="shared" si="74"/>
        <v>0.58901037484451035</v>
      </c>
      <c r="H152" s="111">
        <f t="shared" si="74"/>
        <v>0.59041893976107873</v>
      </c>
      <c r="I152" s="111">
        <f t="shared" si="74"/>
        <v>0.59110508133028583</v>
      </c>
      <c r="J152" s="111">
        <f t="shared" si="74"/>
        <v>0.59138298345404483</v>
      </c>
      <c r="K152" s="111">
        <f t="shared" si="74"/>
        <v>0.59177840768333301</v>
      </c>
      <c r="L152" s="111">
        <f t="shared" si="74"/>
        <v>0.59206897583173923</v>
      </c>
      <c r="M152" s="111">
        <f t="shared" si="74"/>
        <v>0.59240643560483275</v>
      </c>
      <c r="N152" s="111">
        <f t="shared" si="74"/>
        <v>0.59282092296802436</v>
      </c>
      <c r="O152" s="111">
        <f t="shared" si="74"/>
        <v>0.59326983080119366</v>
      </c>
      <c r="P152" s="111">
        <f t="shared" si="74"/>
        <v>0.59347041016425084</v>
      </c>
      <c r="Q152" s="111">
        <f t="shared" si="74"/>
        <v>0.59364122784956175</v>
      </c>
      <c r="R152" s="111">
        <f t="shared" ref="R152:V152" si="75">IF(R133=0,"",R133/R114)</f>
        <v>0.59383529003877478</v>
      </c>
      <c r="S152" s="111">
        <f t="shared" si="75"/>
        <v>0.59409016203733556</v>
      </c>
      <c r="T152" s="111">
        <f t="shared" si="75"/>
        <v>0.59423306280675081</v>
      </c>
      <c r="U152" s="111">
        <f t="shared" si="75"/>
        <v>0.59643882773068968</v>
      </c>
      <c r="V152" s="111">
        <f t="shared" si="75"/>
        <v>0.59904136336129055</v>
      </c>
      <c r="W152" s="111">
        <f t="shared" ref="W152" si="76">IF(W133=0,"",W133/W114)</f>
        <v>0.60273304026337238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0.73713773272296701</v>
      </c>
      <c r="C153" s="45">
        <f t="shared" si="77"/>
        <v>0.73939166217810159</v>
      </c>
      <c r="D153" s="45">
        <f t="shared" si="77"/>
        <v>0.74189950997439058</v>
      </c>
      <c r="E153" s="45">
        <f t="shared" si="77"/>
        <v>0.74456580465378142</v>
      </c>
      <c r="F153" s="45">
        <f t="shared" si="77"/>
        <v>0.74720256782968364</v>
      </c>
      <c r="G153" s="45">
        <f t="shared" si="77"/>
        <v>0.75039050775664395</v>
      </c>
      <c r="H153" s="45">
        <f t="shared" si="77"/>
        <v>0.75386492993259846</v>
      </c>
      <c r="I153" s="45">
        <f t="shared" si="77"/>
        <v>0.75574048234412738</v>
      </c>
      <c r="J153" s="45">
        <f t="shared" si="77"/>
        <v>0.75648114443247638</v>
      </c>
      <c r="K153" s="45">
        <f t="shared" si="77"/>
        <v>0.75787592735441944</v>
      </c>
      <c r="L153" s="45">
        <f t="shared" si="77"/>
        <v>0.75919189813035448</v>
      </c>
      <c r="M153" s="45">
        <f t="shared" si="77"/>
        <v>0.76129040707733597</v>
      </c>
      <c r="N153" s="45">
        <f t="shared" si="77"/>
        <v>0.76430246290857262</v>
      </c>
      <c r="O153" s="45">
        <f t="shared" si="77"/>
        <v>0.76817381751895686</v>
      </c>
      <c r="P153" s="45">
        <f t="shared" si="77"/>
        <v>0.77091046224890647</v>
      </c>
      <c r="Q153" s="45">
        <f t="shared" si="77"/>
        <v>0.77375078064291569</v>
      </c>
      <c r="R153" s="45">
        <f t="shared" ref="R153:V153" si="78">IF(R134=0,"",R134/R115)</f>
        <v>0.77724123082415686</v>
      </c>
      <c r="S153" s="45">
        <f t="shared" si="78"/>
        <v>0.78322295360864591</v>
      </c>
      <c r="T153" s="45">
        <f t="shared" si="78"/>
        <v>0.79138325850268498</v>
      </c>
      <c r="U153" s="45">
        <f t="shared" si="78"/>
        <v>0.80262627921663987</v>
      </c>
      <c r="V153" s="45">
        <f t="shared" si="78"/>
        <v>0.81617087134325739</v>
      </c>
      <c r="W153" s="45">
        <f t="shared" ref="W153" si="79">IF(W134=0,"",W134/W115)</f>
        <v>0.82969762945518499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3.0252152454102679</v>
      </c>
      <c r="C155" s="117">
        <f t="shared" si="80"/>
        <v>3.3340989587054177</v>
      </c>
      <c r="D155" s="117">
        <f t="shared" si="80"/>
        <v>3.0838761429369228</v>
      </c>
      <c r="E155" s="117">
        <f t="shared" si="80"/>
        <v>2.8569083882896398</v>
      </c>
      <c r="F155" s="117">
        <f t="shared" si="80"/>
        <v>3.0389306895823425</v>
      </c>
      <c r="G155" s="117">
        <f t="shared" si="80"/>
        <v>3.3734912675195745</v>
      </c>
      <c r="H155" s="117">
        <f t="shared" si="80"/>
        <v>3.2370828608511508</v>
      </c>
      <c r="I155" s="117">
        <f t="shared" si="80"/>
        <v>3.3374167836659105</v>
      </c>
      <c r="J155" s="117">
        <f t="shared" si="80"/>
        <v>3.0504033321462276</v>
      </c>
      <c r="K155" s="117">
        <f t="shared" si="80"/>
        <v>2.6425188310033265</v>
      </c>
      <c r="L155" s="117">
        <f t="shared" si="80"/>
        <v>2.0256852779974079</v>
      </c>
      <c r="M155" s="117">
        <f t="shared" si="80"/>
        <v>2.0184400416835389</v>
      </c>
      <c r="N155" s="117">
        <f t="shared" si="80"/>
        <v>1.8298750979596976</v>
      </c>
      <c r="O155" s="117">
        <f t="shared" si="80"/>
        <v>1.6096629618472382</v>
      </c>
      <c r="P155" s="117">
        <f t="shared" si="80"/>
        <v>1.5687800857543608</v>
      </c>
      <c r="Q155" s="117">
        <f t="shared" si="80"/>
        <v>1.5097728303092322</v>
      </c>
      <c r="R155" s="117">
        <f t="shared" ref="R155:V155" si="81">R156+R159+R161+R170</f>
        <v>1.4946664574862656</v>
      </c>
      <c r="S155" s="117">
        <f t="shared" si="81"/>
        <v>1.4071320545605372</v>
      </c>
      <c r="T155" s="117">
        <f t="shared" si="81"/>
        <v>0.6332631516170516</v>
      </c>
      <c r="U155" s="117">
        <f t="shared" si="81"/>
        <v>1.2341607629953961</v>
      </c>
      <c r="V155" s="117">
        <f t="shared" si="81"/>
        <v>0.69622091050630175</v>
      </c>
      <c r="W155" s="117">
        <f t="shared" ref="W155" si="82">W156+W159+W161+W170</f>
        <v>1.5396956654099438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3.0252152454102679</v>
      </c>
      <c r="C170" s="122">
        <v>3.3340989587054177</v>
      </c>
      <c r="D170" s="122">
        <v>3.0838761429369228</v>
      </c>
      <c r="E170" s="122">
        <v>2.8569083882896398</v>
      </c>
      <c r="F170" s="122">
        <v>3.0389306895823425</v>
      </c>
      <c r="G170" s="122">
        <v>3.3734912675195745</v>
      </c>
      <c r="H170" s="122">
        <v>3.2370828608511508</v>
      </c>
      <c r="I170" s="122">
        <v>3.3374167836659105</v>
      </c>
      <c r="J170" s="122">
        <v>3.0504033321462276</v>
      </c>
      <c r="K170" s="122">
        <v>2.6425188310033265</v>
      </c>
      <c r="L170" s="122">
        <v>2.0256852779974079</v>
      </c>
      <c r="M170" s="122">
        <v>2.0184400416835389</v>
      </c>
      <c r="N170" s="122">
        <v>1.8298750979596976</v>
      </c>
      <c r="O170" s="122">
        <v>1.6096629618472382</v>
      </c>
      <c r="P170" s="122">
        <v>1.5687800857543608</v>
      </c>
      <c r="Q170" s="122">
        <v>1.5097728303092322</v>
      </c>
      <c r="R170" s="122">
        <v>1.4946664574862656</v>
      </c>
      <c r="S170" s="122">
        <v>1.4071320545605372</v>
      </c>
      <c r="T170" s="122">
        <v>0.6332631516170516</v>
      </c>
      <c r="U170" s="122">
        <v>1.2341607629953961</v>
      </c>
      <c r="V170" s="122">
        <v>0.69622091050630175</v>
      </c>
      <c r="W170" s="122">
        <v>1.5396956654099438</v>
      </c>
      <c r="DA170" s="130" t="s">
        <v>2205</v>
      </c>
    </row>
    <row r="171" spans="1:105" ht="12" customHeight="1" x14ac:dyDescent="0.25">
      <c r="A171" s="97" t="s">
        <v>50</v>
      </c>
      <c r="B171" s="98">
        <v>3.0252152454102679</v>
      </c>
      <c r="C171" s="98">
        <v>3.3340989587054177</v>
      </c>
      <c r="D171" s="98">
        <v>3.0838761429369228</v>
      </c>
      <c r="E171" s="98">
        <v>2.8569083882896398</v>
      </c>
      <c r="F171" s="98">
        <v>3.0389306895823425</v>
      </c>
      <c r="G171" s="98">
        <v>3.3734912675195745</v>
      </c>
      <c r="H171" s="98">
        <v>3.2370828608511508</v>
      </c>
      <c r="I171" s="98">
        <v>3.3374167836659105</v>
      </c>
      <c r="J171" s="98">
        <v>3.0504033321462276</v>
      </c>
      <c r="K171" s="98">
        <v>2.6425188310033265</v>
      </c>
      <c r="L171" s="98">
        <v>2.0256852779974079</v>
      </c>
      <c r="M171" s="98">
        <v>2.0184400416835389</v>
      </c>
      <c r="N171" s="98">
        <v>1.8298750979596976</v>
      </c>
      <c r="O171" s="98">
        <v>1.6096629618472382</v>
      </c>
      <c r="P171" s="98">
        <v>1.5687800857543608</v>
      </c>
      <c r="Q171" s="98">
        <v>1.5097728303092322</v>
      </c>
      <c r="R171" s="98">
        <v>1.4946664574862656</v>
      </c>
      <c r="S171" s="98">
        <v>1.4071320545605372</v>
      </c>
      <c r="T171" s="98">
        <v>0.6332631516170516</v>
      </c>
      <c r="U171" s="98">
        <v>1.2341607629953961</v>
      </c>
      <c r="V171" s="98">
        <v>0.69622091050630175</v>
      </c>
      <c r="W171" s="98">
        <v>1.5396956654099438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7893.51821207994</v>
      </c>
      <c r="C174" s="117">
        <f t="shared" si="87"/>
        <v>16386.321893569439</v>
      </c>
      <c r="D174" s="117">
        <f t="shared" si="87"/>
        <v>14583.205296858754</v>
      </c>
      <c r="E174" s="117">
        <f t="shared" si="87"/>
        <v>12714.07684739909</v>
      </c>
      <c r="F174" s="117">
        <f t="shared" si="87"/>
        <v>11889.434058473262</v>
      </c>
      <c r="G174" s="117">
        <f t="shared" si="87"/>
        <v>11837.628454032198</v>
      </c>
      <c r="H174" s="117">
        <f t="shared" si="87"/>
        <v>10436.403690038971</v>
      </c>
      <c r="I174" s="117">
        <f t="shared" si="87"/>
        <v>9469.1190949277698</v>
      </c>
      <c r="J174" s="117">
        <f t="shared" si="87"/>
        <v>9319.6327600326113</v>
      </c>
      <c r="K174" s="117">
        <f t="shared" si="87"/>
        <v>10297.979930742142</v>
      </c>
      <c r="L174" s="117">
        <f t="shared" si="87"/>
        <v>12545.389641563928</v>
      </c>
      <c r="M174" s="117">
        <f t="shared" si="87"/>
        <v>12404.062440073527</v>
      </c>
      <c r="N174" s="117">
        <f t="shared" si="87"/>
        <v>13236.947150223206</v>
      </c>
      <c r="O174" s="117">
        <f t="shared" si="87"/>
        <v>13423.114065134849</v>
      </c>
      <c r="P174" s="117">
        <f t="shared" si="87"/>
        <v>11408.969832520608</v>
      </c>
      <c r="Q174" s="117">
        <f t="shared" si="87"/>
        <v>12400.638930250689</v>
      </c>
      <c r="R174" s="117">
        <f t="shared" ref="R174:V174" si="88">R175+R178+R180+R189</f>
        <v>12754.225903135606</v>
      </c>
      <c r="S174" s="117">
        <f t="shared" si="88"/>
        <v>13376.645483983995</v>
      </c>
      <c r="T174" s="117">
        <f t="shared" si="88"/>
        <v>12811.160376176209</v>
      </c>
      <c r="U174" s="117">
        <f t="shared" si="88"/>
        <v>13083.761852523785</v>
      </c>
      <c r="V174" s="117">
        <f t="shared" si="88"/>
        <v>14022.361831183038</v>
      </c>
      <c r="W174" s="117">
        <f t="shared" ref="W174" si="89">W175+W178+W180+W189</f>
        <v>14993.454844031286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6968.1850310328537</v>
      </c>
      <c r="C175" s="122">
        <f t="shared" si="90"/>
        <v>15091.142657523464</v>
      </c>
      <c r="D175" s="122">
        <f t="shared" si="90"/>
        <v>13393.651172536453</v>
      </c>
      <c r="E175" s="122">
        <f t="shared" si="90"/>
        <v>11565.745248587389</v>
      </c>
      <c r="F175" s="122">
        <f t="shared" si="90"/>
        <v>10733.870153027543</v>
      </c>
      <c r="G175" s="122">
        <f t="shared" si="90"/>
        <v>10641.704151689182</v>
      </c>
      <c r="H175" s="122">
        <f t="shared" si="90"/>
        <v>9270.6923442766656</v>
      </c>
      <c r="I175" s="122">
        <f t="shared" si="90"/>
        <v>8212.6610246723994</v>
      </c>
      <c r="J175" s="122">
        <f t="shared" si="90"/>
        <v>8159.6057498069549</v>
      </c>
      <c r="K175" s="122">
        <f t="shared" si="90"/>
        <v>9087.2807893283843</v>
      </c>
      <c r="L175" s="122">
        <f t="shared" si="90"/>
        <v>11789.681359143253</v>
      </c>
      <c r="M175" s="122">
        <f t="shared" si="90"/>
        <v>11499.406559658848</v>
      </c>
      <c r="N175" s="122">
        <f t="shared" si="90"/>
        <v>12232.46313062744</v>
      </c>
      <c r="O175" s="122">
        <f t="shared" si="90"/>
        <v>12333.674022354351</v>
      </c>
      <c r="P175" s="122">
        <f t="shared" si="90"/>
        <v>9942.1798131286287</v>
      </c>
      <c r="Q175" s="122">
        <f t="shared" si="90"/>
        <v>10993.415862645958</v>
      </c>
      <c r="R175" s="122">
        <f t="shared" ref="R175:V175" si="91">SUM(R176:R177)</f>
        <v>11380.308473301928</v>
      </c>
      <c r="S175" s="122">
        <f t="shared" si="91"/>
        <v>11809.475393172976</v>
      </c>
      <c r="T175" s="122">
        <f t="shared" si="91"/>
        <v>10855.166119295915</v>
      </c>
      <c r="U175" s="122">
        <f t="shared" si="91"/>
        <v>10873.974343339674</v>
      </c>
      <c r="V175" s="122">
        <f t="shared" si="91"/>
        <v>11746.637047583434</v>
      </c>
      <c r="W175" s="122">
        <f t="shared" ref="W175" si="92">SUM(W176:W177)</f>
        <v>12847.355150477419</v>
      </c>
      <c r="DA175" s="130" t="s">
        <v>2359</v>
      </c>
    </row>
    <row r="176" spans="1:105" ht="12" customHeight="1" x14ac:dyDescent="0.25">
      <c r="A176" s="97" t="s">
        <v>203</v>
      </c>
      <c r="B176" s="98">
        <v>6945.4904542039885</v>
      </c>
      <c r="C176" s="98">
        <v>15042.735282104868</v>
      </c>
      <c r="D176" s="98">
        <v>13351.548168121799</v>
      </c>
      <c r="E176" s="98">
        <v>11529.892345432529</v>
      </c>
      <c r="F176" s="98">
        <v>10701.107113627253</v>
      </c>
      <c r="G176" s="98">
        <v>10609.681523920261</v>
      </c>
      <c r="H176" s="98">
        <v>9243.3191695511432</v>
      </c>
      <c r="I176" s="98">
        <v>8188.7698782064472</v>
      </c>
      <c r="J176" s="98">
        <v>8136.1599490936751</v>
      </c>
      <c r="K176" s="98">
        <v>9061.4248304260691</v>
      </c>
      <c r="L176" s="98">
        <v>11757.506387082032</v>
      </c>
      <c r="M176" s="98">
        <v>11468.25440956286</v>
      </c>
      <c r="N176" s="98">
        <v>12199.703692924322</v>
      </c>
      <c r="O176" s="98">
        <v>12300.27851683086</v>
      </c>
      <c r="P176" s="98">
        <v>9914.9934606460902</v>
      </c>
      <c r="Q176" s="98">
        <v>10964.326987971774</v>
      </c>
      <c r="R176" s="98">
        <v>11350.408198408342</v>
      </c>
      <c r="S176" s="98">
        <v>11778.145568432614</v>
      </c>
      <c r="T176" s="98">
        <v>10825.235642326654</v>
      </c>
      <c r="U176" s="98">
        <v>10844.195885576446</v>
      </c>
      <c r="V176" s="98">
        <v>11714.436611310961</v>
      </c>
      <c r="W176" s="98">
        <v>12813.012953032037</v>
      </c>
      <c r="DA176" s="63" t="s">
        <v>2360</v>
      </c>
    </row>
    <row r="177" spans="1:105" ht="12" customHeight="1" x14ac:dyDescent="0.25">
      <c r="A177" s="97" t="s">
        <v>53</v>
      </c>
      <c r="B177" s="98">
        <v>22.694576828865255</v>
      </c>
      <c r="C177" s="98">
        <v>48.407375418596423</v>
      </c>
      <c r="D177" s="98">
        <v>42.10300441465413</v>
      </c>
      <c r="E177" s="98">
        <v>35.852903154860996</v>
      </c>
      <c r="F177" s="98">
        <v>32.763039400289607</v>
      </c>
      <c r="G177" s="98">
        <v>32.022627768921417</v>
      </c>
      <c r="H177" s="98">
        <v>27.373174725522635</v>
      </c>
      <c r="I177" s="98">
        <v>23.891146465951966</v>
      </c>
      <c r="J177" s="98">
        <v>23.445800713280203</v>
      </c>
      <c r="K177" s="98">
        <v>25.855958902314534</v>
      </c>
      <c r="L177" s="98">
        <v>32.174972061221219</v>
      </c>
      <c r="M177" s="98">
        <v>31.152150095988738</v>
      </c>
      <c r="N177" s="98">
        <v>32.759437703118991</v>
      </c>
      <c r="O177" s="98">
        <v>33.395505523491195</v>
      </c>
      <c r="P177" s="98">
        <v>27.186352482539061</v>
      </c>
      <c r="Q177" s="98">
        <v>29.088874674184279</v>
      </c>
      <c r="R177" s="98">
        <v>29.900274893585983</v>
      </c>
      <c r="S177" s="98">
        <v>31.329824740361541</v>
      </c>
      <c r="T177" s="98">
        <v>29.93047696926121</v>
      </c>
      <c r="U177" s="98">
        <v>29.778457763228531</v>
      </c>
      <c r="V177" s="98">
        <v>32.200436272472778</v>
      </c>
      <c r="W177" s="98">
        <v>34.342197445381281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0.55480728265201495</v>
      </c>
      <c r="C178" s="122">
        <f t="shared" si="93"/>
        <v>1.008818647732725</v>
      </c>
      <c r="D178" s="122">
        <f t="shared" si="93"/>
        <v>1.6819544347841073</v>
      </c>
      <c r="E178" s="122">
        <f t="shared" si="93"/>
        <v>2.5143822941070022</v>
      </c>
      <c r="F178" s="122">
        <f t="shared" si="93"/>
        <v>2.7706016946763619</v>
      </c>
      <c r="G178" s="122">
        <f t="shared" si="93"/>
        <v>3.6145893583199165</v>
      </c>
      <c r="H178" s="122">
        <f t="shared" si="93"/>
        <v>4.7809650954561604</v>
      </c>
      <c r="I178" s="122">
        <f t="shared" si="93"/>
        <v>6.6681928567675506</v>
      </c>
      <c r="J178" s="122">
        <f t="shared" si="93"/>
        <v>5.4926292746409562</v>
      </c>
      <c r="K178" s="122">
        <f t="shared" si="93"/>
        <v>6.1841939953676475</v>
      </c>
      <c r="L178" s="122">
        <f t="shared" si="93"/>
        <v>7.5277017663718286</v>
      </c>
      <c r="M178" s="122">
        <f t="shared" si="93"/>
        <v>6.3287238425590058</v>
      </c>
      <c r="N178" s="122">
        <f t="shared" si="93"/>
        <v>9.611971293294145</v>
      </c>
      <c r="O178" s="122">
        <f t="shared" si="93"/>
        <v>8.843125434848119</v>
      </c>
      <c r="P178" s="122">
        <f t="shared" si="93"/>
        <v>7.6172123912112468</v>
      </c>
      <c r="Q178" s="122">
        <f t="shared" si="93"/>
        <v>13.883694689386855</v>
      </c>
      <c r="R178" s="122">
        <f t="shared" si="93"/>
        <v>15.350422691028905</v>
      </c>
      <c r="S178" s="122">
        <f t="shared" si="93"/>
        <v>16.67264547075634</v>
      </c>
      <c r="T178" s="122">
        <f t="shared" si="93"/>
        <v>19.013757678651213</v>
      </c>
      <c r="U178" s="122">
        <f t="shared" si="93"/>
        <v>19.67416210573089</v>
      </c>
      <c r="V178" s="122">
        <f t="shared" si="93"/>
        <v>20.396017395708739</v>
      </c>
      <c r="W178" s="122">
        <f t="shared" si="93"/>
        <v>18.516747940296796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0.55480728265201495</v>
      </c>
      <c r="C179" s="98">
        <f>RES_hhdet_fech!C129</f>
        <v>1.008818647732725</v>
      </c>
      <c r="D179" s="98">
        <f>RES_hhdet_fech!D129</f>
        <v>1.6819544347841073</v>
      </c>
      <c r="E179" s="98">
        <f>RES_hhdet_fech!E129</f>
        <v>2.5143822941070022</v>
      </c>
      <c r="F179" s="98">
        <f>RES_hhdet_fech!F129</f>
        <v>2.7706016946763619</v>
      </c>
      <c r="G179" s="98">
        <f>RES_hhdet_fech!G129</f>
        <v>3.6145893583199165</v>
      </c>
      <c r="H179" s="98">
        <f>RES_hhdet_fech!H129</f>
        <v>4.7809650954561604</v>
      </c>
      <c r="I179" s="98">
        <f>RES_hhdet_fech!I129</f>
        <v>6.6681928567675506</v>
      </c>
      <c r="J179" s="98">
        <f>RES_hhdet_fech!J129</f>
        <v>5.4926292746409562</v>
      </c>
      <c r="K179" s="98">
        <f>RES_hhdet_fech!K129</f>
        <v>6.1841939953676475</v>
      </c>
      <c r="L179" s="98">
        <f>RES_hhdet_fech!L129</f>
        <v>7.5277017663718286</v>
      </c>
      <c r="M179" s="98">
        <f>RES_hhdet_fech!M129</f>
        <v>6.3287238425590058</v>
      </c>
      <c r="N179" s="98">
        <f>RES_hhdet_fech!N129</f>
        <v>9.611971293294145</v>
      </c>
      <c r="O179" s="98">
        <f>RES_hhdet_fech!O129</f>
        <v>8.843125434848119</v>
      </c>
      <c r="P179" s="98">
        <f>RES_hhdet_fech!P129</f>
        <v>7.6172123912112468</v>
      </c>
      <c r="Q179" s="98">
        <f>RES_hhdet_fech!Q129</f>
        <v>13.883694689386855</v>
      </c>
      <c r="R179" s="98">
        <f>RES_hhdet_fech!R129</f>
        <v>15.350422691028905</v>
      </c>
      <c r="S179" s="98">
        <f>RES_hhdet_fech!S129</f>
        <v>16.67264547075634</v>
      </c>
      <c r="T179" s="98">
        <f>RES_hhdet_fech!T129</f>
        <v>19.013757678651213</v>
      </c>
      <c r="U179" s="98">
        <f>RES_hhdet_fech!U129</f>
        <v>19.67416210573089</v>
      </c>
      <c r="V179" s="98">
        <f>RES_hhdet_fech!V129</f>
        <v>20.396017395708739</v>
      </c>
      <c r="W179" s="98">
        <f>RES_hhdet_fech!W129</f>
        <v>18.516747940296796</v>
      </c>
      <c r="DA179" s="63" t="s">
        <v>2363</v>
      </c>
    </row>
    <row r="180" spans="1:105" ht="12" customHeight="1" x14ac:dyDescent="0.25">
      <c r="A180" s="121" t="s">
        <v>55</v>
      </c>
      <c r="B180" s="122">
        <v>656.62304362905479</v>
      </c>
      <c r="C180" s="122">
        <v>995.75961446635449</v>
      </c>
      <c r="D180" s="122">
        <v>919.60396529901584</v>
      </c>
      <c r="E180" s="122">
        <v>851.32358006538777</v>
      </c>
      <c r="F180" s="122">
        <v>842.33864061831582</v>
      </c>
      <c r="G180" s="122">
        <v>888.63335096980984</v>
      </c>
      <c r="H180" s="122">
        <v>888.85665212972231</v>
      </c>
      <c r="I180" s="122">
        <v>945.34732685670087</v>
      </c>
      <c r="J180" s="122">
        <v>895.51661593884626</v>
      </c>
      <c r="K180" s="122">
        <v>963.95558929996787</v>
      </c>
      <c r="L180" s="122">
        <v>533.35924584882332</v>
      </c>
      <c r="M180" s="122">
        <v>657.33522801632353</v>
      </c>
      <c r="N180" s="122">
        <v>746.47855619317852</v>
      </c>
      <c r="O180" s="122">
        <v>839.47186266368908</v>
      </c>
      <c r="P180" s="122">
        <v>1179.701988470418</v>
      </c>
      <c r="Q180" s="122">
        <v>1097.9793674356501</v>
      </c>
      <c r="R180" s="122">
        <v>1055.1639500642812</v>
      </c>
      <c r="S180" s="122">
        <v>1188.5188462859583</v>
      </c>
      <c r="T180" s="122">
        <v>1589.6341335076445</v>
      </c>
      <c r="U180" s="122">
        <v>1825.7678859927805</v>
      </c>
      <c r="V180" s="122">
        <v>1873.8444852182672</v>
      </c>
      <c r="W180" s="122">
        <v>1682.3358263317866</v>
      </c>
      <c r="DA180" s="130" t="s">
        <v>2364</v>
      </c>
    </row>
    <row r="181" spans="1:105" ht="12" customHeight="1" x14ac:dyDescent="0.25">
      <c r="A181" s="97" t="s">
        <v>128</v>
      </c>
      <c r="B181" s="98">
        <v>642.44753213507761</v>
      </c>
      <c r="C181" s="98">
        <v>993.53921709167548</v>
      </c>
      <c r="D181" s="98">
        <v>914.9477395681123</v>
      </c>
      <c r="E181" s="98">
        <v>843.82170983000481</v>
      </c>
      <c r="F181" s="98">
        <v>835.38803331464089</v>
      </c>
      <c r="G181" s="98">
        <v>882.4640231377449</v>
      </c>
      <c r="H181" s="98">
        <v>881.97326380495531</v>
      </c>
      <c r="I181" s="98">
        <v>936.8136993607684</v>
      </c>
      <c r="J181" s="98">
        <v>888.64432267411462</v>
      </c>
      <c r="K181" s="98">
        <v>966.54223028072943</v>
      </c>
      <c r="L181" s="98">
        <v>524.54616615714474</v>
      </c>
      <c r="M181" s="98">
        <v>649.77756809107848</v>
      </c>
      <c r="N181" s="98">
        <v>737.37060706094974</v>
      </c>
      <c r="O181" s="98">
        <v>820.70600211701606</v>
      </c>
      <c r="P181" s="98">
        <v>1179.8190751823747</v>
      </c>
      <c r="Q181" s="98">
        <v>1086.5561913231024</v>
      </c>
      <c r="R181" s="98">
        <v>1040.5386804974014</v>
      </c>
      <c r="S181" s="98">
        <v>1180.1470463895103</v>
      </c>
      <c r="T181" s="98">
        <v>1587.6245954119765</v>
      </c>
      <c r="U181" s="98">
        <v>1818.1778742323947</v>
      </c>
      <c r="V181" s="98">
        <v>1890.2313889634672</v>
      </c>
      <c r="W181" s="98">
        <v>1609.3720939450441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433.15847440495372</v>
      </c>
      <c r="M182" s="98">
        <v>533.43470685664897</v>
      </c>
      <c r="N182" s="98">
        <v>613.49326455871665</v>
      </c>
      <c r="O182" s="98">
        <v>694.98334636880634</v>
      </c>
      <c r="P182" s="98">
        <v>987.05801882652293</v>
      </c>
      <c r="Q182" s="98">
        <v>912.75918611621546</v>
      </c>
      <c r="R182" s="98">
        <v>877.78484288885943</v>
      </c>
      <c r="S182" s="98">
        <v>992.81088983489394</v>
      </c>
      <c r="T182" s="98">
        <v>1342.750194274859</v>
      </c>
      <c r="U182" s="98">
        <v>1533.4176275544874</v>
      </c>
      <c r="V182" s="98">
        <v>1593.5796804456925</v>
      </c>
      <c r="W182" s="98">
        <v>1360.947524204573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180.49043662632599</v>
      </c>
      <c r="M183" s="101">
        <v>199.56954316433752</v>
      </c>
      <c r="N183" s="101">
        <v>241.23251415432193</v>
      </c>
      <c r="O183" s="101">
        <v>297.37589816435195</v>
      </c>
      <c r="P183" s="101">
        <v>382.71566812681289</v>
      </c>
      <c r="Q183" s="101">
        <v>357.23568225578168</v>
      </c>
      <c r="R183" s="101">
        <v>344.16587777741739</v>
      </c>
      <c r="S183" s="101">
        <v>355.63620977945027</v>
      </c>
      <c r="T183" s="101">
        <v>503.69318185903455</v>
      </c>
      <c r="U183" s="101">
        <v>539.27076039959854</v>
      </c>
      <c r="V183" s="101">
        <v>569.86007815878736</v>
      </c>
      <c r="W183" s="101">
        <v>484.779178559201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252.66803777862771</v>
      </c>
      <c r="M184" s="104">
        <v>333.86516369231151</v>
      </c>
      <c r="N184" s="104">
        <v>372.26075040439468</v>
      </c>
      <c r="O184" s="104">
        <v>397.60744820445444</v>
      </c>
      <c r="P184" s="104">
        <v>604.3423506997101</v>
      </c>
      <c r="Q184" s="104">
        <v>555.52350386043372</v>
      </c>
      <c r="R184" s="104">
        <v>533.61896511144221</v>
      </c>
      <c r="S184" s="104">
        <v>637.17468005544356</v>
      </c>
      <c r="T184" s="104">
        <v>839.05701241582437</v>
      </c>
      <c r="U184" s="104">
        <v>994.14686715488892</v>
      </c>
      <c r="V184" s="104">
        <v>1023.719602286905</v>
      </c>
      <c r="W184" s="104">
        <v>876.1683456453718</v>
      </c>
      <c r="DA184" s="132" t="s">
        <v>2368</v>
      </c>
    </row>
    <row r="185" spans="1:105" ht="12" customHeight="1" x14ac:dyDescent="0.25">
      <c r="A185" s="106" t="s">
        <v>122</v>
      </c>
      <c r="B185" s="101">
        <v>1358.6594783931373</v>
      </c>
      <c r="C185" s="101">
        <v>1083.9476689965804</v>
      </c>
      <c r="D185" s="101">
        <v>1107.9599578265656</v>
      </c>
      <c r="E185" s="101">
        <v>1142.8292745025683</v>
      </c>
      <c r="F185" s="101">
        <v>1104.6824139526964</v>
      </c>
      <c r="G185" s="101">
        <v>1100.0022727358851</v>
      </c>
      <c r="H185" s="101">
        <v>1114.5263993673166</v>
      </c>
      <c r="I185" s="101">
        <v>1215.7950258929943</v>
      </c>
      <c r="J185" s="101">
        <v>1113.6684987281956</v>
      </c>
      <c r="K185" s="101">
        <v>879.53448187852212</v>
      </c>
      <c r="L185" s="101">
        <v>818.44820784774618</v>
      </c>
      <c r="M185" s="101">
        <v>875.09516501690644</v>
      </c>
      <c r="N185" s="101">
        <v>970.7694915894557</v>
      </c>
      <c r="O185" s="101">
        <v>1182.2447617719306</v>
      </c>
      <c r="P185" s="101">
        <v>1206.5343994407174</v>
      </c>
      <c r="Q185" s="101">
        <v>1390.6010274707119</v>
      </c>
      <c r="R185" s="101">
        <v>1449.374301198289</v>
      </c>
      <c r="S185" s="101">
        <v>1519.2465395584168</v>
      </c>
      <c r="T185" s="101">
        <v>1798.0557928919741</v>
      </c>
      <c r="U185" s="101">
        <v>2064.1910523899851</v>
      </c>
      <c r="V185" s="101">
        <v>1790.8122177273126</v>
      </c>
      <c r="W185" s="101">
        <v>2152.9483994097764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594.02911626589741</v>
      </c>
      <c r="M186" s="104">
        <v>624.75479481367256</v>
      </c>
      <c r="N186" s="104">
        <v>706.81398043314448</v>
      </c>
      <c r="O186" s="104">
        <v>891.34767028006434</v>
      </c>
      <c r="P186" s="104">
        <v>894.76500879189757</v>
      </c>
      <c r="Q186" s="104">
        <v>1034.0944262599733</v>
      </c>
      <c r="R186" s="104">
        <v>1064.3075162228979</v>
      </c>
      <c r="S186" s="104">
        <v>1101.8677252023774</v>
      </c>
      <c r="T186" s="104">
        <v>1278.979375592555</v>
      </c>
      <c r="U186" s="104">
        <v>1535.7150510144409</v>
      </c>
      <c r="V186" s="104">
        <v>1385.0270489930763</v>
      </c>
      <c r="W186" s="104">
        <v>1706.7111267896726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288.10427016172378</v>
      </c>
      <c r="M187" s="98">
        <v>273.39805389660512</v>
      </c>
      <c r="N187" s="98">
        <v>322.31116206275851</v>
      </c>
      <c r="O187" s="98">
        <v>438.32210078781378</v>
      </c>
      <c r="P187" s="98">
        <v>400.42028570239262</v>
      </c>
      <c r="Q187" s="98">
        <v>467.95851964457768</v>
      </c>
      <c r="R187" s="98">
        <v>479.54210908023543</v>
      </c>
      <c r="S187" s="98">
        <v>455.83374638366348</v>
      </c>
      <c r="T187" s="98">
        <v>518.25918721011078</v>
      </c>
      <c r="U187" s="98">
        <v>588.55307978563405</v>
      </c>
      <c r="V187" s="98">
        <v>531.3266051510634</v>
      </c>
      <c r="W187" s="98">
        <v>647.96988938461482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305.92484610417364</v>
      </c>
      <c r="M188" s="98">
        <v>351.35674091706744</v>
      </c>
      <c r="N188" s="98">
        <v>384.50281837038602</v>
      </c>
      <c r="O188" s="98">
        <v>453.02556949225038</v>
      </c>
      <c r="P188" s="98">
        <v>494.3447230895049</v>
      </c>
      <c r="Q188" s="98">
        <v>566.1359066153957</v>
      </c>
      <c r="R188" s="98">
        <v>584.76540714266253</v>
      </c>
      <c r="S188" s="98">
        <v>646.03397881871422</v>
      </c>
      <c r="T188" s="98">
        <v>760.72018838244423</v>
      </c>
      <c r="U188" s="98">
        <v>947.16197122880715</v>
      </c>
      <c r="V188" s="98">
        <v>853.70044384201321</v>
      </c>
      <c r="W188" s="98">
        <v>1058.741237405058</v>
      </c>
      <c r="DA188" s="63" t="s">
        <v>2372</v>
      </c>
    </row>
    <row r="189" spans="1:105" ht="12" customHeight="1" x14ac:dyDescent="0.25">
      <c r="A189" s="121" t="s">
        <v>54</v>
      </c>
      <c r="B189" s="122">
        <v>268.15533013537936</v>
      </c>
      <c r="C189" s="122">
        <v>298.41080293188594</v>
      </c>
      <c r="D189" s="122">
        <v>268.26820458850108</v>
      </c>
      <c r="E189" s="122">
        <v>294.49363645220683</v>
      </c>
      <c r="F189" s="122">
        <v>310.45466313272703</v>
      </c>
      <c r="G189" s="122">
        <v>303.676362014885</v>
      </c>
      <c r="H189" s="122">
        <v>272.07372853712758</v>
      </c>
      <c r="I189" s="122">
        <v>304.44255054190205</v>
      </c>
      <c r="J189" s="122">
        <v>259.01776501216949</v>
      </c>
      <c r="K189" s="122">
        <v>240.55935811842252</v>
      </c>
      <c r="L189" s="122">
        <v>214.82133480547924</v>
      </c>
      <c r="M189" s="122">
        <v>240.99192855579705</v>
      </c>
      <c r="N189" s="122">
        <v>248.39349210929376</v>
      </c>
      <c r="O189" s="122">
        <v>241.1250546819588</v>
      </c>
      <c r="P189" s="122">
        <v>279.47081853034888</v>
      </c>
      <c r="Q189" s="122">
        <v>295.36000547969559</v>
      </c>
      <c r="R189" s="122">
        <v>303.40305707836819</v>
      </c>
      <c r="S189" s="122">
        <v>361.97859905430454</v>
      </c>
      <c r="T189" s="122">
        <v>347.34636569399879</v>
      </c>
      <c r="U189" s="122">
        <v>364.34546108559937</v>
      </c>
      <c r="V189" s="122">
        <v>381.48428098562681</v>
      </c>
      <c r="W189" s="122">
        <v>445.24711928178465</v>
      </c>
      <c r="DA189" s="130" t="s">
        <v>2373</v>
      </c>
    </row>
    <row r="190" spans="1:105" ht="12" customHeight="1" x14ac:dyDescent="0.25">
      <c r="A190" s="97" t="s">
        <v>50</v>
      </c>
      <c r="B190" s="98">
        <v>383.68057003422001</v>
      </c>
      <c r="C190" s="98">
        <v>394.55148835284223</v>
      </c>
      <c r="D190" s="98">
        <v>353.58220133032995</v>
      </c>
      <c r="E190" s="98">
        <v>343.53942799296442</v>
      </c>
      <c r="F190" s="98">
        <v>369.12782097246827</v>
      </c>
      <c r="G190" s="98">
        <v>388.63024462735052</v>
      </c>
      <c r="H190" s="98">
        <v>355.1282852734027</v>
      </c>
      <c r="I190" s="98">
        <v>360.68841089451604</v>
      </c>
      <c r="J190" s="98">
        <v>343.55246412580601</v>
      </c>
      <c r="K190" s="98">
        <v>320.55256961640447</v>
      </c>
      <c r="L190" s="98">
        <v>280.73156847384826</v>
      </c>
      <c r="M190" s="98">
        <v>303.78964795173806</v>
      </c>
      <c r="N190" s="98">
        <v>311.47807332012383</v>
      </c>
      <c r="O190" s="98">
        <v>313.29170147019886</v>
      </c>
      <c r="P190" s="98">
        <v>347.99988823275623</v>
      </c>
      <c r="Q190" s="98">
        <v>377.88816333186793</v>
      </c>
      <c r="R190" s="98">
        <v>430.86870484915698</v>
      </c>
      <c r="S190" s="98">
        <v>484.96465113887928</v>
      </c>
      <c r="T190" s="98">
        <v>281.30581094307809</v>
      </c>
      <c r="U190" s="98">
        <v>575.04256204851333</v>
      </c>
      <c r="V190" s="98">
        <v>359.47597850754556</v>
      </c>
      <c r="W190" s="98">
        <v>725.15489752070255</v>
      </c>
      <c r="DA190" s="63" t="s">
        <v>2374</v>
      </c>
    </row>
    <row r="191" spans="1:105" ht="12" customHeight="1" x14ac:dyDescent="0.25">
      <c r="A191" s="109" t="s">
        <v>120</v>
      </c>
      <c r="B191" s="33">
        <v>261.34523207913622</v>
      </c>
      <c r="C191" s="33">
        <v>292.37910748604054</v>
      </c>
      <c r="D191" s="33">
        <v>262.81310200252682</v>
      </c>
      <c r="E191" s="33">
        <v>291.53257370810815</v>
      </c>
      <c r="F191" s="33">
        <v>306.87555142281531</v>
      </c>
      <c r="G191" s="33">
        <v>298.23073002715375</v>
      </c>
      <c r="H191" s="33">
        <v>266.38750420542561</v>
      </c>
      <c r="I191" s="33">
        <v>300.45733140477489</v>
      </c>
      <c r="J191" s="33">
        <v>252.82395096813937</v>
      </c>
      <c r="K191" s="33">
        <v>234.71678282535976</v>
      </c>
      <c r="L191" s="33">
        <v>209.9971938709096</v>
      </c>
      <c r="M191" s="33">
        <v>236.52446583078614</v>
      </c>
      <c r="N191" s="33">
        <v>244.39975521652786</v>
      </c>
      <c r="O191" s="33">
        <v>237.25221775111891</v>
      </c>
      <c r="P191" s="33">
        <v>276.3132331609832</v>
      </c>
      <c r="Q191" s="33">
        <v>291.91347754355883</v>
      </c>
      <c r="R191" s="33">
        <v>298.62026870946187</v>
      </c>
      <c r="S191" s="33">
        <v>357.98967823017279</v>
      </c>
      <c r="T191" s="33">
        <v>349.05594695302818</v>
      </c>
      <c r="U191" s="33">
        <v>358.88775318664108</v>
      </c>
      <c r="V191" s="33">
        <v>382.02713304856746</v>
      </c>
      <c r="W191" s="33">
        <v>437.35560319379596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5309.3611383762827</v>
      </c>
      <c r="C193" s="117">
        <f t="shared" si="94"/>
        <v>11021.712586671805</v>
      </c>
      <c r="D193" s="117">
        <f t="shared" si="94"/>
        <v>9841.296108056451</v>
      </c>
      <c r="E193" s="117">
        <f t="shared" si="94"/>
        <v>8613.2952635940983</v>
      </c>
      <c r="F193" s="117">
        <f t="shared" si="94"/>
        <v>8079.4558071656693</v>
      </c>
      <c r="G193" s="117">
        <f t="shared" si="94"/>
        <v>8074.7908009463554</v>
      </c>
      <c r="H193" s="117">
        <f t="shared" si="94"/>
        <v>7149.0874089724603</v>
      </c>
      <c r="I193" s="117">
        <f t="shared" si="94"/>
        <v>6522.337400354686</v>
      </c>
      <c r="J193" s="117">
        <f t="shared" si="94"/>
        <v>6426.8496043347632</v>
      </c>
      <c r="K193" s="117">
        <f t="shared" si="94"/>
        <v>7119.85317517155</v>
      </c>
      <c r="L193" s="117">
        <f t="shared" si="94"/>
        <v>8654.5926600388557</v>
      </c>
      <c r="M193" s="117">
        <f t="shared" si="94"/>
        <v>8604.8798736247336</v>
      </c>
      <c r="N193" s="117">
        <f t="shared" si="94"/>
        <v>9262.7993302679533</v>
      </c>
      <c r="O193" s="117">
        <f t="shared" si="94"/>
        <v>9475.0592751591539</v>
      </c>
      <c r="P193" s="117">
        <f t="shared" si="94"/>
        <v>8110.1237813437829</v>
      </c>
      <c r="Q193" s="117">
        <f t="shared" si="94"/>
        <v>8840.696514426405</v>
      </c>
      <c r="R193" s="117">
        <f t="shared" ref="R193:V193" si="95">R194+R197+R199+R208</f>
        <v>9122.750191277737</v>
      </c>
      <c r="S193" s="117">
        <f t="shared" si="95"/>
        <v>9630.7125389701414</v>
      </c>
      <c r="T193" s="117">
        <f t="shared" si="95"/>
        <v>9310.8068276043905</v>
      </c>
      <c r="U193" s="117">
        <f t="shared" si="95"/>
        <v>9565.0636083385143</v>
      </c>
      <c r="V193" s="117">
        <f t="shared" si="95"/>
        <v>10293.299145064857</v>
      </c>
      <c r="W193" s="117">
        <f t="shared" ref="W193" si="96">W194+W197+W199+W208</f>
        <v>11025.571965182335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4643.6605278939351</v>
      </c>
      <c r="C194" s="122">
        <f t="shared" si="97"/>
        <v>10084.839094010182</v>
      </c>
      <c r="D194" s="122">
        <f t="shared" si="97"/>
        <v>8977.4013775635995</v>
      </c>
      <c r="E194" s="122">
        <f t="shared" si="97"/>
        <v>7775.0807146836396</v>
      </c>
      <c r="F194" s="122">
        <f t="shared" si="97"/>
        <v>7233.0938477955315</v>
      </c>
      <c r="G194" s="122">
        <f t="shared" si="97"/>
        <v>7195.091755603702</v>
      </c>
      <c r="H194" s="122">
        <f t="shared" si="97"/>
        <v>6287.1823642983318</v>
      </c>
      <c r="I194" s="122">
        <f t="shared" si="97"/>
        <v>5587.5688851091681</v>
      </c>
      <c r="J194" s="122">
        <f t="shared" si="97"/>
        <v>5563.5927614981038</v>
      </c>
      <c r="K194" s="122">
        <f t="shared" si="97"/>
        <v>6213.7181932721305</v>
      </c>
      <c r="L194" s="122">
        <f t="shared" si="97"/>
        <v>8081.6074364030192</v>
      </c>
      <c r="M194" s="122">
        <f t="shared" si="97"/>
        <v>7920.6363657845095</v>
      </c>
      <c r="N194" s="122">
        <f t="shared" si="97"/>
        <v>8492.4435013200728</v>
      </c>
      <c r="O194" s="122">
        <f t="shared" si="97"/>
        <v>8637.7803131957571</v>
      </c>
      <c r="P194" s="122">
        <f t="shared" si="97"/>
        <v>6981.2118533734065</v>
      </c>
      <c r="Q194" s="122">
        <f t="shared" si="97"/>
        <v>7737.972749787853</v>
      </c>
      <c r="R194" s="122">
        <f t="shared" ref="R194:V194" si="98">SUM(R195:R196)</f>
        <v>8036.6016271830003</v>
      </c>
      <c r="S194" s="122">
        <f t="shared" si="98"/>
        <v>8381.5830595245025</v>
      </c>
      <c r="T194" s="122">
        <f t="shared" si="98"/>
        <v>7744.3697044240016</v>
      </c>
      <c r="U194" s="122">
        <f t="shared" si="98"/>
        <v>7793.1912991591771</v>
      </c>
      <c r="V194" s="122">
        <f t="shared" si="98"/>
        <v>8453.4150306449174</v>
      </c>
      <c r="W194" s="122">
        <f t="shared" ref="W194" si="99">SUM(W195:W196)</f>
        <v>9292.175292604541</v>
      </c>
      <c r="DA194" s="130" t="s">
        <v>2527</v>
      </c>
    </row>
    <row r="195" spans="1:105" ht="12" customHeight="1" x14ac:dyDescent="0.25">
      <c r="A195" s="97" t="s">
        <v>203</v>
      </c>
      <c r="B195" s="98">
        <v>4620.9659510650699</v>
      </c>
      <c r="C195" s="98">
        <v>10036.431718591586</v>
      </c>
      <c r="D195" s="98">
        <v>8935.2983731489458</v>
      </c>
      <c r="E195" s="98">
        <v>7739.2278115287791</v>
      </c>
      <c r="F195" s="98">
        <v>7200.3308083952415</v>
      </c>
      <c r="G195" s="98">
        <v>7163.0691278347804</v>
      </c>
      <c r="H195" s="98">
        <v>6259.8091895728094</v>
      </c>
      <c r="I195" s="98">
        <v>5563.6777386432159</v>
      </c>
      <c r="J195" s="98">
        <v>5540.1469607848239</v>
      </c>
      <c r="K195" s="98">
        <v>6187.8622343698162</v>
      </c>
      <c r="L195" s="98">
        <v>8049.4324643417976</v>
      </c>
      <c r="M195" s="98">
        <v>7889.4842156885206</v>
      </c>
      <c r="N195" s="98">
        <v>8459.6840636169545</v>
      </c>
      <c r="O195" s="98">
        <v>8604.3848076722661</v>
      </c>
      <c r="P195" s="98">
        <v>6954.0255008908671</v>
      </c>
      <c r="Q195" s="98">
        <v>7708.8838751136691</v>
      </c>
      <c r="R195" s="98">
        <v>8006.701352289414</v>
      </c>
      <c r="S195" s="98">
        <v>8350.2532347841407</v>
      </c>
      <c r="T195" s="98">
        <v>7714.4392274547408</v>
      </c>
      <c r="U195" s="98">
        <v>7763.4128413959488</v>
      </c>
      <c r="V195" s="98">
        <v>8421.2145943724445</v>
      </c>
      <c r="W195" s="98">
        <v>9257.8330951591597</v>
      </c>
      <c r="DA195" s="63" t="s">
        <v>2528</v>
      </c>
    </row>
    <row r="196" spans="1:105" ht="12" customHeight="1" x14ac:dyDescent="0.25">
      <c r="A196" s="97" t="s">
        <v>53</v>
      </c>
      <c r="B196" s="98">
        <v>22.694576828865255</v>
      </c>
      <c r="C196" s="98">
        <v>48.407375418596423</v>
      </c>
      <c r="D196" s="98">
        <v>42.10300441465413</v>
      </c>
      <c r="E196" s="98">
        <v>35.852903154860996</v>
      </c>
      <c r="F196" s="98">
        <v>32.763039400289607</v>
      </c>
      <c r="G196" s="98">
        <v>32.022627768921417</v>
      </c>
      <c r="H196" s="98">
        <v>27.373174725522635</v>
      </c>
      <c r="I196" s="98">
        <v>23.891146465951966</v>
      </c>
      <c r="J196" s="98">
        <v>23.445800713280203</v>
      </c>
      <c r="K196" s="98">
        <v>25.855958902314534</v>
      </c>
      <c r="L196" s="98">
        <v>32.174972061221219</v>
      </c>
      <c r="M196" s="98">
        <v>31.152150095988738</v>
      </c>
      <c r="N196" s="98">
        <v>32.759437703118991</v>
      </c>
      <c r="O196" s="98">
        <v>33.395505523491195</v>
      </c>
      <c r="P196" s="98">
        <v>27.186352482539061</v>
      </c>
      <c r="Q196" s="98">
        <v>29.088874674184279</v>
      </c>
      <c r="R196" s="98">
        <v>29.900274893585983</v>
      </c>
      <c r="S196" s="98">
        <v>31.329824740361541</v>
      </c>
      <c r="T196" s="98">
        <v>29.93047696926121</v>
      </c>
      <c r="U196" s="98">
        <v>29.778457763228531</v>
      </c>
      <c r="V196" s="98">
        <v>32.200436272472778</v>
      </c>
      <c r="W196" s="98">
        <v>34.342197445381281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0.93279133257690827</v>
      </c>
      <c r="C197" s="122">
        <f t="shared" si="100"/>
        <v>1.9768270034016988</v>
      </c>
      <c r="D197" s="122">
        <f t="shared" si="100"/>
        <v>3.5181369937010927</v>
      </c>
      <c r="E197" s="122">
        <f t="shared" si="100"/>
        <v>5.4996229761924678</v>
      </c>
      <c r="F197" s="122">
        <f t="shared" si="100"/>
        <v>6.2344170125456229</v>
      </c>
      <c r="G197" s="122">
        <f t="shared" si="100"/>
        <v>8.3877475269487078</v>
      </c>
      <c r="H197" s="122">
        <f t="shared" si="100"/>
        <v>11.364328883455801</v>
      </c>
      <c r="I197" s="122">
        <f t="shared" si="100"/>
        <v>16.260302814293873</v>
      </c>
      <c r="J197" s="122">
        <f t="shared" si="100"/>
        <v>13.610871076563582</v>
      </c>
      <c r="K197" s="122">
        <f t="shared" si="100"/>
        <v>15.726466371215093</v>
      </c>
      <c r="L197" s="122">
        <f t="shared" si="100"/>
        <v>19.487627907403215</v>
      </c>
      <c r="M197" s="122">
        <f t="shared" si="100"/>
        <v>16.712438632631251</v>
      </c>
      <c r="N197" s="122">
        <f t="shared" si="100"/>
        <v>26.443203729386813</v>
      </c>
      <c r="O197" s="122">
        <f t="shared" si="100"/>
        <v>25.663991894703678</v>
      </c>
      <c r="P197" s="122">
        <f t="shared" si="100"/>
        <v>23.404217122645893</v>
      </c>
      <c r="Q197" s="122">
        <f t="shared" si="100"/>
        <v>44.820307379481704</v>
      </c>
      <c r="R197" s="122">
        <f t="shared" si="100"/>
        <v>50.83866016212356</v>
      </c>
      <c r="S197" s="122">
        <f t="shared" si="100"/>
        <v>56.313623217697334</v>
      </c>
      <c r="T197" s="122">
        <f t="shared" si="100"/>
        <v>65.332464979465428</v>
      </c>
      <c r="U197" s="122">
        <f t="shared" si="100"/>
        <v>68.712996581962628</v>
      </c>
      <c r="V197" s="122">
        <f t="shared" si="100"/>
        <v>72.554533489248243</v>
      </c>
      <c r="W197" s="122">
        <f t="shared" si="100"/>
        <v>66.946974608260433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0.93279133257690827</v>
      </c>
      <c r="C198" s="98">
        <f>RES_hhdet_tesh!C129</f>
        <v>1.9768270034016988</v>
      </c>
      <c r="D198" s="98">
        <f>RES_hhdet_tesh!D129</f>
        <v>3.5181369937010927</v>
      </c>
      <c r="E198" s="98">
        <f>RES_hhdet_tesh!E129</f>
        <v>5.4996229761924678</v>
      </c>
      <c r="F198" s="98">
        <f>RES_hhdet_tesh!F129</f>
        <v>6.2344170125456229</v>
      </c>
      <c r="G198" s="98">
        <f>RES_hhdet_tesh!G129</f>
        <v>8.3877475269487078</v>
      </c>
      <c r="H198" s="98">
        <f>RES_hhdet_tesh!H129</f>
        <v>11.364328883455801</v>
      </c>
      <c r="I198" s="98">
        <f>RES_hhdet_tesh!I129</f>
        <v>16.260302814293873</v>
      </c>
      <c r="J198" s="98">
        <f>RES_hhdet_tesh!J129</f>
        <v>13.610871076563582</v>
      </c>
      <c r="K198" s="98">
        <f>RES_hhdet_tesh!K129</f>
        <v>15.726466371215093</v>
      </c>
      <c r="L198" s="98">
        <f>RES_hhdet_tesh!L129</f>
        <v>19.487627907403215</v>
      </c>
      <c r="M198" s="98">
        <f>RES_hhdet_tesh!M129</f>
        <v>16.712438632631251</v>
      </c>
      <c r="N198" s="98">
        <f>RES_hhdet_tesh!N129</f>
        <v>26.443203729386813</v>
      </c>
      <c r="O198" s="98">
        <f>RES_hhdet_tesh!O129</f>
        <v>25.663991894703678</v>
      </c>
      <c r="P198" s="98">
        <f>RES_hhdet_tesh!P129</f>
        <v>23.404217122645893</v>
      </c>
      <c r="Q198" s="98">
        <f>RES_hhdet_tesh!Q129</f>
        <v>44.820307379481704</v>
      </c>
      <c r="R198" s="98">
        <f>RES_hhdet_tesh!R129</f>
        <v>50.83866016212356</v>
      </c>
      <c r="S198" s="98">
        <f>RES_hhdet_tesh!S129</f>
        <v>56.313623217697334</v>
      </c>
      <c r="T198" s="98">
        <f>RES_hhdet_tesh!T129</f>
        <v>65.332464979465428</v>
      </c>
      <c r="U198" s="98">
        <f>RES_hhdet_tesh!U129</f>
        <v>68.712996581962628</v>
      </c>
      <c r="V198" s="98">
        <f>RES_hhdet_tesh!V129</f>
        <v>72.554533489248243</v>
      </c>
      <c r="W198" s="98">
        <f>RES_hhdet_tesh!W129</f>
        <v>66.946974608260433</v>
      </c>
      <c r="DA198" s="63" t="s">
        <v>2531</v>
      </c>
    </row>
    <row r="199" spans="1:105" ht="12" customHeight="1" x14ac:dyDescent="0.25">
      <c r="A199" s="121" t="s">
        <v>55</v>
      </c>
      <c r="B199" s="122">
        <v>470.38966300193528</v>
      </c>
      <c r="C199" s="122">
        <v>717.86244625220411</v>
      </c>
      <c r="D199" s="122">
        <v>664.66961020283691</v>
      </c>
      <c r="E199" s="122">
        <v>616.53748502526071</v>
      </c>
      <c r="F199" s="122">
        <v>611.54220501088673</v>
      </c>
      <c r="G199" s="122">
        <v>647.21349836579009</v>
      </c>
      <c r="H199" s="122">
        <v>649.1531655021987</v>
      </c>
      <c r="I199" s="122">
        <v>692.35769718229756</v>
      </c>
      <c r="J199" s="122">
        <v>657.57604416094603</v>
      </c>
      <c r="K199" s="122">
        <v>711.71845357802636</v>
      </c>
      <c r="L199" s="122">
        <v>393.60673391449399</v>
      </c>
      <c r="M199" s="122">
        <v>487.47369564369342</v>
      </c>
      <c r="N199" s="122">
        <v>557.24497741074083</v>
      </c>
      <c r="O199" s="122">
        <v>629.17988017299695</v>
      </c>
      <c r="P199" s="122">
        <v>892.78059918253393</v>
      </c>
      <c r="Q199" s="122">
        <v>832.09684256116043</v>
      </c>
      <c r="R199" s="122">
        <v>802.3504511868116</v>
      </c>
      <c r="S199" s="122">
        <v>912.1873794093824</v>
      </c>
      <c r="T199" s="122">
        <v>1227.6200033872115</v>
      </c>
      <c r="U199" s="122">
        <v>1413.7197661986213</v>
      </c>
      <c r="V199" s="122">
        <v>1457.8521132576543</v>
      </c>
      <c r="W199" s="122">
        <v>1301.5421591056531</v>
      </c>
      <c r="DA199" s="130" t="s">
        <v>2532</v>
      </c>
    </row>
    <row r="200" spans="1:105" ht="12" customHeight="1" x14ac:dyDescent="0.25">
      <c r="A200" s="97" t="s">
        <v>128</v>
      </c>
      <c r="B200" s="98">
        <v>464.83193014815407</v>
      </c>
      <c r="C200" s="98">
        <v>720.78367625172609</v>
      </c>
      <c r="D200" s="98">
        <v>665.82142353472761</v>
      </c>
      <c r="E200" s="98">
        <v>615.89684048935555</v>
      </c>
      <c r="F200" s="98">
        <v>611.22559322047596</v>
      </c>
      <c r="G200" s="98">
        <v>647.85046866554126</v>
      </c>
      <c r="H200" s="98">
        <v>649.50090775939589</v>
      </c>
      <c r="I200" s="98">
        <v>692.1705279144046</v>
      </c>
      <c r="J200" s="98">
        <v>658.11031965828602</v>
      </c>
      <c r="K200" s="98">
        <v>717.97349845195561</v>
      </c>
      <c r="L200" s="98">
        <v>390.86550750802814</v>
      </c>
      <c r="M200" s="98">
        <v>486.54997426839219</v>
      </c>
      <c r="N200" s="98">
        <v>556.56426275288197</v>
      </c>
      <c r="O200" s="98">
        <v>624.52866746485563</v>
      </c>
      <c r="P200" s="98">
        <v>900.59003410306525</v>
      </c>
      <c r="Q200" s="98">
        <v>831.73605937521302</v>
      </c>
      <c r="R200" s="98">
        <v>799.46955461273888</v>
      </c>
      <c r="S200" s="98">
        <v>911.82441932673521</v>
      </c>
      <c r="T200" s="98">
        <v>1232.4726558584543</v>
      </c>
      <c r="U200" s="98">
        <v>1417.4016366414423</v>
      </c>
      <c r="V200" s="98">
        <v>1478.6422060705077</v>
      </c>
      <c r="W200" s="98">
        <v>1264.2907599404891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390.8005193605452</v>
      </c>
      <c r="M201" s="98">
        <v>486.60199329541786</v>
      </c>
      <c r="N201" s="98">
        <v>556.88374926417907</v>
      </c>
      <c r="O201" s="98">
        <v>625.19985077571675</v>
      </c>
      <c r="P201" s="98">
        <v>899.5543144414529</v>
      </c>
      <c r="Q201" s="98">
        <v>831.13601470318167</v>
      </c>
      <c r="R201" s="98">
        <v>799.22225047856045</v>
      </c>
      <c r="S201" s="98">
        <v>911.83625586359631</v>
      </c>
      <c r="T201" s="98">
        <v>1231.3871236128516</v>
      </c>
      <c r="U201" s="98">
        <v>1415.8887061541006</v>
      </c>
      <c r="V201" s="98">
        <v>1475.9097650952617</v>
      </c>
      <c r="W201" s="98">
        <v>1261.957230137949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138.13248158191743</v>
      </c>
      <c r="M202" s="101">
        <v>152.73682960310629</v>
      </c>
      <c r="N202" s="101">
        <v>184.6229988597843</v>
      </c>
      <c r="O202" s="101">
        <v>227.59240257126243</v>
      </c>
      <c r="P202" s="101">
        <v>295.21196374174281</v>
      </c>
      <c r="Q202" s="101">
        <v>275.61251084274789</v>
      </c>
      <c r="R202" s="101">
        <v>265.60328536711842</v>
      </c>
      <c r="S202" s="101">
        <v>274.6615758081528</v>
      </c>
      <c r="T202" s="101">
        <v>392.33011119702724</v>
      </c>
      <c r="U202" s="101">
        <v>421.74183899921189</v>
      </c>
      <c r="V202" s="101">
        <v>452.19016280835689</v>
      </c>
      <c r="W202" s="101">
        <v>385.78888449257727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252.66803777862771</v>
      </c>
      <c r="M203" s="104">
        <v>333.86516369231151</v>
      </c>
      <c r="N203" s="104">
        <v>372.26075040439468</v>
      </c>
      <c r="O203" s="104">
        <v>397.60744820445444</v>
      </c>
      <c r="P203" s="104">
        <v>604.3423506997101</v>
      </c>
      <c r="Q203" s="104">
        <v>555.52350386043372</v>
      </c>
      <c r="R203" s="104">
        <v>533.61896511144221</v>
      </c>
      <c r="S203" s="104">
        <v>637.17468005544356</v>
      </c>
      <c r="T203" s="104">
        <v>839.05701241582437</v>
      </c>
      <c r="U203" s="104">
        <v>994.14686715488892</v>
      </c>
      <c r="V203" s="104">
        <v>1023.719602286905</v>
      </c>
      <c r="W203" s="104">
        <v>876.1683456453718</v>
      </c>
      <c r="DA203" s="132" t="s">
        <v>2536</v>
      </c>
    </row>
    <row r="204" spans="1:105" ht="12" customHeight="1" x14ac:dyDescent="0.25">
      <c r="A204" s="106" t="s">
        <v>122</v>
      </c>
      <c r="B204" s="101">
        <v>745.63411959155519</v>
      </c>
      <c r="C204" s="101">
        <v>601.83925444384295</v>
      </c>
      <c r="D204" s="101">
        <v>618.07587616308831</v>
      </c>
      <c r="E204" s="101">
        <v>641.43148138440995</v>
      </c>
      <c r="F204" s="101">
        <v>623.49240276333501</v>
      </c>
      <c r="G204" s="101">
        <v>625.39009570015776</v>
      </c>
      <c r="H204" s="101">
        <v>637.75254365973103</v>
      </c>
      <c r="I204" s="101">
        <v>698.28946510351284</v>
      </c>
      <c r="J204" s="101">
        <v>640.61617338955773</v>
      </c>
      <c r="K204" s="101">
        <v>507.57036377529204</v>
      </c>
      <c r="L204" s="101">
        <v>473.24623616593442</v>
      </c>
      <c r="M204" s="101">
        <v>509.97848578797516</v>
      </c>
      <c r="N204" s="101">
        <v>571.60176221998199</v>
      </c>
      <c r="O204" s="101">
        <v>708.01954675445177</v>
      </c>
      <c r="P204" s="101">
        <v>727.32482148568477</v>
      </c>
      <c r="Q204" s="101">
        <v>840.4455670015401</v>
      </c>
      <c r="R204" s="101">
        <v>877.23359780918668</v>
      </c>
      <c r="S204" s="101">
        <v>925.77263459833841</v>
      </c>
      <c r="T204" s="101">
        <v>1122.3480198303992</v>
      </c>
      <c r="U204" s="101">
        <v>1355.1875131177467</v>
      </c>
      <c r="V204" s="101">
        <v>1221.6696088355698</v>
      </c>
      <c r="W204" s="101">
        <v>1510.4637776888833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475.06422370241938</v>
      </c>
      <c r="M205" s="104">
        <v>512.02370842363098</v>
      </c>
      <c r="N205" s="104">
        <v>574.02469385088068</v>
      </c>
      <c r="O205" s="104">
        <v>711.41968945479346</v>
      </c>
      <c r="P205" s="104">
        <v>730.4344534583613</v>
      </c>
      <c r="Q205" s="104">
        <v>842.38988277519024</v>
      </c>
      <c r="R205" s="104">
        <v>872.46746490396106</v>
      </c>
      <c r="S205" s="104">
        <v>924.04111847732315</v>
      </c>
      <c r="T205" s="104">
        <v>1112.5280895987298</v>
      </c>
      <c r="U205" s="104">
        <v>1347.0202200811418</v>
      </c>
      <c r="V205" s="104">
        <v>1218.7530554880705</v>
      </c>
      <c r="W205" s="104">
        <v>1506.2390603634303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169.13937759824574</v>
      </c>
      <c r="M206" s="98">
        <v>160.66696750656351</v>
      </c>
      <c r="N206" s="98">
        <v>189.52187548049469</v>
      </c>
      <c r="O206" s="98">
        <v>258.39411996254313</v>
      </c>
      <c r="P206" s="98">
        <v>236.08973036885638</v>
      </c>
      <c r="Q206" s="98">
        <v>276.25397615979443</v>
      </c>
      <c r="R206" s="98">
        <v>287.7020577612987</v>
      </c>
      <c r="S206" s="98">
        <v>278.00713965860922</v>
      </c>
      <c r="T206" s="98">
        <v>351.80790121628559</v>
      </c>
      <c r="U206" s="98">
        <v>399.8582488523349</v>
      </c>
      <c r="V206" s="98">
        <v>365.05261164605736</v>
      </c>
      <c r="W206" s="98">
        <v>447.49782295837235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305.92484610417364</v>
      </c>
      <c r="M207" s="98">
        <v>351.35674091706744</v>
      </c>
      <c r="N207" s="98">
        <v>384.50281837038602</v>
      </c>
      <c r="O207" s="98">
        <v>453.02556949225038</v>
      </c>
      <c r="P207" s="98">
        <v>494.3447230895049</v>
      </c>
      <c r="Q207" s="98">
        <v>566.1359066153957</v>
      </c>
      <c r="R207" s="98">
        <v>584.76540714266253</v>
      </c>
      <c r="S207" s="98">
        <v>646.03397881871422</v>
      </c>
      <c r="T207" s="98">
        <v>760.72018838244423</v>
      </c>
      <c r="U207" s="98">
        <v>947.16197122880715</v>
      </c>
      <c r="V207" s="98">
        <v>853.70044384201321</v>
      </c>
      <c r="W207" s="98">
        <v>1058.741237405058</v>
      </c>
      <c r="DA207" s="63" t="s">
        <v>2540</v>
      </c>
    </row>
    <row r="208" spans="1:105" ht="12" customHeight="1" x14ac:dyDescent="0.25">
      <c r="A208" s="121" t="s">
        <v>54</v>
      </c>
      <c r="B208" s="122">
        <v>194.3781561478358</v>
      </c>
      <c r="C208" s="122">
        <v>217.03421940601683</v>
      </c>
      <c r="D208" s="122">
        <v>195.70698329631389</v>
      </c>
      <c r="E208" s="122">
        <v>216.17744090900408</v>
      </c>
      <c r="F208" s="122">
        <v>228.58533734670578</v>
      </c>
      <c r="G208" s="122">
        <v>224.09779944991567</v>
      </c>
      <c r="H208" s="122">
        <v>201.38755028847351</v>
      </c>
      <c r="I208" s="122">
        <v>226.15051524892587</v>
      </c>
      <c r="J208" s="122">
        <v>192.06992759914962</v>
      </c>
      <c r="K208" s="122">
        <v>178.69006195017812</v>
      </c>
      <c r="L208" s="122">
        <v>159.89086181393924</v>
      </c>
      <c r="M208" s="122">
        <v>180.05737356389943</v>
      </c>
      <c r="N208" s="122">
        <v>186.66764780775296</v>
      </c>
      <c r="O208" s="122">
        <v>182.43508989569654</v>
      </c>
      <c r="P208" s="122">
        <v>212.72711166519616</v>
      </c>
      <c r="Q208" s="122">
        <v>225.80661469790934</v>
      </c>
      <c r="R208" s="122">
        <v>232.95945274580035</v>
      </c>
      <c r="S208" s="122">
        <v>280.62847681855902</v>
      </c>
      <c r="T208" s="122">
        <v>273.48465481371272</v>
      </c>
      <c r="U208" s="122">
        <v>289.43954639875352</v>
      </c>
      <c r="V208" s="122">
        <v>309.47746767303619</v>
      </c>
      <c r="W208" s="122">
        <v>364.9075388638804</v>
      </c>
      <c r="DA208" s="130" t="s">
        <v>2541</v>
      </c>
    </row>
    <row r="209" spans="1:105" ht="12" customHeight="1" x14ac:dyDescent="0.25">
      <c r="A209" s="97" t="s">
        <v>50</v>
      </c>
      <c r="B209" s="98">
        <v>223.73784231464427</v>
      </c>
      <c r="C209" s="98">
        <v>230.60720792213516</v>
      </c>
      <c r="D209" s="98">
        <v>207.06223797133032</v>
      </c>
      <c r="E209" s="98">
        <v>201.47321767269548</v>
      </c>
      <c r="F209" s="98">
        <v>216.89922415291363</v>
      </c>
      <c r="G209" s="98">
        <v>228.90724606386945</v>
      </c>
      <c r="H209" s="98">
        <v>209.67446567029239</v>
      </c>
      <c r="I209" s="98">
        <v>213.20475245669451</v>
      </c>
      <c r="J209" s="98">
        <v>203.17108120770786</v>
      </c>
      <c r="K209" s="98">
        <v>189.69608922639662</v>
      </c>
      <c r="L209" s="98">
        <v>166.21245222994909</v>
      </c>
      <c r="M209" s="98">
        <v>179.96694251673617</v>
      </c>
      <c r="N209" s="98">
        <v>184.65071890993775</v>
      </c>
      <c r="O209" s="98">
        <v>185.86651472264296</v>
      </c>
      <c r="P209" s="98">
        <v>206.52763640660731</v>
      </c>
      <c r="Q209" s="98">
        <v>224.32999327014585</v>
      </c>
      <c r="R209" s="98">
        <v>255.8650423127304</v>
      </c>
      <c r="S209" s="98">
        <v>288.1127281774767</v>
      </c>
      <c r="T209" s="98">
        <v>167.16121362204211</v>
      </c>
      <c r="U209" s="98">
        <v>342.9777116034677</v>
      </c>
      <c r="V209" s="98">
        <v>215.34098026079411</v>
      </c>
      <c r="W209" s="98">
        <v>437.07481604452727</v>
      </c>
      <c r="DA209" s="63" t="s">
        <v>2542</v>
      </c>
    </row>
    <row r="210" spans="1:105" ht="12" customHeight="1" x14ac:dyDescent="0.25">
      <c r="A210" s="109" t="s">
        <v>120</v>
      </c>
      <c r="B210" s="33">
        <v>192.64743183277207</v>
      </c>
      <c r="C210" s="33">
        <v>216.18267427025336</v>
      </c>
      <c r="D210" s="33">
        <v>194.98091159052422</v>
      </c>
      <c r="E210" s="33">
        <v>217.06518532576538</v>
      </c>
      <c r="F210" s="33">
        <v>229.29820002727766</v>
      </c>
      <c r="G210" s="33">
        <v>223.78950893371047</v>
      </c>
      <c r="H210" s="33">
        <v>200.820197192743</v>
      </c>
      <c r="I210" s="33">
        <v>227.06776855967391</v>
      </c>
      <c r="J210" s="33">
        <v>191.25655176831836</v>
      </c>
      <c r="K210" s="33">
        <v>177.88619944941539</v>
      </c>
      <c r="L210" s="33">
        <v>159.42816821690391</v>
      </c>
      <c r="M210" s="33">
        <v>180.06380687606861</v>
      </c>
      <c r="N210" s="33">
        <v>186.79533484624451</v>
      </c>
      <c r="O210" s="33">
        <v>182.25094182471585</v>
      </c>
      <c r="P210" s="33">
        <v>213.01276230162347</v>
      </c>
      <c r="Q210" s="33">
        <v>225.86828112951684</v>
      </c>
      <c r="R210" s="33">
        <v>232.09998520078261</v>
      </c>
      <c r="S210" s="33">
        <v>280.38573314484472</v>
      </c>
      <c r="T210" s="33">
        <v>276.2370326994278</v>
      </c>
      <c r="U210" s="33">
        <v>288.05274199661352</v>
      </c>
      <c r="V210" s="33">
        <v>311.79941805701583</v>
      </c>
      <c r="W210" s="33">
        <v>362.87290719883498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4.8518024092260568</v>
      </c>
      <c r="C212" s="117">
        <f t="shared" si="101"/>
        <v>5.291044781644425</v>
      </c>
      <c r="D212" s="117">
        <f t="shared" si="101"/>
        <v>4.8271095079984265</v>
      </c>
      <c r="E212" s="117">
        <f t="shared" si="101"/>
        <v>4.4431960127991159</v>
      </c>
      <c r="F212" s="117">
        <f t="shared" si="101"/>
        <v>4.8209064424299291</v>
      </c>
      <c r="G212" s="117">
        <f t="shared" si="101"/>
        <v>5.3180283242997941</v>
      </c>
      <c r="H212" s="117">
        <f t="shared" si="101"/>
        <v>5.1691349080153088</v>
      </c>
      <c r="I212" s="117">
        <f t="shared" si="101"/>
        <v>5.4212022352412275</v>
      </c>
      <c r="J212" s="117">
        <f t="shared" si="101"/>
        <v>5.3276942904208981</v>
      </c>
      <c r="K212" s="117">
        <f t="shared" si="101"/>
        <v>4.9564079868467648</v>
      </c>
      <c r="L212" s="117">
        <f t="shared" si="101"/>
        <v>4.3492320630659504</v>
      </c>
      <c r="M212" s="117">
        <f t="shared" si="101"/>
        <v>4.58327003763352</v>
      </c>
      <c r="N212" s="117">
        <f t="shared" si="101"/>
        <v>4.212662096022326</v>
      </c>
      <c r="O212" s="117">
        <f t="shared" si="101"/>
        <v>3.6246894428456802</v>
      </c>
      <c r="P212" s="117">
        <f t="shared" si="101"/>
        <v>3.4819918403749286</v>
      </c>
      <c r="Q212" s="117">
        <f t="shared" si="101"/>
        <v>3.4411717934376149</v>
      </c>
      <c r="R212" s="117">
        <f t="shared" ref="R212:V212" si="102">R213+R216+R218+R227</f>
        <v>3.5397079444183652</v>
      </c>
      <c r="S212" s="117">
        <f t="shared" si="102"/>
        <v>3.460821750122451</v>
      </c>
      <c r="T212" s="117">
        <f t="shared" si="102"/>
        <v>1.6124644198738358</v>
      </c>
      <c r="U212" s="117">
        <f t="shared" si="102"/>
        <v>3.298201893667946</v>
      </c>
      <c r="V212" s="117">
        <f t="shared" si="102"/>
        <v>1.9656873643197006</v>
      </c>
      <c r="W212" s="117">
        <f t="shared" ref="W212" si="103">W213+W216+W218+W227</f>
        <v>4.5168260543591403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4.8518024092260568</v>
      </c>
      <c r="C227" s="122">
        <v>5.291044781644425</v>
      </c>
      <c r="D227" s="122">
        <v>4.8271095079984265</v>
      </c>
      <c r="E227" s="122">
        <v>4.4431960127991159</v>
      </c>
      <c r="F227" s="122">
        <v>4.8209064424299291</v>
      </c>
      <c r="G227" s="122">
        <v>5.3180283242997941</v>
      </c>
      <c r="H227" s="122">
        <v>5.1691349080153088</v>
      </c>
      <c r="I227" s="122">
        <v>5.4212022352412275</v>
      </c>
      <c r="J227" s="122">
        <v>5.3276942904208981</v>
      </c>
      <c r="K227" s="122">
        <v>4.9564079868467648</v>
      </c>
      <c r="L227" s="122">
        <v>4.3492320630659504</v>
      </c>
      <c r="M227" s="122">
        <v>4.58327003763352</v>
      </c>
      <c r="N227" s="122">
        <v>4.212662096022326</v>
      </c>
      <c r="O227" s="122">
        <v>3.6246894428456802</v>
      </c>
      <c r="P227" s="122">
        <v>3.4819918403749286</v>
      </c>
      <c r="Q227" s="122">
        <v>3.4411717934376149</v>
      </c>
      <c r="R227" s="122">
        <v>3.5397079444183652</v>
      </c>
      <c r="S227" s="122">
        <v>3.460821750122451</v>
      </c>
      <c r="T227" s="122">
        <v>1.6124644198738358</v>
      </c>
      <c r="U227" s="122">
        <v>3.298201893667946</v>
      </c>
      <c r="V227" s="122">
        <v>1.9656873643197006</v>
      </c>
      <c r="W227" s="122">
        <v>4.5168260543591403</v>
      </c>
      <c r="DA227" s="130" t="s">
        <v>2709</v>
      </c>
    </row>
    <row r="228" spans="1:105" ht="12" customHeight="1" x14ac:dyDescent="0.25">
      <c r="A228" s="97" t="s">
        <v>50</v>
      </c>
      <c r="B228" s="98">
        <v>87.156878288973431</v>
      </c>
      <c r="C228" s="98">
        <v>89.626316094231655</v>
      </c>
      <c r="D228" s="98">
        <v>80.319732854197753</v>
      </c>
      <c r="E228" s="98">
        <v>78.038416462881798</v>
      </c>
      <c r="F228" s="98">
        <v>83.851075812105904</v>
      </c>
      <c r="G228" s="98">
        <v>88.281246369548967</v>
      </c>
      <c r="H228" s="98">
        <v>80.670941282706181</v>
      </c>
      <c r="I228" s="98">
        <v>81.933979418798287</v>
      </c>
      <c r="J228" s="98">
        <v>78.041377750818114</v>
      </c>
      <c r="K228" s="98">
        <v>72.816721714062453</v>
      </c>
      <c r="L228" s="98">
        <v>63.770983094519373</v>
      </c>
      <c r="M228" s="98">
        <v>69.00885642871684</v>
      </c>
      <c r="N228" s="98">
        <v>70.755359135399345</v>
      </c>
      <c r="O228" s="98">
        <v>71.167342905970386</v>
      </c>
      <c r="P228" s="98">
        <v>79.051654610952923</v>
      </c>
      <c r="Q228" s="98">
        <v>85.841075182467151</v>
      </c>
      <c r="R228" s="98">
        <v>97.876134993534521</v>
      </c>
      <c r="S228" s="98">
        <v>110.16457015270784</v>
      </c>
      <c r="T228" s="98">
        <v>63.901428013829623</v>
      </c>
      <c r="U228" s="98">
        <v>130.62666839494031</v>
      </c>
      <c r="V228" s="98">
        <v>81.658563277774078</v>
      </c>
      <c r="W228" s="98">
        <v>164.7261865208028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90.603606752879855</v>
      </c>
      <c r="C231" s="118">
        <f t="shared" si="108"/>
        <v>188.05449956474965</v>
      </c>
      <c r="D231" s="118">
        <f t="shared" si="108"/>
        <v>167.32630556850918</v>
      </c>
      <c r="E231" s="118">
        <f t="shared" si="108"/>
        <v>145.84762901255999</v>
      </c>
      <c r="F231" s="118">
        <f t="shared" si="108"/>
        <v>136.35611091320024</v>
      </c>
      <c r="G231" s="118">
        <f t="shared" si="108"/>
        <v>135.72778893918473</v>
      </c>
      <c r="H231" s="118">
        <f t="shared" si="108"/>
        <v>119.62938779570788</v>
      </c>
      <c r="I231" s="118">
        <f t="shared" si="108"/>
        <v>108.50298532846789</v>
      </c>
      <c r="J231" s="118">
        <f t="shared" si="108"/>
        <v>106.76333048763756</v>
      </c>
      <c r="K231" s="118">
        <f t="shared" si="108"/>
        <v>117.93128020387542</v>
      </c>
      <c r="L231" s="118">
        <f t="shared" si="108"/>
        <v>143.63158693312317</v>
      </c>
      <c r="M231" s="118">
        <f t="shared" si="108"/>
        <v>141.96852739059199</v>
      </c>
      <c r="N231" s="118">
        <f t="shared" si="108"/>
        <v>151.45248455632961</v>
      </c>
      <c r="O231" s="118">
        <f t="shared" si="108"/>
        <v>153.53186886450393</v>
      </c>
      <c r="P231" s="118">
        <f t="shared" si="108"/>
        <v>130.44883785539821</v>
      </c>
      <c r="Q231" s="118">
        <f t="shared" si="108"/>
        <v>141.73770127069741</v>
      </c>
      <c r="R231" s="118">
        <f t="shared" ref="R231:V231" si="109">R232+R235+R237+R246</f>
        <v>145.72602077882567</v>
      </c>
      <c r="S231" s="118">
        <f t="shared" si="109"/>
        <v>152.77916577890576</v>
      </c>
      <c r="T231" s="118">
        <f t="shared" si="109"/>
        <v>146.25140876614924</v>
      </c>
      <c r="U231" s="118">
        <f t="shared" si="109"/>
        <v>149.30381600985351</v>
      </c>
      <c r="V231" s="118">
        <f t="shared" si="109"/>
        <v>159.94434562832285</v>
      </c>
      <c r="W231" s="118">
        <f t="shared" ref="W231" si="110">W232+W235+W237+W246</f>
        <v>170.94852887872275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79.982420939603557</v>
      </c>
      <c r="C232" s="123">
        <f t="shared" si="111"/>
        <v>173.19062195614103</v>
      </c>
      <c r="D232" s="123">
        <f t="shared" si="111"/>
        <v>153.67747509229639</v>
      </c>
      <c r="E232" s="123">
        <f t="shared" si="111"/>
        <v>132.67471500416696</v>
      </c>
      <c r="F232" s="123">
        <f t="shared" si="111"/>
        <v>123.10331862020182</v>
      </c>
      <c r="G232" s="123">
        <f t="shared" si="111"/>
        <v>122.01556930617504</v>
      </c>
      <c r="H232" s="123">
        <f t="shared" si="111"/>
        <v>106.26718575927683</v>
      </c>
      <c r="I232" s="123">
        <f t="shared" si="111"/>
        <v>94.10571667062834</v>
      </c>
      <c r="J232" s="123">
        <f t="shared" si="111"/>
        <v>93.47435760037601</v>
      </c>
      <c r="K232" s="123">
        <f t="shared" si="111"/>
        <v>104.06649306611608</v>
      </c>
      <c r="L232" s="123">
        <f t="shared" si="111"/>
        <v>134.97951768985533</v>
      </c>
      <c r="M232" s="123">
        <f t="shared" si="111"/>
        <v>131.61444672079571</v>
      </c>
      <c r="N232" s="123">
        <f t="shared" si="111"/>
        <v>139.95953238704166</v>
      </c>
      <c r="O232" s="123">
        <f t="shared" si="111"/>
        <v>141.07099242612477</v>
      </c>
      <c r="P232" s="123">
        <f t="shared" si="111"/>
        <v>113.67773089163239</v>
      </c>
      <c r="Q232" s="123">
        <f t="shared" si="111"/>
        <v>125.65332336894022</v>
      </c>
      <c r="R232" s="123">
        <f t="shared" ref="R232:V232" si="112">SUM(R233:R234)</f>
        <v>130.0280457351885</v>
      </c>
      <c r="S232" s="123">
        <f t="shared" si="112"/>
        <v>134.87998923315425</v>
      </c>
      <c r="T232" s="123">
        <f t="shared" si="112"/>
        <v>123.92190018086809</v>
      </c>
      <c r="U232" s="123">
        <f t="shared" si="112"/>
        <v>124.08708465911775</v>
      </c>
      <c r="V232" s="123">
        <f t="shared" si="112"/>
        <v>133.98657077376498</v>
      </c>
      <c r="W232" s="123">
        <f t="shared" ref="W232" si="113">SUM(W233:W234)</f>
        <v>146.47967968709304</v>
      </c>
      <c r="DA232" s="130" t="s">
        <v>2863</v>
      </c>
    </row>
    <row r="233" spans="1:105" ht="12" customHeight="1" x14ac:dyDescent="0.25">
      <c r="A233" s="97" t="s">
        <v>203</v>
      </c>
      <c r="B233" s="99">
        <v>79.721927398044514</v>
      </c>
      <c r="C233" s="99">
        <v>172.63508393981783</v>
      </c>
      <c r="D233" s="99">
        <v>153.19438923849194</v>
      </c>
      <c r="E233" s="99">
        <v>132.26343379349666</v>
      </c>
      <c r="F233" s="99">
        <v>122.72756981564577</v>
      </c>
      <c r="G233" s="99">
        <v>121.64840450792377</v>
      </c>
      <c r="H233" s="99">
        <v>105.95341520845339</v>
      </c>
      <c r="I233" s="99">
        <v>93.831957233400004</v>
      </c>
      <c r="J233" s="99">
        <v>93.205768500939172</v>
      </c>
      <c r="K233" s="99">
        <v>103.77039360245855</v>
      </c>
      <c r="L233" s="99">
        <v>134.61114791986657</v>
      </c>
      <c r="M233" s="99">
        <v>131.25790023487266</v>
      </c>
      <c r="N233" s="99">
        <v>139.58471044535838</v>
      </c>
      <c r="O233" s="99">
        <v>140.68901888780746</v>
      </c>
      <c r="P233" s="99">
        <v>113.36688529041382</v>
      </c>
      <c r="Q233" s="99">
        <v>125.32084128861672</v>
      </c>
      <c r="R233" s="99">
        <v>129.68641401927511</v>
      </c>
      <c r="S233" s="99">
        <v>134.5221607705877</v>
      </c>
      <c r="T233" s="99">
        <v>123.58021572034589</v>
      </c>
      <c r="U233" s="99">
        <v>123.74727127600572</v>
      </c>
      <c r="V233" s="99">
        <v>133.61928045772893</v>
      </c>
      <c r="W233" s="99">
        <v>146.08812562614972</v>
      </c>
      <c r="DA233" s="63" t="s">
        <v>2864</v>
      </c>
    </row>
    <row r="234" spans="1:105" ht="12" customHeight="1" x14ac:dyDescent="0.25">
      <c r="A234" s="97" t="s">
        <v>53</v>
      </c>
      <c r="B234" s="99">
        <v>0.26049354155904531</v>
      </c>
      <c r="C234" s="99">
        <v>0.55553801632320776</v>
      </c>
      <c r="D234" s="99">
        <v>0.48308585380445823</v>
      </c>
      <c r="E234" s="99">
        <v>0.41128121067029039</v>
      </c>
      <c r="F234" s="99">
        <v>0.37574880455606052</v>
      </c>
      <c r="G234" s="99">
        <v>0.36716479825127146</v>
      </c>
      <c r="H234" s="99">
        <v>0.31377055082343108</v>
      </c>
      <c r="I234" s="99">
        <v>0.2737594372283304</v>
      </c>
      <c r="J234" s="99">
        <v>0.26858909943683912</v>
      </c>
      <c r="K234" s="99">
        <v>0.29609946365752865</v>
      </c>
      <c r="L234" s="99">
        <v>0.36836976998874632</v>
      </c>
      <c r="M234" s="99">
        <v>0.35654648592304206</v>
      </c>
      <c r="N234" s="99">
        <v>0.37482194168328364</v>
      </c>
      <c r="O234" s="99">
        <v>0.38197353831731434</v>
      </c>
      <c r="P234" s="99">
        <v>0.31084560121857391</v>
      </c>
      <c r="Q234" s="99">
        <v>0.33248208032349641</v>
      </c>
      <c r="R234" s="99">
        <v>0.34163171591339681</v>
      </c>
      <c r="S234" s="99">
        <v>0.35782846256654877</v>
      </c>
      <c r="T234" s="99">
        <v>0.34168446052220652</v>
      </c>
      <c r="U234" s="99">
        <v>0.33981338311203291</v>
      </c>
      <c r="V234" s="99">
        <v>0.36729031603605772</v>
      </c>
      <c r="W234" s="99">
        <v>0.3915540609433078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6.3682048372434861E-3</v>
      </c>
      <c r="C235" s="123">
        <f t="shared" si="114"/>
        <v>1.1577514904391999E-2</v>
      </c>
      <c r="D235" s="123">
        <f t="shared" si="114"/>
        <v>1.9298584637467617E-2</v>
      </c>
      <c r="E235" s="123">
        <f t="shared" si="114"/>
        <v>2.8843360035352188E-2</v>
      </c>
      <c r="F235" s="123">
        <f t="shared" si="114"/>
        <v>3.1775143385092533E-2</v>
      </c>
      <c r="G235" s="123">
        <f t="shared" si="114"/>
        <v>4.1444130759211141E-2</v>
      </c>
      <c r="H235" s="123">
        <f t="shared" si="114"/>
        <v>5.4802779235912522E-2</v>
      </c>
      <c r="I235" s="123">
        <f t="shared" si="114"/>
        <v>7.6408251332777524E-2</v>
      </c>
      <c r="J235" s="123">
        <f t="shared" si="114"/>
        <v>6.292215686967835E-2</v>
      </c>
      <c r="K235" s="123">
        <f t="shared" si="114"/>
        <v>7.0820677434575929E-2</v>
      </c>
      <c r="L235" s="123">
        <f t="shared" si="114"/>
        <v>8.6184310057704522E-2</v>
      </c>
      <c r="M235" s="123">
        <f t="shared" si="114"/>
        <v>7.2434301949910615E-2</v>
      </c>
      <c r="N235" s="123">
        <f t="shared" si="114"/>
        <v>0.10997678825279342</v>
      </c>
      <c r="O235" s="123">
        <f t="shared" si="114"/>
        <v>0.1011465423021287</v>
      </c>
      <c r="P235" s="123">
        <f t="shared" si="114"/>
        <v>8.7094323038604746E-2</v>
      </c>
      <c r="Q235" s="123">
        <f t="shared" si="114"/>
        <v>0.15868883704189105</v>
      </c>
      <c r="R235" s="123">
        <f t="shared" si="114"/>
        <v>0.17538939901375614</v>
      </c>
      <c r="S235" s="123">
        <f t="shared" si="114"/>
        <v>0.19042388986083514</v>
      </c>
      <c r="T235" s="123">
        <f t="shared" si="114"/>
        <v>0.21705987317215358</v>
      </c>
      <c r="U235" s="123">
        <f t="shared" si="114"/>
        <v>0.22450939663163186</v>
      </c>
      <c r="V235" s="123">
        <f t="shared" si="114"/>
        <v>0.2326446639342851</v>
      </c>
      <c r="W235" s="123">
        <f t="shared" si="114"/>
        <v>0.21111950867494481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6.3682048372434861E-3</v>
      </c>
      <c r="C236" s="99">
        <f>RES_hhdet_fecs!C129</f>
        <v>1.1577514904391999E-2</v>
      </c>
      <c r="D236" s="99">
        <f>RES_hhdet_fecs!D129</f>
        <v>1.9298584637467617E-2</v>
      </c>
      <c r="E236" s="99">
        <f>RES_hhdet_fecs!E129</f>
        <v>2.8843360035352188E-2</v>
      </c>
      <c r="F236" s="99">
        <f>RES_hhdet_fecs!F129</f>
        <v>3.1775143385092533E-2</v>
      </c>
      <c r="G236" s="99">
        <f>RES_hhdet_fecs!G129</f>
        <v>4.1444130759211141E-2</v>
      </c>
      <c r="H236" s="99">
        <f>RES_hhdet_fecs!H129</f>
        <v>5.4802779235912522E-2</v>
      </c>
      <c r="I236" s="99">
        <f>RES_hhdet_fecs!I129</f>
        <v>7.6408251332777524E-2</v>
      </c>
      <c r="J236" s="99">
        <f>RES_hhdet_fecs!J129</f>
        <v>6.292215686967835E-2</v>
      </c>
      <c r="K236" s="99">
        <f>RES_hhdet_fecs!K129</f>
        <v>7.0820677434575929E-2</v>
      </c>
      <c r="L236" s="99">
        <f>RES_hhdet_fecs!L129</f>
        <v>8.6184310057704522E-2</v>
      </c>
      <c r="M236" s="99">
        <f>RES_hhdet_fecs!M129</f>
        <v>7.2434301949910615E-2</v>
      </c>
      <c r="N236" s="99">
        <f>RES_hhdet_fecs!N129</f>
        <v>0.10997678825279342</v>
      </c>
      <c r="O236" s="99">
        <f>RES_hhdet_fecs!O129</f>
        <v>0.1011465423021287</v>
      </c>
      <c r="P236" s="99">
        <f>RES_hhdet_fecs!P129</f>
        <v>8.7094323038604746E-2</v>
      </c>
      <c r="Q236" s="99">
        <f>RES_hhdet_fecs!Q129</f>
        <v>0.15868883704189105</v>
      </c>
      <c r="R236" s="99">
        <f>RES_hhdet_fecs!R129</f>
        <v>0.17538939901375614</v>
      </c>
      <c r="S236" s="99">
        <f>RES_hhdet_fecs!S129</f>
        <v>0.19042388986083514</v>
      </c>
      <c r="T236" s="99">
        <f>RES_hhdet_fecs!T129</f>
        <v>0.21705987317215358</v>
      </c>
      <c r="U236" s="99">
        <f>RES_hhdet_fecs!U129</f>
        <v>0.22450939663163186</v>
      </c>
      <c r="V236" s="99">
        <f>RES_hhdet_fecs!V129</f>
        <v>0.2326446639342851</v>
      </c>
      <c r="W236" s="99">
        <f>RES_hhdet_fecs!W129</f>
        <v>0.21111950867494481</v>
      </c>
      <c r="DA236" s="63" t="s">
        <v>2867</v>
      </c>
    </row>
    <row r="237" spans="1:105" ht="12" customHeight="1" x14ac:dyDescent="0.25">
      <c r="A237" s="121" t="s">
        <v>55</v>
      </c>
      <c r="B237" s="123">
        <v>7.5368694201276467</v>
      </c>
      <c r="C237" s="123">
        <v>11.427645398492052</v>
      </c>
      <c r="D237" s="123">
        <v>10.551448119075753</v>
      </c>
      <c r="E237" s="123">
        <v>9.7658309891701727</v>
      </c>
      <c r="F237" s="123">
        <v>9.6605120598460559</v>
      </c>
      <c r="G237" s="123">
        <v>10.188885415107553</v>
      </c>
      <c r="H237" s="123">
        <v>10.188699123809391</v>
      </c>
      <c r="I237" s="123">
        <v>10.832370583572365</v>
      </c>
      <c r="J237" s="123">
        <v>10.258809428056828</v>
      </c>
      <c r="K237" s="123">
        <v>11.039108395080527</v>
      </c>
      <c r="L237" s="123">
        <v>6.1064053867975598</v>
      </c>
      <c r="M237" s="123">
        <v>7.5234153951004528</v>
      </c>
      <c r="N237" s="123">
        <v>8.5409445788693183</v>
      </c>
      <c r="O237" s="123">
        <v>9.6017722347074148</v>
      </c>
      <c r="P237" s="123">
        <v>13.488575714611123</v>
      </c>
      <c r="Q237" s="123">
        <v>12.549762351627262</v>
      </c>
      <c r="R237" s="123">
        <v>12.055991863397397</v>
      </c>
      <c r="S237" s="123">
        <v>13.574473365948519</v>
      </c>
      <c r="T237" s="123">
        <v>18.147164239750225</v>
      </c>
      <c r="U237" s="123">
        <v>20.834536397067133</v>
      </c>
      <c r="V237" s="123">
        <v>21.373776658007642</v>
      </c>
      <c r="W237" s="123">
        <v>19.181225246820052</v>
      </c>
      <c r="DA237" s="130" t="s">
        <v>2868</v>
      </c>
    </row>
    <row r="238" spans="1:105" ht="12" customHeight="1" x14ac:dyDescent="0.25">
      <c r="A238" s="97" t="s">
        <v>128</v>
      </c>
      <c r="B238" s="99">
        <v>7.3741596582174616</v>
      </c>
      <c r="C238" s="99">
        <v>11.402163431285366</v>
      </c>
      <c r="D238" s="99">
        <v>10.498023029489108</v>
      </c>
      <c r="E238" s="99">
        <v>9.679774407939556</v>
      </c>
      <c r="F238" s="99">
        <v>9.5807977710285357</v>
      </c>
      <c r="G238" s="99">
        <v>10.118149183679211</v>
      </c>
      <c r="H238" s="99">
        <v>10.109796893145591</v>
      </c>
      <c r="I238" s="99">
        <v>10.734587035841326</v>
      </c>
      <c r="J238" s="99">
        <v>10.180082193205147</v>
      </c>
      <c r="K238" s="99">
        <v>11.068730309702673</v>
      </c>
      <c r="L238" s="99">
        <v>6.0055048442038048</v>
      </c>
      <c r="M238" s="99">
        <v>7.4369155201369432</v>
      </c>
      <c r="N238" s="99">
        <v>8.4367346345646421</v>
      </c>
      <c r="O238" s="99">
        <v>9.3871307121366669</v>
      </c>
      <c r="P238" s="99">
        <v>13.489914470495949</v>
      </c>
      <c r="Q238" s="99">
        <v>12.419196924111009</v>
      </c>
      <c r="R238" s="99">
        <v>11.888887849952326</v>
      </c>
      <c r="S238" s="99">
        <v>13.478856224432834</v>
      </c>
      <c r="T238" s="99">
        <v>18.124223478036928</v>
      </c>
      <c r="U238" s="99">
        <v>20.747923866805685</v>
      </c>
      <c r="V238" s="99">
        <v>21.560691860165079</v>
      </c>
      <c r="W238" s="99">
        <v>18.349326071962441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4.9592113796282433</v>
      </c>
      <c r="M239" s="99">
        <v>6.1053336483383323</v>
      </c>
      <c r="N239" s="99">
        <v>7.0193737363697553</v>
      </c>
      <c r="O239" s="99">
        <v>7.9491309900179834</v>
      </c>
      <c r="P239" s="99">
        <v>11.285906908505195</v>
      </c>
      <c r="Q239" s="99">
        <v>10.432719602715636</v>
      </c>
      <c r="R239" s="99">
        <v>10.029310537985074</v>
      </c>
      <c r="S239" s="99">
        <v>11.339226991310891</v>
      </c>
      <c r="T239" s="99">
        <v>15.328752569432172</v>
      </c>
      <c r="U239" s="99">
        <v>17.498415662961566</v>
      </c>
      <c r="V239" s="99">
        <v>18.176970631913449</v>
      </c>
      <c r="W239" s="99">
        <v>15.516902512733921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2.0664266778133928</v>
      </c>
      <c r="M240" s="102">
        <v>2.2841383048444439</v>
      </c>
      <c r="N240" s="102">
        <v>2.7600974159533398</v>
      </c>
      <c r="O240" s="102">
        <v>3.4013476439883545</v>
      </c>
      <c r="P240" s="102">
        <v>4.3759265620886483</v>
      </c>
      <c r="Q240" s="102">
        <v>4.0831577065989251</v>
      </c>
      <c r="R240" s="102">
        <v>3.9323377394487293</v>
      </c>
      <c r="S240" s="102">
        <v>4.0618407294961072</v>
      </c>
      <c r="T240" s="102">
        <v>5.7501299858659092</v>
      </c>
      <c r="U240" s="102">
        <v>6.1538251229071799</v>
      </c>
      <c r="V240" s="102">
        <v>6.500038894882973</v>
      </c>
      <c r="W240" s="102">
        <v>5.5272309329508209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2.89278470181485</v>
      </c>
      <c r="M241" s="105">
        <v>3.8211953434938888</v>
      </c>
      <c r="N241" s="105">
        <v>4.259276320416415</v>
      </c>
      <c r="O241" s="105">
        <v>4.5477833460296297</v>
      </c>
      <c r="P241" s="105">
        <v>6.909980346416547</v>
      </c>
      <c r="Q241" s="105">
        <v>6.3495618961167102</v>
      </c>
      <c r="R241" s="105">
        <v>6.0969727985363473</v>
      </c>
      <c r="S241" s="105">
        <v>7.2773862618147822</v>
      </c>
      <c r="T241" s="105">
        <v>9.5786225835662613</v>
      </c>
      <c r="U241" s="105">
        <v>11.344590540054387</v>
      </c>
      <c r="V241" s="105">
        <v>11.676931737030474</v>
      </c>
      <c r="W241" s="105">
        <v>9.9896715797830975</v>
      </c>
      <c r="DA241" s="132" t="s">
        <v>2872</v>
      </c>
    </row>
    <row r="242" spans="1:105" ht="12" customHeight="1" x14ac:dyDescent="0.25">
      <c r="A242" s="106" t="s">
        <v>122</v>
      </c>
      <c r="B242" s="102">
        <v>15.595004126679276</v>
      </c>
      <c r="C242" s="102">
        <v>12.43971879543775</v>
      </c>
      <c r="D242" s="102">
        <v>12.712626798231661</v>
      </c>
      <c r="E242" s="102">
        <v>13.109794918884811</v>
      </c>
      <c r="F242" s="102">
        <v>12.669248764910368</v>
      </c>
      <c r="G242" s="102">
        <v>12.612397566479125</v>
      </c>
      <c r="H242" s="102">
        <v>12.775484237517917</v>
      </c>
      <c r="I242" s="102">
        <v>13.931326508244542</v>
      </c>
      <c r="J242" s="102">
        <v>12.757901630339934</v>
      </c>
      <c r="K242" s="102">
        <v>10.072327595215198</v>
      </c>
      <c r="L242" s="102">
        <v>9.3703757535176742</v>
      </c>
      <c r="M242" s="102">
        <v>10.015748671395826</v>
      </c>
      <c r="N242" s="102">
        <v>11.107202420931987</v>
      </c>
      <c r="O242" s="102">
        <v>13.522364992902359</v>
      </c>
      <c r="P242" s="102">
        <v>13.795374389628803</v>
      </c>
      <c r="Q242" s="102">
        <v>15.894390129975671</v>
      </c>
      <c r="R242" s="102">
        <v>16.560122984868237</v>
      </c>
      <c r="S242" s="102">
        <v>17.351825553284733</v>
      </c>
      <c r="T242" s="102">
        <v>20.526492919377198</v>
      </c>
      <c r="U242" s="102">
        <v>23.555274436286972</v>
      </c>
      <c r="V242" s="102">
        <v>20.426679310944237</v>
      </c>
      <c r="W242" s="102">
        <v>24.54693500993973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6.8010119327880263</v>
      </c>
      <c r="M243" s="105">
        <v>7.1505217446634202</v>
      </c>
      <c r="N243" s="105">
        <v>8.0871164809284259</v>
      </c>
      <c r="O243" s="105">
        <v>10.19512111437497</v>
      </c>
      <c r="P243" s="105">
        <v>10.230639335890922</v>
      </c>
      <c r="Q243" s="105">
        <v>11.81956572555139</v>
      </c>
      <c r="R243" s="105">
        <v>12.16046355161609</v>
      </c>
      <c r="S243" s="105">
        <v>12.584801776848918</v>
      </c>
      <c r="T243" s="105">
        <v>14.600748876042974</v>
      </c>
      <c r="U243" s="105">
        <v>17.524632441700586</v>
      </c>
      <c r="V243" s="105">
        <v>15.798140690970524</v>
      </c>
      <c r="W243" s="105">
        <v>19.459141297363349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3.2984924906946951</v>
      </c>
      <c r="M244" s="99">
        <v>3.1291296130338293</v>
      </c>
      <c r="N244" s="99">
        <v>3.6877707329835068</v>
      </c>
      <c r="O244" s="99">
        <v>5.0134723561177195</v>
      </c>
      <c r="P244" s="99">
        <v>4.5783591060704376</v>
      </c>
      <c r="Q244" s="99">
        <v>5.3487054366738231</v>
      </c>
      <c r="R244" s="99">
        <v>5.479106602225694</v>
      </c>
      <c r="S244" s="99">
        <v>5.2062304850459284</v>
      </c>
      <c r="T244" s="99">
        <v>5.9164145955451151</v>
      </c>
      <c r="U244" s="99">
        <v>6.7162045386355516</v>
      </c>
      <c r="V244" s="99">
        <v>6.0605115742213957</v>
      </c>
      <c r="W244" s="99">
        <v>7.3878569349281502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3.5025194420933308</v>
      </c>
      <c r="M245" s="99">
        <v>4.0213921316295904</v>
      </c>
      <c r="N245" s="99">
        <v>4.3993457479449196</v>
      </c>
      <c r="O245" s="99">
        <v>5.181648758257249</v>
      </c>
      <c r="P245" s="99">
        <v>5.6522802298204846</v>
      </c>
      <c r="Q245" s="99">
        <v>6.4708602888775673</v>
      </c>
      <c r="R245" s="99">
        <v>6.6813569493903957</v>
      </c>
      <c r="S245" s="99">
        <v>7.3785712918029933</v>
      </c>
      <c r="T245" s="99">
        <v>8.6843342804978594</v>
      </c>
      <c r="U245" s="99">
        <v>10.808427903065038</v>
      </c>
      <c r="V245" s="99">
        <v>9.7376291167491313</v>
      </c>
      <c r="W245" s="99">
        <v>12.071284362435202</v>
      </c>
      <c r="DA245" s="63" t="s">
        <v>2876</v>
      </c>
    </row>
    <row r="246" spans="1:105" ht="12" customHeight="1" x14ac:dyDescent="0.25">
      <c r="A246" s="121" t="s">
        <v>54</v>
      </c>
      <c r="B246" s="123">
        <v>3.0779481883114119</v>
      </c>
      <c r="C246" s="123">
        <v>3.4246546952121939</v>
      </c>
      <c r="D246" s="123">
        <v>3.0780837724995815</v>
      </c>
      <c r="E246" s="123">
        <v>3.3782396591874981</v>
      </c>
      <c r="F246" s="123">
        <v>3.560505089767267</v>
      </c>
      <c r="G246" s="123">
        <v>3.4818900871429279</v>
      </c>
      <c r="H246" s="123">
        <v>3.1187001333857611</v>
      </c>
      <c r="I246" s="123">
        <v>3.4884898229344019</v>
      </c>
      <c r="J246" s="123">
        <v>2.9672413023350428</v>
      </c>
      <c r="K246" s="123">
        <v>2.7548580652442194</v>
      </c>
      <c r="L246" s="123">
        <v>2.4594795464125814</v>
      </c>
      <c r="M246" s="123">
        <v>2.7582309727459302</v>
      </c>
      <c r="N246" s="123">
        <v>2.8420308021658323</v>
      </c>
      <c r="O246" s="123">
        <v>2.7579576613696108</v>
      </c>
      <c r="P246" s="123">
        <v>3.195436926116094</v>
      </c>
      <c r="Q246" s="123">
        <v>3.3759267130880271</v>
      </c>
      <c r="R246" s="123">
        <v>3.4665937812260044</v>
      </c>
      <c r="S246" s="123">
        <v>4.1342792899421834</v>
      </c>
      <c r="T246" s="123">
        <v>3.9652844723587628</v>
      </c>
      <c r="U246" s="123">
        <v>4.1576855570369817</v>
      </c>
      <c r="V246" s="123">
        <v>4.3513535326159474</v>
      </c>
      <c r="W246" s="123">
        <v>5.0765044361347087</v>
      </c>
      <c r="DA246" s="130" t="s">
        <v>2877</v>
      </c>
    </row>
    <row r="247" spans="1:105" ht="12" customHeight="1" x14ac:dyDescent="0.25">
      <c r="A247" s="97" t="s">
        <v>50</v>
      </c>
      <c r="B247" s="99">
        <v>4.4039733046921352</v>
      </c>
      <c r="C247" s="99">
        <v>4.527994944603063</v>
      </c>
      <c r="D247" s="99">
        <v>4.056968427656221</v>
      </c>
      <c r="E247" s="99">
        <v>3.9408611137469056</v>
      </c>
      <c r="F247" s="99">
        <v>4.2334087434379626</v>
      </c>
      <c r="G247" s="99">
        <v>4.4559536585385464</v>
      </c>
      <c r="H247" s="99">
        <v>4.0707297856583802</v>
      </c>
      <c r="I247" s="99">
        <v>4.1329894537285465</v>
      </c>
      <c r="J247" s="99">
        <v>3.9356492054711958</v>
      </c>
      <c r="K247" s="99">
        <v>3.6709311109310079</v>
      </c>
      <c r="L247" s="99">
        <v>3.2140827693811636</v>
      </c>
      <c r="M247" s="99">
        <v>3.4769712878000454</v>
      </c>
      <c r="N247" s="99">
        <v>3.563822349200501</v>
      </c>
      <c r="O247" s="99">
        <v>3.5833905748737802</v>
      </c>
      <c r="P247" s="99">
        <v>3.9789903611080057</v>
      </c>
      <c r="Q247" s="99">
        <v>4.3192128977649391</v>
      </c>
      <c r="R247" s="99">
        <v>4.9229786513627163</v>
      </c>
      <c r="S247" s="99">
        <v>5.5389443431066345</v>
      </c>
      <c r="T247" s="99">
        <v>3.2113696134064647</v>
      </c>
      <c r="U247" s="99">
        <v>6.56203084783027</v>
      </c>
      <c r="V247" s="99">
        <v>4.1003185371832327</v>
      </c>
      <c r="W247" s="99">
        <v>8.2678851692219339</v>
      </c>
      <c r="DA247" s="63" t="s">
        <v>2878</v>
      </c>
    </row>
    <row r="248" spans="1:105" ht="12" customHeight="1" x14ac:dyDescent="0.25">
      <c r="A248" s="109" t="s">
        <v>120</v>
      </c>
      <c r="B248" s="110">
        <v>2.9997803258122615</v>
      </c>
      <c r="C248" s="110">
        <v>3.3554330922214355</v>
      </c>
      <c r="D248" s="110">
        <v>3.01549244613288</v>
      </c>
      <c r="E248" s="110">
        <v>3.3442722712467399</v>
      </c>
      <c r="F248" s="110">
        <v>3.5194574039912019</v>
      </c>
      <c r="G248" s="110">
        <v>3.4194516019394583</v>
      </c>
      <c r="H248" s="110">
        <v>3.0535206370886008</v>
      </c>
      <c r="I248" s="110">
        <v>3.4428247331587269</v>
      </c>
      <c r="J248" s="110">
        <v>2.8962865519936307</v>
      </c>
      <c r="K248" s="110">
        <v>2.6879495658460497</v>
      </c>
      <c r="L248" s="110">
        <v>2.4042481795265629</v>
      </c>
      <c r="M248" s="110">
        <v>2.7070994094128453</v>
      </c>
      <c r="N248" s="110">
        <v>2.7963358720426528</v>
      </c>
      <c r="O248" s="110">
        <v>2.7136606458697772</v>
      </c>
      <c r="P248" s="110">
        <v>3.1593334612187767</v>
      </c>
      <c r="Q248" s="110">
        <v>3.3365333439414107</v>
      </c>
      <c r="R248" s="110">
        <v>3.4119470529556026</v>
      </c>
      <c r="S248" s="110">
        <v>4.0887204839920201</v>
      </c>
      <c r="T248" s="110">
        <v>3.9848009455112039</v>
      </c>
      <c r="U248" s="110">
        <v>4.0954055625547827</v>
      </c>
      <c r="V248" s="110">
        <v>4.3575455079069387</v>
      </c>
      <c r="W248" s="110">
        <v>4.9865289715137928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60.942061038674858</v>
      </c>
      <c r="C250" s="118">
        <f t="shared" si="115"/>
        <v>126.48858348415955</v>
      </c>
      <c r="D250" s="118">
        <f t="shared" si="115"/>
        <v>112.91809216465859</v>
      </c>
      <c r="E250" s="118">
        <f t="shared" si="115"/>
        <v>98.80612703999013</v>
      </c>
      <c r="F250" s="118">
        <f t="shared" si="115"/>
        <v>92.660690722704615</v>
      </c>
      <c r="G250" s="118">
        <f t="shared" si="115"/>
        <v>92.583874026355417</v>
      </c>
      <c r="H250" s="118">
        <f t="shared" si="115"/>
        <v>81.947860147424521</v>
      </c>
      <c r="I250" s="118">
        <f t="shared" si="115"/>
        <v>74.736949885558502</v>
      </c>
      <c r="J250" s="118">
        <f t="shared" si="115"/>
        <v>73.62434614854223</v>
      </c>
      <c r="K250" s="118">
        <f t="shared" si="115"/>
        <v>81.53573860685286</v>
      </c>
      <c r="L250" s="118">
        <f t="shared" si="115"/>
        <v>99.086031883994721</v>
      </c>
      <c r="M250" s="118">
        <f t="shared" si="115"/>
        <v>98.485647741080342</v>
      </c>
      <c r="N250" s="118">
        <f t="shared" si="115"/>
        <v>105.98168570100634</v>
      </c>
      <c r="O250" s="118">
        <f t="shared" si="115"/>
        <v>108.37452107299238</v>
      </c>
      <c r="P250" s="118">
        <f t="shared" si="115"/>
        <v>92.730214705632847</v>
      </c>
      <c r="Q250" s="118">
        <f t="shared" si="115"/>
        <v>101.04801927019206</v>
      </c>
      <c r="R250" s="118">
        <f t="shared" ref="R250:V250" si="116">R251+R254+R256+R265</f>
        <v>104.23385111967781</v>
      </c>
      <c r="S250" s="118">
        <f t="shared" si="116"/>
        <v>109.99560609735798</v>
      </c>
      <c r="T250" s="118">
        <f t="shared" si="116"/>
        <v>106.29159071483421</v>
      </c>
      <c r="U250" s="118">
        <f t="shared" si="116"/>
        <v>109.15060310628066</v>
      </c>
      <c r="V250" s="118">
        <f t="shared" si="116"/>
        <v>117.40925073355308</v>
      </c>
      <c r="W250" s="118">
        <f t="shared" ref="W250" si="117">W251+W254+W256+W265</f>
        <v>125.70853929938146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53.300997230778506</v>
      </c>
      <c r="C251" s="123">
        <f t="shared" si="118"/>
        <v>115.73673343737747</v>
      </c>
      <c r="D251" s="123">
        <f t="shared" si="118"/>
        <v>103.00584648814682</v>
      </c>
      <c r="E251" s="123">
        <f t="shared" si="118"/>
        <v>89.190674339039091</v>
      </c>
      <c r="F251" s="123">
        <f t="shared" si="118"/>
        <v>82.95403650880273</v>
      </c>
      <c r="G251" s="123">
        <f t="shared" si="118"/>
        <v>82.497427503732936</v>
      </c>
      <c r="H251" s="123">
        <f t="shared" si="118"/>
        <v>72.068099274355703</v>
      </c>
      <c r="I251" s="123">
        <f t="shared" si="118"/>
        <v>64.02579782606783</v>
      </c>
      <c r="J251" s="123">
        <f t="shared" si="118"/>
        <v>63.735096434462044</v>
      </c>
      <c r="K251" s="123">
        <f t="shared" si="118"/>
        <v>71.158785148834937</v>
      </c>
      <c r="L251" s="123">
        <f t="shared" si="118"/>
        <v>92.52595050657915</v>
      </c>
      <c r="M251" s="123">
        <f t="shared" si="118"/>
        <v>90.654258335072655</v>
      </c>
      <c r="N251" s="123">
        <f t="shared" si="118"/>
        <v>97.167545781694201</v>
      </c>
      <c r="O251" s="123">
        <f t="shared" si="118"/>
        <v>98.797830957167093</v>
      </c>
      <c r="P251" s="123">
        <f t="shared" si="118"/>
        <v>79.822366652159914</v>
      </c>
      <c r="Q251" s="123">
        <f t="shared" si="118"/>
        <v>88.444029071335578</v>
      </c>
      <c r="R251" s="123">
        <f t="shared" ref="R251:V251" si="119">SUM(R252:R253)</f>
        <v>91.823838201430206</v>
      </c>
      <c r="S251" s="123">
        <f t="shared" si="119"/>
        <v>95.728878310631515</v>
      </c>
      <c r="T251" s="123">
        <f t="shared" si="119"/>
        <v>88.409242099891301</v>
      </c>
      <c r="U251" s="123">
        <f t="shared" si="119"/>
        <v>88.931089771770033</v>
      </c>
      <c r="V251" s="123">
        <f t="shared" si="119"/>
        <v>96.422838868297731</v>
      </c>
      <c r="W251" s="123">
        <f t="shared" ref="W251" si="120">SUM(W252:W253)</f>
        <v>105.94514158865243</v>
      </c>
      <c r="DA251" s="130" t="s">
        <v>3031</v>
      </c>
    </row>
    <row r="252" spans="1:105" ht="12" customHeight="1" x14ac:dyDescent="0.25">
      <c r="A252" s="97" t="s">
        <v>203</v>
      </c>
      <c r="B252" s="99">
        <v>53.040503689219463</v>
      </c>
      <c r="C252" s="99">
        <v>115.18119542105426</v>
      </c>
      <c r="D252" s="99">
        <v>102.52276063434236</v>
      </c>
      <c r="E252" s="99">
        <v>88.779393128368795</v>
      </c>
      <c r="F252" s="99">
        <v>82.578287704246677</v>
      </c>
      <c r="G252" s="99">
        <v>82.13026270548167</v>
      </c>
      <c r="H252" s="99">
        <v>71.754328723532268</v>
      </c>
      <c r="I252" s="99">
        <v>63.752038388839495</v>
      </c>
      <c r="J252" s="99">
        <v>63.466507335025206</v>
      </c>
      <c r="K252" s="99">
        <v>70.862685685177411</v>
      </c>
      <c r="L252" s="99">
        <v>92.157580736590404</v>
      </c>
      <c r="M252" s="99">
        <v>90.297711849149607</v>
      </c>
      <c r="N252" s="99">
        <v>96.792723840010922</v>
      </c>
      <c r="O252" s="99">
        <v>98.415857418849782</v>
      </c>
      <c r="P252" s="99">
        <v>79.51152105094134</v>
      </c>
      <c r="Q252" s="99">
        <v>88.111546991012077</v>
      </c>
      <c r="R252" s="99">
        <v>91.482206485516812</v>
      </c>
      <c r="S252" s="99">
        <v>95.37104984806497</v>
      </c>
      <c r="T252" s="99">
        <v>88.067557639369099</v>
      </c>
      <c r="U252" s="99">
        <v>88.591276388658002</v>
      </c>
      <c r="V252" s="99">
        <v>96.055548552261669</v>
      </c>
      <c r="W252" s="99">
        <v>105.55358752770913</v>
      </c>
      <c r="DA252" s="63" t="s">
        <v>3032</v>
      </c>
    </row>
    <row r="253" spans="1:105" ht="12" customHeight="1" x14ac:dyDescent="0.25">
      <c r="A253" s="97" t="s">
        <v>53</v>
      </c>
      <c r="B253" s="99">
        <v>0.26049354155904531</v>
      </c>
      <c r="C253" s="99">
        <v>0.55553801632320776</v>
      </c>
      <c r="D253" s="99">
        <v>0.48308585380445823</v>
      </c>
      <c r="E253" s="99">
        <v>0.41128121067029039</v>
      </c>
      <c r="F253" s="99">
        <v>0.37574880455606052</v>
      </c>
      <c r="G253" s="99">
        <v>0.36716479825127146</v>
      </c>
      <c r="H253" s="99">
        <v>0.31377055082343108</v>
      </c>
      <c r="I253" s="99">
        <v>0.2737594372283304</v>
      </c>
      <c r="J253" s="99">
        <v>0.26858909943683912</v>
      </c>
      <c r="K253" s="99">
        <v>0.29609946365752865</v>
      </c>
      <c r="L253" s="99">
        <v>0.36836976998874632</v>
      </c>
      <c r="M253" s="99">
        <v>0.35654648592304206</v>
      </c>
      <c r="N253" s="99">
        <v>0.37482194168328364</v>
      </c>
      <c r="O253" s="99">
        <v>0.38197353831731434</v>
      </c>
      <c r="P253" s="99">
        <v>0.31084560121857391</v>
      </c>
      <c r="Q253" s="99">
        <v>0.33248208032349641</v>
      </c>
      <c r="R253" s="99">
        <v>0.34163171591339681</v>
      </c>
      <c r="S253" s="99">
        <v>0.35782846256654877</v>
      </c>
      <c r="T253" s="99">
        <v>0.34168446052220652</v>
      </c>
      <c r="U253" s="99">
        <v>0.33981338311203291</v>
      </c>
      <c r="V253" s="99">
        <v>0.36729031603605772</v>
      </c>
      <c r="W253" s="99">
        <v>0.3915540609433078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1.0706792181711264E-2</v>
      </c>
      <c r="C254" s="123">
        <f t="shared" si="121"/>
        <v>2.2686678271386714E-2</v>
      </c>
      <c r="D254" s="123">
        <f t="shared" si="121"/>
        <v>4.0366768049730967E-2</v>
      </c>
      <c r="E254" s="123">
        <f t="shared" si="121"/>
        <v>6.3088101571822444E-2</v>
      </c>
      <c r="F254" s="123">
        <f t="shared" si="121"/>
        <v>7.1500531771398382E-2</v>
      </c>
      <c r="G254" s="123">
        <f t="shared" si="121"/>
        <v>9.6172170839259427E-2</v>
      </c>
      <c r="H254" s="123">
        <f t="shared" si="121"/>
        <v>0.1302659179746449</v>
      </c>
      <c r="I254" s="123">
        <f t="shared" si="121"/>
        <v>0.18632054154233141</v>
      </c>
      <c r="J254" s="123">
        <f t="shared" si="121"/>
        <v>0.1559226596571065</v>
      </c>
      <c r="K254" s="123">
        <f t="shared" si="121"/>
        <v>0.18009768175057347</v>
      </c>
      <c r="L254" s="123">
        <f t="shared" si="121"/>
        <v>0.22311295239719708</v>
      </c>
      <c r="M254" s="123">
        <f t="shared" si="121"/>
        <v>0.1912792936381118</v>
      </c>
      <c r="N254" s="123">
        <f t="shared" si="121"/>
        <v>0.30255381841403672</v>
      </c>
      <c r="O254" s="123">
        <f t="shared" si="121"/>
        <v>0.29354147025776267</v>
      </c>
      <c r="P254" s="123">
        <f t="shared" si="121"/>
        <v>0.26760110416472643</v>
      </c>
      <c r="Q254" s="123">
        <f t="shared" si="121"/>
        <v>0.51229032422810694</v>
      </c>
      <c r="R254" s="123">
        <f t="shared" si="121"/>
        <v>0.5808675260591003</v>
      </c>
      <c r="S254" s="123">
        <f t="shared" si="121"/>
        <v>0.64317682542222887</v>
      </c>
      <c r="T254" s="123">
        <f t="shared" si="121"/>
        <v>0.74583135023275937</v>
      </c>
      <c r="U254" s="123">
        <f t="shared" si="121"/>
        <v>0.78411031282873089</v>
      </c>
      <c r="V254" s="123">
        <f t="shared" si="121"/>
        <v>0.82758436282106584</v>
      </c>
      <c r="W254" s="123">
        <f t="shared" si="121"/>
        <v>0.7632988488119693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1.0706792181711264E-2</v>
      </c>
      <c r="C255" s="99">
        <f>RES_hhdet_tess!C129</f>
        <v>2.2686678271386714E-2</v>
      </c>
      <c r="D255" s="99">
        <f>RES_hhdet_tess!D129</f>
        <v>4.0366768049730967E-2</v>
      </c>
      <c r="E255" s="99">
        <f>RES_hhdet_tess!E129</f>
        <v>6.3088101571822444E-2</v>
      </c>
      <c r="F255" s="99">
        <f>RES_hhdet_tess!F129</f>
        <v>7.1500531771398382E-2</v>
      </c>
      <c r="G255" s="99">
        <f>RES_hhdet_tess!G129</f>
        <v>9.6172170839259427E-2</v>
      </c>
      <c r="H255" s="99">
        <f>RES_hhdet_tess!H129</f>
        <v>0.1302659179746449</v>
      </c>
      <c r="I255" s="99">
        <f>RES_hhdet_tess!I129</f>
        <v>0.18632054154233141</v>
      </c>
      <c r="J255" s="99">
        <f>RES_hhdet_tess!J129</f>
        <v>0.1559226596571065</v>
      </c>
      <c r="K255" s="99">
        <f>RES_hhdet_tess!K129</f>
        <v>0.18009768175057347</v>
      </c>
      <c r="L255" s="99">
        <f>RES_hhdet_tess!L129</f>
        <v>0.22311295239719708</v>
      </c>
      <c r="M255" s="99">
        <f>RES_hhdet_tess!M129</f>
        <v>0.1912792936381118</v>
      </c>
      <c r="N255" s="99">
        <f>RES_hhdet_tess!N129</f>
        <v>0.30255381841403672</v>
      </c>
      <c r="O255" s="99">
        <f>RES_hhdet_tess!O129</f>
        <v>0.29354147025776267</v>
      </c>
      <c r="P255" s="99">
        <f>RES_hhdet_tess!P129</f>
        <v>0.26760110416472643</v>
      </c>
      <c r="Q255" s="99">
        <f>RES_hhdet_tess!Q129</f>
        <v>0.51229032422810694</v>
      </c>
      <c r="R255" s="99">
        <f>RES_hhdet_tess!R129</f>
        <v>0.5808675260591003</v>
      </c>
      <c r="S255" s="99">
        <f>RES_hhdet_tess!S129</f>
        <v>0.64317682542222887</v>
      </c>
      <c r="T255" s="99">
        <f>RES_hhdet_tess!T129</f>
        <v>0.74583135023275937</v>
      </c>
      <c r="U255" s="99">
        <f>RES_hhdet_tess!U129</f>
        <v>0.78411031282873089</v>
      </c>
      <c r="V255" s="99">
        <f>RES_hhdet_tess!V129</f>
        <v>0.82758436282106584</v>
      </c>
      <c r="W255" s="99">
        <f>RES_hhdet_tess!W129</f>
        <v>0.7632988488119693</v>
      </c>
      <c r="DA255" s="63" t="s">
        <v>3035</v>
      </c>
    </row>
    <row r="256" spans="1:105" ht="12" customHeight="1" x14ac:dyDescent="0.25">
      <c r="A256" s="121" t="s">
        <v>55</v>
      </c>
      <c r="B256" s="123">
        <v>5.3992400982903321</v>
      </c>
      <c r="C256" s="123">
        <v>8.2384115217010887</v>
      </c>
      <c r="D256" s="123">
        <v>7.6263556628979261</v>
      </c>
      <c r="E256" s="123">
        <v>7.0725174519214846</v>
      </c>
      <c r="F256" s="123">
        <v>7.0135816662475703</v>
      </c>
      <c r="G256" s="123">
        <v>7.4208155329339762</v>
      </c>
      <c r="H256" s="123">
        <v>7.4410494343750209</v>
      </c>
      <c r="I256" s="123">
        <v>7.933459945568007</v>
      </c>
      <c r="J256" s="123">
        <v>7.5330230633747384</v>
      </c>
      <c r="K256" s="123">
        <v>8.1505177655876704</v>
      </c>
      <c r="L256" s="123">
        <v>4.506385328391814</v>
      </c>
      <c r="M256" s="123">
        <v>5.5792949323281995</v>
      </c>
      <c r="N256" s="123">
        <v>6.3758006568734649</v>
      </c>
      <c r="O256" s="123">
        <v>7.1964793255993564</v>
      </c>
      <c r="P256" s="123">
        <v>10.20794982656882</v>
      </c>
      <c r="Q256" s="123">
        <v>9.5107594344608515</v>
      </c>
      <c r="R256" s="123">
        <v>9.1674194427436024</v>
      </c>
      <c r="S256" s="123">
        <v>10.418398770235244</v>
      </c>
      <c r="T256" s="123">
        <v>14.014433482447187</v>
      </c>
      <c r="U256" s="123">
        <v>16.132497537112929</v>
      </c>
      <c r="V256" s="123">
        <v>16.628810829808025</v>
      </c>
      <c r="W256" s="123">
        <v>14.839589653436089</v>
      </c>
      <c r="DA256" s="130" t="s">
        <v>3036</v>
      </c>
    </row>
    <row r="257" spans="1:105" ht="12" customHeight="1" x14ac:dyDescent="0.25">
      <c r="A257" s="97" t="s">
        <v>128</v>
      </c>
      <c r="B257" s="99">
        <v>5.3354471699163994</v>
      </c>
      <c r="C257" s="99">
        <v>8.2719364609303874</v>
      </c>
      <c r="D257" s="99">
        <v>7.6395714591242427</v>
      </c>
      <c r="E257" s="99">
        <v>7.0651683940446848</v>
      </c>
      <c r="F257" s="99">
        <v>7.0099505470372394</v>
      </c>
      <c r="G257" s="99">
        <v>7.4281189020793148</v>
      </c>
      <c r="H257" s="99">
        <v>7.445035500320218</v>
      </c>
      <c r="I257" s="99">
        <v>7.9313152450816649</v>
      </c>
      <c r="J257" s="99">
        <v>7.5391435868934948</v>
      </c>
      <c r="K257" s="99">
        <v>8.2221498191240201</v>
      </c>
      <c r="L257" s="99">
        <v>4.4750011537943806</v>
      </c>
      <c r="M257" s="99">
        <v>5.5687226408709227</v>
      </c>
      <c r="N257" s="99">
        <v>6.3680121596439578</v>
      </c>
      <c r="O257" s="99">
        <v>7.1432793471068772</v>
      </c>
      <c r="P257" s="99">
        <v>10.297241999713746</v>
      </c>
      <c r="Q257" s="99">
        <v>9.5066357292452643</v>
      </c>
      <c r="R257" s="99">
        <v>9.1345031687804958</v>
      </c>
      <c r="S257" s="99">
        <v>10.414253281091177</v>
      </c>
      <c r="T257" s="99">
        <v>14.069831060756455</v>
      </c>
      <c r="U257" s="99">
        <v>16.174512770450505</v>
      </c>
      <c r="V257" s="99">
        <v>16.86595046652095</v>
      </c>
      <c r="W257" s="99">
        <v>14.414866202290076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4.4742571074935871</v>
      </c>
      <c r="M258" s="99">
        <v>5.5693180155474691</v>
      </c>
      <c r="N258" s="99">
        <v>6.371667611718296</v>
      </c>
      <c r="O258" s="99">
        <v>7.150956256322365</v>
      </c>
      <c r="P258" s="99">
        <v>10.285399701225394</v>
      </c>
      <c r="Q258" s="99">
        <v>9.4997772961474354</v>
      </c>
      <c r="R258" s="99">
        <v>9.1316775447348135</v>
      </c>
      <c r="S258" s="99">
        <v>10.414388470158535</v>
      </c>
      <c r="T258" s="99">
        <v>14.057438692265329</v>
      </c>
      <c r="U258" s="99">
        <v>16.157248141388628</v>
      </c>
      <c r="V258" s="99">
        <v>16.834783214597536</v>
      </c>
      <c r="W258" s="99">
        <v>14.388260360541889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1.5814724056787366</v>
      </c>
      <c r="M259" s="102">
        <v>1.7481226720535794</v>
      </c>
      <c r="N259" s="102">
        <v>2.1123912913018796</v>
      </c>
      <c r="O259" s="102">
        <v>2.6031729102927366</v>
      </c>
      <c r="P259" s="102">
        <v>3.3754193548088467</v>
      </c>
      <c r="Q259" s="102">
        <v>3.1502154000307239</v>
      </c>
      <c r="R259" s="102">
        <v>3.0347047461984675</v>
      </c>
      <c r="S259" s="102">
        <v>3.1370022083437528</v>
      </c>
      <c r="T259" s="102">
        <v>4.4788161086990677</v>
      </c>
      <c r="U259" s="102">
        <v>4.8126576013342426</v>
      </c>
      <c r="V259" s="102">
        <v>5.1578514775670641</v>
      </c>
      <c r="W259" s="102">
        <v>4.398588780758792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2.89278470181485</v>
      </c>
      <c r="M260" s="105">
        <v>3.8211953434938888</v>
      </c>
      <c r="N260" s="105">
        <v>4.259276320416415</v>
      </c>
      <c r="O260" s="105">
        <v>4.5477833460296297</v>
      </c>
      <c r="P260" s="105">
        <v>6.909980346416547</v>
      </c>
      <c r="Q260" s="105">
        <v>6.3495618961167102</v>
      </c>
      <c r="R260" s="105">
        <v>6.0969727985363473</v>
      </c>
      <c r="S260" s="105">
        <v>7.2773862618147822</v>
      </c>
      <c r="T260" s="105">
        <v>9.5786225835662613</v>
      </c>
      <c r="U260" s="105">
        <v>11.344590540054387</v>
      </c>
      <c r="V260" s="105">
        <v>11.676931737030474</v>
      </c>
      <c r="W260" s="105">
        <v>9.9896715797830975</v>
      </c>
      <c r="DA260" s="132" t="s">
        <v>3040</v>
      </c>
    </row>
    <row r="261" spans="1:105" ht="12" customHeight="1" x14ac:dyDescent="0.25">
      <c r="A261" s="106" t="s">
        <v>122</v>
      </c>
      <c r="B261" s="102">
        <v>8.5585589008480625</v>
      </c>
      <c r="C261" s="102">
        <v>6.9068934778630302</v>
      </c>
      <c r="D261" s="102">
        <v>7.0917436060278103</v>
      </c>
      <c r="E261" s="102">
        <v>7.3580852040443574</v>
      </c>
      <c r="F261" s="102">
        <v>7.1506346565037564</v>
      </c>
      <c r="G261" s="102">
        <v>7.1705929311317682</v>
      </c>
      <c r="H261" s="102">
        <v>7.3103675010183693</v>
      </c>
      <c r="I261" s="102">
        <v>8.0014297874588181</v>
      </c>
      <c r="J261" s="102">
        <v>7.3387351193305763</v>
      </c>
      <c r="K261" s="102">
        <v>5.8126373518046988</v>
      </c>
      <c r="L261" s="102">
        <v>5.4181743136490663</v>
      </c>
      <c r="M261" s="102">
        <v>5.8368695722055408</v>
      </c>
      <c r="N261" s="102">
        <v>6.5400659292904111</v>
      </c>
      <c r="O261" s="102">
        <v>8.0982373895008664</v>
      </c>
      <c r="P261" s="102">
        <v>8.3161476539052952</v>
      </c>
      <c r="Q261" s="102">
        <v>9.6061842764692127</v>
      </c>
      <c r="R261" s="102">
        <v>10.023012174403881</v>
      </c>
      <c r="S261" s="102">
        <v>10.573560537596673</v>
      </c>
      <c r="T261" s="102">
        <v>12.812655076220878</v>
      </c>
      <c r="U261" s="102">
        <v>15.46456358637816</v>
      </c>
      <c r="V261" s="102">
        <v>13.934824141014834</v>
      </c>
      <c r="W261" s="102">
        <v>17.221618593349323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5.4389883690391727</v>
      </c>
      <c r="M262" s="105">
        <v>5.8602778102060133</v>
      </c>
      <c r="N262" s="105">
        <v>6.567788259163394</v>
      </c>
      <c r="O262" s="105">
        <v>8.1371277886032161</v>
      </c>
      <c r="P262" s="105">
        <v>8.3517028252264929</v>
      </c>
      <c r="Q262" s="105">
        <v>9.6284075546286356</v>
      </c>
      <c r="R262" s="105">
        <v>9.9685557465456611</v>
      </c>
      <c r="S262" s="105">
        <v>10.55378430978095</v>
      </c>
      <c r="T262" s="105">
        <v>12.700551364441758</v>
      </c>
      <c r="U262" s="105">
        <v>15.371363478444325</v>
      </c>
      <c r="V262" s="105">
        <v>13.901556833961148</v>
      </c>
      <c r="W262" s="105">
        <v>17.17345029463316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1.9364689269458417</v>
      </c>
      <c r="M263" s="99">
        <v>1.8388856785764218</v>
      </c>
      <c r="N263" s="99">
        <v>2.1684425112184744</v>
      </c>
      <c r="O263" s="99">
        <v>2.9554790303459684</v>
      </c>
      <c r="P263" s="99">
        <v>2.6994225954060083</v>
      </c>
      <c r="Q263" s="99">
        <v>3.157547265751067</v>
      </c>
      <c r="R263" s="99">
        <v>3.2871987971552672</v>
      </c>
      <c r="S263" s="99">
        <v>3.1752130179779603</v>
      </c>
      <c r="T263" s="99">
        <v>4.0162170839438982</v>
      </c>
      <c r="U263" s="99">
        <v>4.5629355753792904</v>
      </c>
      <c r="V263" s="99">
        <v>4.1639277172120188</v>
      </c>
      <c r="W263" s="99">
        <v>5.1021659321979573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3.5025194420933308</v>
      </c>
      <c r="M264" s="99">
        <v>4.0213921316295904</v>
      </c>
      <c r="N264" s="99">
        <v>4.3993457479449196</v>
      </c>
      <c r="O264" s="99">
        <v>5.181648758257249</v>
      </c>
      <c r="P264" s="99">
        <v>5.6522802298204846</v>
      </c>
      <c r="Q264" s="99">
        <v>6.4708602888775673</v>
      </c>
      <c r="R264" s="99">
        <v>6.6813569493903957</v>
      </c>
      <c r="S264" s="99">
        <v>7.3785712918029933</v>
      </c>
      <c r="T264" s="99">
        <v>8.6843342804978594</v>
      </c>
      <c r="U264" s="99">
        <v>10.808427903065038</v>
      </c>
      <c r="V264" s="99">
        <v>9.7376291167491313</v>
      </c>
      <c r="W264" s="99">
        <v>12.071284362435202</v>
      </c>
      <c r="DA264" s="63" t="s">
        <v>3044</v>
      </c>
    </row>
    <row r="265" spans="1:105" ht="12" customHeight="1" x14ac:dyDescent="0.25">
      <c r="A265" s="121" t="s">
        <v>54</v>
      </c>
      <c r="B265" s="123">
        <v>2.2311169174243028</v>
      </c>
      <c r="C265" s="123">
        <v>2.4907518468095948</v>
      </c>
      <c r="D265" s="123">
        <v>2.2455232455641205</v>
      </c>
      <c r="E265" s="123">
        <v>2.4798471474577317</v>
      </c>
      <c r="F265" s="123">
        <v>2.6215720158829123</v>
      </c>
      <c r="G265" s="123">
        <v>2.5694588188492551</v>
      </c>
      <c r="H265" s="123">
        <v>2.3084455207191641</v>
      </c>
      <c r="I265" s="123">
        <v>2.5913715723803379</v>
      </c>
      <c r="J265" s="123">
        <v>2.200303991048342</v>
      </c>
      <c r="K265" s="123">
        <v>2.0463380106796962</v>
      </c>
      <c r="L265" s="123">
        <v>1.8305830966265546</v>
      </c>
      <c r="M265" s="123">
        <v>2.0608151800413692</v>
      </c>
      <c r="N265" s="123">
        <v>2.1357854440246333</v>
      </c>
      <c r="O265" s="123">
        <v>2.0866693199681667</v>
      </c>
      <c r="P265" s="123">
        <v>2.432297122739389</v>
      </c>
      <c r="Q265" s="123">
        <v>2.5809404401675233</v>
      </c>
      <c r="R265" s="123">
        <v>2.6617259494448997</v>
      </c>
      <c r="S265" s="123">
        <v>3.2051521910689931</v>
      </c>
      <c r="T265" s="123">
        <v>3.1220837822629552</v>
      </c>
      <c r="U265" s="123">
        <v>3.3029054845689605</v>
      </c>
      <c r="V265" s="123">
        <v>3.5300166726262603</v>
      </c>
      <c r="W265" s="123">
        <v>4.1605092084809652</v>
      </c>
      <c r="DA265" s="130" t="s">
        <v>3045</v>
      </c>
    </row>
    <row r="266" spans="1:105" ht="12" customHeight="1" x14ac:dyDescent="0.25">
      <c r="A266" s="97" t="s">
        <v>50</v>
      </c>
      <c r="B266" s="99">
        <v>2.5681141078247225</v>
      </c>
      <c r="C266" s="99">
        <v>2.6465196621604212</v>
      </c>
      <c r="D266" s="99">
        <v>2.3758123538145073</v>
      </c>
      <c r="E266" s="99">
        <v>2.3111698521080726</v>
      </c>
      <c r="F266" s="99">
        <v>2.4875477268410542</v>
      </c>
      <c r="G266" s="99">
        <v>2.6246029347055559</v>
      </c>
      <c r="H266" s="99">
        <v>2.4034359641022647</v>
      </c>
      <c r="I266" s="99">
        <v>2.4430310671834268</v>
      </c>
      <c r="J266" s="99">
        <v>2.3274759689600968</v>
      </c>
      <c r="K266" s="99">
        <v>2.1723777675419611</v>
      </c>
      <c r="L266" s="99">
        <v>1.9029586935059455</v>
      </c>
      <c r="M266" s="99">
        <v>2.0597801673059704</v>
      </c>
      <c r="N266" s="99">
        <v>2.1127084543471137</v>
      </c>
      <c r="O266" s="99">
        <v>2.1259175200499598</v>
      </c>
      <c r="P266" s="99">
        <v>2.3614130416463692</v>
      </c>
      <c r="Q266" s="99">
        <v>2.5640628479728425</v>
      </c>
      <c r="R266" s="99">
        <v>2.923438455286675</v>
      </c>
      <c r="S266" s="99">
        <v>3.2906323423120036</v>
      </c>
      <c r="T266" s="99">
        <v>1.9083020011790548</v>
      </c>
      <c r="U266" s="99">
        <v>3.9138499864125103</v>
      </c>
      <c r="V266" s="99">
        <v>2.4562604067298168</v>
      </c>
      <c r="W266" s="99">
        <v>4.9833275645935835</v>
      </c>
      <c r="DA266" s="63" t="s">
        <v>3046</v>
      </c>
    </row>
    <row r="267" spans="1:105" ht="12" customHeight="1" x14ac:dyDescent="0.25">
      <c r="A267" s="109" t="s">
        <v>120</v>
      </c>
      <c r="B267" s="110">
        <v>2.2112512680362131</v>
      </c>
      <c r="C267" s="110">
        <v>2.4809792513850146</v>
      </c>
      <c r="D267" s="110">
        <v>2.2371923681174608</v>
      </c>
      <c r="E267" s="110">
        <v>2.4900307746221579</v>
      </c>
      <c r="F267" s="110">
        <v>2.6297476096294177</v>
      </c>
      <c r="G267" s="110">
        <v>2.5659240238286189</v>
      </c>
      <c r="H267" s="110">
        <v>2.3019421211265421</v>
      </c>
      <c r="I267" s="110">
        <v>2.6018820244636678</v>
      </c>
      <c r="J267" s="110">
        <v>2.1909861654565326</v>
      </c>
      <c r="K267" s="110">
        <v>2.0371322698974841</v>
      </c>
      <c r="L267" s="110">
        <v>1.8252857389912205</v>
      </c>
      <c r="M267" s="110">
        <v>2.0608888113907207</v>
      </c>
      <c r="N267" s="110">
        <v>2.1372463941217905</v>
      </c>
      <c r="O267" s="110">
        <v>2.0845630577887451</v>
      </c>
      <c r="P267" s="110">
        <v>2.435563218986605</v>
      </c>
      <c r="Q267" s="110">
        <v>2.5816452795157838</v>
      </c>
      <c r="R267" s="110">
        <v>2.6519059269460676</v>
      </c>
      <c r="S267" s="110">
        <v>3.2023797339524029</v>
      </c>
      <c r="T267" s="110">
        <v>3.1535047567432364</v>
      </c>
      <c r="U267" s="110">
        <v>3.2870801285564748</v>
      </c>
      <c r="V267" s="110">
        <v>3.5565017141063033</v>
      </c>
      <c r="W267" s="110">
        <v>4.1373112668745948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5.569009733270263E-2</v>
      </c>
      <c r="C269" s="118">
        <f t="shared" si="122"/>
        <v>6.0721666829778136E-2</v>
      </c>
      <c r="D269" s="118">
        <f t="shared" si="122"/>
        <v>5.5385793733698667E-2</v>
      </c>
      <c r="E269" s="118">
        <f t="shared" si="122"/>
        <v>5.0969457828735555E-2</v>
      </c>
      <c r="F269" s="118">
        <f t="shared" si="122"/>
        <v>5.5289431804170286E-2</v>
      </c>
      <c r="G269" s="118">
        <f t="shared" si="122"/>
        <v>6.0975408104425165E-2</v>
      </c>
      <c r="H269" s="118">
        <f t="shared" si="122"/>
        <v>5.9252254209896806E-2</v>
      </c>
      <c r="I269" s="118">
        <f t="shared" si="122"/>
        <v>6.2119466520187759E-2</v>
      </c>
      <c r="J269" s="118">
        <f t="shared" si="122"/>
        <v>6.103270385337755E-2</v>
      </c>
      <c r="K269" s="118">
        <f t="shared" si="122"/>
        <v>5.6760213462508438E-2</v>
      </c>
      <c r="L269" s="118">
        <f t="shared" si="122"/>
        <v>4.979415713713211E-2</v>
      </c>
      <c r="M269" s="118">
        <f t="shared" si="122"/>
        <v>5.2457015676905687E-2</v>
      </c>
      <c r="N269" s="118">
        <f t="shared" si="122"/>
        <v>4.819979514899686E-2</v>
      </c>
      <c r="O269" s="118">
        <f t="shared" si="122"/>
        <v>4.1458736140743968E-2</v>
      </c>
      <c r="P269" s="118">
        <f t="shared" si="122"/>
        <v>3.9812690862250838E-2</v>
      </c>
      <c r="Q269" s="118">
        <f t="shared" si="122"/>
        <v>3.9332149127379722E-2</v>
      </c>
      <c r="R269" s="118">
        <f t="shared" ref="R269:V269" si="123">R270+R273+R275+R284</f>
        <v>4.0443658233501226E-2</v>
      </c>
      <c r="S269" s="118">
        <f t="shared" si="123"/>
        <v>3.9527208860118838E-2</v>
      </c>
      <c r="T269" s="118">
        <f t="shared" si="123"/>
        <v>1.8407793366663604E-2</v>
      </c>
      <c r="U269" s="118">
        <f t="shared" si="123"/>
        <v>3.7637044624177531E-2</v>
      </c>
      <c r="V269" s="118">
        <f t="shared" si="123"/>
        <v>2.2421371162795897E-2</v>
      </c>
      <c r="W269" s="118">
        <f t="shared" ref="W269" si="124">W270+W273+W275+W284</f>
        <v>5.1498789120051423E-2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5.569009733270263E-2</v>
      </c>
      <c r="C284" s="123">
        <v>6.0721666829778136E-2</v>
      </c>
      <c r="D284" s="123">
        <v>5.5385793733698667E-2</v>
      </c>
      <c r="E284" s="123">
        <v>5.0969457828735555E-2</v>
      </c>
      <c r="F284" s="123">
        <v>5.5289431804170286E-2</v>
      </c>
      <c r="G284" s="123">
        <v>6.0975408104425165E-2</v>
      </c>
      <c r="H284" s="123">
        <v>5.9252254209896806E-2</v>
      </c>
      <c r="I284" s="123">
        <v>6.2119466520187759E-2</v>
      </c>
      <c r="J284" s="123">
        <v>6.103270385337755E-2</v>
      </c>
      <c r="K284" s="123">
        <v>5.6760213462508438E-2</v>
      </c>
      <c r="L284" s="123">
        <v>4.979415713713211E-2</v>
      </c>
      <c r="M284" s="123">
        <v>5.2457015676905687E-2</v>
      </c>
      <c r="N284" s="123">
        <v>4.819979514899686E-2</v>
      </c>
      <c r="O284" s="123">
        <v>4.1458736140743968E-2</v>
      </c>
      <c r="P284" s="123">
        <v>3.9812690862250838E-2</v>
      </c>
      <c r="Q284" s="123">
        <v>3.9332149127379722E-2</v>
      </c>
      <c r="R284" s="123">
        <v>4.0443658233501226E-2</v>
      </c>
      <c r="S284" s="123">
        <v>3.9527208860118838E-2</v>
      </c>
      <c r="T284" s="123">
        <v>1.8407793366663604E-2</v>
      </c>
      <c r="U284" s="123">
        <v>3.7637044624177531E-2</v>
      </c>
      <c r="V284" s="123">
        <v>2.2421371162795897E-2</v>
      </c>
      <c r="W284" s="123">
        <v>5.1498789120051423E-2</v>
      </c>
      <c r="DA284" s="130" t="s">
        <v>3213</v>
      </c>
    </row>
    <row r="285" spans="1:105" ht="12" customHeight="1" x14ac:dyDescent="0.25">
      <c r="A285" s="97" t="s">
        <v>50</v>
      </c>
      <c r="B285" s="99">
        <v>1.0004065758938656</v>
      </c>
      <c r="C285" s="99">
        <v>1.0285793316160319</v>
      </c>
      <c r="D285" s="99">
        <v>0.92158094802638713</v>
      </c>
      <c r="E285" s="99">
        <v>0.89520601059874716</v>
      </c>
      <c r="F285" s="99">
        <v>0.96166113015936761</v>
      </c>
      <c r="G285" s="99">
        <v>1.0122144330736165</v>
      </c>
      <c r="H285" s="99">
        <v>0.9247069781101579</v>
      </c>
      <c r="I285" s="99">
        <v>0.93884988430897687</v>
      </c>
      <c r="J285" s="99">
        <v>0.89402207351483709</v>
      </c>
      <c r="K285" s="99">
        <v>0.83388871115908791</v>
      </c>
      <c r="L285" s="99">
        <v>0.73011104189262521</v>
      </c>
      <c r="M285" s="99">
        <v>0.78982879773665859</v>
      </c>
      <c r="N285" s="99">
        <v>0.80955788484438607</v>
      </c>
      <c r="O285" s="99">
        <v>0.81400300298832806</v>
      </c>
      <c r="P285" s="99">
        <v>0.90386745042929484</v>
      </c>
      <c r="Q285" s="99">
        <v>0.98115240185628405</v>
      </c>
      <c r="R285" s="99">
        <v>1.1183038304435549</v>
      </c>
      <c r="S285" s="99">
        <v>1.2582265969801034</v>
      </c>
      <c r="T285" s="99">
        <v>0.72949472138141247</v>
      </c>
      <c r="U285" s="99">
        <v>1.4906309273931244</v>
      </c>
      <c r="V285" s="99">
        <v>0.93142835890654352</v>
      </c>
      <c r="W285" s="99">
        <v>1.8781327950404547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24.104034699544986</v>
      </c>
      <c r="D290" s="117">
        <f t="shared" si="129"/>
        <v>25.719631453249438</v>
      </c>
      <c r="E290" s="117">
        <f t="shared" si="129"/>
        <v>20.383169541711265</v>
      </c>
      <c r="F290" s="117">
        <f t="shared" si="129"/>
        <v>13.354469035621896</v>
      </c>
      <c r="G290" s="117">
        <f t="shared" si="129"/>
        <v>19.058082802546036</v>
      </c>
      <c r="H290" s="117">
        <f t="shared" si="129"/>
        <v>13.295213220880793</v>
      </c>
      <c r="I290" s="117">
        <f t="shared" si="129"/>
        <v>13.354812546448427</v>
      </c>
      <c r="J290" s="117">
        <f t="shared" si="129"/>
        <v>2.4843919581336165</v>
      </c>
      <c r="K290" s="117">
        <f t="shared" si="129"/>
        <v>4.7307692535466357</v>
      </c>
      <c r="L290" s="117">
        <f t="shared" si="129"/>
        <v>0</v>
      </c>
      <c r="M290" s="117">
        <f t="shared" si="129"/>
        <v>8.829596443343533</v>
      </c>
      <c r="N290" s="117">
        <f t="shared" si="129"/>
        <v>14.862703145307272</v>
      </c>
      <c r="O290" s="117">
        <f t="shared" si="129"/>
        <v>17.922428142960925</v>
      </c>
      <c r="P290" s="117">
        <f t="shared" si="129"/>
        <v>14.054414927923293</v>
      </c>
      <c r="Q290" s="117">
        <f t="shared" si="129"/>
        <v>7.6184726063838397</v>
      </c>
      <c r="R290" s="117">
        <f t="shared" ref="R290:V290" si="130">R291+R294+R296+R305</f>
        <v>6.4545440165427328</v>
      </c>
      <c r="S290" s="117">
        <f t="shared" si="130"/>
        <v>7.294414791039979</v>
      </c>
      <c r="T290" s="117">
        <f t="shared" si="130"/>
        <v>7.3428338264539397</v>
      </c>
      <c r="U290" s="117">
        <f t="shared" si="130"/>
        <v>4.6599335338823558</v>
      </c>
      <c r="V290" s="117">
        <f t="shared" si="130"/>
        <v>3.4724149971925775</v>
      </c>
      <c r="W290" s="117">
        <f t="shared" ref="W290" si="131">W291+W294+W296+W305</f>
        <v>4.5342223019260279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22.168698864302087</v>
      </c>
      <c r="D291" s="122">
        <f t="shared" si="132"/>
        <v>23.574684660746978</v>
      </c>
      <c r="E291" s="122">
        <f t="shared" si="132"/>
        <v>18.470368430019843</v>
      </c>
      <c r="F291" s="122">
        <f t="shared" si="132"/>
        <v>11.990003595100895</v>
      </c>
      <c r="G291" s="122">
        <f t="shared" si="132"/>
        <v>17.010038230697017</v>
      </c>
      <c r="H291" s="122">
        <f t="shared" si="132"/>
        <v>11.701217107512377</v>
      </c>
      <c r="I291" s="122">
        <f t="shared" si="132"/>
        <v>11.43440924204816</v>
      </c>
      <c r="J291" s="122">
        <f t="shared" si="132"/>
        <v>2.1430451409074083</v>
      </c>
      <c r="K291" s="122">
        <f t="shared" si="132"/>
        <v>4.1159240980662828</v>
      </c>
      <c r="L291" s="122">
        <f t="shared" si="132"/>
        <v>0</v>
      </c>
      <c r="M291" s="122">
        <f t="shared" si="132"/>
        <v>8.0682476566107972</v>
      </c>
      <c r="N291" s="122">
        <f t="shared" si="132"/>
        <v>13.512894423743633</v>
      </c>
      <c r="O291" s="122">
        <f t="shared" si="132"/>
        <v>16.155801776686307</v>
      </c>
      <c r="P291" s="122">
        <f t="shared" si="132"/>
        <v>11.889310247478676</v>
      </c>
      <c r="Q291" s="122">
        <f t="shared" si="132"/>
        <v>6.5500849841279525</v>
      </c>
      <c r="R291" s="122">
        <f t="shared" ref="R291:V291" si="133">SUM(R292:R293)</f>
        <v>5.5736460590152248</v>
      </c>
      <c r="S291" s="122">
        <f t="shared" si="133"/>
        <v>6.1823753956674965</v>
      </c>
      <c r="T291" s="122">
        <f t="shared" si="133"/>
        <v>5.865038521914359</v>
      </c>
      <c r="U291" s="122">
        <f t="shared" si="133"/>
        <v>3.5475077611252392</v>
      </c>
      <c r="V291" s="122">
        <f t="shared" si="133"/>
        <v>2.6841876299648684</v>
      </c>
      <c r="W291" s="122">
        <f t="shared" ref="W291" si="134">SUM(W292:W293)</f>
        <v>3.3204104901150306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22.09544691492987</v>
      </c>
      <c r="D292" s="98">
        <v>23.498395460531881</v>
      </c>
      <c r="E292" s="98">
        <v>18.411457248282225</v>
      </c>
      <c r="F292" s="98">
        <v>11.952347864114337</v>
      </c>
      <c r="G292" s="98">
        <v>16.957418346103953</v>
      </c>
      <c r="H292" s="98">
        <v>11.665718262814796</v>
      </c>
      <c r="I292" s="98">
        <v>11.400253806108671</v>
      </c>
      <c r="J292" s="98">
        <v>2.1367189833513467</v>
      </c>
      <c r="K292" s="98">
        <v>4.1038929143185721</v>
      </c>
      <c r="L292" s="98">
        <v>0</v>
      </c>
      <c r="M292" s="98">
        <v>8.0457972089649203</v>
      </c>
      <c r="N292" s="98">
        <v>13.475809938289441</v>
      </c>
      <c r="O292" s="98">
        <v>16.111038727987317</v>
      </c>
      <c r="P292" s="98">
        <v>11.855848809003074</v>
      </c>
      <c r="Q292" s="98">
        <v>6.5321491090694153</v>
      </c>
      <c r="R292" s="98">
        <v>5.5584504089060109</v>
      </c>
      <c r="S292" s="98">
        <v>6.1653425785882838</v>
      </c>
      <c r="T292" s="98">
        <v>5.8482376867294894</v>
      </c>
      <c r="U292" s="98">
        <v>3.5374073177840151</v>
      </c>
      <c r="V292" s="98">
        <v>2.6765309016059518</v>
      </c>
      <c r="W292" s="98">
        <v>3.3111787800003816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7.3251949372215658E-2</v>
      </c>
      <c r="D293" s="98">
        <v>7.6289200215097192E-2</v>
      </c>
      <c r="E293" s="98">
        <v>5.8911181737615892E-2</v>
      </c>
      <c r="F293" s="98">
        <v>3.7655730986556758E-2</v>
      </c>
      <c r="G293" s="98">
        <v>5.2619884593063188E-2</v>
      </c>
      <c r="H293" s="98">
        <v>3.5498844697581786E-2</v>
      </c>
      <c r="I293" s="98">
        <v>3.4155435939488249E-2</v>
      </c>
      <c r="J293" s="98">
        <v>6.3261575560614779E-3</v>
      </c>
      <c r="K293" s="98">
        <v>1.2031183747710616E-2</v>
      </c>
      <c r="L293" s="98">
        <v>0</v>
      </c>
      <c r="M293" s="98">
        <v>2.2450447645876549E-2</v>
      </c>
      <c r="N293" s="98">
        <v>3.7084485454192059E-2</v>
      </c>
      <c r="O293" s="98">
        <v>4.4763048698991052E-2</v>
      </c>
      <c r="P293" s="98">
        <v>3.3461438475601082E-2</v>
      </c>
      <c r="Q293" s="98">
        <v>1.793587505853713E-2</v>
      </c>
      <c r="R293" s="98">
        <v>1.5195650109214054E-2</v>
      </c>
      <c r="S293" s="98">
        <v>1.7032817079212448E-2</v>
      </c>
      <c r="T293" s="98">
        <v>1.6800835184869623E-2</v>
      </c>
      <c r="U293" s="98">
        <v>1.0100443341224178E-2</v>
      </c>
      <c r="V293" s="98">
        <v>7.6567283589168379E-3</v>
      </c>
      <c r="W293" s="98">
        <v>9.2317101146492594E-3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9.144344958449846E-3</v>
      </c>
      <c r="D294" s="122">
        <f t="shared" si="135"/>
        <v>1.7924026591898883E-2</v>
      </c>
      <c r="E294" s="122">
        <f t="shared" si="135"/>
        <v>2.3096364231482557E-2</v>
      </c>
      <c r="F294" s="122">
        <f t="shared" si="135"/>
        <v>1.4758547621536106E-2</v>
      </c>
      <c r="G294" s="122">
        <f t="shared" si="135"/>
        <v>2.4575374490109221E-2</v>
      </c>
      <c r="H294" s="122">
        <f t="shared" si="135"/>
        <v>1.5807356201386399E-2</v>
      </c>
      <c r="I294" s="122">
        <f t="shared" si="135"/>
        <v>2.7303923499580208E-2</v>
      </c>
      <c r="J294" s="122">
        <f t="shared" si="135"/>
        <v>4.0310351063794492E-3</v>
      </c>
      <c r="K294" s="122">
        <f t="shared" si="135"/>
        <v>1.0095209863869043E-2</v>
      </c>
      <c r="L294" s="122">
        <f t="shared" si="135"/>
        <v>0</v>
      </c>
      <c r="M294" s="122">
        <f t="shared" si="135"/>
        <v>4.6561909291696069E-3</v>
      </c>
      <c r="N294" s="122">
        <f t="shared" si="135"/>
        <v>3.5271333071885805E-2</v>
      </c>
      <c r="O294" s="122">
        <f t="shared" si="135"/>
        <v>2.1933435592004578E-2</v>
      </c>
      <c r="P294" s="122">
        <f t="shared" si="135"/>
        <v>1.746310336120218E-2</v>
      </c>
      <c r="Q294" s="122">
        <f t="shared" si="135"/>
        <v>2.0540822999428394E-2</v>
      </c>
      <c r="R294" s="122">
        <f t="shared" si="135"/>
        <v>1.5644540150028537E-2</v>
      </c>
      <c r="S294" s="122">
        <f t="shared" si="135"/>
        <v>1.2773092344479051E-2</v>
      </c>
      <c r="T294" s="122">
        <f t="shared" si="135"/>
        <v>2.1429547329787663E-2</v>
      </c>
      <c r="U294" s="122">
        <f t="shared" si="135"/>
        <v>8.4751016136620002E-3</v>
      </c>
      <c r="V294" s="122">
        <f t="shared" si="135"/>
        <v>6.0022416836553712E-3</v>
      </c>
      <c r="W294" s="122">
        <f t="shared" si="135"/>
        <v>3.7725763383207791E-3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9.144344958449846E-3</v>
      </c>
      <c r="D295" s="98">
        <v>1.7924026591898883E-2</v>
      </c>
      <c r="E295" s="98">
        <v>2.3096364231482557E-2</v>
      </c>
      <c r="F295" s="98">
        <v>1.4758547621536106E-2</v>
      </c>
      <c r="G295" s="98">
        <v>2.4575374490109221E-2</v>
      </c>
      <c r="H295" s="98">
        <v>1.5807356201386399E-2</v>
      </c>
      <c r="I295" s="98">
        <v>2.7303923499580208E-2</v>
      </c>
      <c r="J295" s="98">
        <v>4.0310351063794492E-3</v>
      </c>
      <c r="K295" s="98">
        <v>1.0095209863869043E-2</v>
      </c>
      <c r="L295" s="98">
        <v>0</v>
      </c>
      <c r="M295" s="98">
        <v>4.6561909291696069E-3</v>
      </c>
      <c r="N295" s="98">
        <v>3.5271333071885805E-2</v>
      </c>
      <c r="O295" s="98">
        <v>2.1933435592004578E-2</v>
      </c>
      <c r="P295" s="98">
        <v>1.746310336120218E-2</v>
      </c>
      <c r="Q295" s="98">
        <v>2.0540822999428394E-2</v>
      </c>
      <c r="R295" s="98">
        <v>1.5644540150028537E-2</v>
      </c>
      <c r="S295" s="98">
        <v>1.2773092344479051E-2</v>
      </c>
      <c r="T295" s="98">
        <v>2.1429547329787663E-2</v>
      </c>
      <c r="U295" s="98">
        <v>8.4751016136620002E-3</v>
      </c>
      <c r="V295" s="98">
        <v>6.0022416836553712E-3</v>
      </c>
      <c r="W295" s="98">
        <v>3.7725763383207791E-3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1.4766043197071168</v>
      </c>
      <c r="D296" s="122">
        <v>1.6398520956908604</v>
      </c>
      <c r="E296" s="122">
        <v>1.4007139900264971</v>
      </c>
      <c r="F296" s="122">
        <v>0.98228497566731676</v>
      </c>
      <c r="G296" s="122">
        <v>1.4999115547133726</v>
      </c>
      <c r="H296" s="122">
        <v>1.2010001093401377</v>
      </c>
      <c r="I296" s="122">
        <v>1.4213942539621238</v>
      </c>
      <c r="J296" s="122">
        <v>0.25974836930786582</v>
      </c>
      <c r="K296" s="122">
        <v>0.47938721161128051</v>
      </c>
      <c r="L296" s="122">
        <v>0</v>
      </c>
      <c r="M296" s="122">
        <v>0.55397740226160352</v>
      </c>
      <c r="N296" s="122">
        <v>0.97893245065226253</v>
      </c>
      <c r="O296" s="122">
        <v>1.3496249885323028</v>
      </c>
      <c r="P296" s="122">
        <v>1.7183960909894085</v>
      </c>
      <c r="Q296" s="122">
        <v>0.81304484411569566</v>
      </c>
      <c r="R296" s="122">
        <v>0.6612987277580884</v>
      </c>
      <c r="S296" s="122">
        <v>0.83109895997323724</v>
      </c>
      <c r="T296" s="122">
        <v>1.1773361725795632</v>
      </c>
      <c r="U296" s="122">
        <v>0.91657862569539494</v>
      </c>
      <c r="V296" s="122">
        <v>0.63625965670874829</v>
      </c>
      <c r="W296" s="122">
        <v>0.98508243491071867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1.3297008622066047</v>
      </c>
      <c r="D297" s="98">
        <v>1.5750758848696607</v>
      </c>
      <c r="E297" s="98">
        <v>1.304114505424248</v>
      </c>
      <c r="F297" s="98">
        <v>0.90156464952884785</v>
      </c>
      <c r="G297" s="98">
        <v>1.3563810181009315</v>
      </c>
      <c r="H297" s="98">
        <v>1.0809496342207152</v>
      </c>
      <c r="I297" s="98">
        <v>1.3072696967480522</v>
      </c>
      <c r="J297" s="98">
        <v>0.22999289814446786</v>
      </c>
      <c r="K297" s="98">
        <v>0.4309661669403731</v>
      </c>
      <c r="L297" s="98">
        <v>0</v>
      </c>
      <c r="M297" s="98">
        <v>0.43425346928208564</v>
      </c>
      <c r="N297" s="98">
        <v>0.86800613402437754</v>
      </c>
      <c r="O297" s="98">
        <v>1.1249504593461697</v>
      </c>
      <c r="P297" s="98">
        <v>1.7046931203454894</v>
      </c>
      <c r="Q297" s="98">
        <v>0.81304484411569566</v>
      </c>
      <c r="R297" s="98">
        <v>0.6612987277580884</v>
      </c>
      <c r="S297" s="98">
        <v>0.83109895997323724</v>
      </c>
      <c r="T297" s="98">
        <v>0.86671240590807852</v>
      </c>
      <c r="U297" s="98">
        <v>0.50521898723806746</v>
      </c>
      <c r="V297" s="98">
        <v>0.19751603539824975</v>
      </c>
      <c r="W297" s="98">
        <v>6.00603689993345E-2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8.8648168016405241E-5</v>
      </c>
      <c r="N298" s="98">
        <v>0</v>
      </c>
      <c r="O298" s="98">
        <v>0</v>
      </c>
      <c r="P298" s="98">
        <v>1.3607584327117466E-2</v>
      </c>
      <c r="Q298" s="98">
        <v>0</v>
      </c>
      <c r="R298" s="98">
        <v>0</v>
      </c>
      <c r="S298" s="98">
        <v>0</v>
      </c>
      <c r="T298" s="98">
        <v>5.5748348097056869E-3</v>
      </c>
      <c r="U298" s="98">
        <v>1.2174633368738437E-3</v>
      </c>
      <c r="V298" s="98">
        <v>8.2064688264370488E-3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3.3078999833656444E-5</v>
      </c>
      <c r="N299" s="101">
        <v>0</v>
      </c>
      <c r="O299" s="101">
        <v>0</v>
      </c>
      <c r="P299" s="101">
        <v>5.2190809757223823E-3</v>
      </c>
      <c r="Q299" s="101">
        <v>0</v>
      </c>
      <c r="R299" s="101">
        <v>0</v>
      </c>
      <c r="S299" s="101">
        <v>0</v>
      </c>
      <c r="T299" s="101">
        <v>2.0479023486453924E-3</v>
      </c>
      <c r="U299" s="101">
        <v>4.1860666523453708E-4</v>
      </c>
      <c r="V299" s="101">
        <v>2.8875307243822648E-3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5.5569168182748804E-5</v>
      </c>
      <c r="N300" s="104">
        <v>0</v>
      </c>
      <c r="O300" s="104">
        <v>0</v>
      </c>
      <c r="P300" s="104">
        <v>8.3885033513950834E-3</v>
      </c>
      <c r="Q300" s="104">
        <v>0</v>
      </c>
      <c r="R300" s="104">
        <v>0</v>
      </c>
      <c r="S300" s="104">
        <v>0</v>
      </c>
      <c r="T300" s="104">
        <v>3.526932461060295E-3</v>
      </c>
      <c r="U300" s="104">
        <v>7.9885667163930669E-4</v>
      </c>
      <c r="V300" s="104">
        <v>5.3189381020547835E-3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0.14690345750051209</v>
      </c>
      <c r="D301" s="101">
        <v>6.4776210821199817E-2</v>
      </c>
      <c r="E301" s="101">
        <v>9.6599484602249139E-2</v>
      </c>
      <c r="F301" s="101">
        <v>8.0720326138468912E-2</v>
      </c>
      <c r="G301" s="101">
        <v>0.14353053661244103</v>
      </c>
      <c r="H301" s="101">
        <v>0.12005047511942252</v>
      </c>
      <c r="I301" s="101">
        <v>0.11412455721407166</v>
      </c>
      <c r="J301" s="101">
        <v>2.9755471163397992E-2</v>
      </c>
      <c r="K301" s="101">
        <v>4.8421044670907437E-2</v>
      </c>
      <c r="L301" s="101">
        <v>0</v>
      </c>
      <c r="M301" s="101">
        <v>0.11595211603896831</v>
      </c>
      <c r="N301" s="101">
        <v>0.11022986704622285</v>
      </c>
      <c r="O301" s="101">
        <v>0.22265493610335421</v>
      </c>
      <c r="P301" s="101">
        <v>9.5386316801559593E-5</v>
      </c>
      <c r="Q301" s="101">
        <v>0</v>
      </c>
      <c r="R301" s="101">
        <v>0</v>
      </c>
      <c r="S301" s="101">
        <v>0</v>
      </c>
      <c r="T301" s="101">
        <v>0.12892298914007427</v>
      </c>
      <c r="U301" s="101">
        <v>0.40827877649954247</v>
      </c>
      <c r="V301" s="101">
        <v>0.35280508950791722</v>
      </c>
      <c r="W301" s="101">
        <v>0.89491458789499789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3.6831687725331639E-3</v>
      </c>
      <c r="N302" s="104">
        <v>6.9644958166213569E-4</v>
      </c>
      <c r="O302" s="104">
        <v>2.0195930827789314E-3</v>
      </c>
      <c r="P302" s="104">
        <v>0</v>
      </c>
      <c r="Q302" s="104">
        <v>0</v>
      </c>
      <c r="R302" s="104">
        <v>0</v>
      </c>
      <c r="S302" s="104">
        <v>0</v>
      </c>
      <c r="T302" s="104">
        <v>0.17612594272170476</v>
      </c>
      <c r="U302" s="104">
        <v>1.8633986209110613E-3</v>
      </c>
      <c r="V302" s="104">
        <v>7.773206297614435E-2</v>
      </c>
      <c r="W302" s="104">
        <v>3.0107478016386274E-2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1.6047147696341534E-3</v>
      </c>
      <c r="N303" s="98">
        <v>3.1390934598395705E-4</v>
      </c>
      <c r="O303" s="98">
        <v>9.7311165890030023E-4</v>
      </c>
      <c r="P303" s="98">
        <v>0</v>
      </c>
      <c r="Q303" s="98">
        <v>0</v>
      </c>
      <c r="R303" s="98">
        <v>0</v>
      </c>
      <c r="S303" s="98">
        <v>0</v>
      </c>
      <c r="T303" s="98">
        <v>7.1266558315832354E-2</v>
      </c>
      <c r="U303" s="98">
        <v>7.0672376702668254E-4</v>
      </c>
      <c r="V303" s="98">
        <v>2.9470640042696318E-2</v>
      </c>
      <c r="W303" s="98">
        <v>1.1258871155263328E-2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2.0784540028990104E-3</v>
      </c>
      <c r="N304" s="98">
        <v>3.8254023567817864E-4</v>
      </c>
      <c r="O304" s="98">
        <v>1.0464814238786313E-3</v>
      </c>
      <c r="P304" s="98">
        <v>0</v>
      </c>
      <c r="Q304" s="98">
        <v>0</v>
      </c>
      <c r="R304" s="98">
        <v>0</v>
      </c>
      <c r="S304" s="98">
        <v>0</v>
      </c>
      <c r="T304" s="98">
        <v>0.10485938440587241</v>
      </c>
      <c r="U304" s="98">
        <v>1.1566748538843787E-3</v>
      </c>
      <c r="V304" s="98">
        <v>4.8261422933448039E-2</v>
      </c>
      <c r="W304" s="98">
        <v>1.8848606861122944E-2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0.44958717057733016</v>
      </c>
      <c r="D305" s="122">
        <v>0.48717067021970112</v>
      </c>
      <c r="E305" s="122">
        <v>0.48899075743344389</v>
      </c>
      <c r="F305" s="122">
        <v>0.36742191723214884</v>
      </c>
      <c r="G305" s="122">
        <v>0.52355764264553861</v>
      </c>
      <c r="H305" s="122">
        <v>0.37718864782689049</v>
      </c>
      <c r="I305" s="122">
        <v>0.47170512693856326</v>
      </c>
      <c r="J305" s="122">
        <v>7.7567412811963166E-2</v>
      </c>
      <c r="K305" s="122">
        <v>0.1253627340052032</v>
      </c>
      <c r="L305" s="122">
        <v>0</v>
      </c>
      <c r="M305" s="122">
        <v>0.20271519354196274</v>
      </c>
      <c r="N305" s="122">
        <v>0.33560493783949014</v>
      </c>
      <c r="O305" s="122">
        <v>0.39506794215031271</v>
      </c>
      <c r="P305" s="122">
        <v>0.42924548609400776</v>
      </c>
      <c r="Q305" s="122">
        <v>0.23480195514076405</v>
      </c>
      <c r="R305" s="122">
        <v>0.20395468961939153</v>
      </c>
      <c r="S305" s="122">
        <v>0.26816734305476592</v>
      </c>
      <c r="T305" s="122">
        <v>0.27902958463022898</v>
      </c>
      <c r="U305" s="122">
        <v>0.18737204544805922</v>
      </c>
      <c r="V305" s="122">
        <v>0.14596546883530567</v>
      </c>
      <c r="W305" s="122">
        <v>0.22495680056195796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4.524042147851208E-2</v>
      </c>
      <c r="D306" s="98">
        <v>4.0286503667968668E-2</v>
      </c>
      <c r="E306" s="98">
        <v>2.0977415344056113E-2</v>
      </c>
      <c r="F306" s="98">
        <v>2.6478948555531633E-2</v>
      </c>
      <c r="G306" s="98">
        <v>4.845724508053393E-2</v>
      </c>
      <c r="H306" s="98">
        <v>3.8533217837248328E-2</v>
      </c>
      <c r="I306" s="98">
        <v>4.3237365457622662E-2</v>
      </c>
      <c r="J306" s="98">
        <v>9.2835559651713289E-3</v>
      </c>
      <c r="K306" s="98">
        <v>1.0036486517273619E-2</v>
      </c>
      <c r="L306" s="98">
        <v>0</v>
      </c>
      <c r="M306" s="98">
        <v>1.1492208405383031E-2</v>
      </c>
      <c r="N306" s="98">
        <v>1.6844716941910129E-2</v>
      </c>
      <c r="O306" s="98">
        <v>1.9189464273963536E-2</v>
      </c>
      <c r="P306" s="98">
        <v>1.0975300104574301E-2</v>
      </c>
      <c r="Q306" s="98">
        <v>1.0492090569777094E-2</v>
      </c>
      <c r="R306" s="98">
        <v>7.4296423067105131E-3</v>
      </c>
      <c r="S306" s="98">
        <v>4.5196128613111015E-3</v>
      </c>
      <c r="T306" s="98">
        <v>4.5507808120071459E-4</v>
      </c>
      <c r="U306" s="98">
        <v>1.1496232200856415E-2</v>
      </c>
      <c r="V306" s="98">
        <v>4.1290622833977664E-3</v>
      </c>
      <c r="W306" s="98">
        <v>1.8366013258004212E-2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0.40434674909881807</v>
      </c>
      <c r="D307" s="33">
        <v>0.44688416655173246</v>
      </c>
      <c r="E307" s="33">
        <v>0.46801334208938777</v>
      </c>
      <c r="F307" s="33">
        <v>0.34094296867661722</v>
      </c>
      <c r="G307" s="33">
        <v>0.47510039756500472</v>
      </c>
      <c r="H307" s="33">
        <v>0.33865542998964215</v>
      </c>
      <c r="I307" s="33">
        <v>0.42846776148094057</v>
      </c>
      <c r="J307" s="33">
        <v>6.8283856846791835E-2</v>
      </c>
      <c r="K307" s="33">
        <v>0.11532624748792959</v>
      </c>
      <c r="L307" s="33">
        <v>0</v>
      </c>
      <c r="M307" s="33">
        <v>0.1912229851365797</v>
      </c>
      <c r="N307" s="33">
        <v>0.31876022089757999</v>
      </c>
      <c r="O307" s="33">
        <v>0.37587847787634915</v>
      </c>
      <c r="P307" s="33">
        <v>0.41827018598943344</v>
      </c>
      <c r="Q307" s="33">
        <v>0.22430986457098695</v>
      </c>
      <c r="R307" s="33">
        <v>0.19652504731268103</v>
      </c>
      <c r="S307" s="33">
        <v>0.26364773019345483</v>
      </c>
      <c r="T307" s="33">
        <v>0.27857450654902827</v>
      </c>
      <c r="U307" s="33">
        <v>0.17587581324720281</v>
      </c>
      <c r="V307" s="33">
        <v>0.14183640655190791</v>
      </c>
      <c r="W307" s="33">
        <v>0.20659078730395375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16.688841177717958</v>
      </c>
      <c r="D309" s="117">
        <f t="shared" si="136"/>
        <v>17.88461899197652</v>
      </c>
      <c r="E309" s="117">
        <f t="shared" si="136"/>
        <v>14.22960341108492</v>
      </c>
      <c r="F309" s="117">
        <f t="shared" si="136"/>
        <v>9.3471713861210937</v>
      </c>
      <c r="G309" s="117">
        <f t="shared" si="136"/>
        <v>13.378730191368879</v>
      </c>
      <c r="H309" s="117">
        <f t="shared" si="136"/>
        <v>9.3608657111396525</v>
      </c>
      <c r="I309" s="117">
        <f t="shared" si="136"/>
        <v>9.4690666667916741</v>
      </c>
      <c r="J309" s="117">
        <f t="shared" si="136"/>
        <v>1.7618499230903175</v>
      </c>
      <c r="K309" s="117">
        <f t="shared" si="136"/>
        <v>3.3704645931405603</v>
      </c>
      <c r="L309" s="117">
        <f t="shared" si="136"/>
        <v>0</v>
      </c>
      <c r="M309" s="117">
        <f t="shared" si="136"/>
        <v>6.2810453490943692</v>
      </c>
      <c r="N309" s="117">
        <f t="shared" si="136"/>
        <v>10.715033998272931</v>
      </c>
      <c r="O309" s="117">
        <f t="shared" si="136"/>
        <v>12.965084185575769</v>
      </c>
      <c r="P309" s="117">
        <f t="shared" si="136"/>
        <v>10.335411921837055</v>
      </c>
      <c r="Q309" s="117">
        <f t="shared" si="136"/>
        <v>5.6691135006504227</v>
      </c>
      <c r="R309" s="117">
        <f t="shared" ref="R309:V309" si="137">R310+R313+R315+R324</f>
        <v>4.8279171749101204</v>
      </c>
      <c r="S309" s="117">
        <f t="shared" si="137"/>
        <v>5.4855002259152448</v>
      </c>
      <c r="T309" s="117">
        <f t="shared" si="137"/>
        <v>5.6005830123462674</v>
      </c>
      <c r="U309" s="117">
        <f t="shared" si="137"/>
        <v>3.5235158371097026</v>
      </c>
      <c r="V309" s="117">
        <f t="shared" si="137"/>
        <v>2.6403520662818947</v>
      </c>
      <c r="W309" s="117">
        <f t="shared" ref="W309" si="138">W310+W313+W315+W324</f>
        <v>3.4103600496645687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15.26077620100798</v>
      </c>
      <c r="D310" s="122">
        <f t="shared" si="139"/>
        <v>16.26674344564978</v>
      </c>
      <c r="E310" s="122">
        <f t="shared" si="139"/>
        <v>12.775511958653164</v>
      </c>
      <c r="F310" s="122">
        <f t="shared" si="139"/>
        <v>8.313253016772908</v>
      </c>
      <c r="G310" s="122">
        <f t="shared" si="139"/>
        <v>11.823042773017226</v>
      </c>
      <c r="H310" s="122">
        <f t="shared" si="139"/>
        <v>8.1535193697317876</v>
      </c>
      <c r="I310" s="122">
        <f t="shared" si="139"/>
        <v>7.9881411879837749</v>
      </c>
      <c r="J310" s="122">
        <f t="shared" si="139"/>
        <v>1.501171353344495</v>
      </c>
      <c r="K310" s="122">
        <f t="shared" si="139"/>
        <v>2.8913406624055771</v>
      </c>
      <c r="L310" s="122">
        <f t="shared" si="139"/>
        <v>0</v>
      </c>
      <c r="M310" s="122">
        <f t="shared" si="139"/>
        <v>5.7081720364132416</v>
      </c>
      <c r="N310" s="122">
        <f t="shared" si="139"/>
        <v>9.6136539445323681</v>
      </c>
      <c r="O310" s="122">
        <f t="shared" si="139"/>
        <v>11.578006523625962</v>
      </c>
      <c r="P310" s="122">
        <f t="shared" si="139"/>
        <v>8.5925977406062852</v>
      </c>
      <c r="Q310" s="122">
        <f t="shared" si="139"/>
        <v>4.7711475263678924</v>
      </c>
      <c r="R310" s="122">
        <f t="shared" ref="R310:V310" si="140">SUM(R311:R312)</f>
        <v>4.0842897541390117</v>
      </c>
      <c r="S310" s="122">
        <f t="shared" si="140"/>
        <v>4.5567433673891378</v>
      </c>
      <c r="T310" s="122">
        <f t="shared" si="140"/>
        <v>4.3471368380915179</v>
      </c>
      <c r="U310" s="122">
        <f t="shared" si="140"/>
        <v>2.6433433118110696</v>
      </c>
      <c r="V310" s="122">
        <f t="shared" si="140"/>
        <v>2.0100815419747824</v>
      </c>
      <c r="W310" s="122">
        <f t="shared" ref="W310" si="141">SUM(W311:W312)</f>
        <v>2.4978794316310786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15.187524251635764</v>
      </c>
      <c r="D311" s="98">
        <v>16.190454245434683</v>
      </c>
      <c r="E311" s="98">
        <v>12.716600776915548</v>
      </c>
      <c r="F311" s="98">
        <v>8.2755972857863505</v>
      </c>
      <c r="G311" s="98">
        <v>11.770422888424163</v>
      </c>
      <c r="H311" s="98">
        <v>8.1180205250342059</v>
      </c>
      <c r="I311" s="98">
        <v>7.9539857520442867</v>
      </c>
      <c r="J311" s="98">
        <v>1.4948451957884334</v>
      </c>
      <c r="K311" s="98">
        <v>2.8793094786578664</v>
      </c>
      <c r="L311" s="98">
        <v>0</v>
      </c>
      <c r="M311" s="98">
        <v>5.6857215887673647</v>
      </c>
      <c r="N311" s="98">
        <v>9.5765694590781756</v>
      </c>
      <c r="O311" s="98">
        <v>11.533243474926971</v>
      </c>
      <c r="P311" s="98">
        <v>8.5591363021306837</v>
      </c>
      <c r="Q311" s="98">
        <v>4.7532116513093552</v>
      </c>
      <c r="R311" s="98">
        <v>4.0690941040297979</v>
      </c>
      <c r="S311" s="98">
        <v>4.5397105503099251</v>
      </c>
      <c r="T311" s="98">
        <v>4.3303360029066482</v>
      </c>
      <c r="U311" s="98">
        <v>2.6332428684698455</v>
      </c>
      <c r="V311" s="98">
        <v>2.0024248136158658</v>
      </c>
      <c r="W311" s="98">
        <v>2.4886477215164295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7.3251949372215658E-2</v>
      </c>
      <c r="D312" s="98">
        <v>7.6289200215097192E-2</v>
      </c>
      <c r="E312" s="98">
        <v>5.8911181737615892E-2</v>
      </c>
      <c r="F312" s="98">
        <v>3.7655730986556758E-2</v>
      </c>
      <c r="G312" s="98">
        <v>5.2619884593063188E-2</v>
      </c>
      <c r="H312" s="98">
        <v>3.5498844697581786E-2</v>
      </c>
      <c r="I312" s="98">
        <v>3.4155435939488249E-2</v>
      </c>
      <c r="J312" s="98">
        <v>6.3261575560614779E-3</v>
      </c>
      <c r="K312" s="98">
        <v>1.2031183747710616E-2</v>
      </c>
      <c r="L312" s="98">
        <v>0</v>
      </c>
      <c r="M312" s="98">
        <v>2.2450447645876549E-2</v>
      </c>
      <c r="N312" s="98">
        <v>3.7084485454192059E-2</v>
      </c>
      <c r="O312" s="98">
        <v>4.4763048698991052E-2</v>
      </c>
      <c r="P312" s="98">
        <v>3.3461438475601082E-2</v>
      </c>
      <c r="Q312" s="98">
        <v>1.793587505853713E-2</v>
      </c>
      <c r="R312" s="98">
        <v>1.5195650109214054E-2</v>
      </c>
      <c r="S312" s="98">
        <v>1.7032817079212448E-2</v>
      </c>
      <c r="T312" s="98">
        <v>1.6800835184869623E-2</v>
      </c>
      <c r="U312" s="98">
        <v>1.0100443341224178E-2</v>
      </c>
      <c r="V312" s="98">
        <v>7.6567283589168379E-3</v>
      </c>
      <c r="W312" s="98">
        <v>9.2317101146492594E-3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2.0088336791106786E-2</v>
      </c>
      <c r="D313" s="122">
        <f t="shared" si="142"/>
        <v>4.0633313756765814E-2</v>
      </c>
      <c r="E313" s="122">
        <f t="shared" si="142"/>
        <v>5.3996662745397273E-2</v>
      </c>
      <c r="F313" s="122">
        <f t="shared" si="142"/>
        <v>3.5551469576713755E-2</v>
      </c>
      <c r="G313" s="122">
        <f t="shared" si="142"/>
        <v>6.0960078690228861E-2</v>
      </c>
      <c r="H313" s="122">
        <f t="shared" si="142"/>
        <v>4.0352930723531674E-2</v>
      </c>
      <c r="I313" s="122">
        <f t="shared" si="142"/>
        <v>7.16944945894743E-2</v>
      </c>
      <c r="J313" s="122">
        <f t="shared" si="142"/>
        <v>1.0884327223294422E-2</v>
      </c>
      <c r="K313" s="122">
        <f t="shared" si="142"/>
        <v>2.8027416453432579E-2</v>
      </c>
      <c r="L313" s="122">
        <f t="shared" si="142"/>
        <v>0</v>
      </c>
      <c r="M313" s="122">
        <f t="shared" si="142"/>
        <v>1.3725415565973941E-2</v>
      </c>
      <c r="N313" s="122">
        <f t="shared" si="142"/>
        <v>0.10795240410999378</v>
      </c>
      <c r="O313" s="122">
        <f t="shared" si="142"/>
        <v>7.0085876689025828E-2</v>
      </c>
      <c r="P313" s="122">
        <f t="shared" si="142"/>
        <v>5.8353603995119303E-2</v>
      </c>
      <c r="Q313" s="122">
        <f t="shared" si="142"/>
        <v>7.1217770960891338E-2</v>
      </c>
      <c r="R313" s="122">
        <f t="shared" si="142"/>
        <v>5.5474400545711781E-2</v>
      </c>
      <c r="S313" s="122">
        <f t="shared" si="142"/>
        <v>4.6093534172026482E-2</v>
      </c>
      <c r="T313" s="122">
        <f t="shared" si="142"/>
        <v>7.8454536951060791E-2</v>
      </c>
      <c r="U313" s="122">
        <f t="shared" si="142"/>
        <v>3.1432033169468784E-2</v>
      </c>
      <c r="V313" s="122">
        <f t="shared" si="142"/>
        <v>2.2552765806432611E-2</v>
      </c>
      <c r="W313" s="122">
        <f t="shared" si="142"/>
        <v>1.4354691438108341E-2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2.0088336791106786E-2</v>
      </c>
      <c r="D314" s="98">
        <v>4.0633313756765814E-2</v>
      </c>
      <c r="E314" s="98">
        <v>5.3996662745397273E-2</v>
      </c>
      <c r="F314" s="98">
        <v>3.5551469576713755E-2</v>
      </c>
      <c r="G314" s="98">
        <v>6.0960078690228861E-2</v>
      </c>
      <c r="H314" s="98">
        <v>4.0352930723531674E-2</v>
      </c>
      <c r="I314" s="98">
        <v>7.16944945894743E-2</v>
      </c>
      <c r="J314" s="98">
        <v>1.0884327223294422E-2</v>
      </c>
      <c r="K314" s="98">
        <v>2.8027416453432579E-2</v>
      </c>
      <c r="L314" s="98">
        <v>0</v>
      </c>
      <c r="M314" s="98">
        <v>1.3725415565973941E-2</v>
      </c>
      <c r="N314" s="98">
        <v>0.10795240410999378</v>
      </c>
      <c r="O314" s="98">
        <v>7.0085876689025828E-2</v>
      </c>
      <c r="P314" s="98">
        <v>5.8353603995119303E-2</v>
      </c>
      <c r="Q314" s="98">
        <v>7.1217770960891338E-2</v>
      </c>
      <c r="R314" s="98">
        <v>5.5474400545711781E-2</v>
      </c>
      <c r="S314" s="98">
        <v>4.6093534172026482E-2</v>
      </c>
      <c r="T314" s="98">
        <v>7.8454536951060791E-2</v>
      </c>
      <c r="U314" s="98">
        <v>3.1432033169468784E-2</v>
      </c>
      <c r="V314" s="98">
        <v>2.2552765806432611E-2</v>
      </c>
      <c r="W314" s="98">
        <v>1.4354691438108341E-2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1.0775360588715996</v>
      </c>
      <c r="D315" s="122">
        <v>1.2171441968770096</v>
      </c>
      <c r="E315" s="122">
        <v>1.0348235248892619</v>
      </c>
      <c r="F315" s="122">
        <v>0.72516820363900303</v>
      </c>
      <c r="G315" s="122">
        <v>1.1064862817325112</v>
      </c>
      <c r="H315" s="122">
        <v>0.88736856185195168</v>
      </c>
      <c r="I315" s="122">
        <v>1.0580332931020784</v>
      </c>
      <c r="J315" s="122">
        <v>0.19229191171669396</v>
      </c>
      <c r="K315" s="122">
        <v>0.35711765354216807</v>
      </c>
      <c r="L315" s="122">
        <v>0</v>
      </c>
      <c r="M315" s="122">
        <v>0.40551673301809787</v>
      </c>
      <c r="N315" s="122">
        <v>0.73761975991430329</v>
      </c>
      <c r="O315" s="122">
        <v>1.0140110372358704</v>
      </c>
      <c r="P315" s="122">
        <v>1.3509513349371027</v>
      </c>
      <c r="Q315" s="122">
        <v>0.64341617894964287</v>
      </c>
      <c r="R315" s="122">
        <v>0.5264896791332363</v>
      </c>
      <c r="S315" s="122">
        <v>0.66553907689392555</v>
      </c>
      <c r="T315" s="122">
        <v>0.94420432299528079</v>
      </c>
      <c r="U315" s="122">
        <v>0.69389520086256207</v>
      </c>
      <c r="V315" s="122">
        <v>0.48433215159145449</v>
      </c>
      <c r="W315" s="122">
        <v>0.70914708579646712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0.99395638460779934</v>
      </c>
      <c r="D316" s="98">
        <v>1.1801908206749852</v>
      </c>
      <c r="E316" s="98">
        <v>0.9795560288192583</v>
      </c>
      <c r="F316" s="98">
        <v>0.6788509632332036</v>
      </c>
      <c r="G316" s="98">
        <v>1.0238733681011722</v>
      </c>
      <c r="H316" s="98">
        <v>0.81804485101436042</v>
      </c>
      <c r="I316" s="98">
        <v>0.99190316797882716</v>
      </c>
      <c r="J316" s="98">
        <v>0.17498380770793939</v>
      </c>
      <c r="K316" s="98">
        <v>0.32882967511458522</v>
      </c>
      <c r="L316" s="98">
        <v>0</v>
      </c>
      <c r="M316" s="98">
        <v>0.33373172115453004</v>
      </c>
      <c r="N316" s="98">
        <v>0.67083738626130751</v>
      </c>
      <c r="O316" s="98">
        <v>0.87579585293895623</v>
      </c>
      <c r="P316" s="98">
        <v>1.3384050909558276</v>
      </c>
      <c r="Q316" s="98">
        <v>0.64341617894964287</v>
      </c>
      <c r="R316" s="98">
        <v>0.5264896791332363</v>
      </c>
      <c r="S316" s="98">
        <v>0.66553907689392555</v>
      </c>
      <c r="T316" s="98">
        <v>0.69794802417864232</v>
      </c>
      <c r="U316" s="98">
        <v>0.40901433621342975</v>
      </c>
      <c r="V316" s="98">
        <v>0.16070921251989487</v>
      </c>
      <c r="W316" s="98">
        <v>4.9093563691401255E-2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8.0990983618805677E-5</v>
      </c>
      <c r="N317" s="98">
        <v>0</v>
      </c>
      <c r="O317" s="98">
        <v>0</v>
      </c>
      <c r="P317" s="98">
        <v>1.2486158503896578E-2</v>
      </c>
      <c r="Q317" s="98">
        <v>0</v>
      </c>
      <c r="R317" s="98">
        <v>0</v>
      </c>
      <c r="S317" s="98">
        <v>0</v>
      </c>
      <c r="T317" s="98">
        <v>5.1760716544127948E-3</v>
      </c>
      <c r="U317" s="98">
        <v>1.1377515501778714E-3</v>
      </c>
      <c r="V317" s="98">
        <v>7.668381720173232E-3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2.542181543605688E-5</v>
      </c>
      <c r="N318" s="101">
        <v>0</v>
      </c>
      <c r="O318" s="101">
        <v>0</v>
      </c>
      <c r="P318" s="101">
        <v>4.0976551525014945E-3</v>
      </c>
      <c r="Q318" s="101">
        <v>0</v>
      </c>
      <c r="R318" s="101">
        <v>0</v>
      </c>
      <c r="S318" s="101">
        <v>0</v>
      </c>
      <c r="T318" s="101">
        <v>1.6491391933524996E-3</v>
      </c>
      <c r="U318" s="101">
        <v>3.3889487853856477E-4</v>
      </c>
      <c r="V318" s="101">
        <v>2.349443618118448E-3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5.5569168182748804E-5</v>
      </c>
      <c r="N319" s="104">
        <v>0</v>
      </c>
      <c r="O319" s="104">
        <v>0</v>
      </c>
      <c r="P319" s="104">
        <v>8.3885033513950834E-3</v>
      </c>
      <c r="Q319" s="104">
        <v>0</v>
      </c>
      <c r="R319" s="104">
        <v>0</v>
      </c>
      <c r="S319" s="104">
        <v>0</v>
      </c>
      <c r="T319" s="104">
        <v>3.526932461060295E-3</v>
      </c>
      <c r="U319" s="104">
        <v>7.9885667163930669E-4</v>
      </c>
      <c r="V319" s="104">
        <v>5.3189381020547835E-3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8.3579674263800321E-2</v>
      </c>
      <c r="D320" s="101">
        <v>3.6953376202024324E-2</v>
      </c>
      <c r="E320" s="101">
        <v>5.5267496070003606E-2</v>
      </c>
      <c r="F320" s="101">
        <v>4.6317240405799452E-2</v>
      </c>
      <c r="G320" s="101">
        <v>8.2612913631338894E-2</v>
      </c>
      <c r="H320" s="101">
        <v>6.9323710837591215E-2</v>
      </c>
      <c r="I320" s="101">
        <v>6.6130125123251324E-2</v>
      </c>
      <c r="J320" s="101">
        <v>1.7308104008754582E-2</v>
      </c>
      <c r="K320" s="101">
        <v>2.8287978427582829E-2</v>
      </c>
      <c r="L320" s="101">
        <v>0</v>
      </c>
      <c r="M320" s="101">
        <v>6.8675139966565643E-2</v>
      </c>
      <c r="N320" s="101">
        <v>6.6211278901073006E-2</v>
      </c>
      <c r="O320" s="101">
        <v>0.1365718168145216</v>
      </c>
      <c r="P320" s="101">
        <v>6.0085477378412609E-5</v>
      </c>
      <c r="Q320" s="101">
        <v>0</v>
      </c>
      <c r="R320" s="101">
        <v>0</v>
      </c>
      <c r="S320" s="101">
        <v>0</v>
      </c>
      <c r="T320" s="101">
        <v>8.7726849151288866E-2</v>
      </c>
      <c r="U320" s="101">
        <v>0.28209813107521442</v>
      </c>
      <c r="V320" s="101">
        <v>0.24705596758653564</v>
      </c>
      <c r="W320" s="101">
        <v>0.6332381805611379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3.0288809133833701E-3</v>
      </c>
      <c r="N321" s="104">
        <v>5.7109475192268868E-4</v>
      </c>
      <c r="O321" s="104">
        <v>1.643367482392584E-3</v>
      </c>
      <c r="P321" s="104">
        <v>0</v>
      </c>
      <c r="Q321" s="104">
        <v>0</v>
      </c>
      <c r="R321" s="104">
        <v>0</v>
      </c>
      <c r="S321" s="104">
        <v>0</v>
      </c>
      <c r="T321" s="104">
        <v>0.15335337801093685</v>
      </c>
      <c r="U321" s="104">
        <v>1.644982023740135E-3</v>
      </c>
      <c r="V321" s="104">
        <v>6.8898589764850721E-2</v>
      </c>
      <c r="W321" s="104">
        <v>2.6815341543927951E-2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9.5042691048435966E-4</v>
      </c>
      <c r="N322" s="98">
        <v>1.8855451624450999E-4</v>
      </c>
      <c r="O322" s="98">
        <v>5.968860585139525E-4</v>
      </c>
      <c r="P322" s="98">
        <v>0</v>
      </c>
      <c r="Q322" s="98">
        <v>0</v>
      </c>
      <c r="R322" s="98">
        <v>0</v>
      </c>
      <c r="S322" s="98">
        <v>0</v>
      </c>
      <c r="T322" s="98">
        <v>4.8493993605064456E-2</v>
      </c>
      <c r="U322" s="98">
        <v>4.883071698557562E-4</v>
      </c>
      <c r="V322" s="98">
        <v>2.0637166831402674E-2</v>
      </c>
      <c r="W322" s="98">
        <v>7.9667346828050049E-3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2.0784540028990104E-3</v>
      </c>
      <c r="N323" s="98">
        <v>3.8254023567817864E-4</v>
      </c>
      <c r="O323" s="98">
        <v>1.0464814238786313E-3</v>
      </c>
      <c r="P323" s="98">
        <v>0</v>
      </c>
      <c r="Q323" s="98">
        <v>0</v>
      </c>
      <c r="R323" s="98">
        <v>0</v>
      </c>
      <c r="S323" s="98">
        <v>0</v>
      </c>
      <c r="T323" s="98">
        <v>0.10485938440587241</v>
      </c>
      <c r="U323" s="98">
        <v>1.1566748538843787E-3</v>
      </c>
      <c r="V323" s="98">
        <v>4.8261422933448039E-2</v>
      </c>
      <c r="W323" s="98">
        <v>1.8848606861122944E-2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0.3304405810472702</v>
      </c>
      <c r="D324" s="122">
        <v>0.36009803569296911</v>
      </c>
      <c r="E324" s="122">
        <v>0.36527126479709571</v>
      </c>
      <c r="F324" s="122">
        <v>0.27319869613246983</v>
      </c>
      <c r="G324" s="122">
        <v>0.3882410579289115</v>
      </c>
      <c r="H324" s="122">
        <v>0.27962484883238059</v>
      </c>
      <c r="I324" s="122">
        <v>0.35119769111634785</v>
      </c>
      <c r="J324" s="122">
        <v>5.7502330805834119E-2</v>
      </c>
      <c r="K324" s="122">
        <v>9.3978860739382705E-2</v>
      </c>
      <c r="L324" s="122">
        <v>0</v>
      </c>
      <c r="M324" s="122">
        <v>0.15363116409705599</v>
      </c>
      <c r="N324" s="122">
        <v>0.25580788971626645</v>
      </c>
      <c r="O324" s="122">
        <v>0.30298074802491182</v>
      </c>
      <c r="P324" s="122">
        <v>0.3335092422985485</v>
      </c>
      <c r="Q324" s="122">
        <v>0.18333202437199617</v>
      </c>
      <c r="R324" s="122">
        <v>0.16166334109216068</v>
      </c>
      <c r="S324" s="122">
        <v>0.21712424746015455</v>
      </c>
      <c r="T324" s="122">
        <v>0.23078731430840682</v>
      </c>
      <c r="U324" s="122">
        <v>0.15484529126660243</v>
      </c>
      <c r="V324" s="122">
        <v>0.12338560690922513</v>
      </c>
      <c r="W324" s="122">
        <v>0.18897884079891458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2.6669535224013052E-2</v>
      </c>
      <c r="D325" s="98">
        <v>2.3768537204791575E-2</v>
      </c>
      <c r="E325" s="98">
        <v>1.238635861014422E-2</v>
      </c>
      <c r="F325" s="98">
        <v>1.5647330100111302E-2</v>
      </c>
      <c r="G325" s="98">
        <v>2.8657691338692524E-2</v>
      </c>
      <c r="H325" s="98">
        <v>2.2806379971876175E-2</v>
      </c>
      <c r="I325" s="98">
        <v>2.5610235527257282E-2</v>
      </c>
      <c r="J325" s="98">
        <v>5.5029140653850396E-3</v>
      </c>
      <c r="K325" s="98">
        <v>5.9534886128662732E-3</v>
      </c>
      <c r="L325" s="98">
        <v>0</v>
      </c>
      <c r="M325" s="98">
        <v>6.8241979062666032E-3</v>
      </c>
      <c r="N325" s="98">
        <v>1.0002575486952752E-2</v>
      </c>
      <c r="O325" s="98">
        <v>1.1394911865627201E-2</v>
      </c>
      <c r="P325" s="98">
        <v>6.517252154877474E-3</v>
      </c>
      <c r="Q325" s="98">
        <v>6.230317095980824E-3</v>
      </c>
      <c r="R325" s="98">
        <v>4.4220871457316263E-3</v>
      </c>
      <c r="S325" s="98">
        <v>2.7002826630563121E-3</v>
      </c>
      <c r="T325" s="98">
        <v>2.7309226645045475E-4</v>
      </c>
      <c r="U325" s="98">
        <v>6.9303320917295901E-3</v>
      </c>
      <c r="V325" s="98">
        <v>2.4996588422362227E-3</v>
      </c>
      <c r="W325" s="98">
        <v>1.1161755835358965E-2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0.30377104582325715</v>
      </c>
      <c r="D326" s="33">
        <v>0.33632949848817756</v>
      </c>
      <c r="E326" s="33">
        <v>0.35288490618695151</v>
      </c>
      <c r="F326" s="33">
        <v>0.25755136603235851</v>
      </c>
      <c r="G326" s="33">
        <v>0.359583366590219</v>
      </c>
      <c r="H326" s="33">
        <v>0.25681846886050441</v>
      </c>
      <c r="I326" s="33">
        <v>0.32558745558909058</v>
      </c>
      <c r="J326" s="33">
        <v>5.1999416740449077E-2</v>
      </c>
      <c r="K326" s="33">
        <v>8.8025372126516427E-2</v>
      </c>
      <c r="L326" s="33">
        <v>0</v>
      </c>
      <c r="M326" s="33">
        <v>0.1468069661907894</v>
      </c>
      <c r="N326" s="33">
        <v>0.2458053142293137</v>
      </c>
      <c r="O326" s="33">
        <v>0.29158583615928463</v>
      </c>
      <c r="P326" s="33">
        <v>0.32699199014367103</v>
      </c>
      <c r="Q326" s="33">
        <v>0.17710170727601535</v>
      </c>
      <c r="R326" s="33">
        <v>0.15724125394642904</v>
      </c>
      <c r="S326" s="33">
        <v>0.21442396479709824</v>
      </c>
      <c r="T326" s="33">
        <v>0.23051422204195637</v>
      </c>
      <c r="U326" s="33">
        <v>0.14791495917487285</v>
      </c>
      <c r="V326" s="33">
        <v>0.12088594806698891</v>
      </c>
      <c r="W326" s="33">
        <v>0.17781708496355561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0.69236712383396104</v>
      </c>
      <c r="D328" s="119">
        <f t="shared" si="143"/>
        <v>0.69536840076753759</v>
      </c>
      <c r="E328" s="119">
        <f t="shared" si="143"/>
        <v>0.69810553172145551</v>
      </c>
      <c r="F328" s="119">
        <f t="shared" si="143"/>
        <v>0.69992834317772712</v>
      </c>
      <c r="G328" s="119">
        <f t="shared" si="143"/>
        <v>0.70199769462548289</v>
      </c>
      <c r="H328" s="119">
        <f t="shared" si="143"/>
        <v>0.7040778929696252</v>
      </c>
      <c r="I328" s="119">
        <f t="shared" si="143"/>
        <v>0.70903778198742851</v>
      </c>
      <c r="J328" s="119">
        <f t="shared" si="143"/>
        <v>0.70916745536960113</v>
      </c>
      <c r="K328" s="119">
        <f t="shared" si="143"/>
        <v>0.71245592682706704</v>
      </c>
      <c r="L328" s="119" t="str">
        <f t="shared" si="143"/>
        <v/>
      </c>
      <c r="M328" s="119">
        <f t="shared" si="143"/>
        <v>0.71136267545155263</v>
      </c>
      <c r="N328" s="119">
        <f t="shared" si="143"/>
        <v>0.72093440160352529</v>
      </c>
      <c r="O328" s="119">
        <f t="shared" si="143"/>
        <v>0.72339998141757567</v>
      </c>
      <c r="P328" s="119">
        <f t="shared" si="143"/>
        <v>0.73538542691682396</v>
      </c>
      <c r="Q328" s="119">
        <f t="shared" si="143"/>
        <v>0.74412730655486414</v>
      </c>
      <c r="R328" s="119">
        <f t="shared" ref="R328:V328" si="144">IF(R309=0,"",R309/R290)</f>
        <v>0.74798733458728706</v>
      </c>
      <c r="S328" s="119">
        <f t="shared" si="144"/>
        <v>0.75201375066486531</v>
      </c>
      <c r="T328" s="119">
        <f t="shared" si="144"/>
        <v>0.76272773492014945</v>
      </c>
      <c r="U328" s="119">
        <f t="shared" si="144"/>
        <v>0.75613006312004982</v>
      </c>
      <c r="V328" s="119">
        <f t="shared" si="144"/>
        <v>0.76037917945193767</v>
      </c>
      <c r="W328" s="119">
        <f t="shared" ref="W328" si="145">IF(W309=0,"",W309/W290)</f>
        <v>0.75213781384647382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0.68839295866760009</v>
      </c>
      <c r="D329" s="124">
        <f t="shared" si="146"/>
        <v>0.69000895154006947</v>
      </c>
      <c r="E329" s="124">
        <f t="shared" si="146"/>
        <v>0.69167607603804793</v>
      </c>
      <c r="F329" s="124">
        <f t="shared" si="146"/>
        <v>0.6933486675658459</v>
      </c>
      <c r="G329" s="124">
        <f t="shared" si="146"/>
        <v>0.69506268079285538</v>
      </c>
      <c r="H329" s="124">
        <f t="shared" si="146"/>
        <v>0.69680951090951826</v>
      </c>
      <c r="I329" s="124">
        <f t="shared" si="146"/>
        <v>0.69860550019573375</v>
      </c>
      <c r="J329" s="124">
        <f t="shared" si="146"/>
        <v>0.70048517629865181</v>
      </c>
      <c r="K329" s="124">
        <f t="shared" si="146"/>
        <v>0.70247667194931229</v>
      </c>
      <c r="L329" s="124" t="str">
        <f t="shared" si="146"/>
        <v/>
      </c>
      <c r="M329" s="124">
        <f t="shared" si="146"/>
        <v>0.70748597209162201</v>
      </c>
      <c r="N329" s="124">
        <f t="shared" si="146"/>
        <v>0.71144298497886038</v>
      </c>
      <c r="O329" s="124">
        <f t="shared" si="146"/>
        <v>0.71664697819786638</v>
      </c>
      <c r="P329" s="124">
        <f t="shared" si="146"/>
        <v>0.72271625197336298</v>
      </c>
      <c r="Q329" s="124">
        <f t="shared" si="146"/>
        <v>0.72841001879048151</v>
      </c>
      <c r="R329" s="124">
        <f t="shared" ref="R329:V329" si="147">IF(R310=0,"",R310/R291)</f>
        <v>0.7327859915921251</v>
      </c>
      <c r="S329" s="124">
        <f t="shared" si="147"/>
        <v>0.7370538143934815</v>
      </c>
      <c r="T329" s="124">
        <f t="shared" si="147"/>
        <v>0.74119493364769995</v>
      </c>
      <c r="U329" s="124">
        <f t="shared" si="147"/>
        <v>0.74512685800936029</v>
      </c>
      <c r="V329" s="124">
        <f t="shared" si="147"/>
        <v>0.74886029558264933</v>
      </c>
      <c r="W329" s="124">
        <f t="shared" ref="W329" si="148">IF(W310=0,"",W310/W291)</f>
        <v>0.75228030963862647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0.68735990315604667</v>
      </c>
      <c r="D330" s="111">
        <f t="shared" si="149"/>
        <v>0.68900254371105119</v>
      </c>
      <c r="E330" s="111">
        <f t="shared" si="149"/>
        <v>0.69068953127553212</v>
      </c>
      <c r="F330" s="111">
        <f t="shared" si="149"/>
        <v>0.69238256615948723</v>
      </c>
      <c r="G330" s="111">
        <f t="shared" si="149"/>
        <v>0.69411644203072176</v>
      </c>
      <c r="H330" s="111">
        <f t="shared" si="149"/>
        <v>0.69588690058724478</v>
      </c>
      <c r="I330" s="111">
        <f t="shared" si="149"/>
        <v>0.69770251498981994</v>
      </c>
      <c r="J330" s="111">
        <f t="shared" si="149"/>
        <v>0.69959840645204385</v>
      </c>
      <c r="K330" s="111">
        <f t="shared" si="149"/>
        <v>0.70160443724345067</v>
      </c>
      <c r="L330" s="111" t="str">
        <f t="shared" si="149"/>
        <v/>
      </c>
      <c r="M330" s="111">
        <f t="shared" si="149"/>
        <v>0.70666976075809196</v>
      </c>
      <c r="N330" s="111">
        <f t="shared" si="149"/>
        <v>0.71064889627656647</v>
      </c>
      <c r="O330" s="111">
        <f t="shared" si="149"/>
        <v>0.71585970772275398</v>
      </c>
      <c r="P330" s="111">
        <f t="shared" si="149"/>
        <v>0.7219336582321344</v>
      </c>
      <c r="Q330" s="111">
        <f t="shared" si="149"/>
        <v>0.72766429117637033</v>
      </c>
      <c r="R330" s="111">
        <f t="shared" ref="R330:V330" si="150">IF(R311=0,"",R311/R292)</f>
        <v>0.73205548393669284</v>
      </c>
      <c r="S330" s="111">
        <f t="shared" si="150"/>
        <v>0.73632738042423762</v>
      </c>
      <c r="T330" s="111">
        <f t="shared" si="150"/>
        <v>0.7404514376583593</v>
      </c>
      <c r="U330" s="111">
        <f t="shared" si="150"/>
        <v>0.74439911265842651</v>
      </c>
      <c r="V330" s="111">
        <f t="shared" si="150"/>
        <v>0.74814186244380221</v>
      </c>
      <c r="W330" s="111">
        <f t="shared" ref="W330" si="151">IF(W311=0,"",W311/W292)</f>
        <v>0.7515896563930452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 t="str">
        <f t="shared" si="152"/>
        <v/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2.1968043509277422</v>
      </c>
      <c r="D332" s="124">
        <f t="shared" si="155"/>
        <v>2.2669746414642589</v>
      </c>
      <c r="E332" s="124">
        <f t="shared" si="155"/>
        <v>2.3378858336410651</v>
      </c>
      <c r="F332" s="124">
        <f t="shared" si="155"/>
        <v>2.4088731824014991</v>
      </c>
      <c r="G332" s="124">
        <f t="shared" si="155"/>
        <v>2.4805350866479485</v>
      </c>
      <c r="H332" s="124">
        <f t="shared" si="155"/>
        <v>2.5527944211184717</v>
      </c>
      <c r="I332" s="124">
        <f t="shared" si="155"/>
        <v>2.6257945892126671</v>
      </c>
      <c r="J332" s="124">
        <f t="shared" si="155"/>
        <v>2.700132084205634</v>
      </c>
      <c r="K332" s="124">
        <f t="shared" si="155"/>
        <v>2.7763084503813298</v>
      </c>
      <c r="L332" s="124" t="str">
        <f t="shared" si="155"/>
        <v/>
      </c>
      <c r="M332" s="124">
        <f t="shared" si="155"/>
        <v>2.947777652327018</v>
      </c>
      <c r="N332" s="124">
        <f t="shared" si="155"/>
        <v>3.0606272773977135</v>
      </c>
      <c r="O332" s="124">
        <f t="shared" si="155"/>
        <v>3.1953898145612132</v>
      </c>
      <c r="P332" s="124">
        <f t="shared" si="155"/>
        <v>3.3415368842609987</v>
      </c>
      <c r="Q332" s="124">
        <f t="shared" si="155"/>
        <v>3.4671332771268792</v>
      </c>
      <c r="R332" s="124">
        <f t="shared" ref="R332:V332" si="156">IF(R313=0,"",R313/R294)</f>
        <v>3.5459272061512523</v>
      </c>
      <c r="S332" s="124">
        <f t="shared" si="156"/>
        <v>3.6086433049197844</v>
      </c>
      <c r="T332" s="124">
        <f t="shared" si="156"/>
        <v>3.6610449928639799</v>
      </c>
      <c r="U332" s="124">
        <f t="shared" si="156"/>
        <v>3.708750007055944</v>
      </c>
      <c r="V332" s="124">
        <f t="shared" si="156"/>
        <v>3.7573904875982858</v>
      </c>
      <c r="W332" s="124">
        <f t="shared" ref="W332" si="157">IF(W313=0,"",W313/W294)</f>
        <v>3.8050101974868964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2.1968043509277422</v>
      </c>
      <c r="D333" s="111">
        <f t="shared" si="158"/>
        <v>2.2669746414642589</v>
      </c>
      <c r="E333" s="111">
        <f t="shared" si="158"/>
        <v>2.3378858336410651</v>
      </c>
      <c r="F333" s="111">
        <f t="shared" si="158"/>
        <v>2.4088731824014991</v>
      </c>
      <c r="G333" s="111">
        <f t="shared" si="158"/>
        <v>2.4805350866479485</v>
      </c>
      <c r="H333" s="111">
        <f t="shared" si="158"/>
        <v>2.5527944211184717</v>
      </c>
      <c r="I333" s="111">
        <f t="shared" si="158"/>
        <v>2.6257945892126671</v>
      </c>
      <c r="J333" s="111">
        <f t="shared" si="158"/>
        <v>2.700132084205634</v>
      </c>
      <c r="K333" s="111">
        <f t="shared" si="158"/>
        <v>2.7763084503813298</v>
      </c>
      <c r="L333" s="111" t="str">
        <f t="shared" si="158"/>
        <v/>
      </c>
      <c r="M333" s="111">
        <f t="shared" si="158"/>
        <v>2.947777652327018</v>
      </c>
      <c r="N333" s="111">
        <f t="shared" si="158"/>
        <v>3.0606272773977135</v>
      </c>
      <c r="O333" s="111">
        <f t="shared" si="158"/>
        <v>3.1953898145612132</v>
      </c>
      <c r="P333" s="111">
        <f t="shared" si="158"/>
        <v>3.3415368842609987</v>
      </c>
      <c r="Q333" s="111">
        <f t="shared" si="158"/>
        <v>3.4671332771268792</v>
      </c>
      <c r="R333" s="111">
        <f t="shared" ref="R333:V333" si="159">IF(R314=0,"",R314/R295)</f>
        <v>3.5459272061512523</v>
      </c>
      <c r="S333" s="111">
        <f t="shared" si="159"/>
        <v>3.6086433049197844</v>
      </c>
      <c r="T333" s="111">
        <f t="shared" si="159"/>
        <v>3.6610449928639799</v>
      </c>
      <c r="U333" s="111">
        <f t="shared" si="159"/>
        <v>3.708750007055944</v>
      </c>
      <c r="V333" s="111">
        <f t="shared" si="159"/>
        <v>3.7573904875982858</v>
      </c>
      <c r="W333" s="111">
        <f t="shared" ref="W333" si="160">IF(W314=0,"",W314/W295)</f>
        <v>3.8050101974868964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0.7297392026357663</v>
      </c>
      <c r="D334" s="124">
        <f t="shared" si="161"/>
        <v>0.74222803390340741</v>
      </c>
      <c r="E334" s="124">
        <f t="shared" si="161"/>
        <v>0.73878288662604585</v>
      </c>
      <c r="F334" s="124">
        <f t="shared" si="161"/>
        <v>0.73824625399198329</v>
      </c>
      <c r="G334" s="124">
        <f t="shared" si="161"/>
        <v>0.73770101860703152</v>
      </c>
      <c r="H334" s="124">
        <f t="shared" si="161"/>
        <v>0.73885801920492433</v>
      </c>
      <c r="I334" s="124">
        <f t="shared" si="161"/>
        <v>0.7443630014352598</v>
      </c>
      <c r="J334" s="124">
        <f t="shared" si="161"/>
        <v>0.7403007465613024</v>
      </c>
      <c r="K334" s="124">
        <f t="shared" si="161"/>
        <v>0.74494614143304083</v>
      </c>
      <c r="L334" s="124" t="str">
        <f t="shared" si="161"/>
        <v/>
      </c>
      <c r="M334" s="124">
        <f t="shared" si="161"/>
        <v>0.73200952125950003</v>
      </c>
      <c r="N334" s="124">
        <f t="shared" si="161"/>
        <v>0.75349403262996073</v>
      </c>
      <c r="O334" s="124">
        <f t="shared" si="161"/>
        <v>0.75132799544456597</v>
      </c>
      <c r="P334" s="124">
        <f t="shared" si="161"/>
        <v>0.78616993021629811</v>
      </c>
      <c r="Q334" s="124">
        <f t="shared" si="161"/>
        <v>0.79136616338727461</v>
      </c>
      <c r="R334" s="124">
        <f t="shared" ref="R334:V334" si="162">IF(R315=0,"",R315/R296)</f>
        <v>0.7961450053262964</v>
      </c>
      <c r="S334" s="124">
        <f t="shared" si="162"/>
        <v>0.80079401966205932</v>
      </c>
      <c r="T334" s="124">
        <f t="shared" si="162"/>
        <v>0.80198361775168547</v>
      </c>
      <c r="U334" s="124">
        <f t="shared" si="162"/>
        <v>0.75704929332834248</v>
      </c>
      <c r="V334" s="124">
        <f t="shared" si="162"/>
        <v>0.76121776146677878</v>
      </c>
      <c r="W334" s="124">
        <f t="shared" ref="W334" si="163">IF(W315=0,"",W315/W296)</f>
        <v>0.71988603254380379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0.74750375280523929</v>
      </c>
      <c r="D335" s="111">
        <f t="shared" si="164"/>
        <v>0.74929140367903435</v>
      </c>
      <c r="E335" s="111">
        <f t="shared" si="164"/>
        <v>0.7511273164625939</v>
      </c>
      <c r="F335" s="111">
        <f t="shared" si="164"/>
        <v>0.7529698104156668</v>
      </c>
      <c r="G335" s="111">
        <f t="shared" si="164"/>
        <v>0.75485675074891345</v>
      </c>
      <c r="H335" s="111">
        <f t="shared" si="164"/>
        <v>0.75678350324260046</v>
      </c>
      <c r="I335" s="111">
        <f t="shared" si="164"/>
        <v>0.75875939788574087</v>
      </c>
      <c r="J335" s="111">
        <f t="shared" si="164"/>
        <v>0.76082265635013202</v>
      </c>
      <c r="K335" s="111">
        <f t="shared" si="164"/>
        <v>0.76300577711029671</v>
      </c>
      <c r="L335" s="111" t="str">
        <f t="shared" si="164"/>
        <v/>
      </c>
      <c r="M335" s="111">
        <f t="shared" si="164"/>
        <v>0.76851826125018718</v>
      </c>
      <c r="N335" s="111">
        <f t="shared" si="164"/>
        <v>0.77284867003309377</v>
      </c>
      <c r="O335" s="111">
        <f t="shared" si="164"/>
        <v>0.77851948560292683</v>
      </c>
      <c r="P335" s="111">
        <f t="shared" si="164"/>
        <v>0.78512963710710215</v>
      </c>
      <c r="Q335" s="111">
        <f t="shared" si="164"/>
        <v>0.79136616338727461</v>
      </c>
      <c r="R335" s="111">
        <f t="shared" ref="R335:V335" si="165">IF(R316=0,"",R316/R297)</f>
        <v>0.7961450053262964</v>
      </c>
      <c r="S335" s="111">
        <f t="shared" si="165"/>
        <v>0.80079401966205932</v>
      </c>
      <c r="T335" s="111">
        <f t="shared" si="165"/>
        <v>0.80528214367415552</v>
      </c>
      <c r="U335" s="111">
        <f t="shared" si="165"/>
        <v>0.80957831464219199</v>
      </c>
      <c r="V335" s="111">
        <f t="shared" si="165"/>
        <v>0.81365146984576908</v>
      </c>
      <c r="W335" s="111">
        <f t="shared" ref="W335" si="166">IF(W316=0,"",W316/W297)</f>
        <v>0.81740363086922152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>
        <f t="shared" si="167"/>
        <v>0.91362275646595958</v>
      </c>
      <c r="N336" s="111" t="str">
        <f t="shared" si="167"/>
        <v/>
      </c>
      <c r="O336" s="111" t="str">
        <f t="shared" si="167"/>
        <v/>
      </c>
      <c r="P336" s="111">
        <f t="shared" si="167"/>
        <v>0.91758817757343691</v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>
        <f t="shared" si="168"/>
        <v>0.92847085718151634</v>
      </c>
      <c r="U336" s="111">
        <f t="shared" si="168"/>
        <v>0.9345263349772378</v>
      </c>
      <c r="V336" s="111">
        <f t="shared" si="168"/>
        <v>0.93443134706971953</v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>
        <f t="shared" si="170"/>
        <v>0.76851826125018718</v>
      </c>
      <c r="N337" s="112" t="str">
        <f t="shared" si="170"/>
        <v/>
      </c>
      <c r="O337" s="112" t="str">
        <f t="shared" si="170"/>
        <v/>
      </c>
      <c r="P337" s="112">
        <f t="shared" si="170"/>
        <v>0.78512963710710215</v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>
        <f t="shared" si="171"/>
        <v>0.80528214367415563</v>
      </c>
      <c r="U337" s="112">
        <f t="shared" si="171"/>
        <v>0.80957831464219199</v>
      </c>
      <c r="V337" s="112">
        <f t="shared" si="171"/>
        <v>0.81365146984576908</v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>
        <f t="shared" si="173"/>
        <v>1</v>
      </c>
      <c r="N338" s="113" t="str">
        <f t="shared" si="173"/>
        <v/>
      </c>
      <c r="O338" s="113" t="str">
        <f t="shared" si="173"/>
        <v/>
      </c>
      <c r="P338" s="113">
        <f t="shared" si="173"/>
        <v>1</v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0.56894286687234008</v>
      </c>
      <c r="D339" s="112">
        <f t="shared" si="176"/>
        <v>0.57047758326009246</v>
      </c>
      <c r="E339" s="112">
        <f t="shared" si="176"/>
        <v>0.57213034104238691</v>
      </c>
      <c r="F339" s="112">
        <f t="shared" si="176"/>
        <v>0.57379897507284761</v>
      </c>
      <c r="G339" s="112">
        <f t="shared" si="176"/>
        <v>0.57557726447027102</v>
      </c>
      <c r="H339" s="112">
        <f t="shared" si="176"/>
        <v>0.57745469785629855</v>
      </c>
      <c r="I339" s="112">
        <f t="shared" si="176"/>
        <v>0.57945569943554109</v>
      </c>
      <c r="J339" s="112">
        <f t="shared" si="176"/>
        <v>0.5816780354009371</v>
      </c>
      <c r="K339" s="112">
        <f t="shared" si="176"/>
        <v>0.58420834618173667</v>
      </c>
      <c r="L339" s="112" t="str">
        <f t="shared" si="176"/>
        <v/>
      </c>
      <c r="M339" s="112">
        <f t="shared" si="176"/>
        <v>0.59227155409122345</v>
      </c>
      <c r="N339" s="112">
        <f t="shared" si="176"/>
        <v>0.6006655063215175</v>
      </c>
      <c r="O339" s="112">
        <f t="shared" si="176"/>
        <v>0.61337879682634266</v>
      </c>
      <c r="P339" s="112">
        <f t="shared" si="176"/>
        <v>0.62991715576368912</v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>
        <f t="shared" si="177"/>
        <v>0.68045931711972663</v>
      </c>
      <c r="U339" s="112">
        <f t="shared" si="177"/>
        <v>0.69094488205788607</v>
      </c>
      <c r="V339" s="112">
        <f t="shared" si="177"/>
        <v>0.70026191496024748</v>
      </c>
      <c r="W339" s="112">
        <f t="shared" ref="W339" si="178">IF(W320=0,"",W320/W301)</f>
        <v>0.70759622105460307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>
        <f t="shared" si="179"/>
        <v>0.82235735054307713</v>
      </c>
      <c r="N340" s="113">
        <f t="shared" si="179"/>
        <v>0.82000875147303964</v>
      </c>
      <c r="O340" s="113">
        <f t="shared" si="179"/>
        <v>0.81371217618320102</v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>
        <f t="shared" si="180"/>
        <v>0.87070295063373671</v>
      </c>
      <c r="U340" s="113">
        <f t="shared" si="180"/>
        <v>0.88278589738134661</v>
      </c>
      <c r="V340" s="113">
        <f t="shared" si="180"/>
        <v>0.88635997974214853</v>
      </c>
      <c r="W340" s="113">
        <f t="shared" ref="W340" si="181">IF(W321=0,"",W321/W302)</f>
        <v>0.89065386112159417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>
        <f t="shared" si="182"/>
        <v>0.59227155409122345</v>
      </c>
      <c r="N341" s="111">
        <f t="shared" si="182"/>
        <v>0.6006655063215175</v>
      </c>
      <c r="O341" s="111">
        <f t="shared" si="182"/>
        <v>0.61337879682634266</v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>
        <f t="shared" si="183"/>
        <v>0.68045931711972663</v>
      </c>
      <c r="U341" s="111">
        <f t="shared" si="183"/>
        <v>0.69094488205788618</v>
      </c>
      <c r="V341" s="111">
        <f t="shared" si="183"/>
        <v>0.70026191496024748</v>
      </c>
      <c r="W341" s="111">
        <f t="shared" ref="W341" si="184">IF(W322=0,"",W322/W303)</f>
        <v>0.70759622105460307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0.73498667816285823</v>
      </c>
      <c r="D343" s="124">
        <f t="shared" si="188"/>
        <v>0.73916197691165275</v>
      </c>
      <c r="E343" s="124">
        <f t="shared" si="188"/>
        <v>0.7469901204560343</v>
      </c>
      <c r="F343" s="124">
        <f t="shared" si="188"/>
        <v>0.74355579599203447</v>
      </c>
      <c r="G343" s="124">
        <f t="shared" si="188"/>
        <v>0.74154405609882434</v>
      </c>
      <c r="H343" s="124">
        <f t="shared" si="188"/>
        <v>0.74133951391006203</v>
      </c>
      <c r="I343" s="124">
        <f t="shared" si="188"/>
        <v>0.74452803469759454</v>
      </c>
      <c r="J343" s="124">
        <f t="shared" si="188"/>
        <v>0.74132072633684098</v>
      </c>
      <c r="K343" s="124">
        <f t="shared" si="188"/>
        <v>0.74965548163206219</v>
      </c>
      <c r="L343" s="124" t="str">
        <f t="shared" si="188"/>
        <v/>
      </c>
      <c r="M343" s="124">
        <f t="shared" si="188"/>
        <v>0.75786704199482613</v>
      </c>
      <c r="N343" s="124">
        <f t="shared" si="188"/>
        <v>0.7622292191618818</v>
      </c>
      <c r="O343" s="124">
        <f t="shared" si="188"/>
        <v>0.7669079560741372</v>
      </c>
      <c r="P343" s="124">
        <f t="shared" si="188"/>
        <v>0.77696621887249773</v>
      </c>
      <c r="Q343" s="124">
        <f t="shared" si="188"/>
        <v>0.78079428368510984</v>
      </c>
      <c r="R343" s="124">
        <f t="shared" ref="R343:V343" si="189">IF(R324=0,"",R324/R305)</f>
        <v>0.79264341209239897</v>
      </c>
      <c r="S343" s="124">
        <f t="shared" si="189"/>
        <v>0.80965953940115964</v>
      </c>
      <c r="T343" s="124">
        <f t="shared" si="189"/>
        <v>0.82710697008794609</v>
      </c>
      <c r="U343" s="124">
        <f t="shared" si="189"/>
        <v>0.82640551260634332</v>
      </c>
      <c r="V343" s="124">
        <f t="shared" si="189"/>
        <v>0.84530682423554826</v>
      </c>
      <c r="W343" s="124">
        <f t="shared" ref="W343" si="190">IF(W324=0,"",W324/W305)</f>
        <v>0.84006724992012738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0.58950678071556706</v>
      </c>
      <c r="D344" s="111">
        <f t="shared" si="191"/>
        <v>0.58998758990569</v>
      </c>
      <c r="E344" s="111">
        <f t="shared" si="191"/>
        <v>0.59046161822094334</v>
      </c>
      <c r="F344" s="111">
        <f t="shared" si="191"/>
        <v>0.5909347218714418</v>
      </c>
      <c r="G344" s="111">
        <f t="shared" si="191"/>
        <v>0.59140158073503002</v>
      </c>
      <c r="H344" s="111">
        <f t="shared" si="191"/>
        <v>0.59186284592693095</v>
      </c>
      <c r="I344" s="111">
        <f t="shared" si="191"/>
        <v>0.5923172065688902</v>
      </c>
      <c r="J344" s="111">
        <f t="shared" si="191"/>
        <v>0.59275929245539727</v>
      </c>
      <c r="K344" s="111">
        <f t="shared" si="191"/>
        <v>0.59318453749923639</v>
      </c>
      <c r="L344" s="111" t="str">
        <f t="shared" si="191"/>
        <v/>
      </c>
      <c r="M344" s="111">
        <f t="shared" si="191"/>
        <v>0.59381083822584535</v>
      </c>
      <c r="N344" s="111">
        <f t="shared" si="191"/>
        <v>0.59381083822584535</v>
      </c>
      <c r="O344" s="111">
        <f t="shared" si="191"/>
        <v>0.59381083822584535</v>
      </c>
      <c r="P344" s="111">
        <f t="shared" si="191"/>
        <v>0.59381083822584535</v>
      </c>
      <c r="Q344" s="111">
        <f t="shared" si="191"/>
        <v>0.59381083822584535</v>
      </c>
      <c r="R344" s="111">
        <f t="shared" ref="R344:V344" si="192">IF(R325=0,"",R325/R306)</f>
        <v>0.59519516057153399</v>
      </c>
      <c r="S344" s="111">
        <f t="shared" si="192"/>
        <v>0.5974588412585814</v>
      </c>
      <c r="T344" s="111">
        <f t="shared" si="192"/>
        <v>0.60009980206013469</v>
      </c>
      <c r="U344" s="111">
        <f t="shared" si="192"/>
        <v>0.6028350828903154</v>
      </c>
      <c r="V344" s="111">
        <f t="shared" si="192"/>
        <v>0.60538172366324228</v>
      </c>
      <c r="W344" s="111">
        <f t="shared" ref="W344" si="193">IF(W325=0,"",W325/W306)</f>
        <v>0.60773972437891421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0.75126372723481127</v>
      </c>
      <c r="D345" s="45">
        <f t="shared" si="194"/>
        <v>0.75261001320180632</v>
      </c>
      <c r="E345" s="45">
        <f t="shared" si="194"/>
        <v>0.75400608156071025</v>
      </c>
      <c r="F345" s="45">
        <f t="shared" si="194"/>
        <v>0.75540893842760182</v>
      </c>
      <c r="G345" s="45">
        <f t="shared" si="194"/>
        <v>0.75685764194928862</v>
      </c>
      <c r="H345" s="45">
        <f t="shared" si="194"/>
        <v>0.75834741190583965</v>
      </c>
      <c r="I345" s="45">
        <f t="shared" si="194"/>
        <v>0.75988787222576981</v>
      </c>
      <c r="J345" s="45">
        <f t="shared" si="194"/>
        <v>0.76151844874726282</v>
      </c>
      <c r="K345" s="45">
        <f t="shared" si="194"/>
        <v>0.76327266380300318</v>
      </c>
      <c r="L345" s="45" t="str">
        <f t="shared" si="194"/>
        <v/>
      </c>
      <c r="M345" s="45">
        <f t="shared" si="194"/>
        <v>0.76772656846630405</v>
      </c>
      <c r="N345" s="45">
        <f t="shared" si="194"/>
        <v>0.77112920030348697</v>
      </c>
      <c r="O345" s="45">
        <f t="shared" si="194"/>
        <v>0.77574496365606271</v>
      </c>
      <c r="P345" s="45">
        <f t="shared" si="194"/>
        <v>0.78177216807877303</v>
      </c>
      <c r="Q345" s="45">
        <f t="shared" si="194"/>
        <v>0.7895404315576513</v>
      </c>
      <c r="R345" s="45">
        <f t="shared" ref="R345:V345" si="195">IF(R326=0,"",R326/R307)</f>
        <v>0.80010795619476671</v>
      </c>
      <c r="S345" s="45">
        <f t="shared" si="195"/>
        <v>0.81329721534018884</v>
      </c>
      <c r="T345" s="45">
        <f t="shared" si="195"/>
        <v>0.82747780799312509</v>
      </c>
      <c r="U345" s="45">
        <f t="shared" si="195"/>
        <v>0.84101933315282251</v>
      </c>
      <c r="V345" s="45">
        <f t="shared" si="195"/>
        <v>0.85229138981851071</v>
      </c>
      <c r="W345" s="45">
        <f t="shared" ref="W345" si="196">IF(W326=0,"",W326/W307)</f>
        <v>0.86072127070185445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0.11951934848377391</v>
      </c>
      <c r="D347" s="117">
        <f t="shared" si="197"/>
        <v>0.10643173767449933</v>
      </c>
      <c r="E347" s="117">
        <f t="shared" si="197"/>
        <v>5.5419621056933807E-2</v>
      </c>
      <c r="F347" s="117">
        <f t="shared" si="197"/>
        <v>6.9953961003561216E-2</v>
      </c>
      <c r="G347" s="117">
        <f t="shared" si="197"/>
        <v>0.12801778082670626</v>
      </c>
      <c r="H347" s="117">
        <f t="shared" si="197"/>
        <v>0.10179978303426553</v>
      </c>
      <c r="I347" s="117">
        <f t="shared" si="197"/>
        <v>0.11422753327142196</v>
      </c>
      <c r="J347" s="117">
        <f t="shared" si="197"/>
        <v>2.4525955424551955E-2</v>
      </c>
      <c r="K347" s="117">
        <f t="shared" si="197"/>
        <v>2.6515100664578874E-2</v>
      </c>
      <c r="L347" s="117">
        <f t="shared" si="197"/>
        <v>0</v>
      </c>
      <c r="M347" s="117">
        <f t="shared" si="197"/>
        <v>3.0360929813695998E-2</v>
      </c>
      <c r="N347" s="117">
        <f t="shared" si="197"/>
        <v>4.4501565823097673E-2</v>
      </c>
      <c r="O347" s="117">
        <f t="shared" si="197"/>
        <v>5.0696085333027475E-2</v>
      </c>
      <c r="P347" s="117">
        <f t="shared" si="197"/>
        <v>2.8995324867511798E-2</v>
      </c>
      <c r="Q347" s="117">
        <f t="shared" si="197"/>
        <v>2.7718747707249473E-2</v>
      </c>
      <c r="R347" s="117">
        <f t="shared" ref="R347:V347" si="198">R348+R351+R353+R362</f>
        <v>1.962815506454315E-2</v>
      </c>
      <c r="S347" s="117">
        <f t="shared" si="198"/>
        <v>1.194023324560225E-2</v>
      </c>
      <c r="T347" s="117">
        <f t="shared" si="198"/>
        <v>1.2022574944441969E-3</v>
      </c>
      <c r="U347" s="117">
        <f t="shared" si="198"/>
        <v>3.0371560161462304E-2</v>
      </c>
      <c r="V347" s="117">
        <f t="shared" si="198"/>
        <v>1.0908449077889886E-2</v>
      </c>
      <c r="W347" s="117">
        <f t="shared" ref="W347" si="199">W348+W351+W353+W362</f>
        <v>4.8520634138734205E-2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0.11951934848377391</v>
      </c>
      <c r="D362" s="122">
        <v>0.10643173767449933</v>
      </c>
      <c r="E362" s="122">
        <v>5.5419621056933807E-2</v>
      </c>
      <c r="F362" s="122">
        <v>6.9953961003561216E-2</v>
      </c>
      <c r="G362" s="122">
        <v>0.12801778082670626</v>
      </c>
      <c r="H362" s="122">
        <v>0.10179978303426553</v>
      </c>
      <c r="I362" s="122">
        <v>0.11422753327142196</v>
      </c>
      <c r="J362" s="122">
        <v>2.4525955424551955E-2</v>
      </c>
      <c r="K362" s="122">
        <v>2.6515100664578874E-2</v>
      </c>
      <c r="L362" s="122">
        <v>0</v>
      </c>
      <c r="M362" s="122">
        <v>3.0360929813695998E-2</v>
      </c>
      <c r="N362" s="122">
        <v>4.4501565823097673E-2</v>
      </c>
      <c r="O362" s="122">
        <v>5.0696085333027475E-2</v>
      </c>
      <c r="P362" s="122">
        <v>2.8995324867511798E-2</v>
      </c>
      <c r="Q362" s="122">
        <v>2.7718747707249473E-2</v>
      </c>
      <c r="R362" s="122">
        <v>1.962815506454315E-2</v>
      </c>
      <c r="S362" s="122">
        <v>1.194023324560225E-2</v>
      </c>
      <c r="T362" s="122">
        <v>1.2022574944441969E-3</v>
      </c>
      <c r="U362" s="122">
        <v>3.0371560161462304E-2</v>
      </c>
      <c r="V362" s="122">
        <v>1.0908449077889886E-2</v>
      </c>
      <c r="W362" s="122">
        <v>4.8520634138734205E-2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0.11951934848377391</v>
      </c>
      <c r="D363" s="98">
        <v>0.10643173767449933</v>
      </c>
      <c r="E363" s="98">
        <v>5.5419621056933807E-2</v>
      </c>
      <c r="F363" s="98">
        <v>6.9953961003561216E-2</v>
      </c>
      <c r="G363" s="98">
        <v>0.12801778082670626</v>
      </c>
      <c r="H363" s="98">
        <v>0.10179978303426553</v>
      </c>
      <c r="I363" s="98">
        <v>0.11422753327142196</v>
      </c>
      <c r="J363" s="98">
        <v>2.4525955424551955E-2</v>
      </c>
      <c r="K363" s="98">
        <v>2.6515100664578874E-2</v>
      </c>
      <c r="L363" s="98">
        <v>0</v>
      </c>
      <c r="M363" s="98">
        <v>3.0360929813695998E-2</v>
      </c>
      <c r="N363" s="98">
        <v>4.4501565823097673E-2</v>
      </c>
      <c r="O363" s="98">
        <v>5.0696085333027475E-2</v>
      </c>
      <c r="P363" s="98">
        <v>2.8995324867511798E-2</v>
      </c>
      <c r="Q363" s="98">
        <v>2.7718747707249473E-2</v>
      </c>
      <c r="R363" s="98">
        <v>1.962815506454315E-2</v>
      </c>
      <c r="S363" s="98">
        <v>1.194023324560225E-2</v>
      </c>
      <c r="T363" s="98">
        <v>1.2022574944441969E-3</v>
      </c>
      <c r="U363" s="98">
        <v>3.0371560161462304E-2</v>
      </c>
      <c r="V363" s="98">
        <v>1.0908449077889886E-2</v>
      </c>
      <c r="W363" s="98">
        <v>4.8520634138734205E-2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15849.48965656743</v>
      </c>
      <c r="D366" s="117">
        <f t="shared" si="204"/>
        <v>13980.151140460413</v>
      </c>
      <c r="E366" s="117">
        <f t="shared" si="204"/>
        <v>12081.146762312814</v>
      </c>
      <c r="F366" s="117">
        <f t="shared" si="204"/>
        <v>11171.951869103917</v>
      </c>
      <c r="G366" s="117">
        <f t="shared" si="204"/>
        <v>11003.599413871339</v>
      </c>
      <c r="H366" s="117">
        <f t="shared" si="204"/>
        <v>9581.3192315555589</v>
      </c>
      <c r="I366" s="117">
        <f t="shared" si="204"/>
        <v>8593.8399776016831</v>
      </c>
      <c r="J366" s="117">
        <f t="shared" si="204"/>
        <v>8309.8873951952719</v>
      </c>
      <c r="K366" s="117">
        <f t="shared" si="204"/>
        <v>8990.0075847626413</v>
      </c>
      <c r="L366" s="117">
        <f t="shared" si="204"/>
        <v>0</v>
      </c>
      <c r="M366" s="117">
        <f t="shared" si="204"/>
        <v>10348.504145529103</v>
      </c>
      <c r="N366" s="117">
        <f t="shared" si="204"/>
        <v>10848.075660846214</v>
      </c>
      <c r="O366" s="117">
        <f t="shared" si="204"/>
        <v>10788.708038438695</v>
      </c>
      <c r="P366" s="117">
        <f t="shared" si="204"/>
        <v>8971.0672673846257</v>
      </c>
      <c r="Q366" s="117">
        <f t="shared" si="204"/>
        <v>9383.9055721503992</v>
      </c>
      <c r="R366" s="117">
        <f t="shared" ref="R366:V366" si="205">R367+R370+R372+R381</f>
        <v>9290.3894693554448</v>
      </c>
      <c r="S366" s="117">
        <f t="shared" si="205"/>
        <v>9422.8639364428473</v>
      </c>
      <c r="T366" s="117">
        <f t="shared" si="205"/>
        <v>8782.1017484223885</v>
      </c>
      <c r="U366" s="117">
        <f t="shared" si="205"/>
        <v>8731.2754952556479</v>
      </c>
      <c r="V366" s="117">
        <f t="shared" si="205"/>
        <v>8695.9919072673729</v>
      </c>
      <c r="W366" s="117">
        <f t="shared" ref="W366" si="206">W367+W370+W372+W381</f>
        <v>8794.6973601400441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14576.919081349763</v>
      </c>
      <c r="D367" s="122">
        <f t="shared" si="207"/>
        <v>12814.244840366768</v>
      </c>
      <c r="E367" s="122">
        <f t="shared" si="207"/>
        <v>10947.425585624847</v>
      </c>
      <c r="F367" s="122">
        <f t="shared" si="207"/>
        <v>10030.480636672664</v>
      </c>
      <c r="G367" s="122">
        <f t="shared" si="207"/>
        <v>9821.1162499630791</v>
      </c>
      <c r="H367" s="122">
        <f t="shared" si="207"/>
        <v>8432.5910868985593</v>
      </c>
      <c r="I367" s="122">
        <f t="shared" si="207"/>
        <v>7358.0578478957614</v>
      </c>
      <c r="J367" s="122">
        <f t="shared" si="207"/>
        <v>7168.1377592042445</v>
      </c>
      <c r="K367" s="122">
        <f t="shared" si="207"/>
        <v>7821.600859560599</v>
      </c>
      <c r="L367" s="122">
        <f t="shared" si="207"/>
        <v>0</v>
      </c>
      <c r="M367" s="122">
        <f t="shared" si="207"/>
        <v>9456.1846464157588</v>
      </c>
      <c r="N367" s="122">
        <f t="shared" si="207"/>
        <v>9862.8694708258099</v>
      </c>
      <c r="O367" s="122">
        <f t="shared" si="207"/>
        <v>9725.2574877257648</v>
      </c>
      <c r="P367" s="122">
        <f t="shared" si="207"/>
        <v>7589.0602732259595</v>
      </c>
      <c r="Q367" s="122">
        <f t="shared" si="207"/>
        <v>8067.9398819538328</v>
      </c>
      <c r="R367" s="122">
        <f t="shared" ref="R367:V367" si="208">SUM(R368:R369)</f>
        <v>8022.4633250429533</v>
      </c>
      <c r="S367" s="122">
        <f t="shared" si="208"/>
        <v>7986.3407588151713</v>
      </c>
      <c r="T367" s="122">
        <f t="shared" si="208"/>
        <v>7014.6439746877822</v>
      </c>
      <c r="U367" s="122">
        <f t="shared" si="208"/>
        <v>6646.9333433037764</v>
      </c>
      <c r="V367" s="122">
        <f t="shared" si="208"/>
        <v>6722.0288838267488</v>
      </c>
      <c r="W367" s="122">
        <f t="shared" ref="W367" si="209">SUM(W368:W369)</f>
        <v>6440.3559039422626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14528.752621735421</v>
      </c>
      <c r="D368" s="98">
        <v>12772.777117497933</v>
      </c>
      <c r="E368" s="98">
        <v>10912.508806315476</v>
      </c>
      <c r="F368" s="98">
        <v>9998.9789713458304</v>
      </c>
      <c r="G368" s="98">
        <v>9790.7350129170918</v>
      </c>
      <c r="H368" s="98">
        <v>8407.0085138515351</v>
      </c>
      <c r="I368" s="98">
        <v>7336.0787785671355</v>
      </c>
      <c r="J368" s="98">
        <v>7146.9777901570787</v>
      </c>
      <c r="K368" s="98">
        <v>7798.7376786805544</v>
      </c>
      <c r="L368" s="98">
        <v>0</v>
      </c>
      <c r="M368" s="98">
        <v>9429.8721697331475</v>
      </c>
      <c r="N368" s="98">
        <v>9835.8020322772809</v>
      </c>
      <c r="O368" s="98">
        <v>9698.3116152428829</v>
      </c>
      <c r="P368" s="98">
        <v>7567.7015174920825</v>
      </c>
      <c r="Q368" s="98">
        <v>8045.8477164242004</v>
      </c>
      <c r="R368" s="98">
        <v>8000.5913682644687</v>
      </c>
      <c r="S368" s="98">
        <v>7964.3379083618511</v>
      </c>
      <c r="T368" s="98">
        <v>6994.5500099407609</v>
      </c>
      <c r="U368" s="98">
        <v>6628.0082335795232</v>
      </c>
      <c r="V368" s="98">
        <v>6702.8540882164552</v>
      </c>
      <c r="W368" s="98">
        <v>6422.4498351241555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48.166459614342067</v>
      </c>
      <c r="D369" s="98">
        <v>41.467722868834379</v>
      </c>
      <c r="E369" s="98">
        <v>34.916779309370746</v>
      </c>
      <c r="F369" s="98">
        <v>31.501665326834633</v>
      </c>
      <c r="G369" s="98">
        <v>30.381237045987433</v>
      </c>
      <c r="H369" s="98">
        <v>25.582573047024177</v>
      </c>
      <c r="I369" s="98">
        <v>21.979069328625481</v>
      </c>
      <c r="J369" s="98">
        <v>21.159969047165657</v>
      </c>
      <c r="K369" s="98">
        <v>22.863180880044847</v>
      </c>
      <c r="L369" s="98">
        <v>0</v>
      </c>
      <c r="M369" s="98">
        <v>26.312476682610527</v>
      </c>
      <c r="N369" s="98">
        <v>27.067438548528536</v>
      </c>
      <c r="O369" s="98">
        <v>26.94587248288126</v>
      </c>
      <c r="P369" s="98">
        <v>21.358755733877089</v>
      </c>
      <c r="Q369" s="98">
        <v>22.092165529632158</v>
      </c>
      <c r="R369" s="98">
        <v>21.871956778485082</v>
      </c>
      <c r="S369" s="98">
        <v>22.002850453320089</v>
      </c>
      <c r="T369" s="98">
        <v>20.093964747021158</v>
      </c>
      <c r="U369" s="98">
        <v>18.92510972425281</v>
      </c>
      <c r="V369" s="98">
        <v>19.174795610293458</v>
      </c>
      <c r="W369" s="98">
        <v>17.906068818107219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6.0128191251637757</v>
      </c>
      <c r="D370" s="122">
        <f t="shared" si="210"/>
        <v>9.7427757180680512</v>
      </c>
      <c r="E370" s="122">
        <f t="shared" si="210"/>
        <v>13.689262868827955</v>
      </c>
      <c r="F370" s="122">
        <f t="shared" si="210"/>
        <v>12.346562281575666</v>
      </c>
      <c r="G370" s="122">
        <f t="shared" si="210"/>
        <v>14.189128000792845</v>
      </c>
      <c r="H370" s="122">
        <f t="shared" si="210"/>
        <v>11.391718467103967</v>
      </c>
      <c r="I370" s="122">
        <f t="shared" si="210"/>
        <v>17.570111785542956</v>
      </c>
      <c r="J370" s="122">
        <f t="shared" si="210"/>
        <v>13.483157402126258</v>
      </c>
      <c r="K370" s="122">
        <f t="shared" si="210"/>
        <v>19.18419782954199</v>
      </c>
      <c r="L370" s="122">
        <f t="shared" si="210"/>
        <v>0</v>
      </c>
      <c r="M370" s="122">
        <f t="shared" si="210"/>
        <v>5.457170261638872</v>
      </c>
      <c r="N370" s="122">
        <f t="shared" si="210"/>
        <v>25.744044409817494</v>
      </c>
      <c r="O370" s="122">
        <f t="shared" si="210"/>
        <v>13.203201652950996</v>
      </c>
      <c r="P370" s="122">
        <f t="shared" si="210"/>
        <v>11.146865647133993</v>
      </c>
      <c r="Q370" s="122">
        <f t="shared" si="210"/>
        <v>25.300759530115673</v>
      </c>
      <c r="R370" s="122">
        <f t="shared" si="210"/>
        <v>22.518069547627707</v>
      </c>
      <c r="S370" s="122">
        <f t="shared" si="210"/>
        <v>16.500173716126998</v>
      </c>
      <c r="T370" s="122">
        <f t="shared" si="210"/>
        <v>25.629950169213341</v>
      </c>
      <c r="U370" s="122">
        <f t="shared" si="210"/>
        <v>15.879721567083786</v>
      </c>
      <c r="V370" s="122">
        <f t="shared" si="210"/>
        <v>15.031453656527123</v>
      </c>
      <c r="W370" s="122">
        <f t="shared" si="210"/>
        <v>7.3173887282639525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6.0128191251637757</v>
      </c>
      <c r="D371" s="98">
        <f>RES_hhdet_in_fech!D129</f>
        <v>9.7427757180680512</v>
      </c>
      <c r="E371" s="98">
        <f>RES_hhdet_in_fech!E129</f>
        <v>13.689262868827955</v>
      </c>
      <c r="F371" s="98">
        <f>RES_hhdet_in_fech!F129</f>
        <v>12.346562281575666</v>
      </c>
      <c r="G371" s="98">
        <f>RES_hhdet_in_fech!G129</f>
        <v>14.189128000792845</v>
      </c>
      <c r="H371" s="98">
        <f>RES_hhdet_in_fech!H129</f>
        <v>11.391718467103967</v>
      </c>
      <c r="I371" s="98">
        <f>RES_hhdet_in_fech!I129</f>
        <v>17.570111785542956</v>
      </c>
      <c r="J371" s="98">
        <f>RES_hhdet_in_fech!J129</f>
        <v>13.483157402126258</v>
      </c>
      <c r="K371" s="98">
        <f>RES_hhdet_in_fech!K129</f>
        <v>19.18419782954199</v>
      </c>
      <c r="L371" s="98">
        <f>RES_hhdet_in_fech!L129</f>
        <v>0</v>
      </c>
      <c r="M371" s="98">
        <f>RES_hhdet_in_fech!M129</f>
        <v>5.457170261638872</v>
      </c>
      <c r="N371" s="98">
        <f>RES_hhdet_in_fech!N129</f>
        <v>25.744044409817494</v>
      </c>
      <c r="O371" s="98">
        <f>RES_hhdet_in_fech!O129</f>
        <v>13.203201652950996</v>
      </c>
      <c r="P371" s="98">
        <f>RES_hhdet_in_fech!P129</f>
        <v>11.146865647133993</v>
      </c>
      <c r="Q371" s="98">
        <f>RES_hhdet_in_fech!Q129</f>
        <v>25.300759530115673</v>
      </c>
      <c r="R371" s="98">
        <f>RES_hhdet_in_fech!R129</f>
        <v>22.518069547627707</v>
      </c>
      <c r="S371" s="98">
        <f>RES_hhdet_in_fech!S129</f>
        <v>16.500173716126998</v>
      </c>
      <c r="T371" s="98">
        <f>RES_hhdet_in_fech!T129</f>
        <v>25.629950169213341</v>
      </c>
      <c r="U371" s="98">
        <f>RES_hhdet_in_fech!U129</f>
        <v>15.879721567083786</v>
      </c>
      <c r="V371" s="98">
        <f>RES_hhdet_in_fech!V129</f>
        <v>15.031453656527123</v>
      </c>
      <c r="W371" s="98">
        <f>RES_hhdet_in_fech!W129</f>
        <v>7.3173887282639525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970.93391972600034</v>
      </c>
      <c r="D372" s="122">
        <v>891.35725709874305</v>
      </c>
      <c r="E372" s="122">
        <v>830.20608011457352</v>
      </c>
      <c r="F372" s="122">
        <v>821.75041483318182</v>
      </c>
      <c r="G372" s="122">
        <v>866.00662172052432</v>
      </c>
      <c r="H372" s="122">
        <v>865.51191421649537</v>
      </c>
      <c r="I372" s="122">
        <v>914.66912928564705</v>
      </c>
      <c r="J372" s="122">
        <v>868.81608715860773</v>
      </c>
      <c r="K372" s="122">
        <v>910.99236454888751</v>
      </c>
      <c r="L372" s="122">
        <v>0</v>
      </c>
      <c r="M372" s="122">
        <v>649.27513738813354</v>
      </c>
      <c r="N372" s="122">
        <v>714.50887417383035</v>
      </c>
      <c r="O372" s="122">
        <v>812.42953502229204</v>
      </c>
      <c r="P372" s="122">
        <v>1096.8686354668946</v>
      </c>
      <c r="Q372" s="122">
        <v>1001.4521856667593</v>
      </c>
      <c r="R372" s="122">
        <v>951.84457968150593</v>
      </c>
      <c r="S372" s="122">
        <v>1073.6066760511771</v>
      </c>
      <c r="T372" s="122">
        <v>1408.1056856335172</v>
      </c>
      <c r="U372" s="122">
        <v>1717.3851162940941</v>
      </c>
      <c r="V372" s="122">
        <v>1593.3892781056725</v>
      </c>
      <c r="W372" s="122">
        <v>1910.6919142781285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962.37606742565276</v>
      </c>
      <c r="D373" s="98">
        <v>885.01944830583398</v>
      </c>
      <c r="E373" s="98">
        <v>814.80883733125631</v>
      </c>
      <c r="F373" s="98">
        <v>804.634861025286</v>
      </c>
      <c r="G373" s="98">
        <v>848.51332583044655</v>
      </c>
      <c r="H373" s="98">
        <v>846.10608735946414</v>
      </c>
      <c r="I373" s="98">
        <v>896.69988635681784</v>
      </c>
      <c r="J373" s="98">
        <v>847.26557029463459</v>
      </c>
      <c r="K373" s="98">
        <v>918.31009921519592</v>
      </c>
      <c r="L373" s="98">
        <v>0</v>
      </c>
      <c r="M373" s="98">
        <v>612.90871938721546</v>
      </c>
      <c r="N373" s="98">
        <v>694.66772217888183</v>
      </c>
      <c r="O373" s="98">
        <v>771.00441052483666</v>
      </c>
      <c r="P373" s="98">
        <v>1098.3092897688794</v>
      </c>
      <c r="Q373" s="98">
        <v>1001.4521856667593</v>
      </c>
      <c r="R373" s="98">
        <v>951.84457968150593</v>
      </c>
      <c r="S373" s="98">
        <v>1073.6066760511771</v>
      </c>
      <c r="T373" s="98">
        <v>1434.8562677168618</v>
      </c>
      <c r="U373" s="98">
        <v>1630.3265320695684</v>
      </c>
      <c r="V373" s="98">
        <v>1679.1750670187462</v>
      </c>
      <c r="W373" s="98">
        <v>1408.2703456900408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515.48909701539651</v>
      </c>
      <c r="N374" s="98">
        <v>0</v>
      </c>
      <c r="O374" s="98">
        <v>0</v>
      </c>
      <c r="P374" s="98">
        <v>942.00122454985774</v>
      </c>
      <c r="Q374" s="98">
        <v>0</v>
      </c>
      <c r="R374" s="98">
        <v>0</v>
      </c>
      <c r="S374" s="98">
        <v>0</v>
      </c>
      <c r="T374" s="98">
        <v>1246.8332468630219</v>
      </c>
      <c r="U374" s="98">
        <v>1415.9098607842802</v>
      </c>
      <c r="V374" s="98">
        <v>1468.326653099429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192.3543840327122</v>
      </c>
      <c r="N375" s="101">
        <v>0</v>
      </c>
      <c r="O375" s="101">
        <v>0</v>
      </c>
      <c r="P375" s="101">
        <v>361.29709373601969</v>
      </c>
      <c r="Q375" s="101">
        <v>0</v>
      </c>
      <c r="R375" s="101">
        <v>0</v>
      </c>
      <c r="S375" s="101">
        <v>0</v>
      </c>
      <c r="T375" s="101">
        <v>458.02123682203688</v>
      </c>
      <c r="U375" s="101">
        <v>486.83955166776667</v>
      </c>
      <c r="V375" s="101">
        <v>516.64588191639609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323.13471298268433</v>
      </c>
      <c r="N376" s="104">
        <v>0</v>
      </c>
      <c r="O376" s="104">
        <v>0</v>
      </c>
      <c r="P376" s="104">
        <v>580.70413081383833</v>
      </c>
      <c r="Q376" s="104">
        <v>0</v>
      </c>
      <c r="R376" s="104">
        <v>0</v>
      </c>
      <c r="S376" s="104">
        <v>0</v>
      </c>
      <c r="T376" s="104">
        <v>788.81201004098511</v>
      </c>
      <c r="U376" s="104">
        <v>929.07030911651361</v>
      </c>
      <c r="V376" s="104">
        <v>951.68077118303279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1055.9253465580691</v>
      </c>
      <c r="D377" s="101">
        <v>1079.2941717056647</v>
      </c>
      <c r="E377" s="101">
        <v>1114.5357201628544</v>
      </c>
      <c r="F377" s="101">
        <v>1077.815606188741</v>
      </c>
      <c r="G377" s="101">
        <v>1075.5542144347223</v>
      </c>
      <c r="H377" s="101">
        <v>1090.7711137803781</v>
      </c>
      <c r="I377" s="101">
        <v>1187.1812168154324</v>
      </c>
      <c r="J377" s="101">
        <v>1081.4254050947459</v>
      </c>
      <c r="K377" s="101">
        <v>850.65974248134978</v>
      </c>
      <c r="L377" s="101">
        <v>0</v>
      </c>
      <c r="M377" s="101">
        <v>837.59199349888286</v>
      </c>
      <c r="N377" s="101">
        <v>922.28298830760559</v>
      </c>
      <c r="O377" s="101">
        <v>1114.7124007240677</v>
      </c>
      <c r="P377" s="101">
        <v>1109.342864402138</v>
      </c>
      <c r="Q377" s="101">
        <v>0</v>
      </c>
      <c r="R377" s="101">
        <v>0</v>
      </c>
      <c r="S377" s="101">
        <v>0</v>
      </c>
      <c r="T377" s="101">
        <v>1548.9404583668015</v>
      </c>
      <c r="U377" s="101">
        <v>1841.8472345576724</v>
      </c>
      <c r="V377" s="101">
        <v>1634.0594149649851</v>
      </c>
      <c r="W377" s="101">
        <v>1972.679427069527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603.31342006423517</v>
      </c>
      <c r="N378" s="104">
        <v>674.97571956088643</v>
      </c>
      <c r="O378" s="104">
        <v>838.85241259710608</v>
      </c>
      <c r="P378" s="104">
        <v>0</v>
      </c>
      <c r="Q378" s="104">
        <v>0</v>
      </c>
      <c r="R378" s="104">
        <v>0</v>
      </c>
      <c r="S378" s="104">
        <v>0</v>
      </c>
      <c r="T378" s="104">
        <v>1219.978983831701</v>
      </c>
      <c r="U378" s="104">
        <v>1444.7550640797094</v>
      </c>
      <c r="V378" s="104">
        <v>1291.4627034465125</v>
      </c>
      <c r="W378" s="104">
        <v>1563.1695059400554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262.85679958936902</v>
      </c>
      <c r="N379" s="98">
        <v>304.23047448278504</v>
      </c>
      <c r="O379" s="98">
        <v>404.18887832180326</v>
      </c>
      <c r="P379" s="98">
        <v>0</v>
      </c>
      <c r="Q379" s="98">
        <v>0</v>
      </c>
      <c r="R379" s="98">
        <v>0</v>
      </c>
      <c r="S379" s="98">
        <v>0</v>
      </c>
      <c r="T379" s="98">
        <v>493.64507040686732</v>
      </c>
      <c r="U379" s="98">
        <v>547.94649403468782</v>
      </c>
      <c r="V379" s="98">
        <v>489.63363385222596</v>
      </c>
      <c r="W379" s="98">
        <v>584.55656935585944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340.45662047486604</v>
      </c>
      <c r="N380" s="98">
        <v>370.7452450781015</v>
      </c>
      <c r="O380" s="98">
        <v>434.66353427530294</v>
      </c>
      <c r="P380" s="98">
        <v>0</v>
      </c>
      <c r="Q380" s="98">
        <v>0</v>
      </c>
      <c r="R380" s="98">
        <v>0</v>
      </c>
      <c r="S380" s="98">
        <v>0</v>
      </c>
      <c r="T380" s="98">
        <v>726.3339134248339</v>
      </c>
      <c r="U380" s="98">
        <v>896.80857004502161</v>
      </c>
      <c r="V380" s="98">
        <v>801.82906959428669</v>
      </c>
      <c r="W380" s="98">
        <v>978.61293658419584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295.62383636650367</v>
      </c>
      <c r="D381" s="122">
        <v>264.80626727683324</v>
      </c>
      <c r="E381" s="122">
        <v>289.82583370456388</v>
      </c>
      <c r="F381" s="122">
        <v>307.37425531649336</v>
      </c>
      <c r="G381" s="122">
        <v>302.28741418694403</v>
      </c>
      <c r="H381" s="122">
        <v>271.82451197340043</v>
      </c>
      <c r="I381" s="122">
        <v>303.54288863473084</v>
      </c>
      <c r="J381" s="122">
        <v>259.45039143029385</v>
      </c>
      <c r="K381" s="122">
        <v>238.23016282361328</v>
      </c>
      <c r="L381" s="122">
        <v>0</v>
      </c>
      <c r="M381" s="122">
        <v>237.5871914635722</v>
      </c>
      <c r="N381" s="122">
        <v>244.95327143675601</v>
      </c>
      <c r="O381" s="122">
        <v>237.81781403768821</v>
      </c>
      <c r="P381" s="122">
        <v>273.99149304463833</v>
      </c>
      <c r="Q381" s="122">
        <v>289.21274499969138</v>
      </c>
      <c r="R381" s="122">
        <v>293.56349508335688</v>
      </c>
      <c r="S381" s="122">
        <v>346.41632786037184</v>
      </c>
      <c r="T381" s="122">
        <v>333.72213793187609</v>
      </c>
      <c r="U381" s="122">
        <v>351.07731409069248</v>
      </c>
      <c r="V381" s="122">
        <v>365.54229167842482</v>
      </c>
      <c r="W381" s="122">
        <v>436.33215319138941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391.1866927844577</v>
      </c>
      <c r="D382" s="98">
        <v>350.96032783406412</v>
      </c>
      <c r="E382" s="98">
        <v>341.21306356835328</v>
      </c>
      <c r="F382" s="98">
        <v>367.04430476857311</v>
      </c>
      <c r="G382" s="98">
        <v>387.05890129574829</v>
      </c>
      <c r="H382" s="98">
        <v>354.26191576853597</v>
      </c>
      <c r="I382" s="98">
        <v>359.95029368085295</v>
      </c>
      <c r="J382" s="98">
        <v>342.7547805553732</v>
      </c>
      <c r="K382" s="98">
        <v>319.79270738600599</v>
      </c>
      <c r="L382" s="98">
        <v>0</v>
      </c>
      <c r="M382" s="98">
        <v>303.07116497642778</v>
      </c>
      <c r="N382" s="98">
        <v>310.95882227684882</v>
      </c>
      <c r="O382" s="98">
        <v>313.00626859214015</v>
      </c>
      <c r="P382" s="98">
        <v>347.80038206048806</v>
      </c>
      <c r="Q382" s="98">
        <v>377.78022701705146</v>
      </c>
      <c r="R382" s="98">
        <v>429.88427874150881</v>
      </c>
      <c r="S382" s="98">
        <v>482.23025300044139</v>
      </c>
      <c r="T382" s="98">
        <v>278.55568865075321</v>
      </c>
      <c r="U382" s="98">
        <v>568.94119359983029</v>
      </c>
      <c r="V382" s="98">
        <v>355.71106930308167</v>
      </c>
      <c r="W382" s="98">
        <v>719.18092320063636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287.75870101696574</v>
      </c>
      <c r="D383" s="33">
        <v>259.07297029044656</v>
      </c>
      <c r="E383" s="33">
        <v>287.88253919181147</v>
      </c>
      <c r="F383" s="33">
        <v>303.54181472166107</v>
      </c>
      <c r="G383" s="33">
        <v>295.68243290421168</v>
      </c>
      <c r="H383" s="33">
        <v>264.81292616012496</v>
      </c>
      <c r="I383" s="33">
        <v>298.81746618033935</v>
      </c>
      <c r="J383" s="33">
        <v>251.15156708671381</v>
      </c>
      <c r="K383" s="33">
        <v>233.05721256031646</v>
      </c>
      <c r="L383" s="33">
        <v>0</v>
      </c>
      <c r="M383" s="33">
        <v>234.54158586146619</v>
      </c>
      <c r="N383" s="33">
        <v>242.23610618392937</v>
      </c>
      <c r="O383" s="33">
        <v>234.93667424635569</v>
      </c>
      <c r="P383" s="33">
        <v>272.47422075041231</v>
      </c>
      <c r="Q383" s="33">
        <v>286.07563603032986</v>
      </c>
      <c r="R383" s="33">
        <v>290.08583579724336</v>
      </c>
      <c r="S383" s="33">
        <v>344.75186666852704</v>
      </c>
      <c r="T383" s="33">
        <v>333.83014025401326</v>
      </c>
      <c r="U383" s="33">
        <v>342.50430476640469</v>
      </c>
      <c r="V383" s="33">
        <v>365.83663965373455</v>
      </c>
      <c r="W383" s="33">
        <v>421.59165754430285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10973.665567753707</v>
      </c>
      <c r="D385" s="117">
        <f t="shared" si="211"/>
        <v>9721.3553410304248</v>
      </c>
      <c r="E385" s="117">
        <f t="shared" si="211"/>
        <v>8433.9153843093263</v>
      </c>
      <c r="F385" s="117">
        <f t="shared" si="211"/>
        <v>7819.5657618032164</v>
      </c>
      <c r="G385" s="117">
        <f t="shared" si="211"/>
        <v>7724.5014211199941</v>
      </c>
      <c r="H385" s="117">
        <f t="shared" si="211"/>
        <v>6745.9950564229866</v>
      </c>
      <c r="I385" s="117">
        <f t="shared" si="211"/>
        <v>6093.3572364735901</v>
      </c>
      <c r="J385" s="117">
        <f t="shared" si="211"/>
        <v>5893.101698458554</v>
      </c>
      <c r="K385" s="117">
        <f t="shared" si="211"/>
        <v>6404.984185984431</v>
      </c>
      <c r="L385" s="117">
        <f t="shared" si="211"/>
        <v>0</v>
      </c>
      <c r="M385" s="117">
        <f t="shared" si="211"/>
        <v>7361.5395958850659</v>
      </c>
      <c r="N385" s="117">
        <f t="shared" si="211"/>
        <v>7820.7509351019326</v>
      </c>
      <c r="O385" s="117">
        <f t="shared" si="211"/>
        <v>7804.5511945262006</v>
      </c>
      <c r="P385" s="117">
        <f t="shared" si="211"/>
        <v>6597.19213232519</v>
      </c>
      <c r="Q385" s="117">
        <f t="shared" si="211"/>
        <v>6982.8203783694571</v>
      </c>
      <c r="R385" s="117">
        <f t="shared" ref="R385:V385" si="212">R386+R389+R391+R400</f>
        <v>6949.0936564609783</v>
      </c>
      <c r="S385" s="117">
        <f t="shared" si="212"/>
        <v>7086.123250849083</v>
      </c>
      <c r="T385" s="117">
        <f t="shared" si="212"/>
        <v>6698.3525744124927</v>
      </c>
      <c r="U385" s="117">
        <f t="shared" si="212"/>
        <v>6601.9798913461973</v>
      </c>
      <c r="V385" s="117">
        <f t="shared" si="212"/>
        <v>6612.2511909686564</v>
      </c>
      <c r="W385" s="117">
        <f t="shared" ref="W385" si="213">W386+W389+W391+W400</f>
        <v>6614.8244458970876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10034.648454668559</v>
      </c>
      <c r="D386" s="122">
        <f t="shared" si="214"/>
        <v>8841.943647079217</v>
      </c>
      <c r="E386" s="122">
        <f t="shared" si="214"/>
        <v>7572.0723717835235</v>
      </c>
      <c r="F386" s="122">
        <f t="shared" si="214"/>
        <v>6954.6203844820111</v>
      </c>
      <c r="G386" s="122">
        <f t="shared" si="214"/>
        <v>6826.2913890776117</v>
      </c>
      <c r="H386" s="122">
        <f t="shared" si="214"/>
        <v>5875.9096709617488</v>
      </c>
      <c r="I386" s="122">
        <f t="shared" si="214"/>
        <v>5140.3796832983626</v>
      </c>
      <c r="J386" s="122">
        <f t="shared" si="214"/>
        <v>5021.174241989208</v>
      </c>
      <c r="K386" s="122">
        <f t="shared" si="214"/>
        <v>5494.4921411400092</v>
      </c>
      <c r="L386" s="122">
        <f t="shared" si="214"/>
        <v>0</v>
      </c>
      <c r="M386" s="122">
        <f t="shared" si="214"/>
        <v>6690.1179868473237</v>
      </c>
      <c r="N386" s="122">
        <f t="shared" si="214"/>
        <v>7016.8692967811867</v>
      </c>
      <c r="O386" s="122">
        <f t="shared" si="214"/>
        <v>6969.5763907748415</v>
      </c>
      <c r="P386" s="122">
        <f t="shared" si="214"/>
        <v>5484.737196665812</v>
      </c>
      <c r="Q386" s="122">
        <f t="shared" si="214"/>
        <v>5876.7682410144662</v>
      </c>
      <c r="R386" s="122">
        <f t="shared" ref="R386:V386" si="215">SUM(R387:R388)</f>
        <v>5878.7487426530579</v>
      </c>
      <c r="S386" s="122">
        <f t="shared" si="215"/>
        <v>5886.3629193308534</v>
      </c>
      <c r="T386" s="122">
        <f t="shared" si="215"/>
        <v>5199.2185753809499</v>
      </c>
      <c r="U386" s="122">
        <f t="shared" si="215"/>
        <v>4952.8085574935949</v>
      </c>
      <c r="V386" s="122">
        <f t="shared" si="215"/>
        <v>5033.8605368576063</v>
      </c>
      <c r="W386" s="122">
        <f t="shared" ref="W386" si="216">SUM(W387:W388)</f>
        <v>4844.9529336006417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9986.4819950542169</v>
      </c>
      <c r="D387" s="98">
        <v>8800.4759242103828</v>
      </c>
      <c r="E387" s="98">
        <v>7537.1555924741524</v>
      </c>
      <c r="F387" s="98">
        <v>6923.1187191551762</v>
      </c>
      <c r="G387" s="98">
        <v>6795.9101520316244</v>
      </c>
      <c r="H387" s="98">
        <v>5850.3270979147246</v>
      </c>
      <c r="I387" s="98">
        <v>5118.4006139697367</v>
      </c>
      <c r="J387" s="98">
        <v>5000.0142729420422</v>
      </c>
      <c r="K387" s="98">
        <v>5471.6289602599645</v>
      </c>
      <c r="L387" s="98">
        <v>0</v>
      </c>
      <c r="M387" s="98">
        <v>6663.8055101647133</v>
      </c>
      <c r="N387" s="98">
        <v>6989.8018582326586</v>
      </c>
      <c r="O387" s="98">
        <v>6942.6305182919605</v>
      </c>
      <c r="P387" s="98">
        <v>5463.3784409319351</v>
      </c>
      <c r="Q387" s="98">
        <v>5854.6760754848337</v>
      </c>
      <c r="R387" s="98">
        <v>5856.8767858745732</v>
      </c>
      <c r="S387" s="98">
        <v>5864.3600688775332</v>
      </c>
      <c r="T387" s="98">
        <v>5179.1246106339286</v>
      </c>
      <c r="U387" s="98">
        <v>4933.8834477693417</v>
      </c>
      <c r="V387" s="98">
        <v>5014.6857412473128</v>
      </c>
      <c r="W387" s="98">
        <v>4827.0468647825346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48.166459614342067</v>
      </c>
      <c r="D388" s="98">
        <v>41.467722868834379</v>
      </c>
      <c r="E388" s="98">
        <v>34.916779309370746</v>
      </c>
      <c r="F388" s="98">
        <v>31.501665326834633</v>
      </c>
      <c r="G388" s="98">
        <v>30.381237045987433</v>
      </c>
      <c r="H388" s="98">
        <v>25.582573047024177</v>
      </c>
      <c r="I388" s="98">
        <v>21.979069328625481</v>
      </c>
      <c r="J388" s="98">
        <v>21.159969047165657</v>
      </c>
      <c r="K388" s="98">
        <v>22.863180880044847</v>
      </c>
      <c r="L388" s="98">
        <v>0</v>
      </c>
      <c r="M388" s="98">
        <v>26.312476682610527</v>
      </c>
      <c r="N388" s="98">
        <v>27.067438548528536</v>
      </c>
      <c r="O388" s="98">
        <v>26.94587248288126</v>
      </c>
      <c r="P388" s="98">
        <v>21.358755733877089</v>
      </c>
      <c r="Q388" s="98">
        <v>22.092165529632158</v>
      </c>
      <c r="R388" s="98">
        <v>21.871956778485082</v>
      </c>
      <c r="S388" s="98">
        <v>22.002850453320089</v>
      </c>
      <c r="T388" s="98">
        <v>20.093964747021158</v>
      </c>
      <c r="U388" s="98">
        <v>18.92510972425281</v>
      </c>
      <c r="V388" s="98">
        <v>19.174795610293458</v>
      </c>
      <c r="W388" s="98">
        <v>17.906068818107219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13.208987215501324</v>
      </c>
      <c r="D389" s="122">
        <f t="shared" si="217"/>
        <v>22.086625490334008</v>
      </c>
      <c r="E389" s="122">
        <f t="shared" si="217"/>
        <v>32.003933734021523</v>
      </c>
      <c r="F389" s="122">
        <f t="shared" si="217"/>
        <v>29.741302774937491</v>
      </c>
      <c r="G389" s="122">
        <f t="shared" si="217"/>
        <v>35.19662985490551</v>
      </c>
      <c r="H389" s="122">
        <f t="shared" si="217"/>
        <v>29.080715349775272</v>
      </c>
      <c r="I389" s="122">
        <f t="shared" si="217"/>
        <v>46.135504458340399</v>
      </c>
      <c r="J389" s="122">
        <f t="shared" si="217"/>
        <v>36.406305897875789</v>
      </c>
      <c r="K389" s="122">
        <f t="shared" si="217"/>
        <v>53.261250547944591</v>
      </c>
      <c r="L389" s="122">
        <f t="shared" si="217"/>
        <v>0</v>
      </c>
      <c r="M389" s="122">
        <f t="shared" si="217"/>
        <v>16.086524542202657</v>
      </c>
      <c r="N389" s="122">
        <f t="shared" si="217"/>
        <v>78.792924551225525</v>
      </c>
      <c r="O389" s="122">
        <f t="shared" si="217"/>
        <v>42.189376081437388</v>
      </c>
      <c r="P389" s="122">
        <f t="shared" si="217"/>
        <v>37.247662703800081</v>
      </c>
      <c r="Q389" s="122">
        <f t="shared" si="217"/>
        <v>87.721105303449093</v>
      </c>
      <c r="R389" s="122">
        <f t="shared" si="217"/>
        <v>79.847435438939115</v>
      </c>
      <c r="S389" s="122">
        <f t="shared" si="217"/>
        <v>59.54324141071509</v>
      </c>
      <c r="T389" s="122">
        <f t="shared" si="217"/>
        <v>93.832400734351808</v>
      </c>
      <c r="U389" s="122">
        <f t="shared" si="217"/>
        <v>58.893917473968415</v>
      </c>
      <c r="V389" s="122">
        <f t="shared" si="217"/>
        <v>56.47904098380949</v>
      </c>
      <c r="W389" s="122">
        <f t="shared" si="217"/>
        <v>27.842738730020013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13.208987215501324</v>
      </c>
      <c r="D390" s="98">
        <f>RES_hhdet_in_tesh!D129</f>
        <v>22.086625490334008</v>
      </c>
      <c r="E390" s="98">
        <f>RES_hhdet_in_tesh!E129</f>
        <v>32.003933734021523</v>
      </c>
      <c r="F390" s="98">
        <f>RES_hhdet_in_tesh!F129</f>
        <v>29.741302774937491</v>
      </c>
      <c r="G390" s="98">
        <f>RES_hhdet_in_tesh!G129</f>
        <v>35.19662985490551</v>
      </c>
      <c r="H390" s="98">
        <f>RES_hhdet_in_tesh!H129</f>
        <v>29.080715349775272</v>
      </c>
      <c r="I390" s="98">
        <f>RES_hhdet_in_tesh!I129</f>
        <v>46.135504458340399</v>
      </c>
      <c r="J390" s="98">
        <f>RES_hhdet_in_tesh!J129</f>
        <v>36.406305897875789</v>
      </c>
      <c r="K390" s="98">
        <f>RES_hhdet_in_tesh!K129</f>
        <v>53.261250547944591</v>
      </c>
      <c r="L390" s="98">
        <f>RES_hhdet_in_tesh!L129</f>
        <v>0</v>
      </c>
      <c r="M390" s="98">
        <f>RES_hhdet_in_tesh!M129</f>
        <v>16.086524542202657</v>
      </c>
      <c r="N390" s="98">
        <f>RES_hhdet_in_tesh!N129</f>
        <v>78.792924551225525</v>
      </c>
      <c r="O390" s="98">
        <f>RES_hhdet_in_tesh!O129</f>
        <v>42.189376081437388</v>
      </c>
      <c r="P390" s="98">
        <f>RES_hhdet_in_tesh!P129</f>
        <v>37.247662703800081</v>
      </c>
      <c r="Q390" s="98">
        <f>RES_hhdet_in_tesh!Q129</f>
        <v>87.721105303449093</v>
      </c>
      <c r="R390" s="98">
        <f>RES_hhdet_in_tesh!R129</f>
        <v>79.847435438939115</v>
      </c>
      <c r="S390" s="98">
        <f>RES_hhdet_in_tesh!S129</f>
        <v>59.54324141071509</v>
      </c>
      <c r="T390" s="98">
        <f>RES_hhdet_in_tesh!T129</f>
        <v>93.832400734351808</v>
      </c>
      <c r="U390" s="98">
        <f>RES_hhdet_in_tesh!U129</f>
        <v>58.893917473968415</v>
      </c>
      <c r="V390" s="98">
        <f>RES_hhdet_in_tesh!V129</f>
        <v>56.47904098380949</v>
      </c>
      <c r="W390" s="98">
        <f>RES_hhdet_in_tesh!W129</f>
        <v>27.842738730020013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708.52854439287069</v>
      </c>
      <c r="D391" s="122">
        <v>661.59034444193401</v>
      </c>
      <c r="E391" s="122">
        <v>613.34204436153891</v>
      </c>
      <c r="F391" s="122">
        <v>606.65416546695485</v>
      </c>
      <c r="G391" s="122">
        <v>638.85396696366502</v>
      </c>
      <c r="H391" s="122">
        <v>639.49041853626215</v>
      </c>
      <c r="I391" s="122">
        <v>680.84585839523993</v>
      </c>
      <c r="J391" s="122">
        <v>643.18519794798704</v>
      </c>
      <c r="K391" s="122">
        <v>678.64024684565607</v>
      </c>
      <c r="L391" s="122">
        <v>0</v>
      </c>
      <c r="M391" s="122">
        <v>475.27558248518375</v>
      </c>
      <c r="N391" s="122">
        <v>538.37817295113268</v>
      </c>
      <c r="O391" s="122">
        <v>610.40105398825949</v>
      </c>
      <c r="P391" s="122">
        <v>862.32513860145468</v>
      </c>
      <c r="Q391" s="122">
        <v>792.51537398690391</v>
      </c>
      <c r="R391" s="122">
        <v>757.80630796033881</v>
      </c>
      <c r="S391" s="122">
        <v>859.7378056510446</v>
      </c>
      <c r="T391" s="122">
        <v>1129.2776919410853</v>
      </c>
      <c r="U391" s="122">
        <v>1300.1451886630573</v>
      </c>
      <c r="V391" s="122">
        <v>1212.9162194247665</v>
      </c>
      <c r="W391" s="122">
        <v>1375.4804215832078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719.37972201062325</v>
      </c>
      <c r="D392" s="98">
        <v>663.13746470432295</v>
      </c>
      <c r="E392" s="98">
        <v>612.02517541463271</v>
      </c>
      <c r="F392" s="98">
        <v>605.86575876004588</v>
      </c>
      <c r="G392" s="98">
        <v>640.50601210352499</v>
      </c>
      <c r="H392" s="98">
        <v>640.31912890678507</v>
      </c>
      <c r="I392" s="98">
        <v>680.37946585631141</v>
      </c>
      <c r="J392" s="98">
        <v>644.61884182557333</v>
      </c>
      <c r="K392" s="98">
        <v>700.67591087992423</v>
      </c>
      <c r="L392" s="98">
        <v>0</v>
      </c>
      <c r="M392" s="98">
        <v>471.03154332854177</v>
      </c>
      <c r="N392" s="98">
        <v>536.87302520086746</v>
      </c>
      <c r="O392" s="98">
        <v>600.24195707938361</v>
      </c>
      <c r="P392" s="98">
        <v>862.31517410759943</v>
      </c>
      <c r="Q392" s="98">
        <v>792.51537398690391</v>
      </c>
      <c r="R392" s="98">
        <v>757.80630796033881</v>
      </c>
      <c r="S392" s="98">
        <v>859.7378056510446</v>
      </c>
      <c r="T392" s="98">
        <v>1155.4641311313324</v>
      </c>
      <c r="U392" s="98">
        <v>1319.8770061493308</v>
      </c>
      <c r="V392" s="98">
        <v>1366.2632614081706</v>
      </c>
      <c r="W392" s="98">
        <v>1151.1252938124933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470.962569743355</v>
      </c>
      <c r="N393" s="98">
        <v>0</v>
      </c>
      <c r="O393" s="98">
        <v>0</v>
      </c>
      <c r="P393" s="98">
        <v>864.36918690664993</v>
      </c>
      <c r="Q393" s="98">
        <v>0</v>
      </c>
      <c r="R393" s="98">
        <v>0</v>
      </c>
      <c r="S393" s="98">
        <v>0</v>
      </c>
      <c r="T393" s="98">
        <v>1157.6483334773231</v>
      </c>
      <c r="U393" s="98">
        <v>1323.2050528568645</v>
      </c>
      <c r="V393" s="98">
        <v>1372.050452394072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147.82785676067076</v>
      </c>
      <c r="N394" s="101">
        <v>0</v>
      </c>
      <c r="O394" s="101">
        <v>0</v>
      </c>
      <c r="P394" s="101">
        <v>283.66505609281182</v>
      </c>
      <c r="Q394" s="101">
        <v>0</v>
      </c>
      <c r="R394" s="101">
        <v>0</v>
      </c>
      <c r="S394" s="101">
        <v>0</v>
      </c>
      <c r="T394" s="101">
        <v>368.83632343633786</v>
      </c>
      <c r="U394" s="101">
        <v>394.13474374035087</v>
      </c>
      <c r="V394" s="101">
        <v>420.36968121103922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323.13471298268433</v>
      </c>
      <c r="N395" s="104">
        <v>0</v>
      </c>
      <c r="O395" s="104">
        <v>0</v>
      </c>
      <c r="P395" s="104">
        <v>580.70413081383833</v>
      </c>
      <c r="Q395" s="104">
        <v>0</v>
      </c>
      <c r="R395" s="104">
        <v>0</v>
      </c>
      <c r="S395" s="104">
        <v>0</v>
      </c>
      <c r="T395" s="104">
        <v>788.81201004098511</v>
      </c>
      <c r="U395" s="104">
        <v>929.07030911651361</v>
      </c>
      <c r="V395" s="104">
        <v>951.68077118303279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600.76119387391702</v>
      </c>
      <c r="D396" s="101">
        <v>615.71313070135079</v>
      </c>
      <c r="E396" s="101">
        <v>637.65970168069646</v>
      </c>
      <c r="F396" s="101">
        <v>618.44949014861959</v>
      </c>
      <c r="G396" s="101">
        <v>619.06455253380886</v>
      </c>
      <c r="H396" s="101">
        <v>629.87090393842641</v>
      </c>
      <c r="I396" s="101">
        <v>687.91892234652312</v>
      </c>
      <c r="J396" s="101">
        <v>629.0414050681743</v>
      </c>
      <c r="K396" s="101">
        <v>496.96252131841135</v>
      </c>
      <c r="L396" s="101">
        <v>0</v>
      </c>
      <c r="M396" s="101">
        <v>496.08191168394933</v>
      </c>
      <c r="N396" s="101">
        <v>553.98357814351016</v>
      </c>
      <c r="O396" s="101">
        <v>683.7409511635326</v>
      </c>
      <c r="P396" s="101">
        <v>698.79410191093859</v>
      </c>
      <c r="Q396" s="101">
        <v>0</v>
      </c>
      <c r="R396" s="101">
        <v>0</v>
      </c>
      <c r="S396" s="101">
        <v>0</v>
      </c>
      <c r="T396" s="101">
        <v>1053.99096655939</v>
      </c>
      <c r="U396" s="101">
        <v>1272.6149202500944</v>
      </c>
      <c r="V396" s="101">
        <v>1144.2695750822022</v>
      </c>
      <c r="W396" s="101">
        <v>1395.8605079465567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496.139225671107</v>
      </c>
      <c r="N397" s="104">
        <v>553.48599707173912</v>
      </c>
      <c r="O397" s="104">
        <v>682.58442215091975</v>
      </c>
      <c r="P397" s="104">
        <v>0</v>
      </c>
      <c r="Q397" s="104">
        <v>0</v>
      </c>
      <c r="R397" s="104">
        <v>0</v>
      </c>
      <c r="S397" s="104">
        <v>0</v>
      </c>
      <c r="T397" s="104">
        <v>1062.23930093341</v>
      </c>
      <c r="U397" s="104">
        <v>1275.4093957398511</v>
      </c>
      <c r="V397" s="104">
        <v>1144.7008556645912</v>
      </c>
      <c r="W397" s="104">
        <v>1392.2429560530452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155.68260519624087</v>
      </c>
      <c r="N398" s="98">
        <v>182.74075199363759</v>
      </c>
      <c r="O398" s="98">
        <v>247.9208878756167</v>
      </c>
      <c r="P398" s="98">
        <v>0</v>
      </c>
      <c r="Q398" s="98">
        <v>0</v>
      </c>
      <c r="R398" s="98">
        <v>0</v>
      </c>
      <c r="S398" s="98">
        <v>0</v>
      </c>
      <c r="T398" s="98">
        <v>335.90538750857633</v>
      </c>
      <c r="U398" s="98">
        <v>378.60082569482961</v>
      </c>
      <c r="V398" s="98">
        <v>342.87178607030444</v>
      </c>
      <c r="W398" s="98">
        <v>413.63001946884913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340.45662047486604</v>
      </c>
      <c r="N399" s="98">
        <v>370.7452450781015</v>
      </c>
      <c r="O399" s="98">
        <v>434.66353427530294</v>
      </c>
      <c r="P399" s="98">
        <v>0</v>
      </c>
      <c r="Q399" s="98">
        <v>0</v>
      </c>
      <c r="R399" s="98">
        <v>0</v>
      </c>
      <c r="S399" s="98">
        <v>0</v>
      </c>
      <c r="T399" s="98">
        <v>726.3339134248339</v>
      </c>
      <c r="U399" s="98">
        <v>896.80857004502161</v>
      </c>
      <c r="V399" s="98">
        <v>801.82906959428669</v>
      </c>
      <c r="W399" s="98">
        <v>978.61293658419584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217.27958147677685</v>
      </c>
      <c r="D400" s="122">
        <v>195.73472401893954</v>
      </c>
      <c r="E400" s="122">
        <v>216.49703443024276</v>
      </c>
      <c r="F400" s="122">
        <v>228.54990907931406</v>
      </c>
      <c r="G400" s="122">
        <v>224.15943522381178</v>
      </c>
      <c r="H400" s="122">
        <v>201.51425157520055</v>
      </c>
      <c r="I400" s="122">
        <v>225.99619032164696</v>
      </c>
      <c r="J400" s="122">
        <v>192.33595262348311</v>
      </c>
      <c r="K400" s="122">
        <v>178.5905474508204</v>
      </c>
      <c r="L400" s="122">
        <v>0</v>
      </c>
      <c r="M400" s="122">
        <v>180.05950201035586</v>
      </c>
      <c r="N400" s="122">
        <v>186.71054081838702</v>
      </c>
      <c r="O400" s="122">
        <v>182.38437368166274</v>
      </c>
      <c r="P400" s="122">
        <v>212.88213435412288</v>
      </c>
      <c r="Q400" s="122">
        <v>225.8156580646384</v>
      </c>
      <c r="R400" s="122">
        <v>232.69117040864217</v>
      </c>
      <c r="S400" s="122">
        <v>280.47928445646977</v>
      </c>
      <c r="T400" s="122">
        <v>276.02390635610567</v>
      </c>
      <c r="U400" s="122">
        <v>290.13222771557702</v>
      </c>
      <c r="V400" s="122">
        <v>308.99539370247379</v>
      </c>
      <c r="W400" s="122">
        <v>366.54835198321825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230.60720792213513</v>
      </c>
      <c r="D401" s="98">
        <v>207.06223797133038</v>
      </c>
      <c r="E401" s="98">
        <v>201.47321767269545</v>
      </c>
      <c r="F401" s="98">
        <v>216.89922415291349</v>
      </c>
      <c r="G401" s="98">
        <v>228.90724606386956</v>
      </c>
      <c r="H401" s="98">
        <v>209.67446567029245</v>
      </c>
      <c r="I401" s="98">
        <v>213.20475245669448</v>
      </c>
      <c r="J401" s="98">
        <v>203.17108120770797</v>
      </c>
      <c r="K401" s="98">
        <v>189.69608922639662</v>
      </c>
      <c r="L401" s="98">
        <v>0</v>
      </c>
      <c r="M401" s="98">
        <v>179.96694251673603</v>
      </c>
      <c r="N401" s="98">
        <v>184.65071890993732</v>
      </c>
      <c r="O401" s="98">
        <v>185.86651472264285</v>
      </c>
      <c r="P401" s="98">
        <v>206.52763640660768</v>
      </c>
      <c r="Q401" s="98">
        <v>224.32999327014548</v>
      </c>
      <c r="R401" s="98">
        <v>255.86504231273042</v>
      </c>
      <c r="S401" s="98">
        <v>288.11272817747624</v>
      </c>
      <c r="T401" s="98">
        <v>167.16121362204152</v>
      </c>
      <c r="U401" s="98">
        <v>342.97771160346866</v>
      </c>
      <c r="V401" s="98">
        <v>215.34098026079459</v>
      </c>
      <c r="W401" s="98">
        <v>437.07481604452778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216.18267427025336</v>
      </c>
      <c r="D402" s="33">
        <v>194.98091159052416</v>
      </c>
      <c r="E402" s="33">
        <v>217.06518532576538</v>
      </c>
      <c r="F402" s="33">
        <v>229.29820002727777</v>
      </c>
      <c r="G402" s="33">
        <v>223.78950893371044</v>
      </c>
      <c r="H402" s="33">
        <v>200.820197192743</v>
      </c>
      <c r="I402" s="33">
        <v>227.06776855967397</v>
      </c>
      <c r="J402" s="33">
        <v>191.25655176831839</v>
      </c>
      <c r="K402" s="33">
        <v>177.8861994494155</v>
      </c>
      <c r="L402" s="33">
        <v>0</v>
      </c>
      <c r="M402" s="33">
        <v>180.06380687606841</v>
      </c>
      <c r="N402" s="33">
        <v>186.795334846244</v>
      </c>
      <c r="O402" s="33">
        <v>182.25094182471543</v>
      </c>
      <c r="P402" s="33">
        <v>213.01276230162404</v>
      </c>
      <c r="Q402" s="33">
        <v>225.86828112951619</v>
      </c>
      <c r="R402" s="33">
        <v>232.09998520078307</v>
      </c>
      <c r="S402" s="33">
        <v>280.38573314484512</v>
      </c>
      <c r="T402" s="33">
        <v>276.23703269942837</v>
      </c>
      <c r="U402" s="33">
        <v>288.05274199661278</v>
      </c>
      <c r="V402" s="33">
        <v>311.79941805701503</v>
      </c>
      <c r="W402" s="33">
        <v>362.87290719883345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6.7574686766423877</v>
      </c>
      <c r="D404" s="117">
        <f t="shared" si="218"/>
        <v>4.9743754755327778</v>
      </c>
      <c r="E404" s="117">
        <f t="shared" si="218"/>
        <v>2.8243614849115182</v>
      </c>
      <c r="F404" s="117">
        <f t="shared" si="218"/>
        <v>5.0319350455733858</v>
      </c>
      <c r="G404" s="117">
        <f t="shared" si="218"/>
        <v>6.3554475910592387</v>
      </c>
      <c r="H404" s="117">
        <f t="shared" si="218"/>
        <v>6.3080792560580941</v>
      </c>
      <c r="I404" s="117">
        <f t="shared" si="218"/>
        <v>6.3203415742500946</v>
      </c>
      <c r="J404" s="117">
        <f t="shared" si="218"/>
        <v>7.0537691758849448</v>
      </c>
      <c r="K404" s="117">
        <f t="shared" si="218"/>
        <v>4.332532788329881</v>
      </c>
      <c r="L404" s="117">
        <f t="shared" si="218"/>
        <v>0</v>
      </c>
      <c r="M404" s="117">
        <f t="shared" si="218"/>
        <v>3.0596523041112564</v>
      </c>
      <c r="N404" s="117">
        <f t="shared" si="218"/>
        <v>2.7928684462845279</v>
      </c>
      <c r="O404" s="117">
        <f t="shared" si="218"/>
        <v>2.6240209799703664</v>
      </c>
      <c r="P404" s="117">
        <f t="shared" si="218"/>
        <v>1.5914009257690338</v>
      </c>
      <c r="Q404" s="117">
        <f t="shared" si="218"/>
        <v>2.9356860524517554</v>
      </c>
      <c r="R404" s="117">
        <f t="shared" ref="R404:V404" si="219">R405+R408+R410+R419</f>
        <v>2.4292271119484097</v>
      </c>
      <c r="S404" s="117">
        <f t="shared" si="219"/>
        <v>1.3262504993449129</v>
      </c>
      <c r="T404" s="117">
        <f t="shared" si="219"/>
        <v>0.1236381627359314</v>
      </c>
      <c r="U404" s="117">
        <f t="shared" si="219"/>
        <v>4.893114251886951</v>
      </c>
      <c r="V404" s="117">
        <f t="shared" si="219"/>
        <v>2.3489339099676756</v>
      </c>
      <c r="W404" s="117">
        <f t="shared" ref="W404" si="220">W405+W408+W410+W419</f>
        <v>8.0921671345453969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6.7574686766423877</v>
      </c>
      <c r="D419" s="122">
        <v>4.9743754755327778</v>
      </c>
      <c r="E419" s="122">
        <v>2.8243614849115182</v>
      </c>
      <c r="F419" s="122">
        <v>5.0319350455733858</v>
      </c>
      <c r="G419" s="122">
        <v>6.3554475910592387</v>
      </c>
      <c r="H419" s="122">
        <v>6.3080792560580941</v>
      </c>
      <c r="I419" s="122">
        <v>6.3203415742500946</v>
      </c>
      <c r="J419" s="122">
        <v>7.0537691758849448</v>
      </c>
      <c r="K419" s="122">
        <v>4.332532788329881</v>
      </c>
      <c r="L419" s="122">
        <v>0</v>
      </c>
      <c r="M419" s="122">
        <v>3.0596523041112564</v>
      </c>
      <c r="N419" s="122">
        <v>2.7928684462845279</v>
      </c>
      <c r="O419" s="122">
        <v>2.6240209799703664</v>
      </c>
      <c r="P419" s="122">
        <v>1.5914009257690338</v>
      </c>
      <c r="Q419" s="122">
        <v>2.9356860524517554</v>
      </c>
      <c r="R419" s="122">
        <v>2.4292271119484097</v>
      </c>
      <c r="S419" s="122">
        <v>1.3262504993449129</v>
      </c>
      <c r="T419" s="122">
        <v>0.1236381627359314</v>
      </c>
      <c r="U419" s="122">
        <v>4.893114251886951</v>
      </c>
      <c r="V419" s="122">
        <v>2.3489339099676756</v>
      </c>
      <c r="W419" s="122">
        <v>8.0921671345453969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88.861969132917409</v>
      </c>
      <c r="D420" s="98">
        <v>79.724148070786015</v>
      </c>
      <c r="E420" s="98">
        <v>77.509959520187138</v>
      </c>
      <c r="F420" s="98">
        <v>83.377784271229103</v>
      </c>
      <c r="G420" s="98">
        <v>87.924300018342208</v>
      </c>
      <c r="H420" s="98">
        <v>80.474136785980647</v>
      </c>
      <c r="I420" s="98">
        <v>81.766308712542553</v>
      </c>
      <c r="J420" s="98">
        <v>77.860175950958578</v>
      </c>
      <c r="K420" s="98">
        <v>72.644111409805134</v>
      </c>
      <c r="L420" s="98">
        <v>0</v>
      </c>
      <c r="M420" s="98">
        <v>68.84564583604535</v>
      </c>
      <c r="N420" s="98">
        <v>70.637406068408993</v>
      </c>
      <c r="O420" s="98">
        <v>71.102503973390569</v>
      </c>
      <c r="P420" s="98">
        <v>79.006334788860485</v>
      </c>
      <c r="Q420" s="98">
        <v>85.816556369193421</v>
      </c>
      <c r="R420" s="98">
        <v>97.652512758921134</v>
      </c>
      <c r="S420" s="98">
        <v>109.54342427158028</v>
      </c>
      <c r="T420" s="98">
        <v>63.276710233905099</v>
      </c>
      <c r="U420" s="98">
        <v>129.24068153813747</v>
      </c>
      <c r="V420" s="98">
        <v>80.803326502888041</v>
      </c>
      <c r="W420" s="98">
        <v>163.36913851425658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180.81754471216135</v>
      </c>
      <c r="D423" s="118">
        <f t="shared" si="225"/>
        <v>159.3834690662149</v>
      </c>
      <c r="E423" s="118">
        <f t="shared" si="225"/>
        <v>137.64723530098829</v>
      </c>
      <c r="F423" s="118">
        <f t="shared" si="225"/>
        <v>127.24736318156395</v>
      </c>
      <c r="G423" s="118">
        <f t="shared" si="225"/>
        <v>125.2687005143802</v>
      </c>
      <c r="H423" s="118">
        <f t="shared" si="225"/>
        <v>109.05221573560098</v>
      </c>
      <c r="I423" s="118">
        <f t="shared" si="225"/>
        <v>97.765120867237115</v>
      </c>
      <c r="J423" s="118">
        <f t="shared" si="225"/>
        <v>94.496085154636262</v>
      </c>
      <c r="K423" s="118">
        <f t="shared" si="225"/>
        <v>102.19453153131489</v>
      </c>
      <c r="L423" s="118">
        <f t="shared" si="225"/>
        <v>0</v>
      </c>
      <c r="M423" s="118">
        <f t="shared" si="225"/>
        <v>117.48348738762178</v>
      </c>
      <c r="N423" s="118">
        <f t="shared" si="225"/>
        <v>123.00885177592028</v>
      </c>
      <c r="O423" s="118">
        <f t="shared" si="225"/>
        <v>122.2705637598505</v>
      </c>
      <c r="P423" s="118">
        <f t="shared" si="225"/>
        <v>101.63814848774183</v>
      </c>
      <c r="Q423" s="118">
        <f t="shared" si="225"/>
        <v>106.27951629382241</v>
      </c>
      <c r="R423" s="118">
        <f t="shared" ref="R423:V423" si="226">R424+R427+R429+R438</f>
        <v>105.14204369005621</v>
      </c>
      <c r="S423" s="118">
        <f t="shared" si="226"/>
        <v>106.54620375653562</v>
      </c>
      <c r="T423" s="118">
        <f t="shared" si="226"/>
        <v>99.287529915560015</v>
      </c>
      <c r="U423" s="118">
        <f t="shared" si="226"/>
        <v>98.645504374166961</v>
      </c>
      <c r="V423" s="118">
        <f t="shared" si="226"/>
        <v>98.235417015442493</v>
      </c>
      <c r="W423" s="118">
        <f t="shared" ref="W423" si="227">W424+W427+W429+W438</f>
        <v>99.281129969141901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166.29953234269334</v>
      </c>
      <c r="D424" s="123">
        <f t="shared" si="228"/>
        <v>146.09132445003297</v>
      </c>
      <c r="E424" s="123">
        <f t="shared" si="228"/>
        <v>124.73011835476498</v>
      </c>
      <c r="F424" s="123">
        <f t="shared" si="228"/>
        <v>114.24612524424576</v>
      </c>
      <c r="G424" s="123">
        <f t="shared" si="228"/>
        <v>111.80691189853985</v>
      </c>
      <c r="H424" s="123">
        <f t="shared" si="228"/>
        <v>95.977674910354565</v>
      </c>
      <c r="I424" s="123">
        <f t="shared" si="228"/>
        <v>83.706633672786495</v>
      </c>
      <c r="J424" s="123">
        <f t="shared" si="228"/>
        <v>81.512651601702075</v>
      </c>
      <c r="K424" s="123">
        <f t="shared" si="228"/>
        <v>88.912587462386384</v>
      </c>
      <c r="L424" s="123">
        <f t="shared" si="228"/>
        <v>0</v>
      </c>
      <c r="M424" s="123">
        <f t="shared" si="228"/>
        <v>107.35324970828502</v>
      </c>
      <c r="N424" s="123">
        <f t="shared" si="228"/>
        <v>111.83736975590223</v>
      </c>
      <c r="O424" s="123">
        <f t="shared" si="228"/>
        <v>110.21826816494524</v>
      </c>
      <c r="P424" s="123">
        <f t="shared" si="228"/>
        <v>85.980632174819718</v>
      </c>
      <c r="Q424" s="123">
        <f t="shared" si="228"/>
        <v>91.375253251317488</v>
      </c>
      <c r="R424" s="123">
        <f t="shared" ref="R424:V424" si="229">SUM(R425:R426)</f>
        <v>90.792554198705801</v>
      </c>
      <c r="S424" s="123">
        <f t="shared" si="229"/>
        <v>90.303149392505034</v>
      </c>
      <c r="T424" s="123">
        <f t="shared" si="229"/>
        <v>79.305238476533106</v>
      </c>
      <c r="U424" s="123">
        <f t="shared" si="229"/>
        <v>75.096713252027641</v>
      </c>
      <c r="V424" s="123">
        <f t="shared" si="229"/>
        <v>75.936283937972931</v>
      </c>
      <c r="W424" s="123">
        <f t="shared" ref="W424" si="230">SUM(W425:W426)</f>
        <v>72.703560493710995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165.75002941523888</v>
      </c>
      <c r="D425" s="99">
        <v>145.61856350069078</v>
      </c>
      <c r="E425" s="99">
        <v>124.33229203644373</v>
      </c>
      <c r="F425" s="99">
        <v>113.88732457130754</v>
      </c>
      <c r="G425" s="99">
        <v>111.46104161177055</v>
      </c>
      <c r="H425" s="99">
        <v>95.686500364598103</v>
      </c>
      <c r="I425" s="99">
        <v>83.456595694995087</v>
      </c>
      <c r="J425" s="99">
        <v>81.272030502780012</v>
      </c>
      <c r="K425" s="99">
        <v>88.652688676170442</v>
      </c>
      <c r="L425" s="99">
        <v>0</v>
      </c>
      <c r="M425" s="99">
        <v>107.05453199227443</v>
      </c>
      <c r="N425" s="99">
        <v>111.53044577781947</v>
      </c>
      <c r="O425" s="99">
        <v>109.91288525832246</v>
      </c>
      <c r="P425" s="99">
        <v>85.738647099678701</v>
      </c>
      <c r="Q425" s="99">
        <v>91.125043501409024</v>
      </c>
      <c r="R425" s="99">
        <v>90.545022893072598</v>
      </c>
      <c r="S425" s="99">
        <v>90.054358769671424</v>
      </c>
      <c r="T425" s="99">
        <v>79.078062774964806</v>
      </c>
      <c r="U425" s="99">
        <v>74.882898329442753</v>
      </c>
      <c r="V425" s="99">
        <v>75.719673335864513</v>
      </c>
      <c r="W425" s="99">
        <v>72.501423379405722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0.54950292745444895</v>
      </c>
      <c r="D426" s="99">
        <v>0.47276094934218083</v>
      </c>
      <c r="E426" s="99">
        <v>0.3978263183212532</v>
      </c>
      <c r="F426" s="99">
        <v>0.35880067293821261</v>
      </c>
      <c r="G426" s="99">
        <v>0.34587028676930098</v>
      </c>
      <c r="H426" s="99">
        <v>0.29117454575646284</v>
      </c>
      <c r="I426" s="99">
        <v>0.25003797779140463</v>
      </c>
      <c r="J426" s="99">
        <v>0.24062109892205666</v>
      </c>
      <c r="K426" s="99">
        <v>0.25989878621593931</v>
      </c>
      <c r="L426" s="99">
        <v>0</v>
      </c>
      <c r="M426" s="99">
        <v>0.29871771601058905</v>
      </c>
      <c r="N426" s="99">
        <v>0.3069239780827685</v>
      </c>
      <c r="O426" s="99">
        <v>0.30538290662277756</v>
      </c>
      <c r="P426" s="99">
        <v>0.24198507514101922</v>
      </c>
      <c r="Q426" s="99">
        <v>0.25020974990846079</v>
      </c>
      <c r="R426" s="99">
        <v>0.24753130563320153</v>
      </c>
      <c r="S426" s="99">
        <v>0.24879062283361494</v>
      </c>
      <c r="T426" s="99">
        <v>0.22717570156830241</v>
      </c>
      <c r="U426" s="99">
        <v>0.21381492258488277</v>
      </c>
      <c r="V426" s="99">
        <v>0.21661060210841082</v>
      </c>
      <c r="W426" s="99">
        <v>0.20213711430527195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6.8596731791924659E-2</v>
      </c>
      <c r="D427" s="123">
        <f t="shared" si="231"/>
        <v>0.1110744352244985</v>
      </c>
      <c r="E427" s="123">
        <f t="shared" si="231"/>
        <v>0.15596939796151568</v>
      </c>
      <c r="F427" s="123">
        <f t="shared" si="231"/>
        <v>0.14062605291312183</v>
      </c>
      <c r="G427" s="123">
        <f t="shared" si="231"/>
        <v>0.16153383626914247</v>
      </c>
      <c r="H427" s="123">
        <f t="shared" si="231"/>
        <v>0.12965773395613719</v>
      </c>
      <c r="I427" s="123">
        <f t="shared" si="231"/>
        <v>0.19988085731657437</v>
      </c>
      <c r="J427" s="123">
        <f t="shared" si="231"/>
        <v>0.15332404994577511</v>
      </c>
      <c r="K427" s="123">
        <f t="shared" si="231"/>
        <v>0.21807769253910747</v>
      </c>
      <c r="L427" s="123">
        <f t="shared" si="231"/>
        <v>0</v>
      </c>
      <c r="M427" s="123">
        <f t="shared" si="231"/>
        <v>6.1953629683024612E-2</v>
      </c>
      <c r="N427" s="123">
        <f t="shared" si="231"/>
        <v>0.29191770429382541</v>
      </c>
      <c r="O427" s="123">
        <f t="shared" si="231"/>
        <v>0.14963449782768737</v>
      </c>
      <c r="P427" s="123">
        <f t="shared" si="231"/>
        <v>0.12628896340296933</v>
      </c>
      <c r="Q427" s="123">
        <f t="shared" si="231"/>
        <v>0.28654939716223249</v>
      </c>
      <c r="R427" s="123">
        <f t="shared" si="231"/>
        <v>0.25484355203858394</v>
      </c>
      <c r="S427" s="123">
        <f t="shared" si="231"/>
        <v>0.18657075838456408</v>
      </c>
      <c r="T427" s="123">
        <f t="shared" si="231"/>
        <v>0.28976371682521401</v>
      </c>
      <c r="U427" s="123">
        <f t="shared" si="231"/>
        <v>0.17940828280558702</v>
      </c>
      <c r="V427" s="123">
        <f t="shared" si="231"/>
        <v>0.16980479444365681</v>
      </c>
      <c r="W427" s="123">
        <f t="shared" si="231"/>
        <v>8.2604163806489314E-2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6.8596731791924659E-2</v>
      </c>
      <c r="D428" s="99">
        <f>RES_hhdet_in_fecs!D129</f>
        <v>0.1110744352244985</v>
      </c>
      <c r="E428" s="99">
        <f>RES_hhdet_in_fecs!E129</f>
        <v>0.15596939796151568</v>
      </c>
      <c r="F428" s="99">
        <f>RES_hhdet_in_fecs!F129</f>
        <v>0.14062605291312183</v>
      </c>
      <c r="G428" s="99">
        <f>RES_hhdet_in_fecs!G129</f>
        <v>0.16153383626914247</v>
      </c>
      <c r="H428" s="99">
        <f>RES_hhdet_in_fecs!H129</f>
        <v>0.12965773395613719</v>
      </c>
      <c r="I428" s="99">
        <f>RES_hhdet_in_fecs!I129</f>
        <v>0.19988085731657437</v>
      </c>
      <c r="J428" s="99">
        <f>RES_hhdet_in_fecs!J129</f>
        <v>0.15332404994577511</v>
      </c>
      <c r="K428" s="99">
        <f>RES_hhdet_in_fecs!K129</f>
        <v>0.21807769253910747</v>
      </c>
      <c r="L428" s="99">
        <f>RES_hhdet_in_fecs!L129</f>
        <v>0</v>
      </c>
      <c r="M428" s="99">
        <f>RES_hhdet_in_fecs!M129</f>
        <v>6.1953629683024612E-2</v>
      </c>
      <c r="N428" s="99">
        <f>RES_hhdet_in_fecs!N129</f>
        <v>0.29191770429382541</v>
      </c>
      <c r="O428" s="99">
        <f>RES_hhdet_in_fecs!O129</f>
        <v>0.14963449782768737</v>
      </c>
      <c r="P428" s="99">
        <f>RES_hhdet_in_fecs!P129</f>
        <v>0.12628896340296933</v>
      </c>
      <c r="Q428" s="99">
        <f>RES_hhdet_in_fecs!Q129</f>
        <v>0.28654939716223249</v>
      </c>
      <c r="R428" s="99">
        <f>RES_hhdet_in_fecs!R129</f>
        <v>0.25484355203858394</v>
      </c>
      <c r="S428" s="99">
        <f>RES_hhdet_in_fecs!S129</f>
        <v>0.18657075838456408</v>
      </c>
      <c r="T428" s="99">
        <f>RES_hhdet_in_fecs!T129</f>
        <v>0.28976371682521401</v>
      </c>
      <c r="U428" s="99">
        <f>RES_hhdet_in_fecs!U129</f>
        <v>0.17940828280558702</v>
      </c>
      <c r="V428" s="99">
        <f>RES_hhdet_in_fecs!V129</f>
        <v>0.16980479444365681</v>
      </c>
      <c r="W428" s="99">
        <f>RES_hhdet_in_fecs!W129</f>
        <v>8.2604163806489314E-2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11.07681643048134</v>
      </c>
      <c r="D429" s="123">
        <v>10.162094128051388</v>
      </c>
      <c r="E429" s="123">
        <v>9.4590003669457072</v>
      </c>
      <c r="F429" s="123">
        <v>9.3596512682851145</v>
      </c>
      <c r="G429" s="123">
        <v>9.8589125302964202</v>
      </c>
      <c r="H429" s="123">
        <v>9.8510434429546034</v>
      </c>
      <c r="I429" s="123">
        <v>10.405446018451158</v>
      </c>
      <c r="J429" s="123">
        <v>9.8797631124733698</v>
      </c>
      <c r="K429" s="123">
        <v>10.35576856258419</v>
      </c>
      <c r="L429" s="123">
        <v>0</v>
      </c>
      <c r="M429" s="123">
        <v>7.3710273815168055</v>
      </c>
      <c r="N429" s="123">
        <v>8.1019822264930976</v>
      </c>
      <c r="O429" s="123">
        <v>9.2074247359746373</v>
      </c>
      <c r="P429" s="123">
        <v>12.427027233252741</v>
      </c>
      <c r="Q429" s="123">
        <v>11.342170172718843</v>
      </c>
      <c r="R429" s="123">
        <v>10.772302357519941</v>
      </c>
      <c r="S429" s="123">
        <v>12.139485026259189</v>
      </c>
      <c r="T429" s="123">
        <v>15.919575904677133</v>
      </c>
      <c r="U429" s="123">
        <v>19.402929284910623</v>
      </c>
      <c r="V429" s="123">
        <v>17.999931677930075</v>
      </c>
      <c r="W429" s="123">
        <v>21.569321206229059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10.979184905776885</v>
      </c>
      <c r="D430" s="99">
        <v>10.089838689498315</v>
      </c>
      <c r="E430" s="99">
        <v>9.2835710023266849</v>
      </c>
      <c r="F430" s="99">
        <v>9.1647069007328401</v>
      </c>
      <c r="G430" s="99">
        <v>9.6597629282942687</v>
      </c>
      <c r="H430" s="99">
        <v>9.6301711010780338</v>
      </c>
      <c r="I430" s="99">
        <v>10.201024571064609</v>
      </c>
      <c r="J430" s="99">
        <v>9.6347008896228061</v>
      </c>
      <c r="K430" s="99">
        <v>10.438953416327958</v>
      </c>
      <c r="L430" s="99">
        <v>0</v>
      </c>
      <c r="M430" s="99">
        <v>6.9581702622210004</v>
      </c>
      <c r="N430" s="99">
        <v>7.8769987915398287</v>
      </c>
      <c r="O430" s="99">
        <v>8.7379456001893612</v>
      </c>
      <c r="P430" s="99">
        <v>12.443349197128429</v>
      </c>
      <c r="Q430" s="99">
        <v>11.342170172718843</v>
      </c>
      <c r="R430" s="99">
        <v>10.772302357519941</v>
      </c>
      <c r="S430" s="99">
        <v>12.139485026259189</v>
      </c>
      <c r="T430" s="99">
        <v>16.222009114282777</v>
      </c>
      <c r="U430" s="99">
        <v>18.419345849066033</v>
      </c>
      <c r="V430" s="99">
        <v>18.969022132215315</v>
      </c>
      <c r="W430" s="99">
        <v>15.897610286832535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5.852194285860091</v>
      </c>
      <c r="N431" s="99">
        <v>0</v>
      </c>
      <c r="O431" s="99">
        <v>0</v>
      </c>
      <c r="P431" s="99">
        <v>10.672449273066873</v>
      </c>
      <c r="Q431" s="99">
        <v>0</v>
      </c>
      <c r="R431" s="99">
        <v>0</v>
      </c>
      <c r="S431" s="99">
        <v>0</v>
      </c>
      <c r="T431" s="99">
        <v>14.096283195519293</v>
      </c>
      <c r="U431" s="99">
        <v>15.996877253651736</v>
      </c>
      <c r="V431" s="99">
        <v>16.58714527569493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2.1837420686760982</v>
      </c>
      <c r="N432" s="102">
        <v>0</v>
      </c>
      <c r="O432" s="102">
        <v>0</v>
      </c>
      <c r="P432" s="102">
        <v>4.0933332196534451</v>
      </c>
      <c r="Q432" s="102">
        <v>0</v>
      </c>
      <c r="R432" s="102">
        <v>0</v>
      </c>
      <c r="S432" s="102">
        <v>0</v>
      </c>
      <c r="T432" s="102">
        <v>5.1782362076480188</v>
      </c>
      <c r="U432" s="102">
        <v>5.5002883770710786</v>
      </c>
      <c r="V432" s="102">
        <v>5.8363581981893544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3.6684522171839933</v>
      </c>
      <c r="N433" s="105">
        <v>0</v>
      </c>
      <c r="O433" s="105">
        <v>0</v>
      </c>
      <c r="P433" s="105">
        <v>6.579116053413431</v>
      </c>
      <c r="Q433" s="105">
        <v>0</v>
      </c>
      <c r="R433" s="105">
        <v>0</v>
      </c>
      <c r="S433" s="105">
        <v>0</v>
      </c>
      <c r="T433" s="105">
        <v>8.9180469878712749</v>
      </c>
      <c r="U433" s="105">
        <v>10.496588876580658</v>
      </c>
      <c r="V433" s="105">
        <v>10.750787077505572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12.046433841158667</v>
      </c>
      <c r="D434" s="102">
        <v>12.304705972136622</v>
      </c>
      <c r="E434" s="102">
        <v>12.698526352083116</v>
      </c>
      <c r="F434" s="102">
        <v>12.276207012916243</v>
      </c>
      <c r="G434" s="102">
        <v>12.244473258918843</v>
      </c>
      <c r="H434" s="102">
        <v>12.414888173893718</v>
      </c>
      <c r="I434" s="102">
        <v>13.505594176267767</v>
      </c>
      <c r="J434" s="102">
        <v>12.297455104783495</v>
      </c>
      <c r="K434" s="102">
        <v>9.6699333182738059</v>
      </c>
      <c r="L434" s="102">
        <v>0</v>
      </c>
      <c r="M434" s="102">
        <v>9.5089325974433176</v>
      </c>
      <c r="N434" s="102">
        <v>10.457981208008407</v>
      </c>
      <c r="O434" s="102">
        <v>12.633256288058055</v>
      </c>
      <c r="P434" s="102">
        <v>12.568354624409398</v>
      </c>
      <c r="Q434" s="102">
        <v>0</v>
      </c>
      <c r="R434" s="102">
        <v>0</v>
      </c>
      <c r="S434" s="102">
        <v>0</v>
      </c>
      <c r="T434" s="102">
        <v>17.511807139463155</v>
      </c>
      <c r="U434" s="102">
        <v>20.809095936994758</v>
      </c>
      <c r="V434" s="102">
        <v>18.459367231349898</v>
      </c>
      <c r="W434" s="102">
        <v>22.269082671791153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6.8492376849964129</v>
      </c>
      <c r="N435" s="105">
        <v>7.6537065960446622</v>
      </c>
      <c r="O435" s="105">
        <v>9.5068804377805751</v>
      </c>
      <c r="P435" s="105">
        <v>0</v>
      </c>
      <c r="Q435" s="105">
        <v>0</v>
      </c>
      <c r="R435" s="105">
        <v>0</v>
      </c>
      <c r="S435" s="105">
        <v>0</v>
      </c>
      <c r="T435" s="105">
        <v>13.792677803500057</v>
      </c>
      <c r="U435" s="105">
        <v>16.322768886483519</v>
      </c>
      <c r="V435" s="105">
        <v>14.589178392281374</v>
      </c>
      <c r="W435" s="105">
        <v>17.646228008528389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2.9841350078262301</v>
      </c>
      <c r="N436" s="99">
        <v>3.4497400747711593</v>
      </c>
      <c r="O436" s="99">
        <v>4.5807525647918492</v>
      </c>
      <c r="P436" s="99">
        <v>0</v>
      </c>
      <c r="Q436" s="99">
        <v>0</v>
      </c>
      <c r="R436" s="99">
        <v>0</v>
      </c>
      <c r="S436" s="99">
        <v>0</v>
      </c>
      <c r="T436" s="99">
        <v>5.5809874560489119</v>
      </c>
      <c r="U436" s="99">
        <v>6.1906714893464283</v>
      </c>
      <c r="V436" s="99">
        <v>5.5312107829887136</v>
      </c>
      <c r="W436" s="99">
        <v>6.5989123172750812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3.865102677170182</v>
      </c>
      <c r="N437" s="99">
        <v>4.2039665212735047</v>
      </c>
      <c r="O437" s="99">
        <v>4.9261278729887268</v>
      </c>
      <c r="P437" s="99">
        <v>0</v>
      </c>
      <c r="Q437" s="99">
        <v>0</v>
      </c>
      <c r="R437" s="99">
        <v>0</v>
      </c>
      <c r="S437" s="99">
        <v>0</v>
      </c>
      <c r="T437" s="99">
        <v>8.2116903474511478</v>
      </c>
      <c r="U437" s="99">
        <v>10.132097397137089</v>
      </c>
      <c r="V437" s="99">
        <v>9.057967609292664</v>
      </c>
      <c r="W437" s="99">
        <v>11.047315691253308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3.3725992071947655</v>
      </c>
      <c r="D438" s="123">
        <v>3.0189760529060354</v>
      </c>
      <c r="E438" s="123">
        <v>3.3021471813160859</v>
      </c>
      <c r="F438" s="123">
        <v>3.5009606161199609</v>
      </c>
      <c r="G438" s="123">
        <v>3.441342249274784</v>
      </c>
      <c r="H438" s="123">
        <v>3.093839648335678</v>
      </c>
      <c r="I438" s="123">
        <v>3.4531603186828868</v>
      </c>
      <c r="J438" s="123">
        <v>2.9503463905150347</v>
      </c>
      <c r="K438" s="123">
        <v>2.708097813805217</v>
      </c>
      <c r="L438" s="123">
        <v>0</v>
      </c>
      <c r="M438" s="123">
        <v>2.6972566681369332</v>
      </c>
      <c r="N438" s="123">
        <v>2.7775820892311387</v>
      </c>
      <c r="O438" s="123">
        <v>2.6952363611029284</v>
      </c>
      <c r="P438" s="123">
        <v>3.1042001162663975</v>
      </c>
      <c r="Q438" s="123">
        <v>3.2755434726238493</v>
      </c>
      <c r="R438" s="123">
        <v>3.3223435817918778</v>
      </c>
      <c r="S438" s="123">
        <v>3.91699857938683</v>
      </c>
      <c r="T438" s="123">
        <v>3.7729518175245516</v>
      </c>
      <c r="U438" s="123">
        <v>3.9664535544231136</v>
      </c>
      <c r="V438" s="123">
        <v>4.1293966050958142</v>
      </c>
      <c r="W438" s="123">
        <v>4.9256441053953504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4.4628198665088847</v>
      </c>
      <c r="D439" s="99">
        <v>4.0011924043452796</v>
      </c>
      <c r="E439" s="99">
        <v>3.8876305182615662</v>
      </c>
      <c r="F439" s="99">
        <v>4.1805962377778698</v>
      </c>
      <c r="G439" s="99">
        <v>4.4064095541972685</v>
      </c>
      <c r="H439" s="99">
        <v>4.0321218750401124</v>
      </c>
      <c r="I439" s="99">
        <v>4.0948614425709691</v>
      </c>
      <c r="J439" s="99">
        <v>3.8976442628147199</v>
      </c>
      <c r="K439" s="99">
        <v>3.6352656669428831</v>
      </c>
      <c r="L439" s="99">
        <v>0</v>
      </c>
      <c r="M439" s="99">
        <v>3.440676728476058</v>
      </c>
      <c r="N439" s="99">
        <v>3.5260343745504317</v>
      </c>
      <c r="O439" s="99">
        <v>3.5473619996733801</v>
      </c>
      <c r="P439" s="99">
        <v>3.9404215599269379</v>
      </c>
      <c r="Q439" s="99">
        <v>4.2786342513825915</v>
      </c>
      <c r="R439" s="99">
        <v>4.8651255973926206</v>
      </c>
      <c r="S439" s="99">
        <v>5.452673745509558</v>
      </c>
      <c r="T439" s="99">
        <v>3.1492582370762654</v>
      </c>
      <c r="U439" s="99">
        <v>6.4278685321969178</v>
      </c>
      <c r="V439" s="99">
        <v>4.0183369076958808</v>
      </c>
      <c r="W439" s="99">
        <v>8.1186528408832999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3.2828704844694263</v>
      </c>
      <c r="D440" s="110">
        <v>2.9536124703741882</v>
      </c>
      <c r="E440" s="110">
        <v>3.280006144350093</v>
      </c>
      <c r="F440" s="110">
        <v>3.4573095186254363</v>
      </c>
      <c r="G440" s="110">
        <v>3.3661489065248968</v>
      </c>
      <c r="H440" s="110">
        <v>3.0140355054740424</v>
      </c>
      <c r="I440" s="110">
        <v>3.399403034557698</v>
      </c>
      <c r="J440" s="110">
        <v>2.8559761091189557</v>
      </c>
      <c r="K440" s="110">
        <v>2.6492939447530452</v>
      </c>
      <c r="L440" s="110">
        <v>0</v>
      </c>
      <c r="M440" s="110">
        <v>2.6626808142443417</v>
      </c>
      <c r="N440" s="110">
        <v>2.7467715207685695</v>
      </c>
      <c r="O440" s="110">
        <v>2.6625838335433687</v>
      </c>
      <c r="P440" s="110">
        <v>3.0870101050736896</v>
      </c>
      <c r="Q440" s="110">
        <v>3.2400134450397853</v>
      </c>
      <c r="R440" s="110">
        <v>3.2829858986930391</v>
      </c>
      <c r="S440" s="110">
        <v>3.8981781843893737</v>
      </c>
      <c r="T440" s="110">
        <v>3.7741728559612868</v>
      </c>
      <c r="U440" s="110">
        <v>3.8695961331610849</v>
      </c>
      <c r="V440" s="110">
        <v>4.1327217457365313</v>
      </c>
      <c r="W440" s="110">
        <v>4.7592423516771678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125.19212337107783</v>
      </c>
      <c r="D442" s="118">
        <f t="shared" si="232"/>
        <v>110.83022799335616</v>
      </c>
      <c r="E442" s="118">
        <f t="shared" si="232"/>
        <v>96.092296389784735</v>
      </c>
      <c r="F442" s="118">
        <f t="shared" si="232"/>
        <v>89.064036085406585</v>
      </c>
      <c r="G442" s="118">
        <f t="shared" si="232"/>
        <v>87.938338969824912</v>
      </c>
      <c r="H442" s="118">
        <f t="shared" si="232"/>
        <v>76.781254278790939</v>
      </c>
      <c r="I442" s="118">
        <f t="shared" si="232"/>
        <v>69.319164455438681</v>
      </c>
      <c r="J442" s="118">
        <f t="shared" si="232"/>
        <v>67.013548251502527</v>
      </c>
      <c r="K442" s="118">
        <f t="shared" si="232"/>
        <v>72.809099678800877</v>
      </c>
      <c r="L442" s="118">
        <f t="shared" si="232"/>
        <v>0</v>
      </c>
      <c r="M442" s="118">
        <f t="shared" si="232"/>
        <v>83.573367909437366</v>
      </c>
      <c r="N442" s="118">
        <f t="shared" si="232"/>
        <v>88.681312947009843</v>
      </c>
      <c r="O442" s="118">
        <f t="shared" si="232"/>
        <v>88.450523551792344</v>
      </c>
      <c r="P442" s="118">
        <f t="shared" si="232"/>
        <v>74.743213216693576</v>
      </c>
      <c r="Q442" s="118">
        <f t="shared" si="232"/>
        <v>79.085490201675867</v>
      </c>
      <c r="R442" s="118">
        <f t="shared" ref="R442:V442" si="233">R443+R446+R448+R457</f>
        <v>78.644917012785214</v>
      </c>
      <c r="S442" s="118">
        <f t="shared" si="233"/>
        <v>80.124210306055318</v>
      </c>
      <c r="T442" s="118">
        <f t="shared" si="233"/>
        <v>75.729352798311666</v>
      </c>
      <c r="U442" s="118">
        <f t="shared" si="233"/>
        <v>74.588831448948014</v>
      </c>
      <c r="V442" s="118">
        <f t="shared" si="233"/>
        <v>74.696165783321064</v>
      </c>
      <c r="W442" s="118">
        <f t="shared" ref="W442" si="234">W443+W446+W448+W457</f>
        <v>74.673092051198012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114.47942709442493</v>
      </c>
      <c r="D443" s="123">
        <f t="shared" si="235"/>
        <v>100.80432161286735</v>
      </c>
      <c r="E443" s="123">
        <f t="shared" si="235"/>
        <v>86.272838827385144</v>
      </c>
      <c r="F443" s="123">
        <f t="shared" si="235"/>
        <v>79.212398712658555</v>
      </c>
      <c r="G443" s="123">
        <f t="shared" si="235"/>
        <v>77.712811915369699</v>
      </c>
      <c r="H443" s="123">
        <f t="shared" si="235"/>
        <v>66.878156712516912</v>
      </c>
      <c r="I443" s="123">
        <f t="shared" si="235"/>
        <v>58.477914686678062</v>
      </c>
      <c r="J443" s="123">
        <f t="shared" si="235"/>
        <v>57.098404127788854</v>
      </c>
      <c r="K443" s="123">
        <f t="shared" si="235"/>
        <v>62.459018534979329</v>
      </c>
      <c r="L443" s="123">
        <f t="shared" si="235"/>
        <v>0</v>
      </c>
      <c r="M443" s="123">
        <f t="shared" si="235"/>
        <v>75.950918227060669</v>
      </c>
      <c r="N443" s="123">
        <f t="shared" si="235"/>
        <v>79.565912171323603</v>
      </c>
      <c r="O443" s="123">
        <f t="shared" si="235"/>
        <v>78.987588822610093</v>
      </c>
      <c r="P443" s="123">
        <f t="shared" si="235"/>
        <v>62.139600227686053</v>
      </c>
      <c r="Q443" s="123">
        <f t="shared" si="235"/>
        <v>66.558649937777176</v>
      </c>
      <c r="R443" s="123">
        <f t="shared" ref="R443:V443" si="236">SUM(R444:R445)</f>
        <v>66.5315118576804</v>
      </c>
      <c r="S443" s="123">
        <f t="shared" si="236"/>
        <v>66.558280711490241</v>
      </c>
      <c r="T443" s="123">
        <f t="shared" si="236"/>
        <v>58.780640970528992</v>
      </c>
      <c r="U443" s="123">
        <f t="shared" si="236"/>
        <v>55.956577992313228</v>
      </c>
      <c r="V443" s="123">
        <f t="shared" si="236"/>
        <v>56.8656680352384</v>
      </c>
      <c r="W443" s="123">
        <f t="shared" ref="W443" si="237">SUM(W444:W445)</f>
        <v>54.693457000039515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113.92992416697048</v>
      </c>
      <c r="D444" s="99">
        <v>100.33156066352518</v>
      </c>
      <c r="E444" s="99">
        <v>85.875012509063893</v>
      </c>
      <c r="F444" s="99">
        <v>78.853598039720339</v>
      </c>
      <c r="G444" s="99">
        <v>77.366941628600401</v>
      </c>
      <c r="H444" s="99">
        <v>66.58698216676045</v>
      </c>
      <c r="I444" s="99">
        <v>58.227876708886654</v>
      </c>
      <c r="J444" s="99">
        <v>56.857783028866798</v>
      </c>
      <c r="K444" s="99">
        <v>62.199119748763387</v>
      </c>
      <c r="L444" s="99">
        <v>0</v>
      </c>
      <c r="M444" s="99">
        <v>75.652200511050083</v>
      </c>
      <c r="N444" s="99">
        <v>79.258988193240839</v>
      </c>
      <c r="O444" s="99">
        <v>78.682205915987311</v>
      </c>
      <c r="P444" s="99">
        <v>61.897615152545036</v>
      </c>
      <c r="Q444" s="99">
        <v>66.308440187868712</v>
      </c>
      <c r="R444" s="99">
        <v>66.283980552047197</v>
      </c>
      <c r="S444" s="99">
        <v>66.309490088656631</v>
      </c>
      <c r="T444" s="99">
        <v>58.553465268960693</v>
      </c>
      <c r="U444" s="99">
        <v>55.742763069728348</v>
      </c>
      <c r="V444" s="99">
        <v>56.64905743312999</v>
      </c>
      <c r="W444" s="99">
        <v>54.491319885734242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0.54950292745444895</v>
      </c>
      <c r="D445" s="99">
        <v>0.47276094934218083</v>
      </c>
      <c r="E445" s="99">
        <v>0.3978263183212532</v>
      </c>
      <c r="F445" s="99">
        <v>0.35880067293821261</v>
      </c>
      <c r="G445" s="99">
        <v>0.34587028676930098</v>
      </c>
      <c r="H445" s="99">
        <v>0.29117454575646284</v>
      </c>
      <c r="I445" s="99">
        <v>0.25003797779140463</v>
      </c>
      <c r="J445" s="99">
        <v>0.24062109892205666</v>
      </c>
      <c r="K445" s="99">
        <v>0.25989878621593931</v>
      </c>
      <c r="L445" s="99">
        <v>0</v>
      </c>
      <c r="M445" s="99">
        <v>0.29871771601058905</v>
      </c>
      <c r="N445" s="99">
        <v>0.3069239780827685</v>
      </c>
      <c r="O445" s="99">
        <v>0.30538290662277756</v>
      </c>
      <c r="P445" s="99">
        <v>0.24198507514101922</v>
      </c>
      <c r="Q445" s="99">
        <v>0.25020974990846079</v>
      </c>
      <c r="R445" s="99">
        <v>0.24753130563320153</v>
      </c>
      <c r="S445" s="99">
        <v>0.24879062283361494</v>
      </c>
      <c r="T445" s="99">
        <v>0.22717570156830241</v>
      </c>
      <c r="U445" s="99">
        <v>0.21381492258488277</v>
      </c>
      <c r="V445" s="99">
        <v>0.21661060210841082</v>
      </c>
      <c r="W445" s="99">
        <v>0.20213711430527195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0.15069359885992348</v>
      </c>
      <c r="D446" s="123">
        <f t="shared" si="238"/>
        <v>0.25180292796890252</v>
      </c>
      <c r="E446" s="123">
        <f t="shared" si="238"/>
        <v>0.36463864597575313</v>
      </c>
      <c r="F446" s="123">
        <f t="shared" si="238"/>
        <v>0.33875032760939344</v>
      </c>
      <c r="G446" s="123">
        <f t="shared" si="238"/>
        <v>0.4006903485464528</v>
      </c>
      <c r="H446" s="123">
        <f t="shared" si="238"/>
        <v>0.33098953989809005</v>
      </c>
      <c r="I446" s="123">
        <f t="shared" si="238"/>
        <v>0.52484607362905</v>
      </c>
      <c r="J446" s="123">
        <f t="shared" si="238"/>
        <v>0.41399518653893441</v>
      </c>
      <c r="K446" s="123">
        <f t="shared" si="238"/>
        <v>0.60545094063598548</v>
      </c>
      <c r="L446" s="123">
        <f t="shared" si="238"/>
        <v>0</v>
      </c>
      <c r="M446" s="123">
        <f t="shared" si="238"/>
        <v>0.1826255250601638</v>
      </c>
      <c r="N446" s="123">
        <f t="shared" si="238"/>
        <v>0.89345128851700151</v>
      </c>
      <c r="O446" s="123">
        <f t="shared" si="238"/>
        <v>0.47814055026557423</v>
      </c>
      <c r="P446" s="123">
        <f t="shared" si="238"/>
        <v>0.42199922928610939</v>
      </c>
      <c r="Q446" s="123">
        <f t="shared" si="238"/>
        <v>0.99350495044182308</v>
      </c>
      <c r="R446" s="123">
        <f t="shared" si="238"/>
        <v>0.90365668448583736</v>
      </c>
      <c r="S446" s="123">
        <f t="shared" si="238"/>
        <v>0.6732673181382639</v>
      </c>
      <c r="T446" s="123">
        <f t="shared" si="238"/>
        <v>1.0608380045966059</v>
      </c>
      <c r="U446" s="123">
        <f t="shared" si="238"/>
        <v>0.66538047012111567</v>
      </c>
      <c r="V446" s="123">
        <f t="shared" si="238"/>
        <v>0.63802291939117839</v>
      </c>
      <c r="W446" s="123">
        <f t="shared" si="238"/>
        <v>0.31430968563856987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0.15069359885992348</v>
      </c>
      <c r="D447" s="99">
        <f>RES_hhdet_in_tess!D129</f>
        <v>0.25180292796890252</v>
      </c>
      <c r="E447" s="99">
        <f>RES_hhdet_in_tess!E129</f>
        <v>0.36463864597575313</v>
      </c>
      <c r="F447" s="99">
        <f>RES_hhdet_in_tess!F129</f>
        <v>0.33875032760939344</v>
      </c>
      <c r="G447" s="99">
        <f>RES_hhdet_in_tess!G129</f>
        <v>0.4006903485464528</v>
      </c>
      <c r="H447" s="99">
        <f>RES_hhdet_in_tess!H129</f>
        <v>0.33098953989809005</v>
      </c>
      <c r="I447" s="99">
        <f>RES_hhdet_in_tess!I129</f>
        <v>0.52484607362905</v>
      </c>
      <c r="J447" s="99">
        <f>RES_hhdet_in_tess!J129</f>
        <v>0.41399518653893441</v>
      </c>
      <c r="K447" s="99">
        <f>RES_hhdet_in_tess!K129</f>
        <v>0.60545094063598548</v>
      </c>
      <c r="L447" s="99">
        <f>RES_hhdet_in_tess!L129</f>
        <v>0</v>
      </c>
      <c r="M447" s="99">
        <f>RES_hhdet_in_tess!M129</f>
        <v>0.1826255250601638</v>
      </c>
      <c r="N447" s="99">
        <f>RES_hhdet_in_tess!N129</f>
        <v>0.89345128851700151</v>
      </c>
      <c r="O447" s="99">
        <f>RES_hhdet_in_tess!O129</f>
        <v>0.47814055026557423</v>
      </c>
      <c r="P447" s="99">
        <f>RES_hhdet_in_tess!P129</f>
        <v>0.42199922928610939</v>
      </c>
      <c r="Q447" s="99">
        <f>RES_hhdet_in_tess!Q129</f>
        <v>0.99350495044182308</v>
      </c>
      <c r="R447" s="99">
        <f>RES_hhdet_in_tess!R129</f>
        <v>0.90365668448583736</v>
      </c>
      <c r="S447" s="99">
        <f>RES_hhdet_in_tess!S129</f>
        <v>0.6732673181382639</v>
      </c>
      <c r="T447" s="99">
        <f>RES_hhdet_in_tess!T129</f>
        <v>1.0608380045966059</v>
      </c>
      <c r="U447" s="99">
        <f>RES_hhdet_in_tess!U129</f>
        <v>0.66538047012111567</v>
      </c>
      <c r="V447" s="99">
        <f>RES_hhdet_in_tess!V129</f>
        <v>0.63802291939117839</v>
      </c>
      <c r="W447" s="99">
        <f>RES_hhdet_in_tess!W129</f>
        <v>0.31430968563856987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8.0831871897222083</v>
      </c>
      <c r="D448" s="123">
        <v>7.5425911450049421</v>
      </c>
      <c r="E448" s="123">
        <v>6.9881475956889769</v>
      </c>
      <c r="F448" s="123">
        <v>6.9097274874828019</v>
      </c>
      <c r="G448" s="123">
        <v>7.2729298159572959</v>
      </c>
      <c r="H448" s="123">
        <v>7.2785224453630963</v>
      </c>
      <c r="I448" s="123">
        <v>7.7454290295668784</v>
      </c>
      <c r="J448" s="123">
        <v>7.3139960080128548</v>
      </c>
      <c r="K448" s="123">
        <v>7.714489832270683</v>
      </c>
      <c r="L448" s="123">
        <v>0</v>
      </c>
      <c r="M448" s="123">
        <v>5.3956622247347834</v>
      </c>
      <c r="N448" s="123">
        <v>6.1047952601365525</v>
      </c>
      <c r="O448" s="123">
        <v>6.9177959700865364</v>
      </c>
      <c r="P448" s="123">
        <v>9.7697551327623433</v>
      </c>
      <c r="Q448" s="123">
        <v>8.9758096940700938</v>
      </c>
      <c r="R448" s="123">
        <v>8.5763147178041876</v>
      </c>
      <c r="S448" s="123">
        <v>9.7212270108054764</v>
      </c>
      <c r="T448" s="123">
        <v>12.767239077105526</v>
      </c>
      <c r="U448" s="123">
        <v>14.68897390364139</v>
      </c>
      <c r="V448" s="123">
        <v>13.70186769842889</v>
      </c>
      <c r="W448" s="123">
        <v>15.527453067815172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8.2069819198108576</v>
      </c>
      <c r="D449" s="99">
        <v>7.5602293945492214</v>
      </c>
      <c r="E449" s="99">
        <v>6.9731437741675952</v>
      </c>
      <c r="F449" s="99">
        <v>6.9007476175599578</v>
      </c>
      <c r="G449" s="99">
        <v>7.2917372570570205</v>
      </c>
      <c r="H449" s="99">
        <v>7.2879546226994858</v>
      </c>
      <c r="I449" s="99">
        <v>7.7401232613586313</v>
      </c>
      <c r="J449" s="99">
        <v>7.3302987239818034</v>
      </c>
      <c r="K449" s="99">
        <v>7.9649817636435012</v>
      </c>
      <c r="L449" s="99">
        <v>0</v>
      </c>
      <c r="M449" s="99">
        <v>5.3474809114048432</v>
      </c>
      <c r="N449" s="99">
        <v>6.0877280398938431</v>
      </c>
      <c r="O449" s="99">
        <v>6.8026609138857781</v>
      </c>
      <c r="P449" s="99">
        <v>9.7696422395383955</v>
      </c>
      <c r="Q449" s="99">
        <v>8.9758096940700938</v>
      </c>
      <c r="R449" s="99">
        <v>8.5763147178041876</v>
      </c>
      <c r="S449" s="99">
        <v>9.7212270108054764</v>
      </c>
      <c r="T449" s="99">
        <v>13.063294274251323</v>
      </c>
      <c r="U449" s="99">
        <v>14.911902969298533</v>
      </c>
      <c r="V449" s="99">
        <v>15.434172739413917</v>
      </c>
      <c r="W449" s="99">
        <v>12.994764370600803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5.3466978748218343</v>
      </c>
      <c r="N450" s="99">
        <v>0</v>
      </c>
      <c r="O450" s="99">
        <v>0</v>
      </c>
      <c r="P450" s="99">
        <v>9.7929132787183839</v>
      </c>
      <c r="Q450" s="99">
        <v>0</v>
      </c>
      <c r="R450" s="99">
        <v>0</v>
      </c>
      <c r="S450" s="99">
        <v>0</v>
      </c>
      <c r="T450" s="99">
        <v>13.087988141617203</v>
      </c>
      <c r="U450" s="99">
        <v>14.949503070935899</v>
      </c>
      <c r="V450" s="99">
        <v>15.499548504008743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1.6782456576378419</v>
      </c>
      <c r="N451" s="102">
        <v>0</v>
      </c>
      <c r="O451" s="102">
        <v>0</v>
      </c>
      <c r="P451" s="102">
        <v>3.2137972253049556</v>
      </c>
      <c r="Q451" s="102">
        <v>0</v>
      </c>
      <c r="R451" s="102">
        <v>0</v>
      </c>
      <c r="S451" s="102">
        <v>0</v>
      </c>
      <c r="T451" s="102">
        <v>4.169941153745925</v>
      </c>
      <c r="U451" s="102">
        <v>4.4529141943552411</v>
      </c>
      <c r="V451" s="102">
        <v>4.7487614265031715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3.6684522171839933</v>
      </c>
      <c r="N452" s="105">
        <v>0</v>
      </c>
      <c r="O452" s="105">
        <v>0</v>
      </c>
      <c r="P452" s="105">
        <v>6.579116053413431</v>
      </c>
      <c r="Q452" s="105">
        <v>0</v>
      </c>
      <c r="R452" s="105">
        <v>0</v>
      </c>
      <c r="S452" s="105">
        <v>0</v>
      </c>
      <c r="T452" s="105">
        <v>8.9180469878712749</v>
      </c>
      <c r="U452" s="105">
        <v>10.496588876580658</v>
      </c>
      <c r="V452" s="105">
        <v>10.750787077505572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6.8537326051767868</v>
      </c>
      <c r="D453" s="102">
        <v>7.019558925710526</v>
      </c>
      <c r="E453" s="102">
        <v>7.2652122125530534</v>
      </c>
      <c r="F453" s="102">
        <v>7.0440750017934457</v>
      </c>
      <c r="G453" s="102">
        <v>7.047640423247894</v>
      </c>
      <c r="H453" s="102">
        <v>7.1690354993755303</v>
      </c>
      <c r="I453" s="102">
        <v>7.8258935197018085</v>
      </c>
      <c r="J453" s="102">
        <v>7.1531595257816871</v>
      </c>
      <c r="K453" s="102">
        <v>5.6492557515564137</v>
      </c>
      <c r="L453" s="102">
        <v>0</v>
      </c>
      <c r="M453" s="102">
        <v>5.6318702872364481</v>
      </c>
      <c r="N453" s="102">
        <v>6.281748577409286</v>
      </c>
      <c r="O453" s="102">
        <v>7.7489715419678777</v>
      </c>
      <c r="P453" s="102">
        <v>7.917022197637376</v>
      </c>
      <c r="Q453" s="102">
        <v>0</v>
      </c>
      <c r="R453" s="102">
        <v>0</v>
      </c>
      <c r="S453" s="102">
        <v>0</v>
      </c>
      <c r="T453" s="102">
        <v>11.916072327651451</v>
      </c>
      <c r="U453" s="102">
        <v>14.37793833791808</v>
      </c>
      <c r="V453" s="102">
        <v>12.926391846379524</v>
      </c>
      <c r="W453" s="102">
        <v>15.757518744911962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5.6325209558734493</v>
      </c>
      <c r="N454" s="105">
        <v>6.2761063899635534</v>
      </c>
      <c r="O454" s="105">
        <v>7.7358643697399359</v>
      </c>
      <c r="P454" s="105">
        <v>0</v>
      </c>
      <c r="Q454" s="105">
        <v>0</v>
      </c>
      <c r="R454" s="105">
        <v>0</v>
      </c>
      <c r="S454" s="105">
        <v>0</v>
      </c>
      <c r="T454" s="105">
        <v>12.009325260647948</v>
      </c>
      <c r="U454" s="105">
        <v>14.409510179202675</v>
      </c>
      <c r="V454" s="105">
        <v>12.931263864237112</v>
      </c>
      <c r="W454" s="105">
        <v>15.716681110027832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1.7674182787032666</v>
      </c>
      <c r="N455" s="99">
        <v>2.0721398686900478</v>
      </c>
      <c r="O455" s="99">
        <v>2.8097364967512082</v>
      </c>
      <c r="P455" s="99">
        <v>0</v>
      </c>
      <c r="Q455" s="99">
        <v>0</v>
      </c>
      <c r="R455" s="99">
        <v>0</v>
      </c>
      <c r="S455" s="99">
        <v>0</v>
      </c>
      <c r="T455" s="99">
        <v>3.797634913196803</v>
      </c>
      <c r="U455" s="99">
        <v>4.2774127820655865</v>
      </c>
      <c r="V455" s="99">
        <v>3.8732962549444467</v>
      </c>
      <c r="W455" s="99">
        <v>4.6693654187745217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3.865102677170182</v>
      </c>
      <c r="N456" s="99">
        <v>4.2039665212735047</v>
      </c>
      <c r="O456" s="99">
        <v>4.9261278729887268</v>
      </c>
      <c r="P456" s="99">
        <v>0</v>
      </c>
      <c r="Q456" s="99">
        <v>0</v>
      </c>
      <c r="R456" s="99">
        <v>0</v>
      </c>
      <c r="S456" s="99">
        <v>0</v>
      </c>
      <c r="T456" s="99">
        <v>8.2116903474511478</v>
      </c>
      <c r="U456" s="99">
        <v>10.132097397137089</v>
      </c>
      <c r="V456" s="99">
        <v>9.057967609292664</v>
      </c>
      <c r="W456" s="99">
        <v>11.047315691253308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2.4788154880707696</v>
      </c>
      <c r="D457" s="123">
        <v>2.2315123075149632</v>
      </c>
      <c r="E457" s="123">
        <v>2.4666713207348572</v>
      </c>
      <c r="F457" s="123">
        <v>2.6031595576558413</v>
      </c>
      <c r="G457" s="123">
        <v>2.551906889951475</v>
      </c>
      <c r="H457" s="123">
        <v>2.2935855810128492</v>
      </c>
      <c r="I457" s="123">
        <v>2.5709746655646892</v>
      </c>
      <c r="J457" s="123">
        <v>2.1871529291618823</v>
      </c>
      <c r="K457" s="123">
        <v>2.0301403709148844</v>
      </c>
      <c r="L457" s="123">
        <v>0</v>
      </c>
      <c r="M457" s="123">
        <v>2.0441619325817579</v>
      </c>
      <c r="N457" s="123">
        <v>2.1171542270326791</v>
      </c>
      <c r="O457" s="123">
        <v>2.0669982088301424</v>
      </c>
      <c r="P457" s="123">
        <v>2.4118586269590705</v>
      </c>
      <c r="Q457" s="123">
        <v>2.5575256193867757</v>
      </c>
      <c r="R457" s="123">
        <v>2.633433752814796</v>
      </c>
      <c r="S457" s="123">
        <v>3.1714352656213376</v>
      </c>
      <c r="T457" s="123">
        <v>3.1206347460805413</v>
      </c>
      <c r="U457" s="123">
        <v>3.2778990828722869</v>
      </c>
      <c r="V457" s="123">
        <v>3.4906071302625974</v>
      </c>
      <c r="W457" s="123">
        <v>4.1378722977047584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2.6308625724191286</v>
      </c>
      <c r="D458" s="99">
        <v>2.3606538633886252</v>
      </c>
      <c r="E458" s="99">
        <v>2.2954966068578488</v>
      </c>
      <c r="F458" s="99">
        <v>2.4704594750280613</v>
      </c>
      <c r="G458" s="99">
        <v>2.6059575757182043</v>
      </c>
      <c r="H458" s="99">
        <v>2.3864631280854747</v>
      </c>
      <c r="I458" s="99">
        <v>2.4254568909502923</v>
      </c>
      <c r="J458" s="99">
        <v>2.3103648554688916</v>
      </c>
      <c r="K458" s="99">
        <v>2.1563833833323676</v>
      </c>
      <c r="L458" s="99">
        <v>0</v>
      </c>
      <c r="M458" s="99">
        <v>2.0431111322005271</v>
      </c>
      <c r="N458" s="99">
        <v>2.0937974275649367</v>
      </c>
      <c r="O458" s="99">
        <v>2.1064620025165608</v>
      </c>
      <c r="P458" s="99">
        <v>2.3398650294634082</v>
      </c>
      <c r="Q458" s="99">
        <v>2.5406993912753091</v>
      </c>
      <c r="R458" s="99">
        <v>2.8956992111407813</v>
      </c>
      <c r="S458" s="99">
        <v>3.2577481377532291</v>
      </c>
      <c r="T458" s="99">
        <v>1.8898692447057157</v>
      </c>
      <c r="U458" s="99">
        <v>3.8749446594149788</v>
      </c>
      <c r="V458" s="99">
        <v>2.4326277234405551</v>
      </c>
      <c r="W458" s="99">
        <v>4.9340278398465047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2.4663015161916517</v>
      </c>
      <c r="D459" s="110">
        <v>2.2229183203213374</v>
      </c>
      <c r="E459" s="110">
        <v>2.4731445803964673</v>
      </c>
      <c r="F459" s="110">
        <v>2.6116825132804835</v>
      </c>
      <c r="G459" s="110">
        <v>2.5476955238426102</v>
      </c>
      <c r="H459" s="110">
        <v>2.2856860249685491</v>
      </c>
      <c r="I459" s="110">
        <v>2.5831651387678738</v>
      </c>
      <c r="J459" s="110">
        <v>2.1748784962755106</v>
      </c>
      <c r="K459" s="110">
        <v>2.0221336464088235</v>
      </c>
      <c r="L459" s="110">
        <v>0</v>
      </c>
      <c r="M459" s="110">
        <v>2.0442108044408722</v>
      </c>
      <c r="N459" s="110">
        <v>2.1181157262266597</v>
      </c>
      <c r="O459" s="110">
        <v>2.0654859991833203</v>
      </c>
      <c r="P459" s="110">
        <v>2.4133385827245388</v>
      </c>
      <c r="Q459" s="110">
        <v>2.5581216136493041</v>
      </c>
      <c r="R459" s="110">
        <v>2.6267431376195272</v>
      </c>
      <c r="S459" s="110">
        <v>3.1703774622637511</v>
      </c>
      <c r="T459" s="110">
        <v>3.123044281837998</v>
      </c>
      <c r="U459" s="110">
        <v>3.2544051594818764</v>
      </c>
      <c r="V459" s="110">
        <v>3.5222831604069698</v>
      </c>
      <c r="W459" s="110">
        <v>4.0963811245136545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7.7092002396021528E-2</v>
      </c>
      <c r="D461" s="118">
        <f t="shared" si="239"/>
        <v>5.671134823669767E-2</v>
      </c>
      <c r="E461" s="118">
        <f t="shared" si="239"/>
        <v>3.2179523809893626E-2</v>
      </c>
      <c r="F461" s="118">
        <f t="shared" si="239"/>
        <v>5.7313213819052515E-2</v>
      </c>
      <c r="G461" s="118">
        <f t="shared" si="239"/>
        <v>7.2352566735173193E-2</v>
      </c>
      <c r="H461" s="118">
        <f t="shared" si="239"/>
        <v>7.1797004492170774E-2</v>
      </c>
      <c r="I461" s="118">
        <f t="shared" si="239"/>
        <v>7.1901380470110479E-2</v>
      </c>
      <c r="J461" s="118">
        <f t="shared" si="239"/>
        <v>8.0212106495085533E-2</v>
      </c>
      <c r="K461" s="118">
        <f t="shared" si="239"/>
        <v>4.9250365416585312E-2</v>
      </c>
      <c r="L461" s="118">
        <f t="shared" si="239"/>
        <v>0</v>
      </c>
      <c r="M461" s="118">
        <f t="shared" si="239"/>
        <v>3.4735321919531797E-2</v>
      </c>
      <c r="N461" s="118">
        <f t="shared" si="239"/>
        <v>3.1668984571947535E-2</v>
      </c>
      <c r="O461" s="118">
        <f t="shared" si="239"/>
        <v>2.973854917526186E-2</v>
      </c>
      <c r="P461" s="118">
        <f t="shared" si="239"/>
        <v>1.8029855175079705E-2</v>
      </c>
      <c r="Q461" s="118">
        <f t="shared" si="239"/>
        <v>3.3248767397133498E-2</v>
      </c>
      <c r="R461" s="118">
        <f t="shared" ref="R461:V461" si="240">R462+R465+R467+R476</f>
        <v>2.7492270800921443E-2</v>
      </c>
      <c r="S461" s="118">
        <f t="shared" si="240"/>
        <v>1.4996179175304309E-2</v>
      </c>
      <c r="T461" s="118">
        <f t="shared" si="240"/>
        <v>1.3978120651532955E-3</v>
      </c>
      <c r="U461" s="118">
        <f t="shared" si="240"/>
        <v>5.5282154777969265E-2</v>
      </c>
      <c r="V461" s="118">
        <f t="shared" si="240"/>
        <v>2.6535041045121992E-2</v>
      </c>
      <c r="W461" s="118">
        <f t="shared" ref="W461" si="241">W462+W465+W467+W476</f>
        <v>9.13504426721998E-2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7.7092002396021528E-2</v>
      </c>
      <c r="D476" s="123">
        <v>5.671134823669767E-2</v>
      </c>
      <c r="E476" s="123">
        <v>3.2179523809893626E-2</v>
      </c>
      <c r="F476" s="123">
        <v>5.7313213819052515E-2</v>
      </c>
      <c r="G476" s="123">
        <v>7.2352566735173193E-2</v>
      </c>
      <c r="H476" s="123">
        <v>7.1797004492170774E-2</v>
      </c>
      <c r="I476" s="123">
        <v>7.1901380470110479E-2</v>
      </c>
      <c r="J476" s="123">
        <v>8.0212106495085533E-2</v>
      </c>
      <c r="K476" s="123">
        <v>4.9250365416585312E-2</v>
      </c>
      <c r="L476" s="123">
        <v>0</v>
      </c>
      <c r="M476" s="123">
        <v>3.4735321919531797E-2</v>
      </c>
      <c r="N476" s="123">
        <v>3.1668984571947535E-2</v>
      </c>
      <c r="O476" s="123">
        <v>2.973854917526186E-2</v>
      </c>
      <c r="P476" s="123">
        <v>1.8029855175079705E-2</v>
      </c>
      <c r="Q476" s="123">
        <v>3.3248767397133498E-2</v>
      </c>
      <c r="R476" s="123">
        <v>2.7492270800921443E-2</v>
      </c>
      <c r="S476" s="123">
        <v>1.4996179175304309E-2</v>
      </c>
      <c r="T476" s="123">
        <v>1.3978120651532955E-3</v>
      </c>
      <c r="U476" s="123">
        <v>5.5282154777969265E-2</v>
      </c>
      <c r="V476" s="123">
        <v>2.6535041045121992E-2</v>
      </c>
      <c r="W476" s="123">
        <v>9.13504426721998E-2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1.0137741608761583</v>
      </c>
      <c r="D477" s="99">
        <v>0.90891086657107378</v>
      </c>
      <c r="E477" s="99">
        <v>0.8831141485282975</v>
      </c>
      <c r="F477" s="99">
        <v>0.94966424137362127</v>
      </c>
      <c r="G477" s="99">
        <v>1.0009599943314518</v>
      </c>
      <c r="H477" s="99">
        <v>0.91593680513411213</v>
      </c>
      <c r="I477" s="99">
        <v>0.9301887252944212</v>
      </c>
      <c r="J477" s="99">
        <v>0.88538887074099171</v>
      </c>
      <c r="K477" s="99">
        <v>0.82578694890274551</v>
      </c>
      <c r="L477" s="99">
        <v>0</v>
      </c>
      <c r="M477" s="99">
        <v>0.78158412564062141</v>
      </c>
      <c r="N477" s="99">
        <v>0.80097396852287628</v>
      </c>
      <c r="O477" s="99">
        <v>0.8058187518458052</v>
      </c>
      <c r="P477" s="99">
        <v>0.89510616155300349</v>
      </c>
      <c r="Q477" s="99">
        <v>0.97193455654406957</v>
      </c>
      <c r="R477" s="99">
        <v>1.1051619307037077</v>
      </c>
      <c r="S477" s="99">
        <v>1.2386293680299512</v>
      </c>
      <c r="T477" s="99">
        <v>0.71538550113424448</v>
      </c>
      <c r="U477" s="99">
        <v>1.4601546157738521</v>
      </c>
      <c r="V477" s="99">
        <v>0.91280541195219644</v>
      </c>
      <c r="W477" s="99">
        <v>1.8442331793350506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4103</v>
      </c>
      <c r="C5" s="120">
        <v>4355</v>
      </c>
      <c r="D5" s="120">
        <v>5067</v>
      </c>
      <c r="E5" s="120">
        <v>5768</v>
      </c>
      <c r="F5" s="120">
        <v>6431</v>
      </c>
      <c r="G5" s="120">
        <v>7178</v>
      </c>
      <c r="H5" s="120">
        <v>7947</v>
      </c>
      <c r="I5" s="120">
        <v>8652</v>
      </c>
      <c r="J5" s="120">
        <v>8854</v>
      </c>
      <c r="K5" s="120">
        <v>8656</v>
      </c>
      <c r="L5" s="120">
        <v>8059</v>
      </c>
      <c r="M5" s="120">
        <v>8950</v>
      </c>
      <c r="N5" s="120">
        <v>12149</v>
      </c>
      <c r="O5" s="120">
        <v>18543</v>
      </c>
      <c r="P5" s="120">
        <v>26702</v>
      </c>
      <c r="Q5" s="120">
        <v>34635</v>
      </c>
      <c r="R5" s="120">
        <v>40546</v>
      </c>
      <c r="S5" s="120">
        <v>47547</v>
      </c>
      <c r="T5" s="120">
        <v>55656</v>
      </c>
      <c r="U5" s="120">
        <v>64724</v>
      </c>
      <c r="V5" s="120">
        <v>75571</v>
      </c>
      <c r="W5" s="120">
        <v>85741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4103</v>
      </c>
      <c r="C7" s="52">
        <v>4355</v>
      </c>
      <c r="D7" s="52">
        <v>5067</v>
      </c>
      <c r="E7" s="52">
        <v>5768</v>
      </c>
      <c r="F7" s="52">
        <v>6431</v>
      </c>
      <c r="G7" s="52">
        <v>7178</v>
      </c>
      <c r="H7" s="52">
        <v>7947</v>
      </c>
      <c r="I7" s="52">
        <v>8652</v>
      </c>
      <c r="J7" s="52">
        <v>8854</v>
      </c>
      <c r="K7" s="52">
        <v>8656</v>
      </c>
      <c r="L7" s="52">
        <v>8059</v>
      </c>
      <c r="M7" s="52">
        <v>8950</v>
      </c>
      <c r="N7" s="52">
        <v>12149</v>
      </c>
      <c r="O7" s="52">
        <v>18543</v>
      </c>
      <c r="P7" s="52">
        <v>26702</v>
      </c>
      <c r="Q7" s="52">
        <v>34635</v>
      </c>
      <c r="R7" s="52">
        <v>40546</v>
      </c>
      <c r="S7" s="52">
        <v>47547</v>
      </c>
      <c r="T7" s="52">
        <v>55656</v>
      </c>
      <c r="U7" s="52">
        <v>64724</v>
      </c>
      <c r="V7" s="52">
        <v>75571</v>
      </c>
      <c r="W7" s="52">
        <v>85741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121</v>
      </c>
      <c r="C9" s="52">
        <v>219</v>
      </c>
      <c r="D9" s="52">
        <v>312</v>
      </c>
      <c r="E9" s="52">
        <v>370</v>
      </c>
      <c r="F9" s="52">
        <v>462</v>
      </c>
      <c r="G9" s="52">
        <v>582</v>
      </c>
      <c r="H9" s="52">
        <v>717</v>
      </c>
      <c r="I9" s="52">
        <v>916</v>
      </c>
      <c r="J9" s="52">
        <v>1065</v>
      </c>
      <c r="K9" s="52">
        <v>1149</v>
      </c>
      <c r="L9" s="52">
        <v>1104</v>
      </c>
      <c r="M9" s="52">
        <v>1115</v>
      </c>
      <c r="N9" s="52">
        <v>1452</v>
      </c>
      <c r="O9" s="52">
        <v>2447</v>
      </c>
      <c r="P9" s="52">
        <v>5162</v>
      </c>
      <c r="Q9" s="52">
        <v>9718</v>
      </c>
      <c r="R9" s="52">
        <v>14686</v>
      </c>
      <c r="S9" s="52">
        <v>18071</v>
      </c>
      <c r="T9" s="52">
        <v>21004</v>
      </c>
      <c r="U9" s="52">
        <v>23952</v>
      </c>
      <c r="V9" s="52">
        <v>26940</v>
      </c>
      <c r="W9" s="52">
        <v>29181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511</v>
      </c>
      <c r="C11" s="52">
        <v>788</v>
      </c>
      <c r="D11" s="52">
        <v>987</v>
      </c>
      <c r="E11" s="52">
        <v>1153</v>
      </c>
      <c r="F11" s="52">
        <v>1250</v>
      </c>
      <c r="G11" s="52">
        <v>1310</v>
      </c>
      <c r="H11" s="52">
        <v>1365</v>
      </c>
      <c r="I11" s="52">
        <v>1376</v>
      </c>
      <c r="J11" s="52">
        <v>1253</v>
      </c>
      <c r="K11" s="52">
        <v>1028</v>
      </c>
      <c r="L11" s="52">
        <v>813</v>
      </c>
      <c r="M11" s="52">
        <v>706</v>
      </c>
      <c r="N11" s="52">
        <v>708</v>
      </c>
      <c r="O11" s="52">
        <v>963</v>
      </c>
      <c r="P11" s="52">
        <v>931</v>
      </c>
      <c r="Q11" s="52">
        <v>1241</v>
      </c>
      <c r="R11" s="52">
        <v>1610</v>
      </c>
      <c r="S11" s="52">
        <v>1811</v>
      </c>
      <c r="T11" s="52">
        <v>2632</v>
      </c>
      <c r="U11" s="52">
        <v>3249</v>
      </c>
      <c r="V11" s="52">
        <v>4486</v>
      </c>
      <c r="W11" s="52">
        <v>5357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19</v>
      </c>
      <c r="U12" s="52">
        <v>18</v>
      </c>
      <c r="V12" s="52">
        <v>20</v>
      </c>
      <c r="W12" s="52">
        <v>19</v>
      </c>
      <c r="DA12" s="63" t="s">
        <v>1122</v>
      </c>
    </row>
    <row r="13" spans="1:105" ht="12" customHeight="1" x14ac:dyDescent="0.25">
      <c r="A13" s="97" t="s">
        <v>122</v>
      </c>
      <c r="B13" s="52">
        <v>3592</v>
      </c>
      <c r="C13" s="52">
        <v>3567</v>
      </c>
      <c r="D13" s="52">
        <v>4080</v>
      </c>
      <c r="E13" s="52">
        <v>4615</v>
      </c>
      <c r="F13" s="52">
        <v>5181</v>
      </c>
      <c r="G13" s="52">
        <v>5868</v>
      </c>
      <c r="H13" s="52">
        <v>6582</v>
      </c>
      <c r="I13" s="52">
        <v>7276</v>
      </c>
      <c r="J13" s="52">
        <v>7601</v>
      </c>
      <c r="K13" s="52">
        <v>7628</v>
      </c>
      <c r="L13" s="52">
        <v>6683</v>
      </c>
      <c r="M13" s="52">
        <v>7588</v>
      </c>
      <c r="N13" s="52">
        <v>10773</v>
      </c>
      <c r="O13" s="52">
        <v>16860</v>
      </c>
      <c r="P13" s="52">
        <v>25194</v>
      </c>
      <c r="Q13" s="52">
        <v>32792</v>
      </c>
      <c r="R13" s="52">
        <v>37955</v>
      </c>
      <c r="S13" s="52">
        <v>41417</v>
      </c>
      <c r="T13" s="52">
        <v>41956</v>
      </c>
      <c r="U13" s="52">
        <v>51894</v>
      </c>
      <c r="V13" s="52">
        <v>57983</v>
      </c>
      <c r="W13" s="52">
        <v>68254</v>
      </c>
      <c r="DA13" s="63" t="s">
        <v>1123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563</v>
      </c>
      <c r="M14" s="52">
        <v>656</v>
      </c>
      <c r="N14" s="52">
        <v>668</v>
      </c>
      <c r="O14" s="52">
        <v>720</v>
      </c>
      <c r="P14" s="52">
        <v>577</v>
      </c>
      <c r="Q14" s="52">
        <v>602</v>
      </c>
      <c r="R14" s="52">
        <v>981</v>
      </c>
      <c r="S14" s="52">
        <v>4319</v>
      </c>
      <c r="T14" s="52">
        <v>11049</v>
      </c>
      <c r="U14" s="52">
        <v>9563</v>
      </c>
      <c r="V14" s="52">
        <v>13082</v>
      </c>
      <c r="W14" s="52">
        <v>12111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228</v>
      </c>
      <c r="C16" s="52">
        <v>260</v>
      </c>
      <c r="D16" s="52">
        <v>309</v>
      </c>
      <c r="E16" s="52">
        <v>322</v>
      </c>
      <c r="F16" s="52">
        <v>363</v>
      </c>
      <c r="G16" s="52">
        <v>429</v>
      </c>
      <c r="H16" s="52">
        <v>506</v>
      </c>
      <c r="I16" s="52">
        <v>570</v>
      </c>
      <c r="J16" s="52">
        <v>612</v>
      </c>
      <c r="K16" s="52">
        <v>598</v>
      </c>
      <c r="L16" s="52">
        <v>559</v>
      </c>
      <c r="M16" s="52">
        <v>574</v>
      </c>
      <c r="N16" s="52">
        <v>659</v>
      </c>
      <c r="O16" s="52">
        <v>839</v>
      </c>
      <c r="P16" s="52">
        <v>933</v>
      </c>
      <c r="Q16" s="52">
        <v>1160</v>
      </c>
      <c r="R16" s="52">
        <v>1258</v>
      </c>
      <c r="S16" s="52">
        <v>1266</v>
      </c>
      <c r="T16" s="52">
        <v>1138</v>
      </c>
      <c r="U16" s="52">
        <v>1519</v>
      </c>
      <c r="V16" s="52">
        <v>1820</v>
      </c>
      <c r="W16" s="52">
        <v>2527</v>
      </c>
      <c r="DA16" s="63" t="s">
        <v>1125</v>
      </c>
    </row>
    <row r="17" spans="1:105" ht="12" customHeight="1" x14ac:dyDescent="0.25">
      <c r="A17" s="109" t="s">
        <v>120</v>
      </c>
      <c r="B17" s="36">
        <v>3875</v>
      </c>
      <c r="C17" s="36">
        <v>4095</v>
      </c>
      <c r="D17" s="36">
        <v>4758</v>
      </c>
      <c r="E17" s="36">
        <v>5446</v>
      </c>
      <c r="F17" s="36">
        <v>6068</v>
      </c>
      <c r="G17" s="36">
        <v>6749</v>
      </c>
      <c r="H17" s="36">
        <v>7441</v>
      </c>
      <c r="I17" s="36">
        <v>8082</v>
      </c>
      <c r="J17" s="36">
        <v>8242</v>
      </c>
      <c r="K17" s="36">
        <v>8058</v>
      </c>
      <c r="L17" s="36">
        <v>7500</v>
      </c>
      <c r="M17" s="36">
        <v>8376</v>
      </c>
      <c r="N17" s="36">
        <v>11490</v>
      </c>
      <c r="O17" s="36">
        <v>17704</v>
      </c>
      <c r="P17" s="36">
        <v>25769</v>
      </c>
      <c r="Q17" s="36">
        <v>33475</v>
      </c>
      <c r="R17" s="36">
        <v>39288</v>
      </c>
      <c r="S17" s="36">
        <v>46281</v>
      </c>
      <c r="T17" s="36">
        <v>54518</v>
      </c>
      <c r="U17" s="36">
        <v>63205</v>
      </c>
      <c r="V17" s="36">
        <v>73751</v>
      </c>
      <c r="W17" s="36">
        <v>83214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321</v>
      </c>
      <c r="D21" s="52">
        <v>320</v>
      </c>
      <c r="E21" s="52">
        <v>322</v>
      </c>
      <c r="F21" s="52">
        <v>325</v>
      </c>
      <c r="G21" s="52">
        <v>333</v>
      </c>
      <c r="H21" s="52">
        <v>344</v>
      </c>
      <c r="I21" s="52">
        <v>366</v>
      </c>
      <c r="J21" s="52">
        <v>392</v>
      </c>
      <c r="K21" s="52">
        <v>429</v>
      </c>
      <c r="L21" s="52">
        <v>597</v>
      </c>
      <c r="M21" s="52">
        <v>433</v>
      </c>
      <c r="N21" s="52">
        <v>600</v>
      </c>
      <c r="O21" s="52">
        <v>633</v>
      </c>
      <c r="P21" s="52">
        <v>478</v>
      </c>
      <c r="Q21" s="52">
        <v>616</v>
      </c>
      <c r="R21" s="52">
        <v>788</v>
      </c>
      <c r="S21" s="52">
        <v>1025</v>
      </c>
      <c r="T21" s="52">
        <v>1202</v>
      </c>
      <c r="U21" s="52">
        <v>1352</v>
      </c>
      <c r="V21" s="52">
        <v>1562</v>
      </c>
      <c r="W21" s="52">
        <v>1871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19</v>
      </c>
      <c r="D23" s="52">
        <v>19</v>
      </c>
      <c r="E23" s="52">
        <v>21</v>
      </c>
      <c r="F23" s="52">
        <v>24</v>
      </c>
      <c r="G23" s="52">
        <v>31</v>
      </c>
      <c r="H23" s="52">
        <v>49</v>
      </c>
      <c r="I23" s="52">
        <v>54</v>
      </c>
      <c r="J23" s="52">
        <v>73</v>
      </c>
      <c r="K23" s="52">
        <v>113</v>
      </c>
      <c r="L23" s="52">
        <v>120</v>
      </c>
      <c r="M23" s="52">
        <v>131</v>
      </c>
      <c r="N23" s="52">
        <v>160</v>
      </c>
      <c r="O23" s="52">
        <v>206</v>
      </c>
      <c r="P23" s="52">
        <v>197</v>
      </c>
      <c r="Q23" s="52">
        <v>235</v>
      </c>
      <c r="R23" s="52">
        <v>277</v>
      </c>
      <c r="S23" s="52">
        <v>989</v>
      </c>
      <c r="T23" s="52">
        <v>1492</v>
      </c>
      <c r="U23" s="52">
        <v>1637</v>
      </c>
      <c r="V23" s="52">
        <v>1972</v>
      </c>
      <c r="W23" s="52">
        <v>2811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80</v>
      </c>
      <c r="D25" s="52">
        <v>80</v>
      </c>
      <c r="E25" s="52">
        <v>85</v>
      </c>
      <c r="F25" s="52">
        <v>97</v>
      </c>
      <c r="G25" s="52">
        <v>119</v>
      </c>
      <c r="H25" s="52">
        <v>156</v>
      </c>
      <c r="I25" s="52">
        <v>158</v>
      </c>
      <c r="J25" s="52">
        <v>208</v>
      </c>
      <c r="K25" s="52">
        <v>269</v>
      </c>
      <c r="L25" s="52">
        <v>236</v>
      </c>
      <c r="M25" s="52">
        <v>201</v>
      </c>
      <c r="N25" s="52">
        <v>179</v>
      </c>
      <c r="O25" s="52">
        <v>158</v>
      </c>
      <c r="P25" s="52">
        <v>120</v>
      </c>
      <c r="Q25" s="52">
        <v>105</v>
      </c>
      <c r="R25" s="52">
        <v>83</v>
      </c>
      <c r="S25" s="52">
        <v>96</v>
      </c>
      <c r="T25" s="52">
        <v>140</v>
      </c>
      <c r="U25" s="52">
        <v>212</v>
      </c>
      <c r="V25" s="52">
        <v>287</v>
      </c>
      <c r="W25" s="52">
        <v>364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1</v>
      </c>
      <c r="V26" s="52">
        <v>0</v>
      </c>
      <c r="W26" s="52">
        <v>1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561</v>
      </c>
      <c r="D27" s="52">
        <v>561</v>
      </c>
      <c r="E27" s="52">
        <v>573</v>
      </c>
      <c r="F27" s="52">
        <v>598</v>
      </c>
      <c r="G27" s="52">
        <v>656</v>
      </c>
      <c r="H27" s="52">
        <v>762</v>
      </c>
      <c r="I27" s="52">
        <v>590</v>
      </c>
      <c r="J27" s="52">
        <v>696</v>
      </c>
      <c r="K27" s="52">
        <v>949</v>
      </c>
      <c r="L27" s="52">
        <v>1197</v>
      </c>
      <c r="M27" s="52">
        <v>1212</v>
      </c>
      <c r="N27" s="52">
        <v>1294</v>
      </c>
      <c r="O27" s="52">
        <v>1310</v>
      </c>
      <c r="P27" s="52">
        <v>1128</v>
      </c>
      <c r="Q27" s="52">
        <v>1324</v>
      </c>
      <c r="R27" s="52">
        <v>1657</v>
      </c>
      <c r="S27" s="52">
        <v>2345</v>
      </c>
      <c r="T27" s="52">
        <v>3455</v>
      </c>
      <c r="U27" s="52">
        <v>5318</v>
      </c>
      <c r="V27" s="52">
        <v>6784</v>
      </c>
      <c r="W27" s="52">
        <v>7990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1</v>
      </c>
      <c r="N28" s="52">
        <v>26</v>
      </c>
      <c r="O28" s="52">
        <v>36</v>
      </c>
      <c r="P28" s="52">
        <v>143</v>
      </c>
      <c r="Q28" s="52">
        <v>63</v>
      </c>
      <c r="R28" s="52">
        <v>26</v>
      </c>
      <c r="S28" s="52">
        <v>152</v>
      </c>
      <c r="T28" s="52">
        <v>219</v>
      </c>
      <c r="U28" s="52">
        <v>1563</v>
      </c>
      <c r="V28" s="52">
        <v>63</v>
      </c>
      <c r="W28" s="52">
        <v>1739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36</v>
      </c>
      <c r="D30" s="52">
        <v>35</v>
      </c>
      <c r="E30" s="52">
        <v>36</v>
      </c>
      <c r="F30" s="52">
        <v>40</v>
      </c>
      <c r="G30" s="52">
        <v>44</v>
      </c>
      <c r="H30" s="52">
        <v>53</v>
      </c>
      <c r="I30" s="52">
        <v>45</v>
      </c>
      <c r="J30" s="52">
        <v>57</v>
      </c>
      <c r="K30" s="52">
        <v>74</v>
      </c>
      <c r="L30" s="52">
        <v>78</v>
      </c>
      <c r="M30" s="52">
        <v>85</v>
      </c>
      <c r="N30" s="52">
        <v>99</v>
      </c>
      <c r="O30" s="52">
        <v>111</v>
      </c>
      <c r="P30" s="52">
        <v>94</v>
      </c>
      <c r="Q30" s="52">
        <v>93</v>
      </c>
      <c r="R30" s="52">
        <v>90</v>
      </c>
      <c r="S30" s="52">
        <v>105</v>
      </c>
      <c r="T30" s="52">
        <v>147</v>
      </c>
      <c r="U30" s="52">
        <v>170</v>
      </c>
      <c r="V30" s="52">
        <v>224</v>
      </c>
      <c r="W30" s="52">
        <v>237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605</v>
      </c>
      <c r="D31" s="36">
        <v>608</v>
      </c>
      <c r="E31" s="36">
        <v>620</v>
      </c>
      <c r="F31" s="36">
        <v>656</v>
      </c>
      <c r="G31" s="36">
        <v>732</v>
      </c>
      <c r="H31" s="36">
        <v>864</v>
      </c>
      <c r="I31" s="36">
        <v>702</v>
      </c>
      <c r="J31" s="36">
        <v>850</v>
      </c>
      <c r="K31" s="36">
        <v>1146</v>
      </c>
      <c r="L31" s="36">
        <v>1354</v>
      </c>
      <c r="M31" s="36">
        <v>1329</v>
      </c>
      <c r="N31" s="36">
        <v>1392</v>
      </c>
      <c r="O31" s="36">
        <v>1383</v>
      </c>
      <c r="P31" s="36">
        <v>1224</v>
      </c>
      <c r="Q31" s="36">
        <v>1391</v>
      </c>
      <c r="R31" s="36">
        <v>1735</v>
      </c>
      <c r="S31" s="36">
        <v>2509</v>
      </c>
      <c r="T31" s="36">
        <v>3706</v>
      </c>
      <c r="U31" s="36">
        <v>5409</v>
      </c>
      <c r="V31" s="36">
        <v>7252</v>
      </c>
      <c r="W31" s="36">
        <v>8802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573</v>
      </c>
      <c r="D35" s="52">
        <v>1032</v>
      </c>
      <c r="E35" s="52">
        <v>1023</v>
      </c>
      <c r="F35" s="52">
        <v>988</v>
      </c>
      <c r="G35" s="52">
        <v>1080</v>
      </c>
      <c r="H35" s="52">
        <v>1113</v>
      </c>
      <c r="I35" s="52">
        <v>1071</v>
      </c>
      <c r="J35" s="52">
        <v>594</v>
      </c>
      <c r="K35" s="52">
        <v>231</v>
      </c>
      <c r="L35" s="52">
        <v>0</v>
      </c>
      <c r="M35" s="52">
        <v>1324</v>
      </c>
      <c r="N35" s="52">
        <v>3799</v>
      </c>
      <c r="O35" s="52">
        <v>7027</v>
      </c>
      <c r="P35" s="52">
        <v>8637</v>
      </c>
      <c r="Q35" s="52">
        <v>8549</v>
      </c>
      <c r="R35" s="52">
        <v>6699</v>
      </c>
      <c r="S35" s="52">
        <v>8026</v>
      </c>
      <c r="T35" s="52">
        <v>9311</v>
      </c>
      <c r="U35" s="52">
        <v>10420</v>
      </c>
      <c r="V35" s="52">
        <v>12409</v>
      </c>
      <c r="W35" s="52">
        <v>12041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117</v>
      </c>
      <c r="D37" s="52">
        <v>112</v>
      </c>
      <c r="E37" s="52">
        <v>79</v>
      </c>
      <c r="F37" s="52">
        <v>116</v>
      </c>
      <c r="G37" s="52">
        <v>151</v>
      </c>
      <c r="H37" s="52">
        <v>184</v>
      </c>
      <c r="I37" s="52">
        <v>253</v>
      </c>
      <c r="J37" s="52">
        <v>222</v>
      </c>
      <c r="K37" s="52">
        <v>197</v>
      </c>
      <c r="L37" s="52">
        <v>75</v>
      </c>
      <c r="M37" s="52">
        <v>142</v>
      </c>
      <c r="N37" s="52">
        <v>497</v>
      </c>
      <c r="O37" s="52">
        <v>1201</v>
      </c>
      <c r="P37" s="52">
        <v>2912</v>
      </c>
      <c r="Q37" s="52">
        <v>4791</v>
      </c>
      <c r="R37" s="52">
        <v>5245</v>
      </c>
      <c r="S37" s="52">
        <v>4374</v>
      </c>
      <c r="T37" s="52">
        <v>4425</v>
      </c>
      <c r="U37" s="52">
        <v>4585</v>
      </c>
      <c r="V37" s="52">
        <v>4960</v>
      </c>
      <c r="W37" s="52">
        <v>5052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357</v>
      </c>
      <c r="D39" s="52">
        <v>279</v>
      </c>
      <c r="E39" s="52">
        <v>251</v>
      </c>
      <c r="F39" s="52">
        <v>194</v>
      </c>
      <c r="G39" s="52">
        <v>179</v>
      </c>
      <c r="H39" s="52">
        <v>211</v>
      </c>
      <c r="I39" s="52">
        <v>169</v>
      </c>
      <c r="J39" s="52">
        <v>85</v>
      </c>
      <c r="K39" s="52">
        <v>44</v>
      </c>
      <c r="L39" s="52">
        <v>21</v>
      </c>
      <c r="M39" s="52">
        <v>94</v>
      </c>
      <c r="N39" s="52">
        <v>181</v>
      </c>
      <c r="O39" s="52">
        <v>413</v>
      </c>
      <c r="P39" s="52">
        <v>88</v>
      </c>
      <c r="Q39" s="52">
        <v>415</v>
      </c>
      <c r="R39" s="52">
        <v>452</v>
      </c>
      <c r="S39" s="52">
        <v>297</v>
      </c>
      <c r="T39" s="52">
        <v>961</v>
      </c>
      <c r="U39" s="52">
        <v>829</v>
      </c>
      <c r="V39" s="52">
        <v>1524</v>
      </c>
      <c r="W39" s="52">
        <v>1235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19</v>
      </c>
      <c r="U40" s="52">
        <v>0</v>
      </c>
      <c r="V40" s="52">
        <v>2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536</v>
      </c>
      <c r="D41" s="52">
        <v>1074</v>
      </c>
      <c r="E41" s="52">
        <v>1108</v>
      </c>
      <c r="F41" s="52">
        <v>1164</v>
      </c>
      <c r="G41" s="52">
        <v>1343</v>
      </c>
      <c r="H41" s="52">
        <v>1476</v>
      </c>
      <c r="I41" s="52">
        <v>1284</v>
      </c>
      <c r="J41" s="52">
        <v>1021</v>
      </c>
      <c r="K41" s="52">
        <v>976</v>
      </c>
      <c r="L41" s="52">
        <v>252</v>
      </c>
      <c r="M41" s="52">
        <v>2117</v>
      </c>
      <c r="N41" s="52">
        <v>4479</v>
      </c>
      <c r="O41" s="52">
        <v>7397</v>
      </c>
      <c r="P41" s="52">
        <v>9462</v>
      </c>
      <c r="Q41" s="52">
        <v>8922</v>
      </c>
      <c r="R41" s="52">
        <v>6820</v>
      </c>
      <c r="S41" s="52">
        <v>5807</v>
      </c>
      <c r="T41" s="52">
        <v>3994</v>
      </c>
      <c r="U41" s="52">
        <v>15256</v>
      </c>
      <c r="V41" s="52">
        <v>12873</v>
      </c>
      <c r="W41" s="52">
        <v>18261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563</v>
      </c>
      <c r="M42" s="52">
        <v>94</v>
      </c>
      <c r="N42" s="52">
        <v>38</v>
      </c>
      <c r="O42" s="52">
        <v>88</v>
      </c>
      <c r="P42" s="52">
        <v>0</v>
      </c>
      <c r="Q42" s="52">
        <v>88</v>
      </c>
      <c r="R42" s="52">
        <v>405</v>
      </c>
      <c r="S42" s="52">
        <v>3490</v>
      </c>
      <c r="T42" s="52">
        <v>6949</v>
      </c>
      <c r="U42" s="52">
        <v>77</v>
      </c>
      <c r="V42" s="52">
        <v>3582</v>
      </c>
      <c r="W42" s="52">
        <v>768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68</v>
      </c>
      <c r="D44" s="52">
        <v>84</v>
      </c>
      <c r="E44" s="52">
        <v>49</v>
      </c>
      <c r="F44" s="52">
        <v>81</v>
      </c>
      <c r="G44" s="52">
        <v>110</v>
      </c>
      <c r="H44" s="52">
        <v>130</v>
      </c>
      <c r="I44" s="52">
        <v>109</v>
      </c>
      <c r="J44" s="52">
        <v>99</v>
      </c>
      <c r="K44" s="52">
        <v>60</v>
      </c>
      <c r="L44" s="52">
        <v>39</v>
      </c>
      <c r="M44" s="52">
        <v>100</v>
      </c>
      <c r="N44" s="52">
        <v>184</v>
      </c>
      <c r="O44" s="52">
        <v>291</v>
      </c>
      <c r="P44" s="52">
        <v>188</v>
      </c>
      <c r="Q44" s="52">
        <v>320</v>
      </c>
      <c r="R44" s="52">
        <v>188</v>
      </c>
      <c r="S44" s="52">
        <v>113</v>
      </c>
      <c r="T44" s="52">
        <v>19</v>
      </c>
      <c r="U44" s="52">
        <v>551</v>
      </c>
      <c r="V44" s="52">
        <v>525</v>
      </c>
      <c r="W44" s="52">
        <v>944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825</v>
      </c>
      <c r="D45" s="36">
        <v>1271</v>
      </c>
      <c r="E45" s="36">
        <v>1308</v>
      </c>
      <c r="F45" s="36">
        <v>1278</v>
      </c>
      <c r="G45" s="36">
        <v>1413</v>
      </c>
      <c r="H45" s="36">
        <v>1556</v>
      </c>
      <c r="I45" s="36">
        <v>1343</v>
      </c>
      <c r="J45" s="36">
        <v>1010</v>
      </c>
      <c r="K45" s="36">
        <v>962</v>
      </c>
      <c r="L45" s="36">
        <v>796</v>
      </c>
      <c r="M45" s="36">
        <v>2205</v>
      </c>
      <c r="N45" s="36">
        <v>4506</v>
      </c>
      <c r="O45" s="36">
        <v>7597</v>
      </c>
      <c r="P45" s="36">
        <v>9289</v>
      </c>
      <c r="Q45" s="36">
        <v>9097</v>
      </c>
      <c r="R45" s="36">
        <v>7548</v>
      </c>
      <c r="S45" s="36">
        <v>9502</v>
      </c>
      <c r="T45" s="36">
        <v>11943</v>
      </c>
      <c r="U45" s="36">
        <v>14096</v>
      </c>
      <c r="V45" s="36">
        <v>17798</v>
      </c>
      <c r="W45" s="36">
        <v>18265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183</v>
      </c>
      <c r="D49" s="52">
        <v>384</v>
      </c>
      <c r="E49" s="52">
        <v>379</v>
      </c>
      <c r="F49" s="52">
        <v>376</v>
      </c>
      <c r="G49" s="52">
        <v>406</v>
      </c>
      <c r="H49" s="52">
        <v>425</v>
      </c>
      <c r="I49" s="52">
        <v>472</v>
      </c>
      <c r="J49" s="52">
        <v>204</v>
      </c>
      <c r="K49" s="52">
        <v>89</v>
      </c>
      <c r="L49" s="52">
        <v>0</v>
      </c>
      <c r="M49" s="52">
        <v>483</v>
      </c>
      <c r="N49" s="52">
        <v>1046</v>
      </c>
      <c r="O49" s="52">
        <v>1976</v>
      </c>
      <c r="P49" s="52">
        <v>4991</v>
      </c>
      <c r="Q49" s="52">
        <v>4244</v>
      </c>
      <c r="R49" s="52">
        <v>2600</v>
      </c>
      <c r="S49" s="52">
        <v>2497</v>
      </c>
      <c r="T49" s="52">
        <v>3245</v>
      </c>
      <c r="U49" s="52">
        <v>3326</v>
      </c>
      <c r="V49" s="52">
        <v>3955</v>
      </c>
      <c r="W49" s="52">
        <v>3500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8</v>
      </c>
      <c r="D51" s="52">
        <v>23</v>
      </c>
      <c r="E51" s="52">
        <v>31</v>
      </c>
      <c r="F51" s="52">
        <v>38</v>
      </c>
      <c r="G51" s="52">
        <v>51</v>
      </c>
      <c r="H51" s="52">
        <v>62</v>
      </c>
      <c r="I51" s="52">
        <v>83</v>
      </c>
      <c r="J51" s="52">
        <v>40</v>
      </c>
      <c r="K51" s="52">
        <v>20</v>
      </c>
      <c r="L51" s="52">
        <v>0</v>
      </c>
      <c r="M51" s="52">
        <v>120</v>
      </c>
      <c r="N51" s="52">
        <v>297</v>
      </c>
      <c r="O51" s="52">
        <v>604</v>
      </c>
      <c r="P51" s="52">
        <v>1672</v>
      </c>
      <c r="Q51" s="52">
        <v>1634</v>
      </c>
      <c r="R51" s="52">
        <v>1073</v>
      </c>
      <c r="S51" s="52">
        <v>1086</v>
      </c>
      <c r="T51" s="52">
        <v>1579</v>
      </c>
      <c r="U51" s="52">
        <v>1728</v>
      </c>
      <c r="V51" s="52">
        <v>2217</v>
      </c>
      <c r="W51" s="52">
        <v>1837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73</v>
      </c>
      <c r="D53" s="52">
        <v>79</v>
      </c>
      <c r="E53" s="52">
        <v>70</v>
      </c>
      <c r="F53" s="52">
        <v>54</v>
      </c>
      <c r="G53" s="52">
        <v>48</v>
      </c>
      <c r="H53" s="52">
        <v>53</v>
      </c>
      <c r="I53" s="52">
        <v>55</v>
      </c>
      <c r="J53" s="52">
        <v>16</v>
      </c>
      <c r="K53" s="52">
        <v>4</v>
      </c>
      <c r="L53" s="52">
        <v>0</v>
      </c>
      <c r="M53" s="52">
        <v>20</v>
      </c>
      <c r="N53" s="52">
        <v>41</v>
      </c>
      <c r="O53" s="52">
        <v>104</v>
      </c>
      <c r="P53" s="52">
        <v>48</v>
      </c>
      <c r="Q53" s="52">
        <v>188</v>
      </c>
      <c r="R53" s="52">
        <v>156</v>
      </c>
      <c r="S53" s="52">
        <v>79</v>
      </c>
      <c r="T53" s="52">
        <v>263</v>
      </c>
      <c r="U53" s="52">
        <v>172</v>
      </c>
      <c r="V53" s="52">
        <v>336</v>
      </c>
      <c r="W53" s="52">
        <v>215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6</v>
      </c>
      <c r="U54" s="52">
        <v>0</v>
      </c>
      <c r="V54" s="52">
        <v>1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110</v>
      </c>
      <c r="D55" s="52">
        <v>305</v>
      </c>
      <c r="E55" s="52">
        <v>309</v>
      </c>
      <c r="F55" s="52">
        <v>322</v>
      </c>
      <c r="G55" s="52">
        <v>358</v>
      </c>
      <c r="H55" s="52">
        <v>372</v>
      </c>
      <c r="I55" s="52">
        <v>417</v>
      </c>
      <c r="J55" s="52">
        <v>188</v>
      </c>
      <c r="K55" s="52">
        <v>85</v>
      </c>
      <c r="L55" s="52">
        <v>0</v>
      </c>
      <c r="M55" s="52">
        <v>443</v>
      </c>
      <c r="N55" s="52">
        <v>997</v>
      </c>
      <c r="O55" s="52">
        <v>1849</v>
      </c>
      <c r="P55" s="52">
        <v>4943</v>
      </c>
      <c r="Q55" s="52">
        <v>4015</v>
      </c>
      <c r="R55" s="52">
        <v>2304</v>
      </c>
      <c r="S55" s="52">
        <v>1510</v>
      </c>
      <c r="T55" s="52">
        <v>1088</v>
      </c>
      <c r="U55" s="52">
        <v>3136</v>
      </c>
      <c r="V55" s="52">
        <v>2829</v>
      </c>
      <c r="W55" s="52">
        <v>3151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20</v>
      </c>
      <c r="N56" s="52">
        <v>8</v>
      </c>
      <c r="O56" s="52">
        <v>23</v>
      </c>
      <c r="P56" s="52">
        <v>0</v>
      </c>
      <c r="Q56" s="52">
        <v>41</v>
      </c>
      <c r="R56" s="52">
        <v>140</v>
      </c>
      <c r="S56" s="52">
        <v>908</v>
      </c>
      <c r="T56" s="52">
        <v>1888</v>
      </c>
      <c r="U56" s="52">
        <v>18</v>
      </c>
      <c r="V56" s="52">
        <v>789</v>
      </c>
      <c r="W56" s="52">
        <v>134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14</v>
      </c>
      <c r="D58" s="52">
        <v>24</v>
      </c>
      <c r="E58" s="52">
        <v>14</v>
      </c>
      <c r="F58" s="52">
        <v>23</v>
      </c>
      <c r="G58" s="52">
        <v>29</v>
      </c>
      <c r="H58" s="52">
        <v>33</v>
      </c>
      <c r="I58" s="52">
        <v>36</v>
      </c>
      <c r="J58" s="52">
        <v>18</v>
      </c>
      <c r="K58" s="52">
        <v>5</v>
      </c>
      <c r="L58" s="52">
        <v>0</v>
      </c>
      <c r="M58" s="52">
        <v>21</v>
      </c>
      <c r="N58" s="52">
        <v>41</v>
      </c>
      <c r="O58" s="52">
        <v>73</v>
      </c>
      <c r="P58" s="52">
        <v>100</v>
      </c>
      <c r="Q58" s="52">
        <v>145</v>
      </c>
      <c r="R58" s="52">
        <v>65</v>
      </c>
      <c r="S58" s="52">
        <v>30</v>
      </c>
      <c r="T58" s="52">
        <v>6</v>
      </c>
      <c r="U58" s="52">
        <v>126</v>
      </c>
      <c r="V58" s="52">
        <v>115</v>
      </c>
      <c r="W58" s="52">
        <v>173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169</v>
      </c>
      <c r="D59" s="36">
        <v>360</v>
      </c>
      <c r="E59" s="36">
        <v>365</v>
      </c>
      <c r="F59" s="36">
        <v>353</v>
      </c>
      <c r="G59" s="36">
        <v>377</v>
      </c>
      <c r="H59" s="36">
        <v>392</v>
      </c>
      <c r="I59" s="36">
        <v>436</v>
      </c>
      <c r="J59" s="36">
        <v>186</v>
      </c>
      <c r="K59" s="36">
        <v>84</v>
      </c>
      <c r="L59" s="36">
        <v>0</v>
      </c>
      <c r="M59" s="36">
        <v>462</v>
      </c>
      <c r="N59" s="36">
        <v>1005</v>
      </c>
      <c r="O59" s="36">
        <v>1903</v>
      </c>
      <c r="P59" s="36">
        <v>4891</v>
      </c>
      <c r="Q59" s="36">
        <v>4099</v>
      </c>
      <c r="R59" s="36">
        <v>2535</v>
      </c>
      <c r="S59" s="36">
        <v>2467</v>
      </c>
      <c r="T59" s="36">
        <v>3239</v>
      </c>
      <c r="U59" s="36">
        <v>3200</v>
      </c>
      <c r="V59" s="36">
        <v>3840</v>
      </c>
      <c r="W59" s="36">
        <v>3327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390</v>
      </c>
      <c r="D63" s="52">
        <v>648</v>
      </c>
      <c r="E63" s="52">
        <v>644</v>
      </c>
      <c r="F63" s="52">
        <v>612</v>
      </c>
      <c r="G63" s="52">
        <v>674</v>
      </c>
      <c r="H63" s="52">
        <v>688</v>
      </c>
      <c r="I63" s="52">
        <v>599</v>
      </c>
      <c r="J63" s="52">
        <v>390</v>
      </c>
      <c r="K63" s="52">
        <v>142</v>
      </c>
      <c r="L63" s="52">
        <v>0</v>
      </c>
      <c r="M63" s="52">
        <v>841</v>
      </c>
      <c r="N63" s="52">
        <v>2753</v>
      </c>
      <c r="O63" s="52">
        <v>5051</v>
      </c>
      <c r="P63" s="52">
        <v>3646</v>
      </c>
      <c r="Q63" s="52">
        <v>4305</v>
      </c>
      <c r="R63" s="52">
        <v>4099</v>
      </c>
      <c r="S63" s="52">
        <v>5529</v>
      </c>
      <c r="T63" s="52">
        <v>6066</v>
      </c>
      <c r="U63" s="52">
        <v>7094</v>
      </c>
      <c r="V63" s="52">
        <v>8454</v>
      </c>
      <c r="W63" s="52">
        <v>8541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109</v>
      </c>
      <c r="D65" s="52">
        <v>89</v>
      </c>
      <c r="E65" s="52">
        <v>48</v>
      </c>
      <c r="F65" s="52">
        <v>78</v>
      </c>
      <c r="G65" s="52">
        <v>100</v>
      </c>
      <c r="H65" s="52">
        <v>122</v>
      </c>
      <c r="I65" s="52">
        <v>170</v>
      </c>
      <c r="J65" s="52">
        <v>182</v>
      </c>
      <c r="K65" s="52">
        <v>177</v>
      </c>
      <c r="L65" s="52">
        <v>75</v>
      </c>
      <c r="M65" s="52">
        <v>22</v>
      </c>
      <c r="N65" s="52">
        <v>200</v>
      </c>
      <c r="O65" s="52">
        <v>597</v>
      </c>
      <c r="P65" s="52">
        <v>1240</v>
      </c>
      <c r="Q65" s="52">
        <v>3157</v>
      </c>
      <c r="R65" s="52">
        <v>4172</v>
      </c>
      <c r="S65" s="52">
        <v>3288</v>
      </c>
      <c r="T65" s="52">
        <v>2846</v>
      </c>
      <c r="U65" s="52">
        <v>2857</v>
      </c>
      <c r="V65" s="52">
        <v>2743</v>
      </c>
      <c r="W65" s="52">
        <v>3215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284</v>
      </c>
      <c r="D67" s="52">
        <f t="shared" si="0"/>
        <v>200</v>
      </c>
      <c r="E67" s="52">
        <f t="shared" si="0"/>
        <v>181</v>
      </c>
      <c r="F67" s="52">
        <f t="shared" si="0"/>
        <v>140</v>
      </c>
      <c r="G67" s="52">
        <f t="shared" si="0"/>
        <v>131</v>
      </c>
      <c r="H67" s="52">
        <f t="shared" si="0"/>
        <v>158</v>
      </c>
      <c r="I67" s="52">
        <f t="shared" si="0"/>
        <v>114</v>
      </c>
      <c r="J67" s="52">
        <f t="shared" si="0"/>
        <v>69</v>
      </c>
      <c r="K67" s="52">
        <f t="shared" si="0"/>
        <v>40</v>
      </c>
      <c r="L67" s="52">
        <f t="shared" si="0"/>
        <v>21</v>
      </c>
      <c r="M67" s="52">
        <f t="shared" si="0"/>
        <v>74</v>
      </c>
      <c r="N67" s="52">
        <f t="shared" si="0"/>
        <v>140</v>
      </c>
      <c r="O67" s="52">
        <f t="shared" si="0"/>
        <v>309</v>
      </c>
      <c r="P67" s="52">
        <f t="shared" si="0"/>
        <v>40</v>
      </c>
      <c r="Q67" s="52">
        <f t="shared" si="0"/>
        <v>227</v>
      </c>
      <c r="R67" s="52">
        <f t="shared" ref="R67:V67" si="1">R39-R53</f>
        <v>296</v>
      </c>
      <c r="S67" s="52">
        <f t="shared" si="1"/>
        <v>218</v>
      </c>
      <c r="T67" s="52">
        <f t="shared" si="1"/>
        <v>698</v>
      </c>
      <c r="U67" s="52">
        <f t="shared" si="1"/>
        <v>657</v>
      </c>
      <c r="V67" s="52">
        <f t="shared" si="1"/>
        <v>1188</v>
      </c>
      <c r="W67" s="52">
        <f t="shared" ref="W67" si="2">W39-W53</f>
        <v>1020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13</v>
      </c>
      <c r="U68" s="52">
        <f t="shared" si="4"/>
        <v>0</v>
      </c>
      <c r="V68" s="52">
        <f t="shared" si="4"/>
        <v>1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426</v>
      </c>
      <c r="D69" s="52">
        <f t="shared" si="6"/>
        <v>769</v>
      </c>
      <c r="E69" s="52">
        <f t="shared" si="6"/>
        <v>799</v>
      </c>
      <c r="F69" s="52">
        <f t="shared" si="6"/>
        <v>842</v>
      </c>
      <c r="G69" s="52">
        <f t="shared" si="6"/>
        <v>985</v>
      </c>
      <c r="H69" s="52">
        <f t="shared" si="6"/>
        <v>1104</v>
      </c>
      <c r="I69" s="52">
        <f t="shared" si="6"/>
        <v>867</v>
      </c>
      <c r="J69" s="52">
        <f t="shared" si="6"/>
        <v>833</v>
      </c>
      <c r="K69" s="52">
        <f t="shared" si="6"/>
        <v>891</v>
      </c>
      <c r="L69" s="52">
        <f t="shared" si="6"/>
        <v>252</v>
      </c>
      <c r="M69" s="52">
        <f t="shared" si="6"/>
        <v>1674</v>
      </c>
      <c r="N69" s="52">
        <f t="shared" si="6"/>
        <v>3482</v>
      </c>
      <c r="O69" s="52">
        <f t="shared" si="6"/>
        <v>5548</v>
      </c>
      <c r="P69" s="52">
        <f t="shared" si="6"/>
        <v>4519</v>
      </c>
      <c r="Q69" s="52">
        <f t="shared" si="6"/>
        <v>4907</v>
      </c>
      <c r="R69" s="52">
        <f t="shared" ref="R69:V69" si="7">R41-R55</f>
        <v>4516</v>
      </c>
      <c r="S69" s="52">
        <f t="shared" si="7"/>
        <v>4297</v>
      </c>
      <c r="T69" s="52">
        <f t="shared" si="7"/>
        <v>2906</v>
      </c>
      <c r="U69" s="52">
        <f t="shared" si="7"/>
        <v>12120</v>
      </c>
      <c r="V69" s="52">
        <f t="shared" si="7"/>
        <v>10044</v>
      </c>
      <c r="W69" s="52">
        <f t="shared" ref="W69" si="8">W41-W55</f>
        <v>15110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563</v>
      </c>
      <c r="M70" s="52">
        <f t="shared" si="9"/>
        <v>74</v>
      </c>
      <c r="N70" s="52">
        <f t="shared" si="9"/>
        <v>30</v>
      </c>
      <c r="O70" s="52">
        <f t="shared" si="9"/>
        <v>65</v>
      </c>
      <c r="P70" s="52">
        <f t="shared" si="9"/>
        <v>0</v>
      </c>
      <c r="Q70" s="52">
        <f t="shared" si="9"/>
        <v>47</v>
      </c>
      <c r="R70" s="52">
        <f t="shared" ref="R70:V70" si="10">R42-R56</f>
        <v>265</v>
      </c>
      <c r="S70" s="52">
        <f t="shared" si="10"/>
        <v>2582</v>
      </c>
      <c r="T70" s="52">
        <f t="shared" si="10"/>
        <v>5061</v>
      </c>
      <c r="U70" s="52">
        <f t="shared" si="10"/>
        <v>59</v>
      </c>
      <c r="V70" s="52">
        <f t="shared" si="10"/>
        <v>2793</v>
      </c>
      <c r="W70" s="52">
        <f t="shared" ref="W70" si="11">W42-W56</f>
        <v>634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54</v>
      </c>
      <c r="D72" s="52">
        <v>60</v>
      </c>
      <c r="E72" s="52">
        <v>35</v>
      </c>
      <c r="F72" s="52">
        <v>58</v>
      </c>
      <c r="G72" s="52">
        <v>81</v>
      </c>
      <c r="H72" s="52">
        <v>97</v>
      </c>
      <c r="I72" s="52">
        <v>73</v>
      </c>
      <c r="J72" s="52">
        <v>81</v>
      </c>
      <c r="K72" s="52">
        <v>55</v>
      </c>
      <c r="L72" s="52">
        <v>39</v>
      </c>
      <c r="M72" s="52">
        <v>79</v>
      </c>
      <c r="N72" s="52">
        <v>143</v>
      </c>
      <c r="O72" s="52">
        <v>218</v>
      </c>
      <c r="P72" s="52">
        <v>88</v>
      </c>
      <c r="Q72" s="52">
        <v>175</v>
      </c>
      <c r="R72" s="52">
        <v>123</v>
      </c>
      <c r="S72" s="52">
        <v>83</v>
      </c>
      <c r="T72" s="52">
        <v>13</v>
      </c>
      <c r="U72" s="52">
        <v>425</v>
      </c>
      <c r="V72" s="52">
        <v>410</v>
      </c>
      <c r="W72" s="52">
        <v>771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656</v>
      </c>
      <c r="D73" s="36">
        <v>911</v>
      </c>
      <c r="E73" s="36">
        <v>943</v>
      </c>
      <c r="F73" s="36">
        <v>925</v>
      </c>
      <c r="G73" s="36">
        <v>1036</v>
      </c>
      <c r="H73" s="36">
        <v>1164</v>
      </c>
      <c r="I73" s="36">
        <v>907</v>
      </c>
      <c r="J73" s="36">
        <v>824</v>
      </c>
      <c r="K73" s="36">
        <v>878</v>
      </c>
      <c r="L73" s="36">
        <v>796</v>
      </c>
      <c r="M73" s="36">
        <v>1743</v>
      </c>
      <c r="N73" s="36">
        <v>3501</v>
      </c>
      <c r="O73" s="36">
        <v>5694</v>
      </c>
      <c r="P73" s="36">
        <v>4398</v>
      </c>
      <c r="Q73" s="36">
        <v>4998</v>
      </c>
      <c r="R73" s="36">
        <v>5013</v>
      </c>
      <c r="S73" s="36">
        <v>7035</v>
      </c>
      <c r="T73" s="36">
        <v>8704</v>
      </c>
      <c r="U73" s="36">
        <v>10896</v>
      </c>
      <c r="V73" s="36">
        <v>13958</v>
      </c>
      <c r="W73" s="36">
        <v>14938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197</v>
      </c>
      <c r="I79" s="138">
        <f>RES_hhdet_numvin!I145</f>
        <v>353</v>
      </c>
      <c r="J79" s="138">
        <f>RES_hhdet_numvin!J145</f>
        <v>275</v>
      </c>
      <c r="K79" s="138">
        <f>RES_hhdet_numvin!K145</f>
        <v>134</v>
      </c>
      <c r="L79" s="138">
        <f>RES_hhdet_numvin!L145</f>
        <v>0</v>
      </c>
      <c r="M79" s="138">
        <f>RES_hhdet_numvin!M145</f>
        <v>1001</v>
      </c>
      <c r="N79" s="138">
        <f>RES_hhdet_numvin!N145</f>
        <v>3122</v>
      </c>
      <c r="O79" s="138">
        <f>RES_hhdet_numvin!O145</f>
        <v>6150</v>
      </c>
      <c r="P79" s="138">
        <f>RES_hhdet_numvin!P145</f>
        <v>7914</v>
      </c>
      <c r="Q79" s="138">
        <f>RES_hhdet_numvin!Q145</f>
        <v>8097</v>
      </c>
      <c r="R79" s="138">
        <f>RES_hhdet_numvin!R145</f>
        <v>6495</v>
      </c>
      <c r="S79" s="138">
        <f>RES_hhdet_numvin!S145</f>
        <v>7903</v>
      </c>
      <c r="T79" s="138">
        <f>RES_hhdet_numvin!T145</f>
        <v>9250</v>
      </c>
      <c r="U79" s="138">
        <f>RES_hhdet_numvin!U145</f>
        <v>10402</v>
      </c>
      <c r="V79" s="138">
        <f>RES_hhdet_numvin!V145</f>
        <v>12407</v>
      </c>
      <c r="W79" s="138">
        <f>RES_hhdet_numvin!W145</f>
        <v>12041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944</v>
      </c>
      <c r="Q81" s="138">
        <f>RES_hhdet_numvin!Q147</f>
        <v>2739</v>
      </c>
      <c r="R81" s="138">
        <f>RES_hhdet_numvin!R147</f>
        <v>3917</v>
      </c>
      <c r="S81" s="138">
        <f>RES_hhdet_numvin!S147</f>
        <v>3514</v>
      </c>
      <c r="T81" s="138">
        <f>RES_hhdet_numvin!T147</f>
        <v>3868</v>
      </c>
      <c r="U81" s="138">
        <f>RES_hhdet_numvin!U147</f>
        <v>4325</v>
      </c>
      <c r="V81" s="138">
        <f>RES_hhdet_numvin!V147</f>
        <v>4822</v>
      </c>
      <c r="W81" s="138">
        <f>RES_hhdet_numvin!W147</f>
        <v>5052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28</v>
      </c>
      <c r="Q83" s="138">
        <f>RES_hhdet_numvin!Q149</f>
        <v>240</v>
      </c>
      <c r="R83" s="138">
        <f>RES_hhdet_numvin!R149</f>
        <v>343</v>
      </c>
      <c r="S83" s="138">
        <f>RES_hhdet_numvin!S149</f>
        <v>261</v>
      </c>
      <c r="T83" s="138">
        <f>RES_hhdet_numvin!T149</f>
        <v>908</v>
      </c>
      <c r="U83" s="138">
        <f>RES_hhdet_numvin!U149</f>
        <v>819</v>
      </c>
      <c r="V83" s="138">
        <f>RES_hhdet_numvin!V149</f>
        <v>1523</v>
      </c>
      <c r="W83" s="138">
        <f>RES_hhdet_numvin!W149</f>
        <v>1235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17</v>
      </c>
      <c r="U84" s="138">
        <f>RES_hhdet_numvin!U150</f>
        <v>0</v>
      </c>
      <c r="V84" s="138">
        <f>RES_hhdet_numvin!V150</f>
        <v>2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3093</v>
      </c>
      <c r="Q87" s="138">
        <f>RES_hhdet_numvin!Q153</f>
        <v>5127</v>
      </c>
      <c r="R87" s="138">
        <f>RES_hhdet_numvin!R153</f>
        <v>5144</v>
      </c>
      <c r="S87" s="138">
        <f>RES_hhdet_numvin!S153</f>
        <v>5049</v>
      </c>
      <c r="T87" s="138">
        <f>RES_hhdet_numvin!T153</f>
        <v>3766</v>
      </c>
      <c r="U87" s="138">
        <f>RES_hhdet_numvin!U153</f>
        <v>14964</v>
      </c>
      <c r="V87" s="138">
        <f>RES_hhdet_numvin!V153</f>
        <v>12850</v>
      </c>
      <c r="W87" s="138">
        <f>RES_hhdet_numvin!W153</f>
        <v>18261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50</v>
      </c>
      <c r="R88" s="138">
        <f>RES_hhdet_numvin!R154</f>
        <v>268</v>
      </c>
      <c r="S88" s="138">
        <f>RES_hhdet_numvin!S154</f>
        <v>2588</v>
      </c>
      <c r="T88" s="138">
        <f>RES_hhdet_numvin!T154</f>
        <v>5241</v>
      </c>
      <c r="U88" s="138">
        <f>RES_hhdet_numvin!U154</f>
        <v>71</v>
      </c>
      <c r="V88" s="138">
        <f>RES_hhdet_numvin!V154</f>
        <v>3125</v>
      </c>
      <c r="W88" s="138">
        <f>RES_hhdet_numvin!W154</f>
        <v>768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62</v>
      </c>
      <c r="Q92" s="138">
        <f>RES_hhdet_numvin!Q158</f>
        <v>186</v>
      </c>
      <c r="R92" s="138">
        <f>RES_hhdet_numvin!R158</f>
        <v>144</v>
      </c>
      <c r="S92" s="138">
        <f>RES_hhdet_numvin!S158</f>
        <v>102</v>
      </c>
      <c r="T92" s="138">
        <f>RES_hhdet_numvin!T158</f>
        <v>19</v>
      </c>
      <c r="U92" s="138">
        <f>RES_hhdet_numvin!U158</f>
        <v>545</v>
      </c>
      <c r="V92" s="138">
        <f>RES_hhdet_numvin!V158</f>
        <v>525</v>
      </c>
      <c r="W92" s="138">
        <f>RES_hhdet_numvin!W158</f>
        <v>944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3040</v>
      </c>
      <c r="Q93" s="39">
        <f>RES_hhdet_numvin!Q159</f>
        <v>5227</v>
      </c>
      <c r="R93" s="39">
        <f>RES_hhdet_numvin!R159</f>
        <v>5646</v>
      </c>
      <c r="S93" s="39">
        <f>RES_hhdet_numvin!S159</f>
        <v>8245</v>
      </c>
      <c r="T93" s="39">
        <f>RES_hhdet_numvin!T159</f>
        <v>11236</v>
      </c>
      <c r="U93" s="39">
        <f>RES_hhdet_numvin!U159</f>
        <v>13816</v>
      </c>
      <c r="V93" s="39">
        <f>RES_hhdet_numvin!V159</f>
        <v>17739</v>
      </c>
      <c r="W93" s="39">
        <f>RES_hhdet_numvin!W159</f>
        <v>18265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2.4535010533162298</v>
      </c>
      <c r="C97" s="117">
        <f t="shared" si="12"/>
        <v>3.0489415146358363</v>
      </c>
      <c r="D97" s="117">
        <f t="shared" si="12"/>
        <v>3.45389482421762</v>
      </c>
      <c r="E97" s="117">
        <f t="shared" si="12"/>
        <v>3.7374664808523854</v>
      </c>
      <c r="F97" s="117">
        <f t="shared" si="12"/>
        <v>3.665897830428769</v>
      </c>
      <c r="G97" s="117">
        <f t="shared" si="12"/>
        <v>3.8263680408825582</v>
      </c>
      <c r="H97" s="117">
        <f t="shared" si="12"/>
        <v>3.8032179250690108</v>
      </c>
      <c r="I97" s="117">
        <f t="shared" si="12"/>
        <v>3.7483079124748451</v>
      </c>
      <c r="J97" s="117">
        <f t="shared" si="12"/>
        <v>3.838604260172815</v>
      </c>
      <c r="K97" s="117">
        <f t="shared" si="12"/>
        <v>3.6869181070825556</v>
      </c>
      <c r="L97" s="117">
        <f t="shared" si="12"/>
        <v>3.905460283496192</v>
      </c>
      <c r="M97" s="117">
        <f t="shared" si="12"/>
        <v>3.8976386818192266</v>
      </c>
      <c r="N97" s="117">
        <f t="shared" si="12"/>
        <v>4.8433118936762227</v>
      </c>
      <c r="O97" s="117">
        <f t="shared" si="12"/>
        <v>7.4434142771914367</v>
      </c>
      <c r="P97" s="117">
        <f t="shared" si="12"/>
        <v>9.5704047420674137</v>
      </c>
      <c r="Q97" s="117">
        <f t="shared" si="12"/>
        <v>14.258610514157095</v>
      </c>
      <c r="R97" s="117">
        <f t="shared" ref="R97:V97" si="13">R98+R100+R102+R111</f>
        <v>15.49021083425286</v>
      </c>
      <c r="S97" s="117">
        <f t="shared" si="13"/>
        <v>18.952810741915417</v>
      </c>
      <c r="T97" s="117">
        <f t="shared" si="13"/>
        <v>22.194882757051296</v>
      </c>
      <c r="U97" s="117">
        <f t="shared" si="13"/>
        <v>26.694867126123903</v>
      </c>
      <c r="V97" s="117">
        <f t="shared" si="13"/>
        <v>31.53054696610667</v>
      </c>
      <c r="W97" s="117">
        <f t="shared" ref="W97" si="14">W98+W100+W102+W111</f>
        <v>42.76287682857312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1.8778036470855906</v>
      </c>
      <c r="C98" s="122">
        <f t="shared" si="15"/>
        <v>2.5111921172506793</v>
      </c>
      <c r="D98" s="122">
        <f t="shared" si="15"/>
        <v>2.8339801166127447</v>
      </c>
      <c r="E98" s="122">
        <f t="shared" si="15"/>
        <v>3.0085759236850227</v>
      </c>
      <c r="F98" s="122">
        <f t="shared" si="15"/>
        <v>2.8644123641075288</v>
      </c>
      <c r="G98" s="122">
        <f t="shared" si="15"/>
        <v>2.9364554554929909</v>
      </c>
      <c r="H98" s="122">
        <f t="shared" si="15"/>
        <v>2.8282876231093255</v>
      </c>
      <c r="I98" s="122">
        <f t="shared" si="15"/>
        <v>2.5942182166380219</v>
      </c>
      <c r="J98" s="122">
        <f t="shared" si="15"/>
        <v>2.7676812421390613</v>
      </c>
      <c r="K98" s="122">
        <f t="shared" si="15"/>
        <v>2.8059931615339715</v>
      </c>
      <c r="L98" s="122">
        <f t="shared" si="15"/>
        <v>3.1552438894948764</v>
      </c>
      <c r="M98" s="122">
        <f t="shared" si="15"/>
        <v>3.0166214758300876</v>
      </c>
      <c r="N98" s="122">
        <f t="shared" si="15"/>
        <v>3.544632846161909</v>
      </c>
      <c r="O98" s="122">
        <f t="shared" si="15"/>
        <v>5.1599200259410365</v>
      </c>
      <c r="P98" s="122">
        <f t="shared" si="15"/>
        <v>6.1693370973488388</v>
      </c>
      <c r="Q98" s="122">
        <f t="shared" si="15"/>
        <v>9.2553338459977006</v>
      </c>
      <c r="R98" s="122">
        <f t="shared" si="15"/>
        <v>9.4335215488090043</v>
      </c>
      <c r="S98" s="122">
        <f t="shared" si="15"/>
        <v>11.44232580995142</v>
      </c>
      <c r="T98" s="122">
        <f t="shared" si="15"/>
        <v>12.296513452167591</v>
      </c>
      <c r="U98" s="122">
        <f t="shared" si="15"/>
        <v>13.450835042599365</v>
      </c>
      <c r="V98" s="122">
        <f t="shared" si="15"/>
        <v>17.266085869601152</v>
      </c>
      <c r="W98" s="122">
        <f t="shared" si="15"/>
        <v>23.321730241497708</v>
      </c>
      <c r="DA98" s="130" t="s">
        <v>1705</v>
      </c>
    </row>
    <row r="99" spans="1:105" ht="12" customHeight="1" x14ac:dyDescent="0.25">
      <c r="A99" s="97" t="s">
        <v>53</v>
      </c>
      <c r="B99" s="98">
        <v>1.8778036470855906</v>
      </c>
      <c r="C99" s="98">
        <v>2.5111921172506793</v>
      </c>
      <c r="D99" s="98">
        <v>2.8339801166127447</v>
      </c>
      <c r="E99" s="98">
        <v>3.0085759236850227</v>
      </c>
      <c r="F99" s="98">
        <v>2.8644123641075288</v>
      </c>
      <c r="G99" s="98">
        <v>2.9364554554929909</v>
      </c>
      <c r="H99" s="98">
        <v>2.8282876231093255</v>
      </c>
      <c r="I99" s="98">
        <v>2.5942182166380219</v>
      </c>
      <c r="J99" s="98">
        <v>2.7676812421390613</v>
      </c>
      <c r="K99" s="98">
        <v>2.8059931615339715</v>
      </c>
      <c r="L99" s="98">
        <v>3.1552438894948764</v>
      </c>
      <c r="M99" s="98">
        <v>3.0166214758300876</v>
      </c>
      <c r="N99" s="98">
        <v>3.544632846161909</v>
      </c>
      <c r="O99" s="98">
        <v>5.1599200259410365</v>
      </c>
      <c r="P99" s="98">
        <v>6.1693370973488388</v>
      </c>
      <c r="Q99" s="98">
        <v>9.2553338459977006</v>
      </c>
      <c r="R99" s="98">
        <v>9.4335215488090043</v>
      </c>
      <c r="S99" s="98">
        <v>11.44232580995142</v>
      </c>
      <c r="T99" s="98">
        <v>12.296513452167591</v>
      </c>
      <c r="U99" s="98">
        <v>13.450835042599365</v>
      </c>
      <c r="V99" s="98">
        <v>17.266085869601152</v>
      </c>
      <c r="W99" s="98">
        <v>23.321730241497708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1.960326028821961E-3</v>
      </c>
      <c r="C100" s="122">
        <f t="shared" si="16"/>
        <v>3.1104523648432256E-3</v>
      </c>
      <c r="D100" s="122">
        <f t="shared" si="16"/>
        <v>4.7736859411575691E-3</v>
      </c>
      <c r="E100" s="122">
        <f t="shared" si="16"/>
        <v>5.9452482377042827E-3</v>
      </c>
      <c r="F100" s="122">
        <f t="shared" si="16"/>
        <v>6.4598143023993681E-3</v>
      </c>
      <c r="G100" s="122">
        <f t="shared" si="16"/>
        <v>8.3879856881244087E-3</v>
      </c>
      <c r="H100" s="122">
        <f t="shared" si="16"/>
        <v>1.1768179200665585E-2</v>
      </c>
      <c r="I100" s="122">
        <f t="shared" si="16"/>
        <v>1.7426839365598173E-2</v>
      </c>
      <c r="J100" s="122">
        <f t="shared" si="16"/>
        <v>1.5234787760985861E-2</v>
      </c>
      <c r="K100" s="122">
        <f t="shared" si="16"/>
        <v>1.7320289951600083E-2</v>
      </c>
      <c r="L100" s="122">
        <f t="shared" si="16"/>
        <v>1.9918709195488399E-2</v>
      </c>
      <c r="M100" s="122">
        <f t="shared" si="16"/>
        <v>1.8248414867666263E-2</v>
      </c>
      <c r="N100" s="122">
        <f t="shared" si="16"/>
        <v>3.3761455513606729E-2</v>
      </c>
      <c r="O100" s="122">
        <f t="shared" si="16"/>
        <v>4.7427227476986966E-2</v>
      </c>
      <c r="P100" s="122">
        <f t="shared" si="16"/>
        <v>6.8415943665935647E-2</v>
      </c>
      <c r="Q100" s="122">
        <f t="shared" si="16"/>
        <v>0.18113493072841214</v>
      </c>
      <c r="R100" s="122">
        <f t="shared" si="16"/>
        <v>0.25852616513723159</v>
      </c>
      <c r="S100" s="122">
        <f t="shared" si="16"/>
        <v>0.31400221347823382</v>
      </c>
      <c r="T100" s="122">
        <f t="shared" si="16"/>
        <v>0.37014575027259761</v>
      </c>
      <c r="U100" s="122">
        <f t="shared" si="16"/>
        <v>0.4034641190884517</v>
      </c>
      <c r="V100" s="122">
        <f t="shared" si="16"/>
        <v>0.45321975008959775</v>
      </c>
      <c r="W100" s="122">
        <f t="shared" si="16"/>
        <v>0.46605284345916864</v>
      </c>
      <c r="DA100" s="130" t="s">
        <v>1707</v>
      </c>
    </row>
    <row r="101" spans="1:105" ht="12" customHeight="1" x14ac:dyDescent="0.25">
      <c r="A101" s="97" t="s">
        <v>53</v>
      </c>
      <c r="B101" s="98">
        <v>1.960326028821961E-3</v>
      </c>
      <c r="C101" s="98">
        <v>3.1104523648432256E-3</v>
      </c>
      <c r="D101" s="98">
        <v>4.7736859411575691E-3</v>
      </c>
      <c r="E101" s="98">
        <v>5.9452482377042827E-3</v>
      </c>
      <c r="F101" s="98">
        <v>6.4598143023993681E-3</v>
      </c>
      <c r="G101" s="98">
        <v>8.3879856881244087E-3</v>
      </c>
      <c r="H101" s="98">
        <v>1.1768179200665585E-2</v>
      </c>
      <c r="I101" s="98">
        <v>1.7426839365598173E-2</v>
      </c>
      <c r="J101" s="98">
        <v>1.5234787760985861E-2</v>
      </c>
      <c r="K101" s="98">
        <v>1.7320289951600083E-2</v>
      </c>
      <c r="L101" s="98">
        <v>1.9918709195488399E-2</v>
      </c>
      <c r="M101" s="98">
        <v>1.8248414867666263E-2</v>
      </c>
      <c r="N101" s="98">
        <v>3.3761455513606729E-2</v>
      </c>
      <c r="O101" s="98">
        <v>4.7427227476986966E-2</v>
      </c>
      <c r="P101" s="98">
        <v>6.8415943665935647E-2</v>
      </c>
      <c r="Q101" s="98">
        <v>0.18113493072841214</v>
      </c>
      <c r="R101" s="98">
        <v>0.25852616513723159</v>
      </c>
      <c r="S101" s="98">
        <v>0.31400221347823382</v>
      </c>
      <c r="T101" s="98">
        <v>0.37014575027259761</v>
      </c>
      <c r="U101" s="98">
        <v>0.4034641190884517</v>
      </c>
      <c r="V101" s="98">
        <v>0.45321975008959775</v>
      </c>
      <c r="W101" s="98">
        <v>0.46605284345916864</v>
      </c>
      <c r="DA101" s="63" t="s">
        <v>1708</v>
      </c>
    </row>
    <row r="102" spans="1:105" ht="12" customHeight="1" x14ac:dyDescent="0.25">
      <c r="A102" s="121" t="s">
        <v>55</v>
      </c>
      <c r="B102" s="122">
        <v>0.47913760090048829</v>
      </c>
      <c r="C102" s="122">
        <v>0.42295080000201141</v>
      </c>
      <c r="D102" s="122">
        <v>0.4984900003068401</v>
      </c>
      <c r="E102" s="122">
        <v>0.57734325969577183</v>
      </c>
      <c r="F102" s="122">
        <v>0.62391124697796174</v>
      </c>
      <c r="G102" s="122">
        <v>0.694546555985042</v>
      </c>
      <c r="H102" s="122">
        <v>0.77746641694202057</v>
      </c>
      <c r="I102" s="122">
        <v>0.9103157553568787</v>
      </c>
      <c r="J102" s="122">
        <v>0.85858920301558261</v>
      </c>
      <c r="K102" s="122">
        <v>0.68459094301807144</v>
      </c>
      <c r="L102" s="122">
        <v>0.58146039531147464</v>
      </c>
      <c r="M102" s="122">
        <v>0.67765499713253674</v>
      </c>
      <c r="N102" s="122">
        <v>1.0064424821859241</v>
      </c>
      <c r="O102" s="122">
        <v>1.8535780846592476</v>
      </c>
      <c r="P102" s="122">
        <v>2.6959080281329686</v>
      </c>
      <c r="Q102" s="122">
        <v>3.9504323728375326</v>
      </c>
      <c r="R102" s="122">
        <v>4.7512908008342922</v>
      </c>
      <c r="S102" s="122">
        <v>5.7319238076370169</v>
      </c>
      <c r="T102" s="122">
        <v>7.8803875093210971</v>
      </c>
      <c r="U102" s="122">
        <v>10.832806587304431</v>
      </c>
      <c r="V102" s="122">
        <v>11.351258609653863</v>
      </c>
      <c r="W102" s="122">
        <v>15.705618145041665</v>
      </c>
      <c r="DA102" s="130" t="s">
        <v>1709</v>
      </c>
    </row>
    <row r="103" spans="1:105" ht="12" customHeight="1" x14ac:dyDescent="0.25">
      <c r="A103" s="97" t="s">
        <v>124</v>
      </c>
      <c r="B103" s="98">
        <v>5.9506917634095463E-2</v>
      </c>
      <c r="C103" s="98">
        <v>8.8342181658520078E-2</v>
      </c>
      <c r="D103" s="98">
        <v>0.10916377215856599</v>
      </c>
      <c r="E103" s="98">
        <v>0.12403928028820974</v>
      </c>
      <c r="F103" s="98">
        <v>0.13281788209699408</v>
      </c>
      <c r="G103" s="98">
        <v>0.14024101000443534</v>
      </c>
      <c r="H103" s="98">
        <v>0.14721198752723608</v>
      </c>
      <c r="I103" s="98">
        <v>0.15003388608772536</v>
      </c>
      <c r="J103" s="98">
        <v>0.13134655390540481</v>
      </c>
      <c r="K103" s="98">
        <v>0.1073194086388224</v>
      </c>
      <c r="L103" s="98">
        <v>8.2003084737877027E-2</v>
      </c>
      <c r="M103" s="98">
        <v>7.0294623016545793E-2</v>
      </c>
      <c r="N103" s="98">
        <v>6.8343314775680397E-2</v>
      </c>
      <c r="O103" s="98">
        <v>9.0194928376743755E-2</v>
      </c>
      <c r="P103" s="98">
        <v>9.5097823095868131E-2</v>
      </c>
      <c r="Q103" s="98">
        <v>0.12548668453059644</v>
      </c>
      <c r="R103" s="98">
        <v>0.16423482574506718</v>
      </c>
      <c r="S103" s="98">
        <v>0.21668700298814039</v>
      </c>
      <c r="T103" s="98">
        <v>0.3948957777997214</v>
      </c>
      <c r="U103" s="98">
        <v>0.38460727493250946</v>
      </c>
      <c r="V103" s="98">
        <v>0.67919440948942389</v>
      </c>
      <c r="W103" s="98">
        <v>0.93137341892111813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2.3368793677221809E-3</v>
      </c>
      <c r="U104" s="98">
        <v>1.8235352971091739E-3</v>
      </c>
      <c r="V104" s="98">
        <v>2.7092081349722351E-3</v>
      </c>
      <c r="W104" s="98">
        <v>3.0388439283668429E-3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8.1947790524311841E-4</v>
      </c>
      <c r="U105" s="101">
        <v>6.0574656553555068E-4</v>
      </c>
      <c r="V105" s="101">
        <v>9.0865543806805771E-4</v>
      </c>
      <c r="W105" s="101">
        <v>1.0091916689828099E-3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1.5174014624790627E-3</v>
      </c>
      <c r="U106" s="104">
        <v>1.2177887315736231E-3</v>
      </c>
      <c r="V106" s="104">
        <v>1.8005526969041773E-3</v>
      </c>
      <c r="W106" s="104">
        <v>2.0296522593840332E-3</v>
      </c>
      <c r="DA106" s="132" t="s">
        <v>1713</v>
      </c>
    </row>
    <row r="107" spans="1:105" ht="12" customHeight="1" x14ac:dyDescent="0.25">
      <c r="A107" s="106" t="s">
        <v>122</v>
      </c>
      <c r="B107" s="101">
        <v>0.41963068326639286</v>
      </c>
      <c r="C107" s="101">
        <v>0.33460861834349132</v>
      </c>
      <c r="D107" s="101">
        <v>0.38932622814827411</v>
      </c>
      <c r="E107" s="101">
        <v>0.45330397940756206</v>
      </c>
      <c r="F107" s="101">
        <v>0.49109336488096761</v>
      </c>
      <c r="G107" s="101">
        <v>0.55430554598060666</v>
      </c>
      <c r="H107" s="101">
        <v>0.63025442941478449</v>
      </c>
      <c r="I107" s="101">
        <v>0.76028186926915331</v>
      </c>
      <c r="J107" s="101">
        <v>0.72724264911017777</v>
      </c>
      <c r="K107" s="101">
        <v>0.57727153437924905</v>
      </c>
      <c r="L107" s="101">
        <v>0.47068180991605169</v>
      </c>
      <c r="M107" s="101">
        <v>0.57209365495756592</v>
      </c>
      <c r="N107" s="101">
        <v>0.89748983911887448</v>
      </c>
      <c r="O107" s="101">
        <v>1.7082839456339378</v>
      </c>
      <c r="P107" s="101">
        <v>2.5564806019413302</v>
      </c>
      <c r="Q107" s="101">
        <v>3.771924610243544</v>
      </c>
      <c r="R107" s="101">
        <v>4.4990561192759149</v>
      </c>
      <c r="S107" s="101">
        <v>5.1234997389067196</v>
      </c>
      <c r="T107" s="101">
        <v>6.2583420064807473</v>
      </c>
      <c r="U107" s="101">
        <v>9.1738172811665617</v>
      </c>
      <c r="V107" s="101">
        <v>9.0990511583602576</v>
      </c>
      <c r="W107" s="101">
        <v>12.978794412953121</v>
      </c>
      <c r="DA107" s="131" t="s">
        <v>1714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2.8775500657545923E-2</v>
      </c>
      <c r="M108" s="104">
        <v>3.5266719158425025E-2</v>
      </c>
      <c r="N108" s="104">
        <v>4.0609328291369401E-2</v>
      </c>
      <c r="O108" s="104">
        <v>5.5099210648565933E-2</v>
      </c>
      <c r="P108" s="104">
        <v>4.4329603095769922E-2</v>
      </c>
      <c r="Q108" s="104">
        <v>5.3021078063392159E-2</v>
      </c>
      <c r="R108" s="104">
        <v>8.7999855813309824E-2</v>
      </c>
      <c r="S108" s="104">
        <v>0.39173706574215644</v>
      </c>
      <c r="T108" s="104">
        <v>1.2248128456729057</v>
      </c>
      <c r="U108" s="104">
        <v>1.2725584959082497</v>
      </c>
      <c r="V108" s="104">
        <v>1.5703038336692092</v>
      </c>
      <c r="W108" s="104">
        <v>1.7924114692390596</v>
      </c>
      <c r="DA108" s="132" t="s">
        <v>1715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1.3956125025645336E-2</v>
      </c>
      <c r="M109" s="98">
        <v>1.5430880255695348E-2</v>
      </c>
      <c r="N109" s="98">
        <v>1.8508905472183913E-2</v>
      </c>
      <c r="O109" s="98">
        <v>2.7048936038679774E-2</v>
      </c>
      <c r="P109" s="98">
        <v>1.9798479026042867E-2</v>
      </c>
      <c r="Q109" s="98">
        <v>2.3800835894132105E-2</v>
      </c>
      <c r="R109" s="98">
        <v>3.8862112085899597E-2</v>
      </c>
      <c r="S109" s="98">
        <v>0.1544520875166816</v>
      </c>
      <c r="T109" s="98">
        <v>0.49807163846089098</v>
      </c>
      <c r="U109" s="98">
        <v>0.48944182742710035</v>
      </c>
      <c r="V109" s="98">
        <v>0.60502440040621064</v>
      </c>
      <c r="W109" s="98">
        <v>0.68455837560668875</v>
      </c>
      <c r="DA109" s="63" t="s">
        <v>1716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1.4819375631900585E-2</v>
      </c>
      <c r="M110" s="98">
        <v>1.9835838902729674E-2</v>
      </c>
      <c r="N110" s="98">
        <v>2.2100422819185488E-2</v>
      </c>
      <c r="O110" s="98">
        <v>2.8050274609886162E-2</v>
      </c>
      <c r="P110" s="98">
        <v>2.4531124069727055E-2</v>
      </c>
      <c r="Q110" s="98">
        <v>2.9220242169260054E-2</v>
      </c>
      <c r="R110" s="98">
        <v>4.9137743727410227E-2</v>
      </c>
      <c r="S110" s="98">
        <v>0.23728497822547484</v>
      </c>
      <c r="T110" s="98">
        <v>0.72674120721201474</v>
      </c>
      <c r="U110" s="98">
        <v>0.78311666848114925</v>
      </c>
      <c r="V110" s="98">
        <v>0.96527943326299859</v>
      </c>
      <c r="W110" s="98">
        <v>1.1078530936323709</v>
      </c>
      <c r="DA110" s="63" t="s">
        <v>1717</v>
      </c>
    </row>
    <row r="111" spans="1:105" ht="12" customHeight="1" x14ac:dyDescent="0.25">
      <c r="A111" s="121" t="s">
        <v>54</v>
      </c>
      <c r="B111" s="122">
        <v>9.4599479301328906E-2</v>
      </c>
      <c r="C111" s="122">
        <v>0.11168814501830211</v>
      </c>
      <c r="D111" s="122">
        <v>0.11665102135687719</v>
      </c>
      <c r="E111" s="122">
        <v>0.1456020492338867</v>
      </c>
      <c r="F111" s="122">
        <v>0.17111440504087916</v>
      </c>
      <c r="G111" s="122">
        <v>0.18697804371640089</v>
      </c>
      <c r="H111" s="122">
        <v>0.18569570581699937</v>
      </c>
      <c r="I111" s="122">
        <v>0.22634710111434617</v>
      </c>
      <c r="J111" s="122">
        <v>0.19709902725718531</v>
      </c>
      <c r="K111" s="122">
        <v>0.17901371257891258</v>
      </c>
      <c r="L111" s="122">
        <v>0.14883728949435279</v>
      </c>
      <c r="M111" s="122">
        <v>0.18511379398893632</v>
      </c>
      <c r="N111" s="122">
        <v>0.25847510981478294</v>
      </c>
      <c r="O111" s="122">
        <v>0.38248893911416515</v>
      </c>
      <c r="P111" s="122">
        <v>0.63674367291967182</v>
      </c>
      <c r="Q111" s="122">
        <v>0.87170936459344917</v>
      </c>
      <c r="R111" s="122">
        <v>1.0468723194723311</v>
      </c>
      <c r="S111" s="122">
        <v>1.4645589108487482</v>
      </c>
      <c r="T111" s="122">
        <v>1.6478360452900107</v>
      </c>
      <c r="U111" s="122">
        <v>2.0077613771316529</v>
      </c>
      <c r="V111" s="122">
        <v>2.4599827367620586</v>
      </c>
      <c r="W111" s="122">
        <v>3.2694755985745774</v>
      </c>
      <c r="DA111" s="130" t="s">
        <v>1718</v>
      </c>
    </row>
    <row r="112" spans="1:105" ht="12" customHeight="1" x14ac:dyDescent="0.25">
      <c r="A112" s="97" t="s">
        <v>50</v>
      </c>
      <c r="B112" s="98">
        <v>7.5218546833879761E-3</v>
      </c>
      <c r="C112" s="98">
        <v>8.8159186087894362E-3</v>
      </c>
      <c r="D112" s="98">
        <v>9.3820845547506471E-3</v>
      </c>
      <c r="E112" s="98">
        <v>9.4969819844064225E-3</v>
      </c>
      <c r="F112" s="98">
        <v>1.1502963869932657E-2</v>
      </c>
      <c r="G112" s="98">
        <v>1.4318587076645279E-2</v>
      </c>
      <c r="H112" s="98">
        <v>1.5442930650947236E-2</v>
      </c>
      <c r="I112" s="98">
        <v>1.7673111207617533E-2</v>
      </c>
      <c r="J112" s="98">
        <v>1.8072267834984446E-2</v>
      </c>
      <c r="K112" s="98">
        <v>1.6478909748207995E-2</v>
      </c>
      <c r="L112" s="98">
        <v>1.3490965739775857E-2</v>
      </c>
      <c r="M112" s="98">
        <v>1.4988953183951251E-2</v>
      </c>
      <c r="N112" s="98">
        <v>1.7641889139704516E-2</v>
      </c>
      <c r="O112" s="98">
        <v>2.2593278180519812E-2</v>
      </c>
      <c r="P112" s="98">
        <v>2.7909329540896005E-2</v>
      </c>
      <c r="Q112" s="98">
        <v>3.768398903883579E-2</v>
      </c>
      <c r="R112" s="98">
        <v>4.6593250207911281E-2</v>
      </c>
      <c r="S112" s="98">
        <v>5.2769499873055375E-2</v>
      </c>
      <c r="T112" s="98">
        <v>2.7513871130154376E-2</v>
      </c>
      <c r="U112" s="98">
        <v>7.4965005435156135E-2</v>
      </c>
      <c r="V112" s="98">
        <v>5.6141410788879437E-2</v>
      </c>
      <c r="W112" s="98">
        <v>0.15733726733608042</v>
      </c>
      <c r="DA112" s="63" t="s">
        <v>1719</v>
      </c>
    </row>
    <row r="113" spans="1:105" ht="12" customHeight="1" x14ac:dyDescent="0.25">
      <c r="A113" s="109" t="s">
        <v>120</v>
      </c>
      <c r="B113" s="33">
        <v>8.7077624617940927E-2</v>
      </c>
      <c r="C113" s="33">
        <v>0.10287222640951267</v>
      </c>
      <c r="D113" s="33">
        <v>0.10726893680212654</v>
      </c>
      <c r="E113" s="33">
        <v>0.13610506724948027</v>
      </c>
      <c r="F113" s="33">
        <v>0.1596114411709465</v>
      </c>
      <c r="G113" s="33">
        <v>0.17265945663975563</v>
      </c>
      <c r="H113" s="33">
        <v>0.17025277516605214</v>
      </c>
      <c r="I113" s="33">
        <v>0.20867398990672864</v>
      </c>
      <c r="J113" s="33">
        <v>0.17902675942220087</v>
      </c>
      <c r="K113" s="33">
        <v>0.16253480283070459</v>
      </c>
      <c r="L113" s="33">
        <v>0.13534632375457695</v>
      </c>
      <c r="M113" s="33">
        <v>0.17012484080498508</v>
      </c>
      <c r="N113" s="33">
        <v>0.24083322067507842</v>
      </c>
      <c r="O113" s="33">
        <v>0.35989566093364533</v>
      </c>
      <c r="P113" s="33">
        <v>0.60883434337877584</v>
      </c>
      <c r="Q113" s="33">
        <v>0.83402537555461342</v>
      </c>
      <c r="R113" s="33">
        <v>1.0002790692644197</v>
      </c>
      <c r="S113" s="33">
        <v>1.4117894109756928</v>
      </c>
      <c r="T113" s="33">
        <v>1.6203221741598564</v>
      </c>
      <c r="U113" s="33">
        <v>1.9327963716964967</v>
      </c>
      <c r="V113" s="33">
        <v>2.403841325973179</v>
      </c>
      <c r="W113" s="33">
        <v>3.1121383312384969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2.6945147121310602</v>
      </c>
      <c r="C115" s="117">
        <f t="shared" si="17"/>
        <v>3.5086349245891144</v>
      </c>
      <c r="D115" s="117">
        <f t="shared" si="17"/>
        <v>4.0737991163758052</v>
      </c>
      <c r="E115" s="117">
        <f t="shared" si="17"/>
        <v>4.5043127968261576</v>
      </c>
      <c r="F115" s="117">
        <f t="shared" si="17"/>
        <v>4.4950817762254784</v>
      </c>
      <c r="G115" s="117">
        <f t="shared" si="17"/>
        <v>4.8187148376153974</v>
      </c>
      <c r="H115" s="117">
        <f t="shared" si="17"/>
        <v>4.8895691549267815</v>
      </c>
      <c r="I115" s="117">
        <f t="shared" si="17"/>
        <v>4.8174552390655965</v>
      </c>
      <c r="J115" s="117">
        <f t="shared" si="17"/>
        <v>5.1601989481699038</v>
      </c>
      <c r="K115" s="117">
        <f t="shared" si="17"/>
        <v>5.2065909708601801</v>
      </c>
      <c r="L115" s="117">
        <f t="shared" si="17"/>
        <v>5.790582265024864</v>
      </c>
      <c r="M115" s="117">
        <f t="shared" si="17"/>
        <v>5.9821205087634404</v>
      </c>
      <c r="N115" s="117">
        <f t="shared" si="17"/>
        <v>8.0943672631694827</v>
      </c>
      <c r="O115" s="117">
        <f t="shared" si="17"/>
        <v>13.549311685479479</v>
      </c>
      <c r="P115" s="117">
        <f t="shared" si="17"/>
        <v>17.956950249238609</v>
      </c>
      <c r="Q115" s="117">
        <f t="shared" si="17"/>
        <v>28.620871721358196</v>
      </c>
      <c r="R115" s="117">
        <f t="shared" ref="R115:V115" si="18">R116+R118+R120+R129</f>
        <v>31.128574859867335</v>
      </c>
      <c r="S115" s="117">
        <f t="shared" si="18"/>
        <v>39.318730120355617</v>
      </c>
      <c r="T115" s="117">
        <f t="shared" si="18"/>
        <v>44.995575885193908</v>
      </c>
      <c r="U115" s="117">
        <f t="shared" si="18"/>
        <v>52.020252210903955</v>
      </c>
      <c r="V115" s="117">
        <f t="shared" si="18"/>
        <v>66.097545830533917</v>
      </c>
      <c r="W115" s="117">
        <f t="shared" ref="W115" si="19">W116+W118+W120+W129</f>
        <v>90.285422826495804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2.3632006090916238</v>
      </c>
      <c r="C116" s="122">
        <f t="shared" si="20"/>
        <v>3.1927633530263986</v>
      </c>
      <c r="D116" s="122">
        <f t="shared" si="20"/>
        <v>3.7070357453235978</v>
      </c>
      <c r="E116" s="122">
        <f t="shared" si="20"/>
        <v>4.0670998861532857</v>
      </c>
      <c r="F116" s="122">
        <f t="shared" si="20"/>
        <v>4.0089593152019107</v>
      </c>
      <c r="G116" s="122">
        <f t="shared" si="20"/>
        <v>4.2735791996856527</v>
      </c>
      <c r="H116" s="122">
        <f t="shared" si="20"/>
        <v>4.2867106956029319</v>
      </c>
      <c r="I116" s="122">
        <f t="shared" si="20"/>
        <v>4.0911410341113612</v>
      </c>
      <c r="J116" s="122">
        <f t="shared" si="20"/>
        <v>4.4879261367869603</v>
      </c>
      <c r="K116" s="122">
        <f t="shared" si="20"/>
        <v>4.6388609146288733</v>
      </c>
      <c r="L116" s="122">
        <f t="shared" si="20"/>
        <v>5.2885970479997839</v>
      </c>
      <c r="M116" s="122">
        <f t="shared" si="20"/>
        <v>5.3943412141831191</v>
      </c>
      <c r="N116" s="122">
        <f t="shared" si="20"/>
        <v>7.2027578729864148</v>
      </c>
      <c r="O116" s="122">
        <f t="shared" si="20"/>
        <v>11.989776703823324</v>
      </c>
      <c r="P116" s="122">
        <f t="shared" si="20"/>
        <v>15.587653269921089</v>
      </c>
      <c r="Q116" s="122">
        <f t="shared" si="20"/>
        <v>24.867972386139485</v>
      </c>
      <c r="R116" s="122">
        <f t="shared" si="20"/>
        <v>26.410652033248546</v>
      </c>
      <c r="S116" s="122">
        <f t="shared" si="20"/>
        <v>33.324636744605314</v>
      </c>
      <c r="T116" s="122">
        <f t="shared" si="20"/>
        <v>36.993453823505682</v>
      </c>
      <c r="U116" s="122">
        <f t="shared" si="20"/>
        <v>41.508100734774736</v>
      </c>
      <c r="V116" s="122">
        <f t="shared" si="20"/>
        <v>54.385088449136845</v>
      </c>
      <c r="W116" s="122">
        <f t="shared" si="20"/>
        <v>74.601953801256954</v>
      </c>
      <c r="DA116" s="130" t="s">
        <v>1873</v>
      </c>
    </row>
    <row r="117" spans="1:105" ht="12" customHeight="1" x14ac:dyDescent="0.25">
      <c r="A117" s="97" t="s">
        <v>53</v>
      </c>
      <c r="B117" s="98">
        <v>2.3632006090916238</v>
      </c>
      <c r="C117" s="98">
        <v>3.1927633530263986</v>
      </c>
      <c r="D117" s="98">
        <v>3.7070357453235978</v>
      </c>
      <c r="E117" s="98">
        <v>4.0670998861532857</v>
      </c>
      <c r="F117" s="98">
        <v>4.0089593152019107</v>
      </c>
      <c r="G117" s="98">
        <v>4.2735791996856527</v>
      </c>
      <c r="H117" s="98">
        <v>4.2867106956029319</v>
      </c>
      <c r="I117" s="98">
        <v>4.0911410341113612</v>
      </c>
      <c r="J117" s="98">
        <v>4.4879261367869603</v>
      </c>
      <c r="K117" s="98">
        <v>4.6388609146288733</v>
      </c>
      <c r="L117" s="98">
        <v>5.2885970479997839</v>
      </c>
      <c r="M117" s="98">
        <v>5.3943412141831191</v>
      </c>
      <c r="N117" s="98">
        <v>7.2027578729864148</v>
      </c>
      <c r="O117" s="98">
        <v>11.989776703823324</v>
      </c>
      <c r="P117" s="98">
        <v>15.587653269921089</v>
      </c>
      <c r="Q117" s="98">
        <v>24.867972386139485</v>
      </c>
      <c r="R117" s="98">
        <v>26.410652033248546</v>
      </c>
      <c r="S117" s="98">
        <v>33.324636744605314</v>
      </c>
      <c r="T117" s="98">
        <v>36.993453823505682</v>
      </c>
      <c r="U117" s="98">
        <v>41.508100734774736</v>
      </c>
      <c r="V117" s="98">
        <v>54.385088449136845</v>
      </c>
      <c r="W117" s="98">
        <v>74.601953801256954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3.2958744160122184E-3</v>
      </c>
      <c r="C118" s="122">
        <f t="shared" si="21"/>
        <v>5.9790906908910729E-3</v>
      </c>
      <c r="D118" s="122">
        <f t="shared" si="21"/>
        <v>9.7957458894092214E-3</v>
      </c>
      <c r="E118" s="122">
        <f t="shared" si="21"/>
        <v>1.2666737506083506E-2</v>
      </c>
      <c r="F118" s="122">
        <f t="shared" si="21"/>
        <v>1.4326395237507476E-2</v>
      </c>
      <c r="G118" s="122">
        <f t="shared" si="21"/>
        <v>1.9329033349443313E-2</v>
      </c>
      <c r="H118" s="122">
        <f t="shared" si="21"/>
        <v>2.8098818571209858E-2</v>
      </c>
      <c r="I118" s="122">
        <f t="shared" si="21"/>
        <v>4.2948727562466149E-2</v>
      </c>
      <c r="J118" s="122">
        <f t="shared" si="21"/>
        <v>3.8442357364867973E-2</v>
      </c>
      <c r="K118" s="122">
        <f t="shared" si="21"/>
        <v>4.4825944987310365E-2</v>
      </c>
      <c r="L118" s="122">
        <f t="shared" si="21"/>
        <v>5.2350381232098675E-2</v>
      </c>
      <c r="M118" s="122">
        <f t="shared" si="21"/>
        <v>4.8942814011871588E-2</v>
      </c>
      <c r="N118" s="122">
        <f t="shared" si="21"/>
        <v>9.5059196783637098E-2</v>
      </c>
      <c r="O118" s="122">
        <f t="shared" si="21"/>
        <v>0.14270121619167042</v>
      </c>
      <c r="P118" s="122">
        <f t="shared" si="21"/>
        <v>0.21907763929849713</v>
      </c>
      <c r="Q118" s="122">
        <f t="shared" si="21"/>
        <v>0.60506536330580818</v>
      </c>
      <c r="R118" s="122">
        <f t="shared" si="21"/>
        <v>0.8838340635738865</v>
      </c>
      <c r="S118" s="122">
        <f t="shared" si="21"/>
        <v>1.0889831313003535</v>
      </c>
      <c r="T118" s="122">
        <f t="shared" si="21"/>
        <v>1.2987673976958827</v>
      </c>
      <c r="U118" s="122">
        <f t="shared" si="21"/>
        <v>1.4323775680624553</v>
      </c>
      <c r="V118" s="122">
        <f t="shared" si="21"/>
        <v>1.6303444378038503</v>
      </c>
      <c r="W118" s="122">
        <f t="shared" si="21"/>
        <v>1.6995927841472545</v>
      </c>
      <c r="DA118" s="130" t="s">
        <v>1875</v>
      </c>
    </row>
    <row r="119" spans="1:105" ht="12" customHeight="1" x14ac:dyDescent="0.25">
      <c r="A119" s="97" t="s">
        <v>53</v>
      </c>
      <c r="B119" s="98">
        <v>3.2958744160122184E-3</v>
      </c>
      <c r="C119" s="98">
        <v>5.9790906908910729E-3</v>
      </c>
      <c r="D119" s="98">
        <v>9.7957458894092214E-3</v>
      </c>
      <c r="E119" s="98">
        <v>1.2666737506083506E-2</v>
      </c>
      <c r="F119" s="98">
        <v>1.4326395237507476E-2</v>
      </c>
      <c r="G119" s="98">
        <v>1.9329033349443313E-2</v>
      </c>
      <c r="H119" s="98">
        <v>2.8098818571209858E-2</v>
      </c>
      <c r="I119" s="98">
        <v>4.2948727562466149E-2</v>
      </c>
      <c r="J119" s="98">
        <v>3.8442357364867973E-2</v>
      </c>
      <c r="K119" s="98">
        <v>4.4825944987310365E-2</v>
      </c>
      <c r="L119" s="98">
        <v>5.2350381232098675E-2</v>
      </c>
      <c r="M119" s="98">
        <v>4.8942814011871588E-2</v>
      </c>
      <c r="N119" s="98">
        <v>9.5059196783637098E-2</v>
      </c>
      <c r="O119" s="98">
        <v>0.14270121619167042</v>
      </c>
      <c r="P119" s="98">
        <v>0.21907763929849713</v>
      </c>
      <c r="Q119" s="98">
        <v>0.60506536330580818</v>
      </c>
      <c r="R119" s="98">
        <v>0.8838340635738865</v>
      </c>
      <c r="S119" s="98">
        <v>1.0889831313003535</v>
      </c>
      <c r="T119" s="98">
        <v>1.2987673976958827</v>
      </c>
      <c r="U119" s="98">
        <v>1.4323775680624553</v>
      </c>
      <c r="V119" s="98">
        <v>1.6303444378038503</v>
      </c>
      <c r="W119" s="98">
        <v>1.6995927841472545</v>
      </c>
      <c r="DA119" s="63" t="s">
        <v>1876</v>
      </c>
    </row>
    <row r="120" spans="1:105" ht="12" customHeight="1" x14ac:dyDescent="0.25">
      <c r="A120" s="121" t="s">
        <v>55</v>
      </c>
      <c r="B120" s="122">
        <v>0.25944376375672312</v>
      </c>
      <c r="C120" s="122">
        <v>0.22861768076894912</v>
      </c>
      <c r="D120" s="122">
        <v>0.27169665277407418</v>
      </c>
      <c r="E120" s="122">
        <v>0.31732249514660626</v>
      </c>
      <c r="F120" s="122">
        <v>0.34538885201709874</v>
      </c>
      <c r="G120" s="122">
        <v>0.38749563258073066</v>
      </c>
      <c r="H120" s="122">
        <v>0.43715015090394077</v>
      </c>
      <c r="I120" s="122">
        <v>0.51512055783892297</v>
      </c>
      <c r="J120" s="122">
        <v>0.48759853644510931</v>
      </c>
      <c r="K120" s="122">
        <v>0.38989936003842751</v>
      </c>
      <c r="L120" s="122">
        <v>0.3388331141744676</v>
      </c>
      <c r="M120" s="122">
        <v>0.40027109179815334</v>
      </c>
      <c r="N120" s="122">
        <v>0.60154045813330892</v>
      </c>
      <c r="O120" s="122">
        <v>1.1259900268645664</v>
      </c>
      <c r="P120" s="122">
        <v>1.6616710892436191</v>
      </c>
      <c r="Q120" s="122">
        <v>2.4753349604766233</v>
      </c>
      <c r="R120" s="122">
        <v>3.022341347585078</v>
      </c>
      <c r="S120" s="122">
        <v>3.7579664069994587</v>
      </c>
      <c r="T120" s="122">
        <v>5.3920803725212014</v>
      </c>
      <c r="U120" s="122">
        <v>7.4695110790193251</v>
      </c>
      <c r="V120" s="122">
        <v>8.0711551219941118</v>
      </c>
      <c r="W120" s="122">
        <v>11.292509589347116</v>
      </c>
      <c r="DA120" s="130" t="s">
        <v>1877</v>
      </c>
    </row>
    <row r="121" spans="1:105" ht="12" customHeight="1" x14ac:dyDescent="0.25">
      <c r="A121" s="97" t="s">
        <v>124</v>
      </c>
      <c r="B121" s="98">
        <v>2.9149889502822338E-2</v>
      </c>
      <c r="C121" s="98">
        <v>4.4002275316116571E-2</v>
      </c>
      <c r="D121" s="98">
        <v>5.4858439877296127E-2</v>
      </c>
      <c r="E121" s="98">
        <v>6.2784551409039158E-2</v>
      </c>
      <c r="F121" s="98">
        <v>6.7628776837908355E-2</v>
      </c>
      <c r="G121" s="98">
        <v>7.1848105163979423E-2</v>
      </c>
      <c r="H121" s="98">
        <v>7.5994606566853584E-2</v>
      </c>
      <c r="I121" s="98">
        <v>7.793004406145855E-2</v>
      </c>
      <c r="J121" s="98">
        <v>6.8557620272940073E-2</v>
      </c>
      <c r="K121" s="98">
        <v>5.639707471015145E-2</v>
      </c>
      <c r="L121" s="98">
        <v>4.3372663890142688E-2</v>
      </c>
      <c r="M121" s="98">
        <v>3.775602577949045E-2</v>
      </c>
      <c r="N121" s="98">
        <v>3.8052651344528225E-2</v>
      </c>
      <c r="O121" s="98">
        <v>5.4130978839285394E-2</v>
      </c>
      <c r="P121" s="98">
        <v>5.8855863230256253E-2</v>
      </c>
      <c r="Q121" s="98">
        <v>8.3816666392475855E-2</v>
      </c>
      <c r="R121" s="98">
        <v>0.11592678844075667</v>
      </c>
      <c r="S121" s="98">
        <v>0.1581985133108583</v>
      </c>
      <c r="T121" s="98">
        <v>0.3077742740479551</v>
      </c>
      <c r="U121" s="98">
        <v>0.31324882767735462</v>
      </c>
      <c r="V121" s="98">
        <v>0.57956131099047992</v>
      </c>
      <c r="W121" s="98">
        <v>0.81629135384400864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2.2231490709450786E-3</v>
      </c>
      <c r="U122" s="98">
        <v>1.7394674580261541E-3</v>
      </c>
      <c r="V122" s="98">
        <v>2.5868370449417021E-3</v>
      </c>
      <c r="W122" s="98">
        <v>2.9031417181081586E-3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7.0574760846601613E-4</v>
      </c>
      <c r="U123" s="101">
        <v>5.2167872645253097E-4</v>
      </c>
      <c r="V123" s="101">
        <v>7.8628434803752485E-4</v>
      </c>
      <c r="W123" s="101">
        <v>8.734894587241256E-4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1.5174014624790627E-3</v>
      </c>
      <c r="U124" s="104">
        <v>1.2177887315736231E-3</v>
      </c>
      <c r="V124" s="104">
        <v>1.8005526969041773E-3</v>
      </c>
      <c r="W124" s="104">
        <v>2.0296522593840332E-3</v>
      </c>
      <c r="DA124" s="132" t="s">
        <v>1881</v>
      </c>
    </row>
    <row r="125" spans="1:105" ht="12" customHeight="1" x14ac:dyDescent="0.25">
      <c r="A125" s="106" t="s">
        <v>122</v>
      </c>
      <c r="B125" s="101">
        <v>0.2302938742539008</v>
      </c>
      <c r="C125" s="101">
        <v>0.18461540545283256</v>
      </c>
      <c r="D125" s="101">
        <v>0.21683821289677807</v>
      </c>
      <c r="E125" s="101">
        <v>0.25453794373756711</v>
      </c>
      <c r="F125" s="101">
        <v>0.27776007517919038</v>
      </c>
      <c r="G125" s="101">
        <v>0.31564752741675123</v>
      </c>
      <c r="H125" s="101">
        <v>0.36115554433708719</v>
      </c>
      <c r="I125" s="101">
        <v>0.43719051377746437</v>
      </c>
      <c r="J125" s="101">
        <v>0.41904091617216921</v>
      </c>
      <c r="K125" s="101">
        <v>0.33350228532827608</v>
      </c>
      <c r="L125" s="101">
        <v>0.27244775527122977</v>
      </c>
      <c r="M125" s="101">
        <v>0.33360877616590429</v>
      </c>
      <c r="N125" s="101">
        <v>0.53049406048407211</v>
      </c>
      <c r="O125" s="101">
        <v>1.027809619039511</v>
      </c>
      <c r="P125" s="101">
        <v>1.5665684990520514</v>
      </c>
      <c r="Q125" s="101">
        <v>2.3480396238779351</v>
      </c>
      <c r="R125" s="101">
        <v>2.8331012574727414</v>
      </c>
      <c r="S125" s="101">
        <v>3.2603723140965513</v>
      </c>
      <c r="T125" s="101">
        <v>4.019247994789815</v>
      </c>
      <c r="U125" s="101">
        <v>6.040801985150714</v>
      </c>
      <c r="V125" s="101">
        <v>6.1109624067161015</v>
      </c>
      <c r="W125" s="101">
        <v>8.8972060845019989</v>
      </c>
      <c r="DA125" s="131" t="s">
        <v>1882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2.3012695013095101E-2</v>
      </c>
      <c r="M126" s="104">
        <v>2.8906289852758636E-2</v>
      </c>
      <c r="N126" s="104">
        <v>3.299374630470861E-2</v>
      </c>
      <c r="O126" s="104">
        <v>4.4049428985769995E-2</v>
      </c>
      <c r="P126" s="104">
        <v>3.6246726961311301E-2</v>
      </c>
      <c r="Q126" s="104">
        <v>4.3478670206212038E-2</v>
      </c>
      <c r="R126" s="104">
        <v>7.3313301671579692E-2</v>
      </c>
      <c r="S126" s="104">
        <v>0.33939557959204902</v>
      </c>
      <c r="T126" s="104">
        <v>1.0628349546124867</v>
      </c>
      <c r="U126" s="104">
        <v>1.1137207987332307</v>
      </c>
      <c r="V126" s="104">
        <v>1.3780445672425885</v>
      </c>
      <c r="W126" s="104">
        <v>1.5761090092829992</v>
      </c>
      <c r="DA126" s="132" t="s">
        <v>1883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8.1933193811945144E-3</v>
      </c>
      <c r="M127" s="98">
        <v>9.0704509500289642E-3</v>
      </c>
      <c r="N127" s="98">
        <v>1.0893323485523118E-2</v>
      </c>
      <c r="O127" s="98">
        <v>1.5999154375883833E-2</v>
      </c>
      <c r="P127" s="98">
        <v>1.1715602891584246E-2</v>
      </c>
      <c r="Q127" s="98">
        <v>1.4258428036951981E-2</v>
      </c>
      <c r="R127" s="98">
        <v>2.4175557944169462E-2</v>
      </c>
      <c r="S127" s="98">
        <v>0.10211060136657417</v>
      </c>
      <c r="T127" s="98">
        <v>0.33609374740047199</v>
      </c>
      <c r="U127" s="98">
        <v>0.33060413025208141</v>
      </c>
      <c r="V127" s="98">
        <v>0.41276513397958986</v>
      </c>
      <c r="W127" s="98">
        <v>0.4682559156506283</v>
      </c>
      <c r="DA127" s="63" t="s">
        <v>1884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1.4819375631900585E-2</v>
      </c>
      <c r="M128" s="98">
        <v>1.9835838902729674E-2</v>
      </c>
      <c r="N128" s="98">
        <v>2.2100422819185488E-2</v>
      </c>
      <c r="O128" s="98">
        <v>2.8050274609886162E-2</v>
      </c>
      <c r="P128" s="98">
        <v>2.4531124069727055E-2</v>
      </c>
      <c r="Q128" s="98">
        <v>2.9220242169260054E-2</v>
      </c>
      <c r="R128" s="98">
        <v>4.9137743727410227E-2</v>
      </c>
      <c r="S128" s="98">
        <v>0.23728497822547484</v>
      </c>
      <c r="T128" s="98">
        <v>0.72674120721201474</v>
      </c>
      <c r="U128" s="98">
        <v>0.78311666848114925</v>
      </c>
      <c r="V128" s="98">
        <v>0.96527943326299859</v>
      </c>
      <c r="W128" s="98">
        <v>1.1078530936323709</v>
      </c>
      <c r="DA128" s="63" t="s">
        <v>1885</v>
      </c>
    </row>
    <row r="129" spans="1:105" ht="12" customHeight="1" x14ac:dyDescent="0.25">
      <c r="A129" s="121" t="s">
        <v>54</v>
      </c>
      <c r="B129" s="122">
        <v>6.8574464866700852E-2</v>
      </c>
      <c r="C129" s="122">
        <v>8.1274800102875563E-2</v>
      </c>
      <c r="D129" s="122">
        <v>8.5270972388723582E-2</v>
      </c>
      <c r="E129" s="122">
        <v>0.1072236780201828</v>
      </c>
      <c r="F129" s="122">
        <v>0.12640721376896211</v>
      </c>
      <c r="G129" s="122">
        <v>0.13831097199957107</v>
      </c>
      <c r="H129" s="122">
        <v>0.13760948984869889</v>
      </c>
      <c r="I129" s="122">
        <v>0.1682449195528461</v>
      </c>
      <c r="J129" s="122">
        <v>0.14623191757296622</v>
      </c>
      <c r="K129" s="122">
        <v>0.13300475120556957</v>
      </c>
      <c r="L129" s="122">
        <v>0.11080172161851408</v>
      </c>
      <c r="M129" s="122">
        <v>0.138565388770297</v>
      </c>
      <c r="N129" s="122">
        <v>0.19500973526612125</v>
      </c>
      <c r="O129" s="122">
        <v>0.29084373859991897</v>
      </c>
      <c r="P129" s="122">
        <v>0.48854825077540137</v>
      </c>
      <c r="Q129" s="122">
        <v>0.67249901143627822</v>
      </c>
      <c r="R129" s="122">
        <v>0.8117474154598272</v>
      </c>
      <c r="S129" s="122">
        <v>1.1471438374504921</v>
      </c>
      <c r="T129" s="122">
        <v>1.3112742914711408</v>
      </c>
      <c r="U129" s="122">
        <v>1.6102628290474335</v>
      </c>
      <c r="V129" s="122">
        <v>2.0109578215991033</v>
      </c>
      <c r="W129" s="122">
        <v>2.6913666517444677</v>
      </c>
      <c r="DA129" s="130" t="s">
        <v>1886</v>
      </c>
    </row>
    <row r="130" spans="1:105" ht="12" customHeight="1" x14ac:dyDescent="0.25">
      <c r="A130" s="97" t="s">
        <v>50</v>
      </c>
      <c r="B130" s="98">
        <v>4.3862620849302566E-3</v>
      </c>
      <c r="C130" s="98">
        <v>5.1554491882850502E-3</v>
      </c>
      <c r="D130" s="98">
        <v>5.5014816451540039E-3</v>
      </c>
      <c r="E130" s="98">
        <v>5.5781922691838289E-3</v>
      </c>
      <c r="F130" s="98">
        <v>6.769941390155426E-3</v>
      </c>
      <c r="G130" s="98">
        <v>8.4437840551504738E-3</v>
      </c>
      <c r="H130" s="98">
        <v>9.1225519887504665E-3</v>
      </c>
      <c r="I130" s="98">
        <v>1.044941607053447E-2</v>
      </c>
      <c r="J130" s="98">
        <v>1.0691375898462363E-2</v>
      </c>
      <c r="K130" s="98">
        <v>9.7539347684768019E-3</v>
      </c>
      <c r="L130" s="98">
        <v>7.9890593978109679E-3</v>
      </c>
      <c r="M130" s="98">
        <v>8.8822893383152576E-3</v>
      </c>
      <c r="N130" s="98">
        <v>1.0463011501431533E-2</v>
      </c>
      <c r="O130" s="98">
        <v>1.3408598955485589E-2</v>
      </c>
      <c r="P130" s="98">
        <v>1.6568382181200762E-2</v>
      </c>
      <c r="Q130" s="98">
        <v>2.2375132604760838E-2</v>
      </c>
      <c r="R130" s="98">
        <v>2.7676545419554166E-2</v>
      </c>
      <c r="S130" s="98">
        <v>3.1362916068158671E-2</v>
      </c>
      <c r="T130" s="98">
        <v>1.6356789432664057E-2</v>
      </c>
      <c r="U130" s="98">
        <v>4.4796487009945762E-2</v>
      </c>
      <c r="V130" s="98">
        <v>3.3699104391629063E-2</v>
      </c>
      <c r="W130" s="98">
        <v>9.4968878774249449E-2</v>
      </c>
      <c r="DA130" s="63" t="s">
        <v>1887</v>
      </c>
    </row>
    <row r="131" spans="1:105" ht="12" customHeight="1" x14ac:dyDescent="0.25">
      <c r="A131" s="109" t="s">
        <v>120</v>
      </c>
      <c r="B131" s="33">
        <v>6.4188202781770592E-2</v>
      </c>
      <c r="C131" s="33">
        <v>7.6119350914590517E-2</v>
      </c>
      <c r="D131" s="33">
        <v>7.9769490743569579E-2</v>
      </c>
      <c r="E131" s="33">
        <v>0.10164548575099898</v>
      </c>
      <c r="F131" s="33">
        <v>0.11963727237880667</v>
      </c>
      <c r="G131" s="33">
        <v>0.12986718794442059</v>
      </c>
      <c r="H131" s="33">
        <v>0.12848693785994841</v>
      </c>
      <c r="I131" s="33">
        <v>0.15779550348231164</v>
      </c>
      <c r="J131" s="33">
        <v>0.13554054167450386</v>
      </c>
      <c r="K131" s="33">
        <v>0.12325081643709276</v>
      </c>
      <c r="L131" s="33">
        <v>0.10281266222070311</v>
      </c>
      <c r="M131" s="33">
        <v>0.12968309943198175</v>
      </c>
      <c r="N131" s="33">
        <v>0.18454672376468972</v>
      </c>
      <c r="O131" s="33">
        <v>0.27743513964443339</v>
      </c>
      <c r="P131" s="33">
        <v>0.4719798685942006</v>
      </c>
      <c r="Q131" s="33">
        <v>0.65012387883151734</v>
      </c>
      <c r="R131" s="33">
        <v>0.78407087004027298</v>
      </c>
      <c r="S131" s="33">
        <v>1.1157809213823333</v>
      </c>
      <c r="T131" s="33">
        <v>1.2949175020384767</v>
      </c>
      <c r="U131" s="33">
        <v>1.5654663420374877</v>
      </c>
      <c r="V131" s="33">
        <v>1.977258717207474</v>
      </c>
      <c r="W131" s="33">
        <v>2.5963977729702181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1.0982325475218642</v>
      </c>
      <c r="C133" s="154">
        <f t="shared" si="22"/>
        <v>1.1507714751977405</v>
      </c>
      <c r="D133" s="154">
        <f t="shared" si="22"/>
        <v>1.1794797825954664</v>
      </c>
      <c r="E133" s="154">
        <f t="shared" si="22"/>
        <v>1.2051781119382459</v>
      </c>
      <c r="F133" s="154">
        <f t="shared" si="22"/>
        <v>1.2261885039223057</v>
      </c>
      <c r="G133" s="154">
        <f t="shared" si="22"/>
        <v>1.259344314538011</v>
      </c>
      <c r="H133" s="154">
        <f t="shared" si="22"/>
        <v>1.2856400162338997</v>
      </c>
      <c r="I133" s="154">
        <f t="shared" si="22"/>
        <v>1.2852346582927441</v>
      </c>
      <c r="J133" s="154">
        <f t="shared" si="22"/>
        <v>1.3442904239202793</v>
      </c>
      <c r="K133" s="154">
        <f t="shared" si="22"/>
        <v>1.4121797174877138</v>
      </c>
      <c r="L133" s="154">
        <f t="shared" si="22"/>
        <v>1.4826888112253696</v>
      </c>
      <c r="M133" s="154">
        <f t="shared" si="22"/>
        <v>1.5348063268838661</v>
      </c>
      <c r="N133" s="154">
        <f t="shared" si="22"/>
        <v>1.6712463373953002</v>
      </c>
      <c r="O133" s="154">
        <f t="shared" si="22"/>
        <v>1.8203086891183935</v>
      </c>
      <c r="P133" s="154">
        <f t="shared" si="22"/>
        <v>1.8762999824142779</v>
      </c>
      <c r="Q133" s="154">
        <f t="shared" si="22"/>
        <v>2.0072693403709354</v>
      </c>
      <c r="R133" s="154">
        <f t="shared" ref="R133:V133" si="23">IF(R115=0,"",R115/R97)</f>
        <v>2.0095643108377845</v>
      </c>
      <c r="S133" s="154">
        <f t="shared" si="23"/>
        <v>2.0745593176530592</v>
      </c>
      <c r="T133" s="154">
        <f t="shared" si="23"/>
        <v>2.0272950471386855</v>
      </c>
      <c r="U133" s="154">
        <f t="shared" si="23"/>
        <v>1.9486986754841849</v>
      </c>
      <c r="V133" s="154">
        <f t="shared" si="23"/>
        <v>2.0963019100678646</v>
      </c>
      <c r="W133" s="154">
        <f t="shared" ref="W133" si="24">IF(W115=0,"",W115/W97)</f>
        <v>2.1113037644410602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1.2584918624262895</v>
      </c>
      <c r="C134" s="155">
        <f t="shared" si="25"/>
        <v>1.2714134179912615</v>
      </c>
      <c r="D134" s="155">
        <f t="shared" si="25"/>
        <v>1.3080669562898537</v>
      </c>
      <c r="E134" s="155">
        <f t="shared" si="25"/>
        <v>1.3518355492161691</v>
      </c>
      <c r="F134" s="155">
        <f t="shared" si="25"/>
        <v>1.3995747837972312</v>
      </c>
      <c r="G134" s="155">
        <f t="shared" si="25"/>
        <v>1.4553529806459049</v>
      </c>
      <c r="H134" s="155">
        <f t="shared" si="25"/>
        <v>1.5156558550046846</v>
      </c>
      <c r="I134" s="155">
        <f t="shared" si="25"/>
        <v>1.5770227068304521</v>
      </c>
      <c r="J134" s="155">
        <f t="shared" si="25"/>
        <v>1.6215473330008088</v>
      </c>
      <c r="K134" s="155">
        <f t="shared" si="25"/>
        <v>1.6531975124604066</v>
      </c>
      <c r="L134" s="155">
        <f t="shared" si="25"/>
        <v>1.6761294002050777</v>
      </c>
      <c r="M134" s="155">
        <f t="shared" si="25"/>
        <v>1.7882061960388156</v>
      </c>
      <c r="N134" s="155">
        <f t="shared" si="25"/>
        <v>2.0320180356014825</v>
      </c>
      <c r="O134" s="155">
        <f t="shared" si="25"/>
        <v>2.323636150084845</v>
      </c>
      <c r="P134" s="155">
        <f t="shared" si="25"/>
        <v>2.5266334168414306</v>
      </c>
      <c r="Q134" s="155">
        <f t="shared" si="25"/>
        <v>2.6868801061015408</v>
      </c>
      <c r="R134" s="155">
        <f t="shared" ref="R134:V134" si="26">IF(R116=0,"",R116/R98)</f>
        <v>2.7996599039499652</v>
      </c>
      <c r="S134" s="155">
        <f t="shared" si="26"/>
        <v>2.9124006166318734</v>
      </c>
      <c r="T134" s="155">
        <f t="shared" si="26"/>
        <v>3.0084506447626089</v>
      </c>
      <c r="U134" s="155">
        <f t="shared" si="26"/>
        <v>3.0859125551177171</v>
      </c>
      <c r="V134" s="155">
        <f t="shared" si="26"/>
        <v>3.1498214974644481</v>
      </c>
      <c r="W134" s="155">
        <f t="shared" ref="W134" si="27">IF(W116=0,"",W116/W98)</f>
        <v>3.1988172845131948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1.2584918624262895</v>
      </c>
      <c r="C135" s="156">
        <f t="shared" si="28"/>
        <v>1.2714134179912615</v>
      </c>
      <c r="D135" s="156">
        <f t="shared" si="28"/>
        <v>1.3080669562898537</v>
      </c>
      <c r="E135" s="156">
        <f t="shared" si="28"/>
        <v>1.3518355492161691</v>
      </c>
      <c r="F135" s="156">
        <f t="shared" si="28"/>
        <v>1.3995747837972312</v>
      </c>
      <c r="G135" s="156">
        <f t="shared" si="28"/>
        <v>1.4553529806459049</v>
      </c>
      <c r="H135" s="156">
        <f t="shared" si="28"/>
        <v>1.5156558550046846</v>
      </c>
      <c r="I135" s="156">
        <f t="shared" si="28"/>
        <v>1.5770227068304521</v>
      </c>
      <c r="J135" s="156">
        <f t="shared" si="28"/>
        <v>1.6215473330008088</v>
      </c>
      <c r="K135" s="156">
        <f t="shared" si="28"/>
        <v>1.6531975124604066</v>
      </c>
      <c r="L135" s="156">
        <f t="shared" si="28"/>
        <v>1.6761294002050777</v>
      </c>
      <c r="M135" s="156">
        <f t="shared" si="28"/>
        <v>1.7882061960388156</v>
      </c>
      <c r="N135" s="156">
        <f t="shared" si="28"/>
        <v>2.0320180356014825</v>
      </c>
      <c r="O135" s="156">
        <f t="shared" si="28"/>
        <v>2.323636150084845</v>
      </c>
      <c r="P135" s="156">
        <f t="shared" si="28"/>
        <v>2.5266334168414306</v>
      </c>
      <c r="Q135" s="156">
        <f t="shared" si="28"/>
        <v>2.6868801061015408</v>
      </c>
      <c r="R135" s="156">
        <f t="shared" ref="R135:V135" si="29">IF(R117=0,"",R117/R99)</f>
        <v>2.7996599039499652</v>
      </c>
      <c r="S135" s="156">
        <f t="shared" si="29"/>
        <v>2.9124006166318734</v>
      </c>
      <c r="T135" s="156">
        <f t="shared" si="29"/>
        <v>3.0084506447626089</v>
      </c>
      <c r="U135" s="156">
        <f t="shared" si="29"/>
        <v>3.0859125551177171</v>
      </c>
      <c r="V135" s="156">
        <f t="shared" si="29"/>
        <v>3.1498214974644481</v>
      </c>
      <c r="W135" s="156">
        <f t="shared" ref="W135" si="30">IF(W117=0,"",W117/W99)</f>
        <v>3.1988172845131948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1.6812889119229022</v>
      </c>
      <c r="C136" s="155">
        <f t="shared" si="31"/>
        <v>1.9222575977923499</v>
      </c>
      <c r="D136" s="155">
        <f t="shared" si="31"/>
        <v>2.0520298172430369</v>
      </c>
      <c r="E136" s="155">
        <f t="shared" si="31"/>
        <v>2.1305649486176343</v>
      </c>
      <c r="F136" s="155">
        <f t="shared" si="31"/>
        <v>2.2177719926385846</v>
      </c>
      <c r="G136" s="155">
        <f t="shared" si="31"/>
        <v>2.3043712838958563</v>
      </c>
      <c r="H136" s="155">
        <f t="shared" si="31"/>
        <v>2.3876946545495028</v>
      </c>
      <c r="I136" s="155">
        <f t="shared" si="31"/>
        <v>2.4645161788344714</v>
      </c>
      <c r="J136" s="155">
        <f t="shared" si="31"/>
        <v>2.5233273983188278</v>
      </c>
      <c r="K136" s="155">
        <f t="shared" si="31"/>
        <v>2.5880597329820829</v>
      </c>
      <c r="L136" s="155">
        <f t="shared" si="31"/>
        <v>2.6282014922912813</v>
      </c>
      <c r="M136" s="155">
        <f t="shared" si="31"/>
        <v>2.6820309800492135</v>
      </c>
      <c r="N136" s="155">
        <f t="shared" si="31"/>
        <v>2.8156131107951139</v>
      </c>
      <c r="O136" s="155">
        <f t="shared" si="31"/>
        <v>3.0088458419989466</v>
      </c>
      <c r="P136" s="155">
        <f t="shared" si="31"/>
        <v>3.2021430613925168</v>
      </c>
      <c r="Q136" s="155">
        <f t="shared" si="31"/>
        <v>3.340412370339676</v>
      </c>
      <c r="R136" s="155">
        <f t="shared" ref="R136:V136" si="32">IF(R118=0,"",R118/R100)</f>
        <v>3.418741244642403</v>
      </c>
      <c r="S136" s="155">
        <f t="shared" si="32"/>
        <v>3.468074696791398</v>
      </c>
      <c r="T136" s="155">
        <f t="shared" si="32"/>
        <v>3.508799970658564</v>
      </c>
      <c r="U136" s="155">
        <f t="shared" si="32"/>
        <v>3.5501981472321069</v>
      </c>
      <c r="V136" s="155">
        <f t="shared" si="32"/>
        <v>3.5972493199635385</v>
      </c>
      <c r="W136" s="155">
        <f t="shared" ref="W136" si="33">IF(W118=0,"",W118/W100)</f>
        <v>3.6467812781323743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1.6812889119229022</v>
      </c>
      <c r="C137" s="156">
        <f t="shared" si="34"/>
        <v>1.9222575977923499</v>
      </c>
      <c r="D137" s="156">
        <f t="shared" si="34"/>
        <v>2.0520298172430369</v>
      </c>
      <c r="E137" s="156">
        <f t="shared" si="34"/>
        <v>2.1305649486176343</v>
      </c>
      <c r="F137" s="156">
        <f t="shared" si="34"/>
        <v>2.2177719926385846</v>
      </c>
      <c r="G137" s="156">
        <f t="shared" si="34"/>
        <v>2.3043712838958563</v>
      </c>
      <c r="H137" s="156">
        <f t="shared" si="34"/>
        <v>2.3876946545495028</v>
      </c>
      <c r="I137" s="156">
        <f t="shared" si="34"/>
        <v>2.4645161788344714</v>
      </c>
      <c r="J137" s="156">
        <f t="shared" si="34"/>
        <v>2.5233273983188278</v>
      </c>
      <c r="K137" s="156">
        <f t="shared" si="34"/>
        <v>2.5880597329820829</v>
      </c>
      <c r="L137" s="156">
        <f t="shared" si="34"/>
        <v>2.6282014922912813</v>
      </c>
      <c r="M137" s="156">
        <f t="shared" si="34"/>
        <v>2.6820309800492135</v>
      </c>
      <c r="N137" s="156">
        <f t="shared" si="34"/>
        <v>2.8156131107951139</v>
      </c>
      <c r="O137" s="156">
        <f t="shared" si="34"/>
        <v>3.0088458419989466</v>
      </c>
      <c r="P137" s="156">
        <f t="shared" si="34"/>
        <v>3.2021430613925168</v>
      </c>
      <c r="Q137" s="156">
        <f t="shared" si="34"/>
        <v>3.340412370339676</v>
      </c>
      <c r="R137" s="156">
        <f t="shared" ref="R137:V137" si="35">IF(R119=0,"",R119/R101)</f>
        <v>3.418741244642403</v>
      </c>
      <c r="S137" s="156">
        <f t="shared" si="35"/>
        <v>3.468074696791398</v>
      </c>
      <c r="T137" s="156">
        <f t="shared" si="35"/>
        <v>3.508799970658564</v>
      </c>
      <c r="U137" s="156">
        <f t="shared" si="35"/>
        <v>3.5501981472321069</v>
      </c>
      <c r="V137" s="156">
        <f t="shared" si="35"/>
        <v>3.5972493199635385</v>
      </c>
      <c r="W137" s="156">
        <f t="shared" ref="W137" si="36">IF(W119=0,"",W119/W101)</f>
        <v>3.6467812781323743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0.54148070046918895</v>
      </c>
      <c r="C138" s="155">
        <f t="shared" si="37"/>
        <v>0.54053020059983781</v>
      </c>
      <c r="D138" s="155">
        <f t="shared" si="37"/>
        <v>0.54503932397206412</v>
      </c>
      <c r="E138" s="155">
        <f t="shared" si="37"/>
        <v>0.54962535686970315</v>
      </c>
      <c r="F138" s="155">
        <f t="shared" si="37"/>
        <v>0.55358651361080335</v>
      </c>
      <c r="G138" s="155">
        <f t="shared" si="37"/>
        <v>0.55791167523847873</v>
      </c>
      <c r="H138" s="155">
        <f t="shared" si="37"/>
        <v>0.56227528466549981</v>
      </c>
      <c r="I138" s="155">
        <f t="shared" si="37"/>
        <v>0.56587019922222037</v>
      </c>
      <c r="J138" s="155">
        <f t="shared" si="37"/>
        <v>0.56790667147052376</v>
      </c>
      <c r="K138" s="155">
        <f t="shared" si="37"/>
        <v>0.56953625229034788</v>
      </c>
      <c r="L138" s="155">
        <f t="shared" si="37"/>
        <v>0.58272776083565014</v>
      </c>
      <c r="M138" s="155">
        <f t="shared" si="37"/>
        <v>0.59067090701297931</v>
      </c>
      <c r="N138" s="155">
        <f t="shared" si="37"/>
        <v>0.59768985190967316</v>
      </c>
      <c r="O138" s="155">
        <f t="shared" si="37"/>
        <v>0.60746835333433646</v>
      </c>
      <c r="P138" s="155">
        <f t="shared" si="37"/>
        <v>0.61636787008435046</v>
      </c>
      <c r="Q138" s="155">
        <f t="shared" si="37"/>
        <v>0.62659849020491643</v>
      </c>
      <c r="R138" s="155">
        <f t="shared" ref="R138:V138" si="38">IF(R120=0,"",R120/R102)</f>
        <v>0.63610952776335572</v>
      </c>
      <c r="S138" s="155">
        <f t="shared" si="38"/>
        <v>0.65562043968422512</v>
      </c>
      <c r="T138" s="155">
        <f t="shared" si="38"/>
        <v>0.6842405105260787</v>
      </c>
      <c r="U138" s="155">
        <f t="shared" si="38"/>
        <v>0.68952685703566985</v>
      </c>
      <c r="V138" s="155">
        <f t="shared" si="38"/>
        <v>0.71103614141341709</v>
      </c>
      <c r="W138" s="155">
        <f t="shared" ref="W138" si="39">IF(W120=0,"",W120/W102)</f>
        <v>0.7190108332611036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0.48985715714706135</v>
      </c>
      <c r="C139" s="156">
        <f t="shared" si="40"/>
        <v>0.49808907240036238</v>
      </c>
      <c r="D139" s="156">
        <f t="shared" si="40"/>
        <v>0.50253338440532658</v>
      </c>
      <c r="E139" s="156">
        <f t="shared" si="40"/>
        <v>0.50616668577209567</v>
      </c>
      <c r="F139" s="156">
        <f t="shared" si="40"/>
        <v>0.5091842737600687</v>
      </c>
      <c r="G139" s="156">
        <f t="shared" si="40"/>
        <v>0.51231879435057626</v>
      </c>
      <c r="H139" s="156">
        <f t="shared" si="40"/>
        <v>0.51622566778261603</v>
      </c>
      <c r="I139" s="156">
        <f t="shared" si="40"/>
        <v>0.51941628717057009</v>
      </c>
      <c r="J139" s="156">
        <f t="shared" si="40"/>
        <v>0.52195979441009899</v>
      </c>
      <c r="K139" s="156">
        <f t="shared" si="40"/>
        <v>0.52550675991844786</v>
      </c>
      <c r="L139" s="156">
        <f t="shared" si="40"/>
        <v>0.52891502836488979</v>
      </c>
      <c r="M139" s="156">
        <f t="shared" si="40"/>
        <v>0.53711114960533357</v>
      </c>
      <c r="N139" s="156">
        <f t="shared" si="40"/>
        <v>0.55678673867994855</v>
      </c>
      <c r="O139" s="156">
        <f t="shared" si="40"/>
        <v>0.60015546121596297</v>
      </c>
      <c r="P139" s="156">
        <f t="shared" si="40"/>
        <v>0.61889811264053485</v>
      </c>
      <c r="Q139" s="156">
        <f t="shared" si="40"/>
        <v>0.66793275084130133</v>
      </c>
      <c r="R139" s="156">
        <f t="shared" ref="R139:V139" si="41">IF(R121=0,"",R121/R103)</f>
        <v>0.7058599655392428</v>
      </c>
      <c r="S139" s="156">
        <f t="shared" si="41"/>
        <v>0.73007845938741767</v>
      </c>
      <c r="T139" s="156">
        <f t="shared" si="41"/>
        <v>0.77938101988025921</v>
      </c>
      <c r="U139" s="156">
        <f t="shared" si="41"/>
        <v>0.81446412508011778</v>
      </c>
      <c r="V139" s="156">
        <f t="shared" si="41"/>
        <v>0.85330695143111979</v>
      </c>
      <c r="W139" s="156">
        <f t="shared" ref="W139" si="42">IF(W121=0,"",W121/W103)</f>
        <v>0.87643831921849569</v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>
        <f t="shared" si="44"/>
        <v>0.95133240579381795</v>
      </c>
      <c r="U140" s="156">
        <f t="shared" si="44"/>
        <v>0.95389843058355306</v>
      </c>
      <c r="V140" s="156">
        <f t="shared" si="44"/>
        <v>0.95483141791474535</v>
      </c>
      <c r="W140" s="156">
        <f t="shared" ref="W140" si="45">IF(W122=0,"",W122/W104)</f>
        <v>0.95534413301323629</v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>
        <f t="shared" si="47"/>
        <v>0.86121615232156701</v>
      </c>
      <c r="U141" s="157">
        <f t="shared" si="47"/>
        <v>0.86121615232156712</v>
      </c>
      <c r="V141" s="157">
        <f t="shared" si="47"/>
        <v>0.8653272902975051</v>
      </c>
      <c r="W141" s="157">
        <f t="shared" ref="W141" si="48">IF(W123=0,"",W123/W105)</f>
        <v>0.86553375891869777</v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0.54880132325238962</v>
      </c>
      <c r="C143" s="157">
        <f t="shared" si="52"/>
        <v>0.55173535686793418</v>
      </c>
      <c r="D143" s="157">
        <f t="shared" si="52"/>
        <v>0.55695762889675049</v>
      </c>
      <c r="E143" s="157">
        <f t="shared" si="52"/>
        <v>0.56151711721179054</v>
      </c>
      <c r="F143" s="157">
        <f t="shared" si="52"/>
        <v>0.56559525141724232</v>
      </c>
      <c r="G143" s="157">
        <f t="shared" si="52"/>
        <v>0.56944681449713419</v>
      </c>
      <c r="H143" s="157">
        <f t="shared" si="52"/>
        <v>0.57303134651895116</v>
      </c>
      <c r="I143" s="157">
        <f t="shared" si="52"/>
        <v>0.57503740579494356</v>
      </c>
      <c r="J143" s="157">
        <f t="shared" si="52"/>
        <v>0.5762050901234812</v>
      </c>
      <c r="K143" s="157">
        <f t="shared" si="52"/>
        <v>0.57772168809067881</v>
      </c>
      <c r="L143" s="157">
        <f t="shared" si="52"/>
        <v>0.57883638061097398</v>
      </c>
      <c r="M143" s="157">
        <f t="shared" si="52"/>
        <v>0.5831366477760519</v>
      </c>
      <c r="N143" s="157">
        <f t="shared" si="52"/>
        <v>0.59108642500609643</v>
      </c>
      <c r="O143" s="157">
        <f t="shared" si="52"/>
        <v>0.60166204902083453</v>
      </c>
      <c r="P143" s="157">
        <f t="shared" si="52"/>
        <v>0.61278325282907953</v>
      </c>
      <c r="Q143" s="157">
        <f t="shared" si="52"/>
        <v>0.62250438874130309</v>
      </c>
      <c r="R143" s="157">
        <f t="shared" ref="R143:V143" si="53">IF(R125=0,"",R125/R107)</f>
        <v>0.62971013971897405</v>
      </c>
      <c r="S143" s="157">
        <f t="shared" si="53"/>
        <v>0.63635649072800915</v>
      </c>
      <c r="T143" s="157">
        <f t="shared" si="53"/>
        <v>0.6422224912968536</v>
      </c>
      <c r="U143" s="157">
        <f t="shared" si="53"/>
        <v>0.65848291937885128</v>
      </c>
      <c r="V143" s="157">
        <f t="shared" si="53"/>
        <v>0.67160435746108715</v>
      </c>
      <c r="W143" s="157">
        <f t="shared" ref="W143" si="54">IF(W125=0,"",W125/W107)</f>
        <v>0.68551868543525063</v>
      </c>
      <c r="DA143" s="131" t="s">
        <v>2050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>
        <f t="shared" si="55"/>
        <v>0.79973221967418262</v>
      </c>
      <c r="M144" s="158">
        <f t="shared" si="55"/>
        <v>0.81964783066170421</v>
      </c>
      <c r="N144" s="158">
        <f t="shared" si="55"/>
        <v>0.81246717670335578</v>
      </c>
      <c r="O144" s="158">
        <f t="shared" si="55"/>
        <v>0.7994566250091365</v>
      </c>
      <c r="P144" s="158">
        <f t="shared" si="55"/>
        <v>0.81766414382289121</v>
      </c>
      <c r="Q144" s="158">
        <f t="shared" si="55"/>
        <v>0.8200261442105875</v>
      </c>
      <c r="R144" s="158">
        <f t="shared" ref="R144:V144" si="56">IF(R126=0,"",R126/R108)</f>
        <v>0.83310706584693273</v>
      </c>
      <c r="S144" s="158">
        <f t="shared" si="56"/>
        <v>0.86638617907921212</v>
      </c>
      <c r="T144" s="158">
        <f t="shared" si="56"/>
        <v>0.86775294557640825</v>
      </c>
      <c r="U144" s="158">
        <f t="shared" si="56"/>
        <v>0.87518240011304671</v>
      </c>
      <c r="V144" s="158">
        <f t="shared" si="56"/>
        <v>0.87756556259728213</v>
      </c>
      <c r="W144" s="158">
        <f t="shared" ref="W144" si="57">IF(W126=0,"",W126/W108)</f>
        <v>0.87932321140084635</v>
      </c>
      <c r="DA144" s="132" t="s">
        <v>2051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>
        <f t="shared" si="58"/>
        <v>0.58707695482368694</v>
      </c>
      <c r="M145" s="156">
        <f t="shared" si="58"/>
        <v>0.58781163483406418</v>
      </c>
      <c r="N145" s="156">
        <f t="shared" si="58"/>
        <v>0.58854498456940829</v>
      </c>
      <c r="O145" s="156">
        <f t="shared" si="58"/>
        <v>0.59148923096291706</v>
      </c>
      <c r="P145" s="156">
        <f t="shared" si="58"/>
        <v>0.59174257154671195</v>
      </c>
      <c r="Q145" s="156">
        <f t="shared" si="58"/>
        <v>0.5990725746093345</v>
      </c>
      <c r="R145" s="156">
        <f t="shared" ref="R145:V145" si="59">IF(R127=0,"",R127/R109)</f>
        <v>0.62208553901374597</v>
      </c>
      <c r="S145" s="156">
        <f t="shared" si="59"/>
        <v>0.66111506168892475</v>
      </c>
      <c r="T145" s="156">
        <f t="shared" si="59"/>
        <v>0.67478997286223186</v>
      </c>
      <c r="U145" s="156">
        <f t="shared" si="59"/>
        <v>0.67547175522370539</v>
      </c>
      <c r="V145" s="156">
        <f t="shared" si="59"/>
        <v>0.68222890465650843</v>
      </c>
      <c r="W145" s="156">
        <f t="shared" ref="W145" si="60">IF(W127=0,"",W127/W109)</f>
        <v>0.68402627494789947</v>
      </c>
      <c r="DA145" s="63" t="s">
        <v>2052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0.72489262491889361</v>
      </c>
      <c r="C147" s="155">
        <f t="shared" si="64"/>
        <v>0.72769406358711775</v>
      </c>
      <c r="D147" s="155">
        <f t="shared" si="64"/>
        <v>0.73099207702476243</v>
      </c>
      <c r="E147" s="155">
        <f t="shared" si="64"/>
        <v>0.73641599540913671</v>
      </c>
      <c r="F147" s="155">
        <f t="shared" si="64"/>
        <v>0.73872923637705123</v>
      </c>
      <c r="G147" s="155">
        <f t="shared" si="64"/>
        <v>0.73971771899247352</v>
      </c>
      <c r="H147" s="155">
        <f t="shared" si="64"/>
        <v>0.74104831473222754</v>
      </c>
      <c r="I147" s="155">
        <f t="shared" si="64"/>
        <v>0.74330494503595179</v>
      </c>
      <c r="J147" s="155">
        <f t="shared" si="64"/>
        <v>0.74192105160496313</v>
      </c>
      <c r="K147" s="155">
        <f t="shared" si="64"/>
        <v>0.74298638517392124</v>
      </c>
      <c r="L147" s="155">
        <f t="shared" si="64"/>
        <v>0.74444866602275861</v>
      </c>
      <c r="M147" s="155">
        <f t="shared" si="64"/>
        <v>0.7485416715006048</v>
      </c>
      <c r="N147" s="155">
        <f t="shared" si="64"/>
        <v>0.75446233645421623</v>
      </c>
      <c r="O147" s="155">
        <f t="shared" si="64"/>
        <v>0.76039777587688107</v>
      </c>
      <c r="P147" s="155">
        <f t="shared" si="64"/>
        <v>0.76726047160429978</v>
      </c>
      <c r="Q147" s="155">
        <f t="shared" si="64"/>
        <v>0.77147159219738404</v>
      </c>
      <c r="R147" s="155">
        <f t="shared" ref="R147:V147" si="65">IF(R129=0,"",R129/R111)</f>
        <v>0.77540250168137315</v>
      </c>
      <c r="S147" s="155">
        <f t="shared" si="65"/>
        <v>0.78326916654086232</v>
      </c>
      <c r="T147" s="155">
        <f t="shared" si="65"/>
        <v>0.79575531511107545</v>
      </c>
      <c r="U147" s="155">
        <f t="shared" si="65"/>
        <v>0.80201902845043382</v>
      </c>
      <c r="V147" s="155">
        <f t="shared" si="65"/>
        <v>0.81746826575133513</v>
      </c>
      <c r="W147" s="155">
        <f t="shared" ref="W147" si="66">IF(W129=0,"",W129/W111)</f>
        <v>0.82317991696217185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0.58313571181018975</v>
      </c>
      <c r="C148" s="156">
        <f t="shared" si="67"/>
        <v>0.58478865527922275</v>
      </c>
      <c r="D148" s="156">
        <f t="shared" si="67"/>
        <v>0.58638158855308031</v>
      </c>
      <c r="E148" s="156">
        <f t="shared" si="67"/>
        <v>0.58736473106329423</v>
      </c>
      <c r="F148" s="156">
        <f t="shared" si="67"/>
        <v>0.58853887282487483</v>
      </c>
      <c r="G148" s="156">
        <f t="shared" si="67"/>
        <v>0.58970790972266651</v>
      </c>
      <c r="H148" s="156">
        <f t="shared" si="67"/>
        <v>0.59072673412484111</v>
      </c>
      <c r="I148" s="156">
        <f t="shared" si="67"/>
        <v>0.59126069811808357</v>
      </c>
      <c r="J148" s="156">
        <f t="shared" si="67"/>
        <v>0.59159016433819722</v>
      </c>
      <c r="K148" s="156">
        <f t="shared" si="67"/>
        <v>0.59190413185784307</v>
      </c>
      <c r="L148" s="156">
        <f t="shared" si="67"/>
        <v>0.59217846608686886</v>
      </c>
      <c r="M148" s="156">
        <f t="shared" si="67"/>
        <v>0.59258903736023205</v>
      </c>
      <c r="N148" s="156">
        <f t="shared" si="67"/>
        <v>0.5930777264597854</v>
      </c>
      <c r="O148" s="156">
        <f t="shared" si="67"/>
        <v>0.59347735412060032</v>
      </c>
      <c r="P148" s="156">
        <f t="shared" si="67"/>
        <v>0.59365031169676918</v>
      </c>
      <c r="Q148" s="156">
        <f t="shared" si="67"/>
        <v>0.59375700862511704</v>
      </c>
      <c r="R148" s="156">
        <f t="shared" ref="R148:V148" si="68">IF(R130=0,"",R130/R112)</f>
        <v>0.59400332228496988</v>
      </c>
      <c r="S148" s="156">
        <f t="shared" si="68"/>
        <v>0.59433794414589258</v>
      </c>
      <c r="T148" s="156">
        <f t="shared" si="68"/>
        <v>0.59449247818630324</v>
      </c>
      <c r="U148" s="156">
        <f t="shared" si="68"/>
        <v>0.59756531397432111</v>
      </c>
      <c r="V148" s="156">
        <f t="shared" si="68"/>
        <v>0.60025396437497835</v>
      </c>
      <c r="W148" s="156">
        <f t="shared" ref="W148" si="69">IF(W130=0,"",W130/W112)</f>
        <v>0.60360066233634968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0.73713773272296701</v>
      </c>
      <c r="C149" s="159">
        <f t="shared" si="70"/>
        <v>0.73994073591423415</v>
      </c>
      <c r="D149" s="159">
        <f t="shared" si="70"/>
        <v>0.74364017320984765</v>
      </c>
      <c r="E149" s="159">
        <f t="shared" si="70"/>
        <v>0.74681632216295846</v>
      </c>
      <c r="F149" s="159">
        <f t="shared" si="70"/>
        <v>0.74955323691785458</v>
      </c>
      <c r="G149" s="159">
        <f t="shared" si="70"/>
        <v>0.75215797890167857</v>
      </c>
      <c r="H149" s="159">
        <f t="shared" si="70"/>
        <v>0.75468336850680773</v>
      </c>
      <c r="I149" s="159">
        <f t="shared" si="70"/>
        <v>0.75618194463450739</v>
      </c>
      <c r="J149" s="159">
        <f t="shared" si="70"/>
        <v>0.75709654864978615</v>
      </c>
      <c r="K149" s="159">
        <f t="shared" si="70"/>
        <v>0.75830415572885135</v>
      </c>
      <c r="L149" s="159">
        <f t="shared" si="70"/>
        <v>0.75962655924909328</v>
      </c>
      <c r="M149" s="159">
        <f t="shared" si="70"/>
        <v>0.76228197374561024</v>
      </c>
      <c r="N149" s="159">
        <f t="shared" si="70"/>
        <v>0.76628433256586326</v>
      </c>
      <c r="O149" s="159">
        <f t="shared" si="70"/>
        <v>0.77087658941124226</v>
      </c>
      <c r="P149" s="159">
        <f t="shared" si="70"/>
        <v>0.77521886491308922</v>
      </c>
      <c r="Q149" s="159">
        <f t="shared" si="70"/>
        <v>0.77950131721015736</v>
      </c>
      <c r="R149" s="159">
        <f t="shared" ref="R149:V149" si="71">IF(R131=0,"",R131/R113)</f>
        <v>0.78385212100545021</v>
      </c>
      <c r="S149" s="159">
        <f t="shared" si="71"/>
        <v>0.79033098896188281</v>
      </c>
      <c r="T149" s="159">
        <f t="shared" si="71"/>
        <v>0.79917285752748313</v>
      </c>
      <c r="U149" s="159">
        <f t="shared" si="71"/>
        <v>0.80994892424358811</v>
      </c>
      <c r="V149" s="159">
        <f t="shared" si="71"/>
        <v>0.82254127834622948</v>
      </c>
      <c r="W149" s="159">
        <f t="shared" ref="W149" si="72">IF(W131=0,"",W131/W113)</f>
        <v>0.83428096589040879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0.17708135634540784</v>
      </c>
      <c r="C151" s="117">
        <f t="shared" si="73"/>
        <v>0.25667914807967723</v>
      </c>
      <c r="D151" s="117">
        <f t="shared" si="73"/>
        <v>0.31318283731189522</v>
      </c>
      <c r="E151" s="117">
        <f t="shared" si="73"/>
        <v>0.35278555203916628</v>
      </c>
      <c r="F151" s="117">
        <f t="shared" si="73"/>
        <v>0.38127702879132158</v>
      </c>
      <c r="G151" s="117">
        <f t="shared" si="73"/>
        <v>0.40832648638827218</v>
      </c>
      <c r="H151" s="117">
        <f t="shared" si="73"/>
        <v>0.42971327881133176</v>
      </c>
      <c r="I151" s="117">
        <f t="shared" si="73"/>
        <v>0.44306021911024546</v>
      </c>
      <c r="J151" s="117">
        <f t="shared" si="73"/>
        <v>0.39474522212633961</v>
      </c>
      <c r="K151" s="117">
        <f t="shared" si="73"/>
        <v>0.3270591624357988</v>
      </c>
      <c r="L151" s="117">
        <f t="shared" si="73"/>
        <v>0.25228294353063724</v>
      </c>
      <c r="M151" s="117">
        <f t="shared" si="73"/>
        <v>0.22530818968366811</v>
      </c>
      <c r="N151" s="117">
        <f t="shared" si="73"/>
        <v>0.22716179945610113</v>
      </c>
      <c r="O151" s="117">
        <f t="shared" si="73"/>
        <v>0.29797186948800319</v>
      </c>
      <c r="P151" s="117">
        <f t="shared" si="73"/>
        <v>0.32496900474221024</v>
      </c>
      <c r="Q151" s="117">
        <f t="shared" si="73"/>
        <v>0.43107583791941484</v>
      </c>
      <c r="R151" s="117">
        <f t="shared" ref="R151:V151" si="74">R152+R154+R156+R165</f>
        <v>0.55698053768035605</v>
      </c>
      <c r="S151" s="117">
        <f t="shared" si="74"/>
        <v>0.71186926677910967</v>
      </c>
      <c r="T151" s="117">
        <f t="shared" si="74"/>
        <v>1.1181166718951971</v>
      </c>
      <c r="U151" s="117">
        <f t="shared" si="74"/>
        <v>1.2157308921564378</v>
      </c>
      <c r="V151" s="117">
        <f t="shared" si="74"/>
        <v>1.945062782056391</v>
      </c>
      <c r="W151" s="117">
        <f t="shared" ref="W151" si="75">W152+W154+W156+W165</f>
        <v>2.8788991256727439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0.15720958809552191</v>
      </c>
      <c r="C156" s="122">
        <v>0.23338863013193981</v>
      </c>
      <c r="D156" s="122">
        <v>0.2883965820835685</v>
      </c>
      <c r="E156" s="122">
        <v>0.32769575264643691</v>
      </c>
      <c r="F156" s="122">
        <v>0.35088768442989149</v>
      </c>
      <c r="G156" s="122">
        <v>0.37049862929322563</v>
      </c>
      <c r="H156" s="122">
        <v>0.38891505125816928</v>
      </c>
      <c r="I156" s="122">
        <v>0.39637014266568793</v>
      </c>
      <c r="J156" s="122">
        <v>0.347000625443315</v>
      </c>
      <c r="K156" s="122">
        <v>0.28352401195617272</v>
      </c>
      <c r="L156" s="122">
        <v>0.21664155507892299</v>
      </c>
      <c r="M156" s="122">
        <v>0.18570931194442028</v>
      </c>
      <c r="N156" s="122">
        <v>0.18055420768107863</v>
      </c>
      <c r="O156" s="122">
        <v>0.23828334758661077</v>
      </c>
      <c r="P156" s="122">
        <v>0.25123616198053966</v>
      </c>
      <c r="Q156" s="122">
        <v>0.3315196076501945</v>
      </c>
      <c r="R156" s="122">
        <v>0.43388719047898128</v>
      </c>
      <c r="S156" s="122">
        <v>0.57245906593388096</v>
      </c>
      <c r="T156" s="122">
        <v>1.0454285791614792</v>
      </c>
      <c r="U156" s="122">
        <v>1.0176830332754576</v>
      </c>
      <c r="V156" s="122">
        <v>1.7967444282224454</v>
      </c>
      <c r="W156" s="122">
        <v>2.463234393345759</v>
      </c>
      <c r="DA156" s="130" t="s">
        <v>2213</v>
      </c>
    </row>
    <row r="157" spans="1:105" ht="12" customHeight="1" x14ac:dyDescent="0.25">
      <c r="A157" s="97" t="s">
        <v>124</v>
      </c>
      <c r="B157" s="98">
        <v>0.15720958809552191</v>
      </c>
      <c r="C157" s="98">
        <v>0.23338863013193981</v>
      </c>
      <c r="D157" s="98">
        <v>0.2883965820835685</v>
      </c>
      <c r="E157" s="98">
        <v>0.32769575264643691</v>
      </c>
      <c r="F157" s="98">
        <v>0.35088768442989149</v>
      </c>
      <c r="G157" s="98">
        <v>0.37049862929322563</v>
      </c>
      <c r="H157" s="98">
        <v>0.38891505125816928</v>
      </c>
      <c r="I157" s="98">
        <v>0.39637014266568793</v>
      </c>
      <c r="J157" s="98">
        <v>0.347000625443315</v>
      </c>
      <c r="K157" s="98">
        <v>0.28352401195617272</v>
      </c>
      <c r="L157" s="98">
        <v>0.21664155507892299</v>
      </c>
      <c r="M157" s="98">
        <v>0.18570931194442028</v>
      </c>
      <c r="N157" s="98">
        <v>0.18055420768107863</v>
      </c>
      <c r="O157" s="98">
        <v>0.23828334758661077</v>
      </c>
      <c r="P157" s="98">
        <v>0.25123616198053966</v>
      </c>
      <c r="Q157" s="98">
        <v>0.3315196076501945</v>
      </c>
      <c r="R157" s="98">
        <v>0.43388719047898128</v>
      </c>
      <c r="S157" s="98">
        <v>0.57245906593388096</v>
      </c>
      <c r="T157" s="98">
        <v>1.0432636244123723</v>
      </c>
      <c r="U157" s="98">
        <v>1.0160827291117689</v>
      </c>
      <c r="V157" s="98">
        <v>1.7943438779533523</v>
      </c>
      <c r="W157" s="98">
        <v>2.4605682393438699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2.164954749106962E-3</v>
      </c>
      <c r="U158" s="98">
        <v>1.600304163688658E-3</v>
      </c>
      <c r="V158" s="98">
        <v>2.4005502690932104E-3</v>
      </c>
      <c r="W158" s="98">
        <v>2.6661540018889517E-3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2.164954749106962E-3</v>
      </c>
      <c r="U159" s="101">
        <v>1.600304163688658E-3</v>
      </c>
      <c r="V159" s="101">
        <v>2.4005502690932104E-3</v>
      </c>
      <c r="W159" s="101">
        <v>2.6661540018889517E-3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1.9871768249885943E-2</v>
      </c>
      <c r="C165" s="122">
        <v>2.3290517947737437E-2</v>
      </c>
      <c r="D165" s="122">
        <v>2.478625522832674E-2</v>
      </c>
      <c r="E165" s="122">
        <v>2.5089799392729387E-2</v>
      </c>
      <c r="F165" s="122">
        <v>3.0389344361430089E-2</v>
      </c>
      <c r="G165" s="122">
        <v>3.7827857095046533E-2</v>
      </c>
      <c r="H165" s="122">
        <v>4.0798227553162501E-2</v>
      </c>
      <c r="I165" s="122">
        <v>4.6690076444557506E-2</v>
      </c>
      <c r="J165" s="122">
        <v>4.774459668302463E-2</v>
      </c>
      <c r="K165" s="122">
        <v>4.3535150479626063E-2</v>
      </c>
      <c r="L165" s="122">
        <v>3.5641388451714245E-2</v>
      </c>
      <c r="M165" s="122">
        <v>3.9598877739247848E-2</v>
      </c>
      <c r="N165" s="122">
        <v>4.6607591775022487E-2</v>
      </c>
      <c r="O165" s="122">
        <v>5.9688521901392427E-2</v>
      </c>
      <c r="P165" s="122">
        <v>7.3732842761670567E-2</v>
      </c>
      <c r="Q165" s="122">
        <v>9.955623026922035E-2</v>
      </c>
      <c r="R165" s="122">
        <v>0.12309334720137476</v>
      </c>
      <c r="S165" s="122">
        <v>0.13941020084522873</v>
      </c>
      <c r="T165" s="122">
        <v>7.268809273371786E-2</v>
      </c>
      <c r="U165" s="122">
        <v>0.19804785888098031</v>
      </c>
      <c r="V165" s="122">
        <v>0.14831835383394557</v>
      </c>
      <c r="W165" s="122">
        <v>0.4156647323269847</v>
      </c>
      <c r="DA165" s="130" t="s">
        <v>2222</v>
      </c>
    </row>
    <row r="166" spans="1:105" ht="12" customHeight="1" x14ac:dyDescent="0.25">
      <c r="A166" s="97" t="s">
        <v>50</v>
      </c>
      <c r="B166" s="98">
        <v>1.9871768249885943E-2</v>
      </c>
      <c r="C166" s="98">
        <v>2.3290517947737437E-2</v>
      </c>
      <c r="D166" s="98">
        <v>2.478625522832674E-2</v>
      </c>
      <c r="E166" s="98">
        <v>2.5089799392729387E-2</v>
      </c>
      <c r="F166" s="98">
        <v>3.0389344361430089E-2</v>
      </c>
      <c r="G166" s="98">
        <v>3.7827857095046533E-2</v>
      </c>
      <c r="H166" s="98">
        <v>4.0798227553162501E-2</v>
      </c>
      <c r="I166" s="98">
        <v>4.6690076444557506E-2</v>
      </c>
      <c r="J166" s="98">
        <v>4.774459668302463E-2</v>
      </c>
      <c r="K166" s="98">
        <v>4.3535150479626063E-2</v>
      </c>
      <c r="L166" s="98">
        <v>3.5641388451714245E-2</v>
      </c>
      <c r="M166" s="98">
        <v>3.9598877739247848E-2</v>
      </c>
      <c r="N166" s="98">
        <v>4.6607591775022487E-2</v>
      </c>
      <c r="O166" s="98">
        <v>5.9688521901392427E-2</v>
      </c>
      <c r="P166" s="98">
        <v>7.3732842761670567E-2</v>
      </c>
      <c r="Q166" s="98">
        <v>9.955623026922035E-2</v>
      </c>
      <c r="R166" s="98">
        <v>0.12309334720137476</v>
      </c>
      <c r="S166" s="98">
        <v>0.13941020084522873</v>
      </c>
      <c r="T166" s="98">
        <v>7.268809273371786E-2</v>
      </c>
      <c r="U166" s="98">
        <v>0.19804785888098031</v>
      </c>
      <c r="V166" s="98">
        <v>0.14831835383394557</v>
      </c>
      <c r="W166" s="98">
        <v>0.4156647323269847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6954.4765415714719</v>
      </c>
      <c r="C169" s="117">
        <f t="shared" si="78"/>
        <v>8142.1790620470192</v>
      </c>
      <c r="D169" s="117">
        <f t="shared" si="78"/>
        <v>7927.5304530591902</v>
      </c>
      <c r="E169" s="117">
        <f t="shared" si="78"/>
        <v>7535.8417427727545</v>
      </c>
      <c r="F169" s="117">
        <f t="shared" si="78"/>
        <v>6629.5120149100576</v>
      </c>
      <c r="G169" s="117">
        <f t="shared" si="78"/>
        <v>6199.5904591061781</v>
      </c>
      <c r="H169" s="117">
        <f t="shared" si="78"/>
        <v>5565.8014934632693</v>
      </c>
      <c r="I169" s="117">
        <f t="shared" si="78"/>
        <v>5038.4675245125345</v>
      </c>
      <c r="J169" s="117">
        <f t="shared" si="78"/>
        <v>5042.1241863349715</v>
      </c>
      <c r="K169" s="117">
        <f t="shared" si="78"/>
        <v>4953.6572996037576</v>
      </c>
      <c r="L169" s="117">
        <f t="shared" si="78"/>
        <v>5635.9974062614119</v>
      </c>
      <c r="M169" s="117">
        <f t="shared" si="78"/>
        <v>5064.7528345874425</v>
      </c>
      <c r="N169" s="117">
        <f t="shared" si="78"/>
        <v>4636.4077144995035</v>
      </c>
      <c r="O169" s="117">
        <f t="shared" si="78"/>
        <v>4668.4413548905995</v>
      </c>
      <c r="P169" s="117">
        <f t="shared" si="78"/>
        <v>4168.3696783103896</v>
      </c>
      <c r="Q169" s="117">
        <f t="shared" si="78"/>
        <v>4787.8631522923915</v>
      </c>
      <c r="R169" s="117">
        <f t="shared" ref="R169:V169" si="79">R170+R172+R174+R183</f>
        <v>4443.1300745415265</v>
      </c>
      <c r="S169" s="117">
        <f t="shared" si="79"/>
        <v>4635.8590221985887</v>
      </c>
      <c r="T169" s="117">
        <f t="shared" si="79"/>
        <v>4637.8914486220101</v>
      </c>
      <c r="U169" s="117">
        <f t="shared" si="79"/>
        <v>4796.6952703297229</v>
      </c>
      <c r="V169" s="117">
        <f t="shared" si="79"/>
        <v>4852.3939238043777</v>
      </c>
      <c r="W169" s="117">
        <f t="shared" ref="W169" si="80">W170+W172+W174+W183</f>
        <v>5800.4018791045755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5322.6557191336624</v>
      </c>
      <c r="C170" s="122">
        <f t="shared" si="81"/>
        <v>6706.1226919920546</v>
      </c>
      <c r="D170" s="122">
        <f t="shared" si="81"/>
        <v>6504.6751048364358</v>
      </c>
      <c r="E170" s="122">
        <f t="shared" si="81"/>
        <v>6066.1820375271873</v>
      </c>
      <c r="F170" s="122">
        <f t="shared" si="81"/>
        <v>5180.0833143477776</v>
      </c>
      <c r="G170" s="122">
        <f t="shared" si="81"/>
        <v>4757.728747197476</v>
      </c>
      <c r="H170" s="122">
        <f t="shared" si="81"/>
        <v>4139.0443005865682</v>
      </c>
      <c r="I170" s="122">
        <f t="shared" si="81"/>
        <v>3487.1426097434346</v>
      </c>
      <c r="J170" s="122">
        <f t="shared" si="81"/>
        <v>3635.434023726822</v>
      </c>
      <c r="K170" s="122">
        <f t="shared" si="81"/>
        <v>3770.0670596857772</v>
      </c>
      <c r="L170" s="122">
        <f t="shared" si="81"/>
        <v>4553.3548126101769</v>
      </c>
      <c r="M170" s="122">
        <f t="shared" si="81"/>
        <v>3919.9226551847951</v>
      </c>
      <c r="N170" s="122">
        <f t="shared" si="81"/>
        <v>3393.2076714843197</v>
      </c>
      <c r="O170" s="122">
        <f t="shared" si="81"/>
        <v>3236.2546460494123</v>
      </c>
      <c r="P170" s="122">
        <f t="shared" si="81"/>
        <v>2687.041811181447</v>
      </c>
      <c r="Q170" s="122">
        <f t="shared" si="81"/>
        <v>3107.8253971113973</v>
      </c>
      <c r="R170" s="122">
        <f t="shared" si="81"/>
        <v>2705.8613824458325</v>
      </c>
      <c r="S170" s="122">
        <f t="shared" si="81"/>
        <v>2798.7938075953266</v>
      </c>
      <c r="T170" s="122">
        <f t="shared" si="81"/>
        <v>2569.5064583999765</v>
      </c>
      <c r="U170" s="122">
        <f t="shared" si="81"/>
        <v>2416.9274387465334</v>
      </c>
      <c r="V170" s="122">
        <f t="shared" si="81"/>
        <v>2657.1645030959153</v>
      </c>
      <c r="W170" s="122">
        <f t="shared" si="81"/>
        <v>3163.3841768654243</v>
      </c>
      <c r="DA170" s="130" t="s">
        <v>2377</v>
      </c>
    </row>
    <row r="171" spans="1:105" ht="12" customHeight="1" x14ac:dyDescent="0.25">
      <c r="A171" s="97" t="s">
        <v>53</v>
      </c>
      <c r="B171" s="98">
        <v>5322.6557191336624</v>
      </c>
      <c r="C171" s="98">
        <v>6706.1226919920546</v>
      </c>
      <c r="D171" s="98">
        <v>6504.6751048364358</v>
      </c>
      <c r="E171" s="98">
        <v>6066.1820375271873</v>
      </c>
      <c r="F171" s="98">
        <v>5180.0833143477776</v>
      </c>
      <c r="G171" s="98">
        <v>4757.728747197476</v>
      </c>
      <c r="H171" s="98">
        <v>4139.0443005865682</v>
      </c>
      <c r="I171" s="98">
        <v>3487.1426097434346</v>
      </c>
      <c r="J171" s="98">
        <v>3635.434023726822</v>
      </c>
      <c r="K171" s="98">
        <v>3770.0670596857772</v>
      </c>
      <c r="L171" s="98">
        <v>4553.3548126101769</v>
      </c>
      <c r="M171" s="98">
        <v>3919.9226551847951</v>
      </c>
      <c r="N171" s="98">
        <v>3393.2076714843197</v>
      </c>
      <c r="O171" s="98">
        <v>3236.2546460494123</v>
      </c>
      <c r="P171" s="98">
        <v>2687.041811181447</v>
      </c>
      <c r="Q171" s="98">
        <v>3107.8253971113973</v>
      </c>
      <c r="R171" s="98">
        <v>2705.8613824458325</v>
      </c>
      <c r="S171" s="98">
        <v>2798.7938075953266</v>
      </c>
      <c r="T171" s="98">
        <v>2569.5064583999765</v>
      </c>
      <c r="U171" s="98">
        <v>2416.9274387465334</v>
      </c>
      <c r="V171" s="98">
        <v>2657.1645030959153</v>
      </c>
      <c r="W171" s="98">
        <v>3163.3841768654243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5.5565663454056562</v>
      </c>
      <c r="C172" s="122">
        <f t="shared" si="82"/>
        <v>8.306443399110611</v>
      </c>
      <c r="D172" s="122">
        <f t="shared" si="82"/>
        <v>10.956772744358108</v>
      </c>
      <c r="E172" s="122">
        <f t="shared" si="82"/>
        <v>11.987385056258807</v>
      </c>
      <c r="F172" s="122">
        <f t="shared" si="82"/>
        <v>11.682108589162597</v>
      </c>
      <c r="G172" s="122">
        <f t="shared" si="82"/>
        <v>13.590453267328906</v>
      </c>
      <c r="H172" s="122">
        <f t="shared" si="82"/>
        <v>17.222086838271139</v>
      </c>
      <c r="I172" s="122">
        <f t="shared" si="82"/>
        <v>23.425120413997544</v>
      </c>
      <c r="J172" s="122">
        <f t="shared" si="82"/>
        <v>20.011360024877519</v>
      </c>
      <c r="K172" s="122">
        <f t="shared" si="82"/>
        <v>23.271138185895211</v>
      </c>
      <c r="L172" s="122">
        <f t="shared" si="82"/>
        <v>28.744830368970106</v>
      </c>
      <c r="M172" s="122">
        <f t="shared" si="82"/>
        <v>23.712744682788674</v>
      </c>
      <c r="N172" s="122">
        <f t="shared" si="82"/>
        <v>32.319180806917956</v>
      </c>
      <c r="O172" s="122">
        <f t="shared" si="82"/>
        <v>29.745923289508625</v>
      </c>
      <c r="P172" s="122">
        <f t="shared" si="82"/>
        <v>29.798420524111734</v>
      </c>
      <c r="Q172" s="122">
        <f t="shared" si="82"/>
        <v>60.822845225102739</v>
      </c>
      <c r="R172" s="122">
        <f t="shared" si="82"/>
        <v>74.154276637547568</v>
      </c>
      <c r="S172" s="122">
        <f t="shared" si="82"/>
        <v>76.804966512121894</v>
      </c>
      <c r="T172" s="122">
        <f t="shared" si="82"/>
        <v>77.346468946210834</v>
      </c>
      <c r="U172" s="122">
        <f t="shared" si="82"/>
        <v>72.496874497847685</v>
      </c>
      <c r="V172" s="122">
        <f t="shared" si="82"/>
        <v>69.748259167432252</v>
      </c>
      <c r="W172" s="122">
        <f t="shared" si="82"/>
        <v>63.215901020866696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5.5565663454056562</v>
      </c>
      <c r="C173" s="98">
        <f>RES_hhdet_fech!C147</f>
        <v>8.306443399110611</v>
      </c>
      <c r="D173" s="98">
        <f>RES_hhdet_fech!D147</f>
        <v>10.956772744358108</v>
      </c>
      <c r="E173" s="98">
        <f>RES_hhdet_fech!E147</f>
        <v>11.987385056258807</v>
      </c>
      <c r="F173" s="98">
        <f>RES_hhdet_fech!F147</f>
        <v>11.682108589162597</v>
      </c>
      <c r="G173" s="98">
        <f>RES_hhdet_fech!G147</f>
        <v>13.590453267328906</v>
      </c>
      <c r="H173" s="98">
        <f>RES_hhdet_fech!H147</f>
        <v>17.222086838271139</v>
      </c>
      <c r="I173" s="98">
        <f>RES_hhdet_fech!I147</f>
        <v>23.425120413997544</v>
      </c>
      <c r="J173" s="98">
        <f>RES_hhdet_fech!J147</f>
        <v>20.011360024877519</v>
      </c>
      <c r="K173" s="98">
        <f>RES_hhdet_fech!K147</f>
        <v>23.271138185895211</v>
      </c>
      <c r="L173" s="98">
        <f>RES_hhdet_fech!L147</f>
        <v>28.744830368970106</v>
      </c>
      <c r="M173" s="98">
        <f>RES_hhdet_fech!M147</f>
        <v>23.712744682788674</v>
      </c>
      <c r="N173" s="98">
        <f>RES_hhdet_fech!N147</f>
        <v>32.319180806917956</v>
      </c>
      <c r="O173" s="98">
        <f>RES_hhdet_fech!O147</f>
        <v>29.745923289508625</v>
      </c>
      <c r="P173" s="98">
        <f>RES_hhdet_fech!P147</f>
        <v>29.798420524111734</v>
      </c>
      <c r="Q173" s="98">
        <f>RES_hhdet_fech!Q147</f>
        <v>60.822845225102739</v>
      </c>
      <c r="R173" s="98">
        <f>RES_hhdet_fech!R147</f>
        <v>74.154276637547568</v>
      </c>
      <c r="S173" s="98">
        <f>RES_hhdet_fech!S147</f>
        <v>76.804966512121894</v>
      </c>
      <c r="T173" s="98">
        <f>RES_hhdet_fech!T147</f>
        <v>77.346468946210834</v>
      </c>
      <c r="U173" s="98">
        <f>RES_hhdet_fech!U147</f>
        <v>72.496874497847685</v>
      </c>
      <c r="V173" s="98">
        <f>RES_hhdet_fech!V147</f>
        <v>69.748259167432252</v>
      </c>
      <c r="W173" s="98">
        <f>RES_hhdet_fech!W147</f>
        <v>63.215901020866696</v>
      </c>
      <c r="DA173" s="63" t="s">
        <v>2380</v>
      </c>
    </row>
    <row r="174" spans="1:105" ht="12" customHeight="1" x14ac:dyDescent="0.25">
      <c r="A174" s="121" t="s">
        <v>55</v>
      </c>
      <c r="B174" s="122">
        <v>1358.1209599007261</v>
      </c>
      <c r="C174" s="122">
        <v>1129.4874406483107</v>
      </c>
      <c r="D174" s="122">
        <v>1144.1560496484212</v>
      </c>
      <c r="E174" s="122">
        <v>1164.0953727915789</v>
      </c>
      <c r="F174" s="122">
        <v>1128.2985231462751</v>
      </c>
      <c r="G174" s="122">
        <v>1125.3241078442518</v>
      </c>
      <c r="H174" s="122">
        <v>1137.7795934359758</v>
      </c>
      <c r="I174" s="122">
        <v>1223.6445024041261</v>
      </c>
      <c r="J174" s="122">
        <v>1127.7831975458805</v>
      </c>
      <c r="K174" s="122">
        <v>919.80044677682201</v>
      </c>
      <c r="L174" s="122">
        <v>839.10961626410847</v>
      </c>
      <c r="M174" s="122">
        <v>880.57291806160924</v>
      </c>
      <c r="N174" s="122">
        <v>963.44769675053897</v>
      </c>
      <c r="O174" s="122">
        <v>1162.5472213011406</v>
      </c>
      <c r="P174" s="122">
        <v>1174.1970776416158</v>
      </c>
      <c r="Q174" s="122">
        <v>1326.5058032654974</v>
      </c>
      <c r="R174" s="122">
        <v>1362.8351012110397</v>
      </c>
      <c r="S174" s="122">
        <v>1402.0290214486406</v>
      </c>
      <c r="T174" s="122">
        <v>1646.7030820289704</v>
      </c>
      <c r="U174" s="122">
        <v>1946.5042427901631</v>
      </c>
      <c r="V174" s="122">
        <v>1746.9020871799291</v>
      </c>
      <c r="W174" s="122">
        <v>2130.3266701675343</v>
      </c>
      <c r="DA174" s="130" t="s">
        <v>2381</v>
      </c>
    </row>
    <row r="175" spans="1:105" ht="12" customHeight="1" x14ac:dyDescent="0.25">
      <c r="A175" s="97" t="s">
        <v>124</v>
      </c>
      <c r="B175" s="98">
        <v>1354.3355226703134</v>
      </c>
      <c r="C175" s="98">
        <v>1303.8319450362796</v>
      </c>
      <c r="D175" s="98">
        <v>1286.2965250295058</v>
      </c>
      <c r="E175" s="98">
        <v>1251.1507630111703</v>
      </c>
      <c r="F175" s="98">
        <v>1235.7375750304329</v>
      </c>
      <c r="G175" s="98">
        <v>1245.0404170622769</v>
      </c>
      <c r="H175" s="98">
        <v>1254.2677032540334</v>
      </c>
      <c r="I175" s="98">
        <v>1268.0916389536669</v>
      </c>
      <c r="J175" s="98">
        <v>1219.1224436710756</v>
      </c>
      <c r="K175" s="98">
        <v>1214.1291074606077</v>
      </c>
      <c r="L175" s="98">
        <v>1173.0576574434315</v>
      </c>
      <c r="M175" s="98">
        <v>1157.96949813375</v>
      </c>
      <c r="N175" s="98">
        <v>1122.6451283067274</v>
      </c>
      <c r="O175" s="98">
        <v>1089.2700072913083</v>
      </c>
      <c r="P175" s="98">
        <v>1187.956694527332</v>
      </c>
      <c r="Q175" s="98">
        <v>1175.9952788806097</v>
      </c>
      <c r="R175" s="98">
        <v>1186.3670952889015</v>
      </c>
      <c r="S175" s="98">
        <v>1391.5349777758547</v>
      </c>
      <c r="T175" s="98">
        <v>1744.9232126940576</v>
      </c>
      <c r="U175" s="98">
        <v>1376.7259487427161</v>
      </c>
      <c r="V175" s="98">
        <v>1760.8183197418637</v>
      </c>
      <c r="W175" s="98">
        <v>2022.0035210103795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1430.4161603478403</v>
      </c>
      <c r="U176" s="98">
        <v>1178.2064169655384</v>
      </c>
      <c r="V176" s="98">
        <v>1575.4045304863548</v>
      </c>
      <c r="W176" s="98">
        <v>1860.0923624687566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501.60673884091932</v>
      </c>
      <c r="U177" s="101">
        <v>391.37958650991413</v>
      </c>
      <c r="V177" s="101">
        <v>528.38313723657552</v>
      </c>
      <c r="W177" s="101">
        <v>617.73153211947783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928.80942150692101</v>
      </c>
      <c r="U178" s="104">
        <v>786.8268304556243</v>
      </c>
      <c r="V178" s="104">
        <v>1047.0213932497793</v>
      </c>
      <c r="W178" s="104">
        <v>1242.3608303492792</v>
      </c>
      <c r="DA178" s="132" t="s">
        <v>2385</v>
      </c>
    </row>
    <row r="179" spans="1:105" ht="12" customHeight="1" x14ac:dyDescent="0.25">
      <c r="A179" s="106" t="s">
        <v>122</v>
      </c>
      <c r="B179" s="101">
        <v>1358.6594783931373</v>
      </c>
      <c r="C179" s="101">
        <v>1090.9723104386892</v>
      </c>
      <c r="D179" s="101">
        <v>1109.77059641285</v>
      </c>
      <c r="E179" s="101">
        <v>1142.3456729165648</v>
      </c>
      <c r="F179" s="101">
        <v>1102.3771151448857</v>
      </c>
      <c r="G179" s="101">
        <v>1098.5980742594504</v>
      </c>
      <c r="H179" s="101">
        <v>1113.6218496040631</v>
      </c>
      <c r="I179" s="101">
        <v>1215.2388866960216</v>
      </c>
      <c r="J179" s="101">
        <v>1112.7262214381485</v>
      </c>
      <c r="K179" s="101">
        <v>880.13475941671049</v>
      </c>
      <c r="L179" s="101">
        <v>819.09762820943911</v>
      </c>
      <c r="M179" s="101">
        <v>876.83832461208374</v>
      </c>
      <c r="N179" s="101">
        <v>968.88580979787525</v>
      </c>
      <c r="O179" s="101">
        <v>1178.3714286905515</v>
      </c>
      <c r="P179" s="101">
        <v>1180.1170675786962</v>
      </c>
      <c r="Q179" s="101">
        <v>1337.7495491928646</v>
      </c>
      <c r="R179" s="101">
        <v>1378.5804944586719</v>
      </c>
      <c r="S179" s="101">
        <v>1438.6918889220647</v>
      </c>
      <c r="T179" s="101">
        <v>1734.7820939882517</v>
      </c>
      <c r="U179" s="101">
        <v>2055.9504948542631</v>
      </c>
      <c r="V179" s="101">
        <v>1825.0515663509959</v>
      </c>
      <c r="W179" s="101">
        <v>2211.4949896364287</v>
      </c>
      <c r="DA179" s="131" t="s">
        <v>2386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594.42108818340876</v>
      </c>
      <c r="M180" s="104">
        <v>625.23162166537054</v>
      </c>
      <c r="N180" s="104">
        <v>707.01570064165594</v>
      </c>
      <c r="O180" s="104">
        <v>890.00530533725248</v>
      </c>
      <c r="P180" s="104">
        <v>893.50655806551845</v>
      </c>
      <c r="Q180" s="104">
        <v>1024.310860261214</v>
      </c>
      <c r="R180" s="104">
        <v>1043.2602682046822</v>
      </c>
      <c r="S180" s="104">
        <v>1054.8511402133086</v>
      </c>
      <c r="T180" s="104">
        <v>1289.2183360644308</v>
      </c>
      <c r="U180" s="104">
        <v>1547.6163659325466</v>
      </c>
      <c r="V180" s="104">
        <v>1396.0123517484258</v>
      </c>
      <c r="W180" s="104">
        <v>1721.2241257741114</v>
      </c>
      <c r="DA180" s="132" t="s">
        <v>2387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288.294376639885</v>
      </c>
      <c r="M181" s="98">
        <v>273.5688069721599</v>
      </c>
      <c r="N181" s="98">
        <v>322.24336922380076</v>
      </c>
      <c r="O181" s="98">
        <v>436.91545295811909</v>
      </c>
      <c r="P181" s="98">
        <v>399.05773149545672</v>
      </c>
      <c r="Q181" s="98">
        <v>459.80684626039272</v>
      </c>
      <c r="R181" s="98">
        <v>460.72004440266295</v>
      </c>
      <c r="S181" s="98">
        <v>415.90131461426415</v>
      </c>
      <c r="T181" s="98">
        <v>524.262209729402</v>
      </c>
      <c r="U181" s="98">
        <v>595.23250580123158</v>
      </c>
      <c r="V181" s="98">
        <v>537.8714093199992</v>
      </c>
      <c r="W181" s="98">
        <v>657.3704820663686</v>
      </c>
      <c r="DA181" s="63" t="s">
        <v>2388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306.12671154352358</v>
      </c>
      <c r="M182" s="98">
        <v>351.66281469321052</v>
      </c>
      <c r="N182" s="98">
        <v>384.77233141785513</v>
      </c>
      <c r="O182" s="98">
        <v>453.08985237913345</v>
      </c>
      <c r="P182" s="98">
        <v>494.44882657006184</v>
      </c>
      <c r="Q182" s="98">
        <v>564.50401400082137</v>
      </c>
      <c r="R182" s="98">
        <v>582.54022380201934</v>
      </c>
      <c r="S182" s="98">
        <v>638.94982559904429</v>
      </c>
      <c r="T182" s="98">
        <v>764.95612633502867</v>
      </c>
      <c r="U182" s="98">
        <v>952.38386013131492</v>
      </c>
      <c r="V182" s="98">
        <v>858.14094242842634</v>
      </c>
      <c r="W182" s="98">
        <v>1063.853643707743</v>
      </c>
      <c r="DA182" s="63" t="s">
        <v>2389</v>
      </c>
    </row>
    <row r="183" spans="1:105" ht="12" customHeight="1" x14ac:dyDescent="0.25">
      <c r="A183" s="121" t="s">
        <v>54</v>
      </c>
      <c r="B183" s="122">
        <v>268.14329619167808</v>
      </c>
      <c r="C183" s="122">
        <v>298.26248600754388</v>
      </c>
      <c r="D183" s="122">
        <v>267.74252582997468</v>
      </c>
      <c r="E183" s="122">
        <v>293.57694739772921</v>
      </c>
      <c r="F183" s="122">
        <v>309.44806882684259</v>
      </c>
      <c r="G183" s="122">
        <v>302.94715079712211</v>
      </c>
      <c r="H183" s="122">
        <v>271.75551260245408</v>
      </c>
      <c r="I183" s="122">
        <v>304.25529195097619</v>
      </c>
      <c r="J183" s="122">
        <v>258.89560503739159</v>
      </c>
      <c r="K183" s="122">
        <v>240.51865495526263</v>
      </c>
      <c r="L183" s="122">
        <v>214.78814701815648</v>
      </c>
      <c r="M183" s="122">
        <v>240.54451665824908</v>
      </c>
      <c r="N183" s="122">
        <v>247.433165457727</v>
      </c>
      <c r="O183" s="122">
        <v>239.89356425053879</v>
      </c>
      <c r="P183" s="122">
        <v>277.33236896321563</v>
      </c>
      <c r="Q183" s="122">
        <v>292.70910669039449</v>
      </c>
      <c r="R183" s="122">
        <v>300.27931424710727</v>
      </c>
      <c r="S183" s="122">
        <v>358.23122664249991</v>
      </c>
      <c r="T183" s="122">
        <v>344.33543924685256</v>
      </c>
      <c r="U183" s="122">
        <v>360.76671429517836</v>
      </c>
      <c r="V183" s="122">
        <v>378.57907436110071</v>
      </c>
      <c r="W183" s="122">
        <v>443.47513105074978</v>
      </c>
      <c r="DA183" s="130" t="s">
        <v>2390</v>
      </c>
    </row>
    <row r="184" spans="1:105" ht="12" customHeight="1" x14ac:dyDescent="0.25">
      <c r="A184" s="97" t="s">
        <v>50</v>
      </c>
      <c r="B184" s="98">
        <v>383.68057003422001</v>
      </c>
      <c r="C184" s="98">
        <v>394.34282084700442</v>
      </c>
      <c r="D184" s="98">
        <v>353.11858696359235</v>
      </c>
      <c r="E184" s="98">
        <v>343.01211328772268</v>
      </c>
      <c r="F184" s="98">
        <v>368.5384843176771</v>
      </c>
      <c r="G184" s="98">
        <v>388.17055408248154</v>
      </c>
      <c r="H184" s="98">
        <v>354.94324796544737</v>
      </c>
      <c r="I184" s="98">
        <v>360.59347955191561</v>
      </c>
      <c r="J184" s="98">
        <v>343.43214856351159</v>
      </c>
      <c r="K184" s="98">
        <v>320.48448222685448</v>
      </c>
      <c r="L184" s="98">
        <v>280.67966288657107</v>
      </c>
      <c r="M184" s="98">
        <v>303.6960375075837</v>
      </c>
      <c r="N184" s="98">
        <v>311.34320287521018</v>
      </c>
      <c r="O184" s="98">
        <v>313.18215165607324</v>
      </c>
      <c r="P184" s="98">
        <v>347.89442932542391</v>
      </c>
      <c r="Q184" s="98">
        <v>377.81447631177605</v>
      </c>
      <c r="R184" s="98">
        <v>430.74682028458511</v>
      </c>
      <c r="S184" s="98">
        <v>484.7624672382575</v>
      </c>
      <c r="T184" s="98">
        <v>281.18305908936327</v>
      </c>
      <c r="U184" s="98">
        <v>573.95853404270292</v>
      </c>
      <c r="V184" s="98">
        <v>358.74978432674055</v>
      </c>
      <c r="W184" s="98">
        <v>724.11255208492889</v>
      </c>
      <c r="DA184" s="63" t="s">
        <v>2391</v>
      </c>
    </row>
    <row r="185" spans="1:105" ht="12" customHeight="1" x14ac:dyDescent="0.25">
      <c r="A185" s="109" t="s">
        <v>120</v>
      </c>
      <c r="B185" s="33">
        <v>261.34523207913622</v>
      </c>
      <c r="C185" s="33">
        <v>292.16214728757808</v>
      </c>
      <c r="D185" s="33">
        <v>262.19792665168802</v>
      </c>
      <c r="E185" s="33">
        <v>290.6540455584751</v>
      </c>
      <c r="F185" s="33">
        <v>305.91316097859391</v>
      </c>
      <c r="G185" s="33">
        <v>297.52992750338689</v>
      </c>
      <c r="H185" s="33">
        <v>266.09861244203552</v>
      </c>
      <c r="I185" s="33">
        <v>300.28192311497821</v>
      </c>
      <c r="J185" s="33">
        <v>252.6184435913851</v>
      </c>
      <c r="K185" s="33">
        <v>234.58423391922247</v>
      </c>
      <c r="L185" s="33">
        <v>209.87703270209732</v>
      </c>
      <c r="M185" s="33">
        <v>236.21679782258553</v>
      </c>
      <c r="N185" s="33">
        <v>243.76765504361725</v>
      </c>
      <c r="O185" s="33">
        <v>236.42038729430044</v>
      </c>
      <c r="P185" s="33">
        <v>274.77757823334872</v>
      </c>
      <c r="Q185" s="33">
        <v>289.75997364302179</v>
      </c>
      <c r="R185" s="33">
        <v>296.10175054839141</v>
      </c>
      <c r="S185" s="33">
        <v>354.77001036380602</v>
      </c>
      <c r="T185" s="33">
        <v>345.65367191531476</v>
      </c>
      <c r="U185" s="33">
        <v>355.64309473665463</v>
      </c>
      <c r="V185" s="33">
        <v>379.06841427327186</v>
      </c>
      <c r="W185" s="33">
        <v>434.95287802898213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7637.6324889310818</v>
      </c>
      <c r="C187" s="117">
        <f t="shared" si="83"/>
        <v>9369.787410556004</v>
      </c>
      <c r="D187" s="117">
        <f t="shared" si="83"/>
        <v>9350.3618952931902</v>
      </c>
      <c r="E187" s="117">
        <f t="shared" si="83"/>
        <v>9082.0315234202881</v>
      </c>
      <c r="F187" s="117">
        <f t="shared" si="83"/>
        <v>8129.0314192975138</v>
      </c>
      <c r="G187" s="117">
        <f t="shared" si="83"/>
        <v>7807.4189971394653</v>
      </c>
      <c r="H187" s="117">
        <f t="shared" si="83"/>
        <v>7155.6171224107793</v>
      </c>
      <c r="I187" s="117">
        <f t="shared" si="83"/>
        <v>6475.613087185955</v>
      </c>
      <c r="J187" s="117">
        <f t="shared" si="83"/>
        <v>6778.0792599069318</v>
      </c>
      <c r="K187" s="117">
        <f t="shared" si="83"/>
        <v>6995.4543658853863</v>
      </c>
      <c r="L187" s="117">
        <f t="shared" si="83"/>
        <v>8356.430294359001</v>
      </c>
      <c r="M187" s="117">
        <f t="shared" si="83"/>
        <v>7773.4146946278006</v>
      </c>
      <c r="N187" s="117">
        <f t="shared" si="83"/>
        <v>7748.5794115286099</v>
      </c>
      <c r="O187" s="117">
        <f t="shared" si="83"/>
        <v>8498.0043629470074</v>
      </c>
      <c r="P187" s="117">
        <f t="shared" si="83"/>
        <v>7821.1119541099915</v>
      </c>
      <c r="Q187" s="117">
        <f t="shared" si="83"/>
        <v>9610.5309114882566</v>
      </c>
      <c r="R187" s="117">
        <f t="shared" ref="R187:V187" si="84">R188+R190+R192+R201</f>
        <v>8928.7556262086819</v>
      </c>
      <c r="S187" s="117">
        <f t="shared" si="84"/>
        <v>9617.3645298280826</v>
      </c>
      <c r="T187" s="117">
        <f t="shared" si="84"/>
        <v>9402.3743629582623</v>
      </c>
      <c r="U187" s="117">
        <f t="shared" si="84"/>
        <v>9347.3137199927824</v>
      </c>
      <c r="V187" s="117">
        <f t="shared" si="84"/>
        <v>10172.082650872813</v>
      </c>
      <c r="W187" s="117">
        <f t="shared" ref="W187" si="85">W188+W190+W192+W201</f>
        <v>12246.410322624488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6698.5189090264648</v>
      </c>
      <c r="C188" s="122">
        <f t="shared" si="86"/>
        <v>8526.2543732943777</v>
      </c>
      <c r="D188" s="122">
        <f t="shared" si="86"/>
        <v>8508.5505660377803</v>
      </c>
      <c r="E188" s="122">
        <f t="shared" si="86"/>
        <v>8200.4805263458238</v>
      </c>
      <c r="F188" s="122">
        <f t="shared" si="86"/>
        <v>7249.9139847299357</v>
      </c>
      <c r="G188" s="122">
        <f t="shared" si="86"/>
        <v>6924.1747133385543</v>
      </c>
      <c r="H188" s="122">
        <f t="shared" si="86"/>
        <v>6273.3667283078012</v>
      </c>
      <c r="I188" s="122">
        <f t="shared" si="86"/>
        <v>5499.3030775213974</v>
      </c>
      <c r="J188" s="122">
        <f t="shared" si="86"/>
        <v>5895.0283454746268</v>
      </c>
      <c r="K188" s="122">
        <f t="shared" si="86"/>
        <v>6232.665484881446</v>
      </c>
      <c r="L188" s="122">
        <f t="shared" si="86"/>
        <v>7632.0118709812004</v>
      </c>
      <c r="M188" s="122">
        <f t="shared" si="86"/>
        <v>7009.6299799943772</v>
      </c>
      <c r="N188" s="122">
        <f t="shared" si="86"/>
        <v>6895.0591869974496</v>
      </c>
      <c r="O188" s="122">
        <f t="shared" si="86"/>
        <v>7519.8782864404502</v>
      </c>
      <c r="P188" s="122">
        <f t="shared" si="86"/>
        <v>6789.1696325811645</v>
      </c>
      <c r="Q188" s="122">
        <f t="shared" si="86"/>
        <v>8350.3542327357354</v>
      </c>
      <c r="R188" s="122">
        <f t="shared" si="86"/>
        <v>7575.4916180802202</v>
      </c>
      <c r="S188" s="122">
        <f t="shared" si="86"/>
        <v>8151.2088110660998</v>
      </c>
      <c r="T188" s="122">
        <f t="shared" si="86"/>
        <v>7730.2333614950958</v>
      </c>
      <c r="U188" s="122">
        <f t="shared" si="86"/>
        <v>7458.4267280364347</v>
      </c>
      <c r="V188" s="122">
        <f t="shared" si="86"/>
        <v>8369.5938741509508</v>
      </c>
      <c r="W188" s="122">
        <f t="shared" si="86"/>
        <v>10119.087982512665</v>
      </c>
      <c r="DA188" s="130" t="s">
        <v>2545</v>
      </c>
    </row>
    <row r="189" spans="1:105" ht="12" customHeight="1" x14ac:dyDescent="0.25">
      <c r="A189" s="97" t="s">
        <v>53</v>
      </c>
      <c r="B189" s="98">
        <v>6698.5189090264648</v>
      </c>
      <c r="C189" s="98">
        <v>8526.2543732943777</v>
      </c>
      <c r="D189" s="98">
        <v>8508.5505660377803</v>
      </c>
      <c r="E189" s="98">
        <v>8200.4805263458238</v>
      </c>
      <c r="F189" s="98">
        <v>7249.9139847299357</v>
      </c>
      <c r="G189" s="98">
        <v>6924.1747133385543</v>
      </c>
      <c r="H189" s="98">
        <v>6273.3667283078012</v>
      </c>
      <c r="I189" s="98">
        <v>5499.3030775213974</v>
      </c>
      <c r="J189" s="98">
        <v>5895.0283454746268</v>
      </c>
      <c r="K189" s="98">
        <v>6232.665484881446</v>
      </c>
      <c r="L189" s="98">
        <v>7632.0118709812004</v>
      </c>
      <c r="M189" s="98">
        <v>7009.6299799943772</v>
      </c>
      <c r="N189" s="98">
        <v>6895.0591869974496</v>
      </c>
      <c r="O189" s="98">
        <v>7519.8782864404502</v>
      </c>
      <c r="P189" s="98">
        <v>6789.1696325811645</v>
      </c>
      <c r="Q189" s="98">
        <v>8350.3542327357354</v>
      </c>
      <c r="R189" s="98">
        <v>7575.4916180802202</v>
      </c>
      <c r="S189" s="98">
        <v>8151.2088110660998</v>
      </c>
      <c r="T189" s="98">
        <v>7730.2333614950958</v>
      </c>
      <c r="U189" s="98">
        <v>7458.4267280364347</v>
      </c>
      <c r="V189" s="98">
        <v>8369.5938741509508</v>
      </c>
      <c r="W189" s="98">
        <v>10119.087982512665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9.3421933848944914</v>
      </c>
      <c r="C190" s="122">
        <f t="shared" si="87"/>
        <v>15.967123934572484</v>
      </c>
      <c r="D190" s="122">
        <f t="shared" si="87"/>
        <v>22.483624372178657</v>
      </c>
      <c r="E190" s="122">
        <f t="shared" si="87"/>
        <v>25.539902426447846</v>
      </c>
      <c r="F190" s="122">
        <f t="shared" si="87"/>
        <v>25.908253244007458</v>
      </c>
      <c r="G190" s="122">
        <f t="shared" si="87"/>
        <v>31.317450244361346</v>
      </c>
      <c r="H190" s="122">
        <f t="shared" si="87"/>
        <v>41.12108468392735</v>
      </c>
      <c r="I190" s="122">
        <f t="shared" si="87"/>
        <v>57.731588251442588</v>
      </c>
      <c r="J190" s="122">
        <f t="shared" si="87"/>
        <v>50.49521302839559</v>
      </c>
      <c r="K190" s="122">
        <f t="shared" si="87"/>
        <v>60.227095679577118</v>
      </c>
      <c r="L190" s="122">
        <f t="shared" si="87"/>
        <v>75.547206071386967</v>
      </c>
      <c r="M190" s="122">
        <f t="shared" si="87"/>
        <v>63.598315861236493</v>
      </c>
      <c r="N190" s="122">
        <f t="shared" si="87"/>
        <v>90.998309210116005</v>
      </c>
      <c r="O190" s="122">
        <f t="shared" si="87"/>
        <v>89.500897606057649</v>
      </c>
      <c r="P190" s="122">
        <f t="shared" si="87"/>
        <v>95.418805521740751</v>
      </c>
      <c r="Q190" s="122">
        <f t="shared" si="87"/>
        <v>203.17338458918869</v>
      </c>
      <c r="R190" s="122">
        <f t="shared" si="87"/>
        <v>253.51428400740639</v>
      </c>
      <c r="S190" s="122">
        <f t="shared" si="87"/>
        <v>266.3653609486006</v>
      </c>
      <c r="T190" s="122">
        <f t="shared" si="87"/>
        <v>271.3932879690081</v>
      </c>
      <c r="U190" s="122">
        <f t="shared" si="87"/>
        <v>257.37826952237742</v>
      </c>
      <c r="V190" s="122">
        <f t="shared" si="87"/>
        <v>250.90187785868622</v>
      </c>
      <c r="W190" s="122">
        <f t="shared" si="87"/>
        <v>230.53456432316591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9.3421933848944914</v>
      </c>
      <c r="C191" s="98">
        <f>RES_hhdet_tesh!C147</f>
        <v>15.967123934572484</v>
      </c>
      <c r="D191" s="98">
        <f>RES_hhdet_tesh!D147</f>
        <v>22.483624372178657</v>
      </c>
      <c r="E191" s="98">
        <f>RES_hhdet_tesh!E147</f>
        <v>25.539902426447846</v>
      </c>
      <c r="F191" s="98">
        <f>RES_hhdet_tesh!F147</f>
        <v>25.908253244007458</v>
      </c>
      <c r="G191" s="98">
        <f>RES_hhdet_tesh!G147</f>
        <v>31.317450244361346</v>
      </c>
      <c r="H191" s="98">
        <f>RES_hhdet_tesh!H147</f>
        <v>41.12108468392735</v>
      </c>
      <c r="I191" s="98">
        <f>RES_hhdet_tesh!I147</f>
        <v>57.731588251442588</v>
      </c>
      <c r="J191" s="98">
        <f>RES_hhdet_tesh!J147</f>
        <v>50.49521302839559</v>
      </c>
      <c r="K191" s="98">
        <f>RES_hhdet_tesh!K147</f>
        <v>60.227095679577118</v>
      </c>
      <c r="L191" s="98">
        <f>RES_hhdet_tesh!L147</f>
        <v>75.547206071386967</v>
      </c>
      <c r="M191" s="98">
        <f>RES_hhdet_tesh!M147</f>
        <v>63.598315861236493</v>
      </c>
      <c r="N191" s="98">
        <f>RES_hhdet_tesh!N147</f>
        <v>90.998309210116005</v>
      </c>
      <c r="O191" s="98">
        <f>RES_hhdet_tesh!O147</f>
        <v>89.500897606057649</v>
      </c>
      <c r="P191" s="98">
        <f>RES_hhdet_tesh!P147</f>
        <v>95.418805521740751</v>
      </c>
      <c r="Q191" s="98">
        <f>RES_hhdet_tesh!Q147</f>
        <v>203.17338458918869</v>
      </c>
      <c r="R191" s="98">
        <f>RES_hhdet_tesh!R147</f>
        <v>253.51428400740639</v>
      </c>
      <c r="S191" s="98">
        <f>RES_hhdet_tesh!S147</f>
        <v>266.3653609486006</v>
      </c>
      <c r="T191" s="98">
        <f>RES_hhdet_tesh!T147</f>
        <v>271.3932879690081</v>
      </c>
      <c r="U191" s="98">
        <f>RES_hhdet_tesh!U147</f>
        <v>257.37826952237742</v>
      </c>
      <c r="V191" s="98">
        <f>RES_hhdet_tesh!V147</f>
        <v>250.90187785868622</v>
      </c>
      <c r="W191" s="98">
        <f>RES_hhdet_tesh!W147</f>
        <v>230.53456432316591</v>
      </c>
      <c r="DA191" s="63" t="s">
        <v>2548</v>
      </c>
    </row>
    <row r="192" spans="1:105" ht="12" customHeight="1" x14ac:dyDescent="0.25">
      <c r="A192" s="121" t="s">
        <v>55</v>
      </c>
      <c r="B192" s="122">
        <v>735.39628868893237</v>
      </c>
      <c r="C192" s="122">
        <v>610.52207286862881</v>
      </c>
      <c r="D192" s="122">
        <v>623.61003981892304</v>
      </c>
      <c r="E192" s="122">
        <v>639.81633470094164</v>
      </c>
      <c r="F192" s="122">
        <v>624.61084574076483</v>
      </c>
      <c r="G192" s="122">
        <v>627.83145819363301</v>
      </c>
      <c r="H192" s="122">
        <v>639.74534478580995</v>
      </c>
      <c r="I192" s="122">
        <v>692.42395835259765</v>
      </c>
      <c r="J192" s="122">
        <v>640.47560185866519</v>
      </c>
      <c r="K192" s="122">
        <v>523.85969931225884</v>
      </c>
      <c r="L192" s="122">
        <v>488.9724677812456</v>
      </c>
      <c r="M192" s="122">
        <v>520.12880420251656</v>
      </c>
      <c r="N192" s="122">
        <v>575.84291119354532</v>
      </c>
      <c r="O192" s="122">
        <v>706.21064619721233</v>
      </c>
      <c r="P192" s="122">
        <v>723.73735180523147</v>
      </c>
      <c r="Q192" s="122">
        <v>831.18653357422045</v>
      </c>
      <c r="R192" s="122">
        <v>866.91239265067964</v>
      </c>
      <c r="S192" s="122">
        <v>919.19888349220162</v>
      </c>
      <c r="T192" s="122">
        <v>1126.7409575323697</v>
      </c>
      <c r="U192" s="122">
        <v>1342.1669527376978</v>
      </c>
      <c r="V192" s="122">
        <v>1242.1105194954614</v>
      </c>
      <c r="W192" s="122">
        <v>1531.7279542355111</v>
      </c>
      <c r="DA192" s="130" t="s">
        <v>2549</v>
      </c>
    </row>
    <row r="193" spans="1:105" ht="12" customHeight="1" x14ac:dyDescent="0.25">
      <c r="A193" s="97" t="s">
        <v>124</v>
      </c>
      <c r="B193" s="98">
        <v>663.43094895855927</v>
      </c>
      <c r="C193" s="98">
        <v>649.42444406908089</v>
      </c>
      <c r="D193" s="98">
        <v>646.40694607188857</v>
      </c>
      <c r="E193" s="98">
        <v>633.29083511459271</v>
      </c>
      <c r="F193" s="98">
        <v>629.21813969989933</v>
      </c>
      <c r="G193" s="98">
        <v>637.8576053870845</v>
      </c>
      <c r="H193" s="98">
        <v>647.48518269048145</v>
      </c>
      <c r="I193" s="98">
        <v>658.66745089735673</v>
      </c>
      <c r="J193" s="98">
        <v>636.33290005929211</v>
      </c>
      <c r="K193" s="98">
        <v>638.03305338430096</v>
      </c>
      <c r="L193" s="98">
        <v>620.44782416034366</v>
      </c>
      <c r="M193" s="98">
        <v>621.95832835052965</v>
      </c>
      <c r="N193" s="98">
        <v>625.07391968483512</v>
      </c>
      <c r="O193" s="98">
        <v>653.73134361463042</v>
      </c>
      <c r="P193" s="98">
        <v>735.22415614165425</v>
      </c>
      <c r="Q193" s="98">
        <v>785.48576159910908</v>
      </c>
      <c r="R193" s="98">
        <v>837.4090369975155</v>
      </c>
      <c r="S193" s="98">
        <v>1015.9297127583003</v>
      </c>
      <c r="T193" s="98">
        <v>1359.9600331222332</v>
      </c>
      <c r="U193" s="98">
        <v>1121.2938953178314</v>
      </c>
      <c r="V193" s="98">
        <v>1502.5185124429963</v>
      </c>
      <c r="W193" s="98">
        <v>1772.1613674082175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1360.8012471100667</v>
      </c>
      <c r="U194" s="98">
        <v>1123.8892520468985</v>
      </c>
      <c r="V194" s="98">
        <v>1504.2457416335997</v>
      </c>
      <c r="W194" s="98">
        <v>1777.0283253472574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431.99182560314557</v>
      </c>
      <c r="U195" s="101">
        <v>337.06242159127419</v>
      </c>
      <c r="V195" s="101">
        <v>457.22434838382071</v>
      </c>
      <c r="W195" s="101">
        <v>534.66749499797788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928.80942150692101</v>
      </c>
      <c r="U196" s="104">
        <v>786.8268304556243</v>
      </c>
      <c r="V196" s="104">
        <v>1047.0213932497793</v>
      </c>
      <c r="W196" s="104">
        <v>1242.3608303492792</v>
      </c>
      <c r="DA196" s="132" t="s">
        <v>2553</v>
      </c>
    </row>
    <row r="197" spans="1:105" ht="12" customHeight="1" x14ac:dyDescent="0.25">
      <c r="A197" s="106" t="s">
        <v>122</v>
      </c>
      <c r="B197" s="101">
        <v>745.6341195915553</v>
      </c>
      <c r="C197" s="101">
        <v>601.92799703292485</v>
      </c>
      <c r="D197" s="101">
        <v>618.0951999974335</v>
      </c>
      <c r="E197" s="101">
        <v>641.4466491154725</v>
      </c>
      <c r="F197" s="101">
        <v>623.49926159698589</v>
      </c>
      <c r="G197" s="101">
        <v>625.59317379973027</v>
      </c>
      <c r="H197" s="101">
        <v>638.14022799154134</v>
      </c>
      <c r="I197" s="101">
        <v>698.80781682681572</v>
      </c>
      <c r="J197" s="101">
        <v>641.15851270652922</v>
      </c>
      <c r="K197" s="101">
        <v>508.47293895750539</v>
      </c>
      <c r="L197" s="101">
        <v>474.12350647978491</v>
      </c>
      <c r="M197" s="101">
        <v>511.31656125586017</v>
      </c>
      <c r="N197" s="101">
        <v>572.69524955256281</v>
      </c>
      <c r="O197" s="101">
        <v>708.98136829356542</v>
      </c>
      <c r="P197" s="101">
        <v>723.15597538998804</v>
      </c>
      <c r="Q197" s="101">
        <v>832.75496540925781</v>
      </c>
      <c r="R197" s="101">
        <v>868.10611577942245</v>
      </c>
      <c r="S197" s="101">
        <v>915.5209216732959</v>
      </c>
      <c r="T197" s="101">
        <v>1114.1160782583074</v>
      </c>
      <c r="U197" s="101">
        <v>1353.8082839500289</v>
      </c>
      <c r="V197" s="101">
        <v>1225.7125845525111</v>
      </c>
      <c r="W197" s="101">
        <v>1516.0211381422077</v>
      </c>
      <c r="DA197" s="131" t="s">
        <v>2554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475.37769627406044</v>
      </c>
      <c r="M198" s="104">
        <v>512.46974235912035</v>
      </c>
      <c r="N198" s="104">
        <v>574.42705018527124</v>
      </c>
      <c r="O198" s="104">
        <v>711.52063764514583</v>
      </c>
      <c r="P198" s="104">
        <v>730.5882748007806</v>
      </c>
      <c r="Q198" s="104">
        <v>839.96168521303321</v>
      </c>
      <c r="R198" s="104">
        <v>869.14750095868681</v>
      </c>
      <c r="S198" s="104">
        <v>913.90844886675859</v>
      </c>
      <c r="T198" s="104">
        <v>1118.7230086110255</v>
      </c>
      <c r="U198" s="104">
        <v>1354.4466055910773</v>
      </c>
      <c r="V198" s="104">
        <v>1225.0923648548619</v>
      </c>
      <c r="W198" s="104">
        <v>1513.5123258163057</v>
      </c>
      <c r="DA198" s="132" t="s">
        <v>2555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169.25098473053677</v>
      </c>
      <c r="M199" s="98">
        <v>160.80692766590985</v>
      </c>
      <c r="N199" s="98">
        <v>189.65471876741594</v>
      </c>
      <c r="O199" s="98">
        <v>258.43078526601249</v>
      </c>
      <c r="P199" s="98">
        <v>236.13944823071887</v>
      </c>
      <c r="Q199" s="98">
        <v>275.45767121221189</v>
      </c>
      <c r="R199" s="98">
        <v>286.60727715666752</v>
      </c>
      <c r="S199" s="98">
        <v>274.95862326771419</v>
      </c>
      <c r="T199" s="98">
        <v>353.76688227599681</v>
      </c>
      <c r="U199" s="98">
        <v>402.06274545976225</v>
      </c>
      <c r="V199" s="98">
        <v>366.95142242643556</v>
      </c>
      <c r="W199" s="98">
        <v>449.65868210856308</v>
      </c>
      <c r="DA199" s="63" t="s">
        <v>2556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306.12671154352358</v>
      </c>
      <c r="M200" s="98">
        <v>351.66281469321052</v>
      </c>
      <c r="N200" s="98">
        <v>384.77233141785513</v>
      </c>
      <c r="O200" s="98">
        <v>453.08985237913345</v>
      </c>
      <c r="P200" s="98">
        <v>494.44882657006184</v>
      </c>
      <c r="Q200" s="98">
        <v>564.50401400082137</v>
      </c>
      <c r="R200" s="98">
        <v>582.54022380201934</v>
      </c>
      <c r="S200" s="98">
        <v>638.94982559904429</v>
      </c>
      <c r="T200" s="98">
        <v>764.95612633502867</v>
      </c>
      <c r="U200" s="98">
        <v>952.38386013131492</v>
      </c>
      <c r="V200" s="98">
        <v>858.14094242842634</v>
      </c>
      <c r="W200" s="98">
        <v>1063.853643707743</v>
      </c>
      <c r="DA200" s="63" t="s">
        <v>2557</v>
      </c>
    </row>
    <row r="201" spans="1:105" ht="12" customHeight="1" x14ac:dyDescent="0.25">
      <c r="A201" s="121" t="s">
        <v>54</v>
      </c>
      <c r="B201" s="122">
        <v>194.37509783078988</v>
      </c>
      <c r="C201" s="122">
        <v>217.04384045842545</v>
      </c>
      <c r="D201" s="122">
        <v>195.71766506430933</v>
      </c>
      <c r="E201" s="122">
        <v>216.19475994707454</v>
      </c>
      <c r="F201" s="122">
        <v>228.59833558280661</v>
      </c>
      <c r="G201" s="122">
        <v>224.09537536291609</v>
      </c>
      <c r="H201" s="122">
        <v>201.38396463324122</v>
      </c>
      <c r="I201" s="122">
        <v>226.15446306051783</v>
      </c>
      <c r="J201" s="122">
        <v>192.08009954524476</v>
      </c>
      <c r="K201" s="122">
        <v>178.70208601210419</v>
      </c>
      <c r="L201" s="122">
        <v>159.89874952516675</v>
      </c>
      <c r="M201" s="122">
        <v>180.05759456967084</v>
      </c>
      <c r="N201" s="122">
        <v>186.67900412749938</v>
      </c>
      <c r="O201" s="122">
        <v>182.41453270328736</v>
      </c>
      <c r="P201" s="122">
        <v>212.78616420185449</v>
      </c>
      <c r="Q201" s="122">
        <v>225.81676058911262</v>
      </c>
      <c r="R201" s="122">
        <v>232.83733147037412</v>
      </c>
      <c r="S201" s="122">
        <v>280.59147432118164</v>
      </c>
      <c r="T201" s="122">
        <v>274.00675596178974</v>
      </c>
      <c r="U201" s="122">
        <v>289.34176969627418</v>
      </c>
      <c r="V201" s="122">
        <v>309.47637936771474</v>
      </c>
      <c r="W201" s="122">
        <v>365.05982155314445</v>
      </c>
      <c r="DA201" s="130" t="s">
        <v>2558</v>
      </c>
    </row>
    <row r="202" spans="1:105" ht="12" customHeight="1" x14ac:dyDescent="0.25">
      <c r="A202" s="97" t="s">
        <v>50</v>
      </c>
      <c r="B202" s="98">
        <v>223.73784231464424</v>
      </c>
      <c r="C202" s="98">
        <v>230.60720792213513</v>
      </c>
      <c r="D202" s="98">
        <v>207.06223797133032</v>
      </c>
      <c r="E202" s="98">
        <v>201.47321767269543</v>
      </c>
      <c r="F202" s="98">
        <v>216.89922415291352</v>
      </c>
      <c r="G202" s="98">
        <v>228.90724606386948</v>
      </c>
      <c r="H202" s="98">
        <v>209.67446567029234</v>
      </c>
      <c r="I202" s="98">
        <v>213.20475245669451</v>
      </c>
      <c r="J202" s="98">
        <v>203.17108120770797</v>
      </c>
      <c r="K202" s="98">
        <v>189.69608922639665</v>
      </c>
      <c r="L202" s="98">
        <v>166.21245222994912</v>
      </c>
      <c r="M202" s="98">
        <v>179.96694251673597</v>
      </c>
      <c r="N202" s="98">
        <v>184.65071890993738</v>
      </c>
      <c r="O202" s="98">
        <v>185.8665147226429</v>
      </c>
      <c r="P202" s="98">
        <v>206.52763640660757</v>
      </c>
      <c r="Q202" s="98">
        <v>224.32999327014531</v>
      </c>
      <c r="R202" s="98">
        <v>255.86504231273048</v>
      </c>
      <c r="S202" s="98">
        <v>288.11272817747658</v>
      </c>
      <c r="T202" s="98">
        <v>167.16121362204129</v>
      </c>
      <c r="U202" s="98">
        <v>342.97771160346883</v>
      </c>
      <c r="V202" s="98">
        <v>215.34098026079451</v>
      </c>
      <c r="W202" s="98">
        <v>437.07481604452755</v>
      </c>
      <c r="DA202" s="63" t="s">
        <v>2559</v>
      </c>
    </row>
    <row r="203" spans="1:105" ht="12" customHeight="1" x14ac:dyDescent="0.25">
      <c r="A203" s="109" t="s">
        <v>120</v>
      </c>
      <c r="B203" s="33">
        <v>192.64743183277213</v>
      </c>
      <c r="C203" s="33">
        <v>216.18267427025341</v>
      </c>
      <c r="D203" s="33">
        <v>194.98091159052422</v>
      </c>
      <c r="E203" s="33">
        <v>217.06518532576533</v>
      </c>
      <c r="F203" s="33">
        <v>229.29820002727777</v>
      </c>
      <c r="G203" s="33">
        <v>223.78950893371038</v>
      </c>
      <c r="H203" s="33">
        <v>200.82019719274294</v>
      </c>
      <c r="I203" s="33">
        <v>227.06776855967391</v>
      </c>
      <c r="J203" s="33">
        <v>191.25655176831836</v>
      </c>
      <c r="K203" s="33">
        <v>177.88619944941536</v>
      </c>
      <c r="L203" s="33">
        <v>159.4281682169036</v>
      </c>
      <c r="M203" s="33">
        <v>180.06380687606827</v>
      </c>
      <c r="N203" s="33">
        <v>186.79533484624383</v>
      </c>
      <c r="O203" s="33">
        <v>182.25094182471531</v>
      </c>
      <c r="P203" s="33">
        <v>213.01276230162418</v>
      </c>
      <c r="Q203" s="33">
        <v>225.86828112951596</v>
      </c>
      <c r="R203" s="33">
        <v>232.09998520078327</v>
      </c>
      <c r="S203" s="33">
        <v>280.38573314484427</v>
      </c>
      <c r="T203" s="33">
        <v>276.23703269942928</v>
      </c>
      <c r="U203" s="33">
        <v>288.05274199661386</v>
      </c>
      <c r="V203" s="33">
        <v>311.79941805701515</v>
      </c>
      <c r="W203" s="33">
        <v>362.87290719883237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43.158994965978032</v>
      </c>
      <c r="C205" s="117">
        <f t="shared" si="88"/>
        <v>58.938954782933926</v>
      </c>
      <c r="D205" s="117">
        <f t="shared" si="88"/>
        <v>61.808335763152797</v>
      </c>
      <c r="E205" s="117">
        <f t="shared" si="88"/>
        <v>61.16254369611066</v>
      </c>
      <c r="F205" s="117">
        <f t="shared" si="88"/>
        <v>59.287362586117482</v>
      </c>
      <c r="G205" s="117">
        <f t="shared" si="88"/>
        <v>56.885829811684616</v>
      </c>
      <c r="H205" s="117">
        <f t="shared" si="88"/>
        <v>54.072389431399493</v>
      </c>
      <c r="I205" s="117">
        <f t="shared" si="88"/>
        <v>51.208994349311766</v>
      </c>
      <c r="J205" s="117">
        <f t="shared" si="88"/>
        <v>44.583829018109292</v>
      </c>
      <c r="K205" s="117">
        <f t="shared" si="88"/>
        <v>37.784099172342742</v>
      </c>
      <c r="L205" s="117">
        <f t="shared" si="88"/>
        <v>31.304497273934391</v>
      </c>
      <c r="M205" s="117">
        <f t="shared" si="88"/>
        <v>25.17409940599644</v>
      </c>
      <c r="N205" s="117">
        <f t="shared" si="88"/>
        <v>18.697983328348105</v>
      </c>
      <c r="O205" s="117">
        <f t="shared" si="88"/>
        <v>16.069237420482295</v>
      </c>
      <c r="P205" s="117">
        <f t="shared" si="88"/>
        <v>12.170212146738457</v>
      </c>
      <c r="Q205" s="117">
        <f t="shared" si="88"/>
        <v>12.446249109843073</v>
      </c>
      <c r="R205" s="117">
        <f t="shared" ref="R205:V205" si="89">R206+R208+R210+R219</f>
        <v>13.737003346331477</v>
      </c>
      <c r="S205" s="117">
        <f t="shared" si="89"/>
        <v>14.971907097800276</v>
      </c>
      <c r="T205" s="117">
        <f t="shared" si="89"/>
        <v>20.089777775894728</v>
      </c>
      <c r="U205" s="117">
        <f t="shared" si="89"/>
        <v>18.783309006804863</v>
      </c>
      <c r="V205" s="117">
        <f t="shared" si="89"/>
        <v>25.73821680348799</v>
      </c>
      <c r="W205" s="117">
        <f t="shared" ref="W205" si="90">W206+W208+W210+W219</f>
        <v>33.576691730592643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38.315766048140851</v>
      </c>
      <c r="C210" s="122">
        <v>53.590959846599269</v>
      </c>
      <c r="D210" s="122">
        <v>56.916633527445924</v>
      </c>
      <c r="E210" s="122">
        <v>56.812717171712364</v>
      </c>
      <c r="F210" s="122">
        <v>54.561916409561725</v>
      </c>
      <c r="G210" s="122">
        <v>51.615858079301425</v>
      </c>
      <c r="H210" s="122">
        <v>48.938599629818711</v>
      </c>
      <c r="I210" s="122">
        <v>45.812545384383718</v>
      </c>
      <c r="J210" s="122">
        <v>39.191396594004409</v>
      </c>
      <c r="K210" s="122">
        <v>32.754622453347125</v>
      </c>
      <c r="L210" s="122">
        <v>26.881940076798983</v>
      </c>
      <c r="M210" s="122">
        <v>20.749643792672657</v>
      </c>
      <c r="N210" s="122">
        <v>14.861651796944493</v>
      </c>
      <c r="O210" s="122">
        <v>12.850312656345293</v>
      </c>
      <c r="P210" s="122">
        <v>9.4088892959531005</v>
      </c>
      <c r="Q210" s="122">
        <v>9.5718090847464854</v>
      </c>
      <c r="R210" s="122">
        <v>10.701109615719956</v>
      </c>
      <c r="S210" s="122">
        <v>12.039856687780112</v>
      </c>
      <c r="T210" s="122">
        <v>18.783753398761664</v>
      </c>
      <c r="U210" s="122">
        <v>15.723426136756961</v>
      </c>
      <c r="V210" s="122">
        <v>23.775580953308086</v>
      </c>
      <c r="W210" s="122">
        <v>28.728780785688979</v>
      </c>
      <c r="DA210" s="130" t="s">
        <v>2717</v>
      </c>
    </row>
    <row r="211" spans="1:105" ht="12" customHeight="1" x14ac:dyDescent="0.25">
      <c r="A211" s="97" t="s">
        <v>124</v>
      </c>
      <c r="B211" s="98">
        <v>307.65085732978844</v>
      </c>
      <c r="C211" s="98">
        <v>296.17846463444135</v>
      </c>
      <c r="D211" s="98">
        <v>292.19511862570266</v>
      </c>
      <c r="E211" s="98">
        <v>284.21140732561747</v>
      </c>
      <c r="F211" s="98">
        <v>280.71014754391319</v>
      </c>
      <c r="G211" s="98">
        <v>282.82338113986691</v>
      </c>
      <c r="H211" s="98">
        <v>284.91945147118628</v>
      </c>
      <c r="I211" s="98">
        <v>288.05969670471507</v>
      </c>
      <c r="J211" s="98">
        <v>276.93585430432165</v>
      </c>
      <c r="K211" s="98">
        <v>275.80156805075165</v>
      </c>
      <c r="L211" s="98">
        <v>266.47177746484994</v>
      </c>
      <c r="M211" s="98">
        <v>263.04435119606273</v>
      </c>
      <c r="N211" s="98">
        <v>255.02006734615628</v>
      </c>
      <c r="O211" s="98">
        <v>247.43857485629363</v>
      </c>
      <c r="P211" s="98">
        <v>269.85624272882887</v>
      </c>
      <c r="Q211" s="98">
        <v>267.13908755051932</v>
      </c>
      <c r="R211" s="98">
        <v>269.49514936582688</v>
      </c>
      <c r="S211" s="98">
        <v>316.10108555156319</v>
      </c>
      <c r="T211" s="98">
        <v>396.37675699558218</v>
      </c>
      <c r="U211" s="98">
        <v>312.73706651639549</v>
      </c>
      <c r="V211" s="98">
        <v>399.98748951256181</v>
      </c>
      <c r="W211" s="98">
        <v>459.31831983271792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113.94498679510326</v>
      </c>
      <c r="U212" s="98">
        <v>88.905786871592113</v>
      </c>
      <c r="V212" s="98">
        <v>120.02751345466052</v>
      </c>
      <c r="W212" s="98">
        <v>140.32389483626062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113.94498679510326</v>
      </c>
      <c r="U213" s="101">
        <v>88.905786871592113</v>
      </c>
      <c r="V213" s="101">
        <v>120.02751345466052</v>
      </c>
      <c r="W213" s="101">
        <v>140.32389483626062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4.8432289178371786</v>
      </c>
      <c r="C219" s="122">
        <v>5.3479949363346586</v>
      </c>
      <c r="D219" s="122">
        <v>4.8917022357068758</v>
      </c>
      <c r="E219" s="122">
        <v>4.3498265243982983</v>
      </c>
      <c r="F219" s="122">
        <v>4.7254461765557592</v>
      </c>
      <c r="G219" s="122">
        <v>5.2699717323831887</v>
      </c>
      <c r="H219" s="122">
        <v>5.133789801580785</v>
      </c>
      <c r="I219" s="122">
        <v>5.3964489649280516</v>
      </c>
      <c r="J219" s="122">
        <v>5.3924324241048831</v>
      </c>
      <c r="K219" s="122">
        <v>5.0294767189956175</v>
      </c>
      <c r="L219" s="122">
        <v>4.422557197135407</v>
      </c>
      <c r="M219" s="122">
        <v>4.424455613323782</v>
      </c>
      <c r="N219" s="122">
        <v>3.8363315314036126</v>
      </c>
      <c r="O219" s="122">
        <v>3.218924764137002</v>
      </c>
      <c r="P219" s="122">
        <v>2.7613228507853558</v>
      </c>
      <c r="Q219" s="122">
        <v>2.8744400250965887</v>
      </c>
      <c r="R219" s="122">
        <v>3.0358937306115217</v>
      </c>
      <c r="S219" s="122">
        <v>2.9320504100201639</v>
      </c>
      <c r="T219" s="122">
        <v>1.3060243771330649</v>
      </c>
      <c r="U219" s="122">
        <v>3.0598828700479004</v>
      </c>
      <c r="V219" s="122">
        <v>1.9626358501799044</v>
      </c>
      <c r="W219" s="122">
        <v>4.8479109449036599</v>
      </c>
      <c r="DA219" s="130" t="s">
        <v>2726</v>
      </c>
    </row>
    <row r="220" spans="1:105" ht="12" customHeight="1" x14ac:dyDescent="0.25">
      <c r="A220" s="97" t="s">
        <v>50</v>
      </c>
      <c r="B220" s="98">
        <v>87.156878288973431</v>
      </c>
      <c r="C220" s="98">
        <v>89.578915183605531</v>
      </c>
      <c r="D220" s="98">
        <v>80.214418214649641</v>
      </c>
      <c r="E220" s="98">
        <v>77.918631654439082</v>
      </c>
      <c r="F220" s="98">
        <v>83.717202097603547</v>
      </c>
      <c r="G220" s="98">
        <v>88.176823065376524</v>
      </c>
      <c r="H220" s="98">
        <v>80.628908207831017</v>
      </c>
      <c r="I220" s="98">
        <v>81.912414815013165</v>
      </c>
      <c r="J220" s="98">
        <v>78.014046867687313</v>
      </c>
      <c r="K220" s="98">
        <v>72.801254982652281</v>
      </c>
      <c r="L220" s="98">
        <v>63.759192221313491</v>
      </c>
      <c r="M220" s="98">
        <v>68.987591880222737</v>
      </c>
      <c r="N220" s="98">
        <v>70.724721965132758</v>
      </c>
      <c r="O220" s="98">
        <v>71.142457570193599</v>
      </c>
      <c r="P220" s="98">
        <v>79.027698565563313</v>
      </c>
      <c r="Q220" s="98">
        <v>85.824336438983067</v>
      </c>
      <c r="R220" s="98">
        <v>97.848447695846389</v>
      </c>
      <c r="S220" s="98">
        <v>110.11864205784261</v>
      </c>
      <c r="T220" s="98">
        <v>63.873543702739767</v>
      </c>
      <c r="U220" s="98">
        <v>130.38042059314043</v>
      </c>
      <c r="V220" s="98">
        <v>81.493601007662392</v>
      </c>
      <c r="W220" s="98">
        <v>164.48940733161245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79.825071763359915</v>
      </c>
      <c r="C223" s="118">
        <f t="shared" si="93"/>
        <v>93.442165900617454</v>
      </c>
      <c r="D223" s="118">
        <f t="shared" si="93"/>
        <v>90.959727713493223</v>
      </c>
      <c r="E223" s="118">
        <f t="shared" si="93"/>
        <v>86.446280291448986</v>
      </c>
      <c r="F223" s="118">
        <f t="shared" si="93"/>
        <v>76.031749800675527</v>
      </c>
      <c r="G223" s="118">
        <f t="shared" si="93"/>
        <v>71.083216423837442</v>
      </c>
      <c r="H223" s="118">
        <f t="shared" si="93"/>
        <v>63.799125161376466</v>
      </c>
      <c r="I223" s="118">
        <f t="shared" si="93"/>
        <v>57.733857015589223</v>
      </c>
      <c r="J223" s="118">
        <f t="shared" si="93"/>
        <v>57.76128574228364</v>
      </c>
      <c r="K223" s="118">
        <f t="shared" si="93"/>
        <v>56.728712908983375</v>
      </c>
      <c r="L223" s="118">
        <f t="shared" si="93"/>
        <v>64.52627415654969</v>
      </c>
      <c r="M223" s="118">
        <f t="shared" si="93"/>
        <v>57.967742825990122</v>
      </c>
      <c r="N223" s="118">
        <f t="shared" si="93"/>
        <v>53.048143186493178</v>
      </c>
      <c r="O223" s="118">
        <f t="shared" si="93"/>
        <v>53.397037559442829</v>
      </c>
      <c r="P223" s="118">
        <f t="shared" si="93"/>
        <v>47.660655455264425</v>
      </c>
      <c r="Q223" s="118">
        <f t="shared" si="93"/>
        <v>54.724657416573912</v>
      </c>
      <c r="R223" s="118">
        <f t="shared" ref="R223:V223" si="94">R224+R226+R228+R237</f>
        <v>50.765892848619053</v>
      </c>
      <c r="S223" s="118">
        <f t="shared" si="94"/>
        <v>52.947704634029897</v>
      </c>
      <c r="T223" s="118">
        <f t="shared" si="94"/>
        <v>52.945879853851274</v>
      </c>
      <c r="U223" s="118">
        <f t="shared" si="94"/>
        <v>54.736926288405279</v>
      </c>
      <c r="V223" s="118">
        <f t="shared" si="94"/>
        <v>55.348234499826923</v>
      </c>
      <c r="W223" s="118">
        <f t="shared" ref="W223" si="95">W224+W226+W228+W237</f>
        <v>66.133534829235046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61.094659276180991</v>
      </c>
      <c r="C224" s="123">
        <f t="shared" si="96"/>
        <v>76.961538718294292</v>
      </c>
      <c r="D224" s="123">
        <f t="shared" si="96"/>
        <v>74.634021263499591</v>
      </c>
      <c r="E224" s="123">
        <f t="shared" si="96"/>
        <v>69.587299019111285</v>
      </c>
      <c r="F224" s="123">
        <f t="shared" si="96"/>
        <v>59.408716300288305</v>
      </c>
      <c r="G224" s="123">
        <f t="shared" si="96"/>
        <v>54.551129538919589</v>
      </c>
      <c r="H224" s="123">
        <f t="shared" si="96"/>
        <v>47.444632312477758</v>
      </c>
      <c r="I224" s="123">
        <f t="shared" si="96"/>
        <v>39.957822858722139</v>
      </c>
      <c r="J224" s="123">
        <f t="shared" si="96"/>
        <v>41.646602836718486</v>
      </c>
      <c r="K224" s="123">
        <f t="shared" si="96"/>
        <v>43.174373789167269</v>
      </c>
      <c r="L224" s="123">
        <f t="shared" si="96"/>
        <v>52.131149074716504</v>
      </c>
      <c r="M224" s="123">
        <f t="shared" si="96"/>
        <v>44.864789219676481</v>
      </c>
      <c r="N224" s="123">
        <f t="shared" si="96"/>
        <v>38.823886401422421</v>
      </c>
      <c r="O224" s="123">
        <f t="shared" si="96"/>
        <v>37.015868413125077</v>
      </c>
      <c r="P224" s="123">
        <f t="shared" si="96"/>
        <v>30.723324426570308</v>
      </c>
      <c r="Q224" s="123">
        <f t="shared" si="96"/>
        <v>35.522042873347068</v>
      </c>
      <c r="R224" s="123">
        <f t="shared" si="96"/>
        <v>30.916373524949226</v>
      </c>
      <c r="S224" s="123">
        <f t="shared" si="96"/>
        <v>31.965965131059836</v>
      </c>
      <c r="T224" s="123">
        <f t="shared" si="96"/>
        <v>29.333325658271082</v>
      </c>
      <c r="U224" s="123">
        <f t="shared" si="96"/>
        <v>27.58048439670825</v>
      </c>
      <c r="V224" s="123">
        <f t="shared" si="96"/>
        <v>30.308620102026541</v>
      </c>
      <c r="W224" s="123">
        <f t="shared" si="96"/>
        <v>36.06746256541733</v>
      </c>
      <c r="DA224" s="130" t="s">
        <v>2881</v>
      </c>
    </row>
    <row r="225" spans="1:105" ht="12" customHeight="1" x14ac:dyDescent="0.25">
      <c r="A225" s="97" t="s">
        <v>53</v>
      </c>
      <c r="B225" s="99">
        <v>61.094659276180991</v>
      </c>
      <c r="C225" s="99">
        <v>76.961538718294292</v>
      </c>
      <c r="D225" s="99">
        <v>74.634021263499591</v>
      </c>
      <c r="E225" s="99">
        <v>69.587299019111285</v>
      </c>
      <c r="F225" s="99">
        <v>59.408716300288305</v>
      </c>
      <c r="G225" s="99">
        <v>54.551129538919589</v>
      </c>
      <c r="H225" s="99">
        <v>47.444632312477758</v>
      </c>
      <c r="I225" s="99">
        <v>39.957822858722139</v>
      </c>
      <c r="J225" s="99">
        <v>41.646602836718486</v>
      </c>
      <c r="K225" s="99">
        <v>43.174373789167269</v>
      </c>
      <c r="L225" s="99">
        <v>52.131149074716504</v>
      </c>
      <c r="M225" s="99">
        <v>44.864789219676481</v>
      </c>
      <c r="N225" s="99">
        <v>38.823886401422421</v>
      </c>
      <c r="O225" s="99">
        <v>37.015868413125077</v>
      </c>
      <c r="P225" s="99">
        <v>30.723324426570308</v>
      </c>
      <c r="Q225" s="99">
        <v>35.522042873347068</v>
      </c>
      <c r="R225" s="99">
        <v>30.916373524949226</v>
      </c>
      <c r="S225" s="99">
        <v>31.965965131059836</v>
      </c>
      <c r="T225" s="99">
        <v>29.333325658271082</v>
      </c>
      <c r="U225" s="99">
        <v>27.58048439670825</v>
      </c>
      <c r="V225" s="99">
        <v>30.308620102026541</v>
      </c>
      <c r="W225" s="99">
        <v>36.06746256541733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6.3779538924096976E-2</v>
      </c>
      <c r="C226" s="123">
        <f t="shared" si="97"/>
        <v>9.5327314251996503E-2</v>
      </c>
      <c r="D226" s="123">
        <f t="shared" si="97"/>
        <v>0.12571696461422552</v>
      </c>
      <c r="E226" s="123">
        <f t="shared" si="97"/>
        <v>0.13751149293026294</v>
      </c>
      <c r="F226" s="123">
        <f t="shared" si="97"/>
        <v>0.13397836151407649</v>
      </c>
      <c r="G226" s="123">
        <f t="shared" si="97"/>
        <v>0.15582531415129464</v>
      </c>
      <c r="H226" s="123">
        <f t="shared" si="97"/>
        <v>0.19741165311507813</v>
      </c>
      <c r="I226" s="123">
        <f t="shared" si="97"/>
        <v>0.26841942435374522</v>
      </c>
      <c r="J226" s="123">
        <f t="shared" si="97"/>
        <v>0.2292450248689436</v>
      </c>
      <c r="K226" s="123">
        <f t="shared" si="97"/>
        <v>0.26649839449299972</v>
      </c>
      <c r="L226" s="123">
        <f t="shared" si="97"/>
        <v>0.32909823608347671</v>
      </c>
      <c r="M226" s="123">
        <f t="shared" si="97"/>
        <v>0.27140007229636642</v>
      </c>
      <c r="N226" s="123">
        <f t="shared" si="97"/>
        <v>0.36978467742469057</v>
      </c>
      <c r="O226" s="123">
        <f t="shared" si="97"/>
        <v>0.3402300816023463</v>
      </c>
      <c r="P226" s="123">
        <f t="shared" si="97"/>
        <v>0.34071168425887766</v>
      </c>
      <c r="Q226" s="123">
        <f t="shared" si="97"/>
        <v>0.69519726486989941</v>
      </c>
      <c r="R226" s="123">
        <f t="shared" si="97"/>
        <v>0.8472648783385085</v>
      </c>
      <c r="S226" s="123">
        <f t="shared" si="97"/>
        <v>0.87721534710987625</v>
      </c>
      <c r="T226" s="123">
        <f t="shared" si="97"/>
        <v>0.8829824710887656</v>
      </c>
      <c r="U226" s="123">
        <f t="shared" si="97"/>
        <v>0.827289592498062</v>
      </c>
      <c r="V226" s="123">
        <f t="shared" si="97"/>
        <v>0.79557493991070605</v>
      </c>
      <c r="W226" s="123">
        <f t="shared" si="97"/>
        <v>0.72075885069024714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6.3779538924096976E-2</v>
      </c>
      <c r="C227" s="99">
        <f>RES_hhdet_fecs!C147</f>
        <v>9.5327314251996503E-2</v>
      </c>
      <c r="D227" s="99">
        <f>RES_hhdet_fecs!D147</f>
        <v>0.12571696461422552</v>
      </c>
      <c r="E227" s="99">
        <f>RES_hhdet_fecs!E147</f>
        <v>0.13751149293026294</v>
      </c>
      <c r="F227" s="99">
        <f>RES_hhdet_fecs!F147</f>
        <v>0.13397836151407649</v>
      </c>
      <c r="G227" s="99">
        <f>RES_hhdet_fecs!G147</f>
        <v>0.15582531415129464</v>
      </c>
      <c r="H227" s="99">
        <f>RES_hhdet_fecs!H147</f>
        <v>0.19741165311507813</v>
      </c>
      <c r="I227" s="99">
        <f>RES_hhdet_fecs!I147</f>
        <v>0.26841942435374522</v>
      </c>
      <c r="J227" s="99">
        <f>RES_hhdet_fecs!J147</f>
        <v>0.2292450248689436</v>
      </c>
      <c r="K227" s="99">
        <f>RES_hhdet_fecs!K147</f>
        <v>0.26649839449299972</v>
      </c>
      <c r="L227" s="99">
        <f>RES_hhdet_fecs!L147</f>
        <v>0.32909823608347671</v>
      </c>
      <c r="M227" s="99">
        <f>RES_hhdet_fecs!M147</f>
        <v>0.27140007229636642</v>
      </c>
      <c r="N227" s="99">
        <f>RES_hhdet_fecs!N147</f>
        <v>0.36978467742469057</v>
      </c>
      <c r="O227" s="99">
        <f>RES_hhdet_fecs!O147</f>
        <v>0.3402300816023463</v>
      </c>
      <c r="P227" s="99">
        <f>RES_hhdet_fecs!P147</f>
        <v>0.34071168425887766</v>
      </c>
      <c r="Q227" s="99">
        <f>RES_hhdet_fecs!Q147</f>
        <v>0.69519726486989941</v>
      </c>
      <c r="R227" s="99">
        <f>RES_hhdet_fecs!R147</f>
        <v>0.8472648783385085</v>
      </c>
      <c r="S227" s="99">
        <f>RES_hhdet_fecs!S147</f>
        <v>0.87721534710987625</v>
      </c>
      <c r="T227" s="99">
        <f>RES_hhdet_fecs!T147</f>
        <v>0.8829824710887656</v>
      </c>
      <c r="U227" s="99">
        <f>RES_hhdet_fecs!U147</f>
        <v>0.827289592498062</v>
      </c>
      <c r="V227" s="99">
        <f>RES_hhdet_fecs!V147</f>
        <v>0.79557493991070605</v>
      </c>
      <c r="W227" s="99">
        <f>RES_hhdet_fecs!W147</f>
        <v>0.72075885069024714</v>
      </c>
      <c r="DA227" s="63" t="s">
        <v>2884</v>
      </c>
    </row>
    <row r="228" spans="1:105" ht="12" customHeight="1" x14ac:dyDescent="0.25">
      <c r="A228" s="121" t="s">
        <v>55</v>
      </c>
      <c r="B228" s="123">
        <v>15.588822888300562</v>
      </c>
      <c r="C228" s="123">
        <v>12.962347303768221</v>
      </c>
      <c r="D228" s="123">
        <v>13.12793730077764</v>
      </c>
      <c r="E228" s="123">
        <v>13.353745781462361</v>
      </c>
      <c r="F228" s="123">
        <v>12.940094356777958</v>
      </c>
      <c r="G228" s="123">
        <v>12.90273246797458</v>
      </c>
      <c r="H228" s="123">
        <v>13.042028676900188</v>
      </c>
      <c r="I228" s="123">
        <v>14.021270633583477</v>
      </c>
      <c r="J228" s="123">
        <v>12.919596011804027</v>
      </c>
      <c r="K228" s="123">
        <v>10.533448788015834</v>
      </c>
      <c r="L228" s="123">
        <v>9.6069272647822981</v>
      </c>
      <c r="M228" s="123">
        <v>10.078443335899722</v>
      </c>
      <c r="N228" s="123">
        <v>11.023429024605708</v>
      </c>
      <c r="O228" s="123">
        <v>13.297067034035299</v>
      </c>
      <c r="P228" s="123">
        <v>13.425633202652865</v>
      </c>
      <c r="Q228" s="123">
        <v>15.161789996032942</v>
      </c>
      <c r="R228" s="123">
        <v>15.571351627727349</v>
      </c>
      <c r="S228" s="123">
        <v>16.013044866233763</v>
      </c>
      <c r="T228" s="123">
        <v>18.798659800883616</v>
      </c>
      <c r="U228" s="123">
        <v>22.212305192018047</v>
      </c>
      <c r="V228" s="123">
        <v>19.925823807327344</v>
      </c>
      <c r="W228" s="123">
        <v>24.289012378039217</v>
      </c>
      <c r="DA228" s="130" t="s">
        <v>2885</v>
      </c>
    </row>
    <row r="229" spans="1:105" ht="12" customHeight="1" x14ac:dyDescent="0.25">
      <c r="A229" s="97" t="s">
        <v>124</v>
      </c>
      <c r="B229" s="99">
        <v>15.545372774295993</v>
      </c>
      <c r="C229" s="99">
        <v>14.963178773911027</v>
      </c>
      <c r="D229" s="99">
        <v>14.758843547595108</v>
      </c>
      <c r="E229" s="99">
        <v>14.352388656496421</v>
      </c>
      <c r="F229" s="99">
        <v>14.172278429045441</v>
      </c>
      <c r="G229" s="99">
        <v>14.275374801970756</v>
      </c>
      <c r="H229" s="99">
        <v>14.377297192463079</v>
      </c>
      <c r="I229" s="99">
        <v>14.530573236769715</v>
      </c>
      <c r="J229" s="99">
        <v>13.965955066033729</v>
      </c>
      <c r="K229" s="99">
        <v>13.904066713917095</v>
      </c>
      <c r="L229" s="99">
        <v>13.430282973789568</v>
      </c>
      <c r="M229" s="99">
        <v>13.253337380998936</v>
      </c>
      <c r="N229" s="99">
        <v>12.844909934859581</v>
      </c>
      <c r="O229" s="99">
        <v>12.458931594112645</v>
      </c>
      <c r="P229" s="99">
        <v>13.582959066287009</v>
      </c>
      <c r="Q229" s="99">
        <v>13.441474142684411</v>
      </c>
      <c r="R229" s="99">
        <v>13.555080276324892</v>
      </c>
      <c r="S229" s="99">
        <v>15.893188864974309</v>
      </c>
      <c r="T229" s="99">
        <v>19.919934693802549</v>
      </c>
      <c r="U229" s="99">
        <v>15.710346921930864</v>
      </c>
      <c r="V229" s="99">
        <v>20.084557602498737</v>
      </c>
      <c r="W229" s="99">
        <v>23.053961271769488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16.329541776853347</v>
      </c>
      <c r="U230" s="99">
        <v>13.44496453566367</v>
      </c>
      <c r="V230" s="99">
        <v>17.969658019249422</v>
      </c>
      <c r="W230" s="99">
        <v>21.20792414092379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5.7263112823488491</v>
      </c>
      <c r="U231" s="102">
        <v>4.4661823130797105</v>
      </c>
      <c r="V231" s="102">
        <v>6.0269372694695544</v>
      </c>
      <c r="W231" s="102">
        <v>7.0430929866616037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10.603230494504498</v>
      </c>
      <c r="U232" s="105">
        <v>8.9787822225839591</v>
      </c>
      <c r="V232" s="105">
        <v>11.942720749779866</v>
      </c>
      <c r="W232" s="105">
        <v>14.16483115426219</v>
      </c>
      <c r="DA232" s="132" t="s">
        <v>2889</v>
      </c>
    </row>
    <row r="233" spans="1:105" ht="12" customHeight="1" x14ac:dyDescent="0.25">
      <c r="A233" s="106" t="s">
        <v>122</v>
      </c>
      <c r="B233" s="102">
        <v>15.595004126679276</v>
      </c>
      <c r="C233" s="102">
        <v>12.520335753874042</v>
      </c>
      <c r="D233" s="102">
        <v>12.733401892540179</v>
      </c>
      <c r="E233" s="102">
        <v>13.104247355695453</v>
      </c>
      <c r="F233" s="102">
        <v>12.642810031293617</v>
      </c>
      <c r="G233" s="102">
        <v>12.596297318428737</v>
      </c>
      <c r="H233" s="102">
        <v>12.765115652934318</v>
      </c>
      <c r="I233" s="102">
        <v>13.924953923580141</v>
      </c>
      <c r="J233" s="102">
        <v>12.747107142582893</v>
      </c>
      <c r="K233" s="102">
        <v>10.079201904451795</v>
      </c>
      <c r="L233" s="102">
        <v>9.3778109372625931</v>
      </c>
      <c r="M233" s="102">
        <v>10.035699699692378</v>
      </c>
      <c r="N233" s="102">
        <v>11.085649997687359</v>
      </c>
      <c r="O233" s="102">
        <v>13.478062302495855</v>
      </c>
      <c r="P233" s="102">
        <v>13.493321680994399</v>
      </c>
      <c r="Q233" s="102">
        <v>15.290304559708298</v>
      </c>
      <c r="R233" s="102">
        <v>15.751253843745895</v>
      </c>
      <c r="S233" s="102">
        <v>16.431783803014198</v>
      </c>
      <c r="T233" s="102">
        <v>19.804164314411548</v>
      </c>
      <c r="U233" s="102">
        <v>23.461238279102201</v>
      </c>
      <c r="V233" s="102">
        <v>20.81722622995018</v>
      </c>
      <c r="W233" s="102">
        <v>25.214456510102575</v>
      </c>
      <c r="DA233" s="131" t="s">
        <v>2890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6.8054996011788784</v>
      </c>
      <c r="M234" s="105">
        <v>7.1559791830053259</v>
      </c>
      <c r="N234" s="105">
        <v>8.0894244924674581</v>
      </c>
      <c r="O234" s="105">
        <v>10.179767315147158</v>
      </c>
      <c r="P234" s="105">
        <v>10.216250356240323</v>
      </c>
      <c r="Q234" s="105">
        <v>11.707740829858999</v>
      </c>
      <c r="R234" s="105">
        <v>11.919983907823239</v>
      </c>
      <c r="S234" s="105">
        <v>12.047809551032406</v>
      </c>
      <c r="T234" s="105">
        <v>14.717636210940244</v>
      </c>
      <c r="U234" s="105">
        <v>17.660442903006516</v>
      </c>
      <c r="V234" s="105">
        <v>15.923443195775818</v>
      </c>
      <c r="W234" s="105">
        <v>19.624611887818748</v>
      </c>
      <c r="DA234" s="132" t="s">
        <v>2891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3.300669010988182</v>
      </c>
      <c r="M235" s="99">
        <v>3.1310839374981767</v>
      </c>
      <c r="N235" s="99">
        <v>3.6869950712105348</v>
      </c>
      <c r="O235" s="99">
        <v>4.9973832974179819</v>
      </c>
      <c r="P235" s="99">
        <v>4.5627798192970497</v>
      </c>
      <c r="Q235" s="99">
        <v>5.2555328627860884</v>
      </c>
      <c r="R235" s="99">
        <v>5.2640512465235503</v>
      </c>
      <c r="S235" s="99">
        <v>4.7501487550967791</v>
      </c>
      <c r="T235" s="99">
        <v>5.9849447266590703</v>
      </c>
      <c r="U235" s="99">
        <v>6.7924260263181502</v>
      </c>
      <c r="V235" s="99">
        <v>6.1351640780341317</v>
      </c>
      <c r="W235" s="99">
        <v>7.4950382021044488</v>
      </c>
      <c r="DA235" s="63" t="s">
        <v>2892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3.5048305901906942</v>
      </c>
      <c r="M236" s="99">
        <v>4.0248952455071487</v>
      </c>
      <c r="N236" s="99">
        <v>4.4024294212569233</v>
      </c>
      <c r="O236" s="99">
        <v>5.1823840177291771</v>
      </c>
      <c r="P236" s="99">
        <v>5.6534705369432752</v>
      </c>
      <c r="Q236" s="99">
        <v>6.4522079670729111</v>
      </c>
      <c r="R236" s="99">
        <v>6.6559326612996896</v>
      </c>
      <c r="S236" s="99">
        <v>7.2976607959356263</v>
      </c>
      <c r="T236" s="99">
        <v>8.7326914842811725</v>
      </c>
      <c r="U236" s="99">
        <v>10.868016876688364</v>
      </c>
      <c r="V236" s="99">
        <v>9.7882791177416824</v>
      </c>
      <c r="W236" s="99">
        <v>12.1295736857143</v>
      </c>
      <c r="DA236" s="63" t="s">
        <v>2893</v>
      </c>
    </row>
    <row r="237" spans="1:105" ht="12" customHeight="1" x14ac:dyDescent="0.25">
      <c r="A237" s="121" t="s">
        <v>54</v>
      </c>
      <c r="B237" s="123">
        <v>3.0778100599542579</v>
      </c>
      <c r="C237" s="123">
        <v>3.4229525643029342</v>
      </c>
      <c r="D237" s="123">
        <v>3.0720521846017541</v>
      </c>
      <c r="E237" s="123">
        <v>3.3677239979450797</v>
      </c>
      <c r="F237" s="123">
        <v>3.5489607820951994</v>
      </c>
      <c r="G237" s="123">
        <v>3.4735291027919706</v>
      </c>
      <c r="H237" s="123">
        <v>3.1150525188834433</v>
      </c>
      <c r="I237" s="123">
        <v>3.4863440989298597</v>
      </c>
      <c r="J237" s="123">
        <v>2.9658418688921815</v>
      </c>
      <c r="K237" s="123">
        <v>2.7543919373072767</v>
      </c>
      <c r="L237" s="123">
        <v>2.459099580967413</v>
      </c>
      <c r="M237" s="123">
        <v>2.7531101981175548</v>
      </c>
      <c r="N237" s="123">
        <v>2.8310430830403543</v>
      </c>
      <c r="O237" s="123">
        <v>2.7438720306801003</v>
      </c>
      <c r="P237" s="123">
        <v>3.1709861417823713</v>
      </c>
      <c r="Q237" s="123">
        <v>3.3456272823240014</v>
      </c>
      <c r="R237" s="123">
        <v>3.4309028176039686</v>
      </c>
      <c r="S237" s="123">
        <v>4.0914792896264185</v>
      </c>
      <c r="T237" s="123">
        <v>3.9309119236078103</v>
      </c>
      <c r="U237" s="123">
        <v>4.1168471071809254</v>
      </c>
      <c r="V237" s="123">
        <v>4.3182156505623297</v>
      </c>
      <c r="W237" s="123">
        <v>5.056301035088258</v>
      </c>
      <c r="DA237" s="130" t="s">
        <v>2894</v>
      </c>
    </row>
    <row r="238" spans="1:105" ht="12" customHeight="1" x14ac:dyDescent="0.25">
      <c r="A238" s="97" t="s">
        <v>50</v>
      </c>
      <c r="B238" s="99">
        <v>4.4039733046921352</v>
      </c>
      <c r="C238" s="99">
        <v>4.5256002117496124</v>
      </c>
      <c r="D238" s="99">
        <v>4.0516489606655588</v>
      </c>
      <c r="E238" s="99">
        <v>3.934812102054901</v>
      </c>
      <c r="F238" s="99">
        <v>4.2266498301145274</v>
      </c>
      <c r="G238" s="99">
        <v>4.4506829422380987</v>
      </c>
      <c r="H238" s="99">
        <v>4.0686087580968273</v>
      </c>
      <c r="I238" s="99">
        <v>4.1319016720700708</v>
      </c>
      <c r="J238" s="99">
        <v>3.9342709011462516</v>
      </c>
      <c r="K238" s="99">
        <v>3.6701513819871403</v>
      </c>
      <c r="L238" s="99">
        <v>3.2134885047082977</v>
      </c>
      <c r="M238" s="99">
        <v>3.4758998858324093</v>
      </c>
      <c r="N238" s="99">
        <v>3.5622792090985143</v>
      </c>
      <c r="O238" s="99">
        <v>3.5821375580540726</v>
      </c>
      <c r="P238" s="99">
        <v>3.9777845561926677</v>
      </c>
      <c r="Q238" s="99">
        <v>4.3183706646429156</v>
      </c>
      <c r="R238" s="99">
        <v>4.9215860343019626</v>
      </c>
      <c r="S238" s="99">
        <v>5.5366351327961789</v>
      </c>
      <c r="T238" s="99">
        <v>3.209968285891446</v>
      </c>
      <c r="U238" s="99">
        <v>6.5496605892033273</v>
      </c>
      <c r="V238" s="99">
        <v>4.0920352925739225</v>
      </c>
      <c r="W238" s="99">
        <v>8.2560008223063939</v>
      </c>
      <c r="DA238" s="63" t="s">
        <v>2895</v>
      </c>
    </row>
    <row r="239" spans="1:105" ht="12" customHeight="1" x14ac:dyDescent="0.25">
      <c r="A239" s="109" t="s">
        <v>120</v>
      </c>
      <c r="B239" s="110">
        <v>2.9997803258122615</v>
      </c>
      <c r="C239" s="110">
        <v>3.3529431898618745</v>
      </c>
      <c r="D239" s="110">
        <v>3.0084339828775599</v>
      </c>
      <c r="E239" s="110">
        <v>3.3341943671108227</v>
      </c>
      <c r="F239" s="110">
        <v>3.5084200562496131</v>
      </c>
      <c r="G239" s="110">
        <v>3.4114163457727993</v>
      </c>
      <c r="H239" s="110">
        <v>3.0502091568296907</v>
      </c>
      <c r="I239" s="110">
        <v>3.4408147971864889</v>
      </c>
      <c r="J239" s="110">
        <v>2.8939323120201248</v>
      </c>
      <c r="K239" s="110">
        <v>2.6864316310379106</v>
      </c>
      <c r="L239" s="110">
        <v>2.4028724598512592</v>
      </c>
      <c r="M239" s="110">
        <v>2.7035780490310786</v>
      </c>
      <c r="N239" s="110">
        <v>2.7891036046180462</v>
      </c>
      <c r="O239" s="110">
        <v>2.7041462750617784</v>
      </c>
      <c r="P239" s="110">
        <v>3.1417749608811021</v>
      </c>
      <c r="Q239" s="110">
        <v>3.3119190725110088</v>
      </c>
      <c r="R239" s="110">
        <v>3.383171207784021</v>
      </c>
      <c r="S239" s="110">
        <v>4.0519475747228304</v>
      </c>
      <c r="T239" s="110">
        <v>3.945960785629917</v>
      </c>
      <c r="U239" s="110">
        <v>4.0583795226671677</v>
      </c>
      <c r="V239" s="110">
        <v>4.3237972460869853</v>
      </c>
      <c r="W239" s="110">
        <v>4.9591341958268327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87.666491918790399</v>
      </c>
      <c r="C241" s="118">
        <f t="shared" si="98"/>
        <v>107.53057909912553</v>
      </c>
      <c r="D241" s="118">
        <f t="shared" si="98"/>
        <v>107.28515986845377</v>
      </c>
      <c r="E241" s="118">
        <f t="shared" si="98"/>
        <v>104.18316486573289</v>
      </c>
      <c r="F241" s="118">
        <f t="shared" si="98"/>
        <v>93.229257538685403</v>
      </c>
      <c r="G241" s="118">
        <f t="shared" si="98"/>
        <v>89.518244462434637</v>
      </c>
      <c r="H241" s="118">
        <f t="shared" si="98"/>
        <v>82.022708308180611</v>
      </c>
      <c r="I241" s="118">
        <f t="shared" si="98"/>
        <v>74.201553993352945</v>
      </c>
      <c r="J241" s="118">
        <f t="shared" si="98"/>
        <v>77.647943296674867</v>
      </c>
      <c r="K241" s="118">
        <f t="shared" si="98"/>
        <v>80.111137769249794</v>
      </c>
      <c r="L241" s="118">
        <f t="shared" si="98"/>
        <v>95.67238472197694</v>
      </c>
      <c r="M241" s="118">
        <f t="shared" si="98"/>
        <v>88.96925844450648</v>
      </c>
      <c r="N241" s="118">
        <f t="shared" si="98"/>
        <v>88.656515006048167</v>
      </c>
      <c r="O241" s="118">
        <f t="shared" si="98"/>
        <v>97.199091442635023</v>
      </c>
      <c r="P241" s="118">
        <f t="shared" si="98"/>
        <v>89.425686992565545</v>
      </c>
      <c r="Q241" s="118">
        <f t="shared" si="98"/>
        <v>109.84712699459172</v>
      </c>
      <c r="R241" s="118">
        <f t="shared" ref="R241:V241" si="99">R242+R244+R246+R255</f>
        <v>102.01732647639997</v>
      </c>
      <c r="S241" s="118">
        <f t="shared" si="99"/>
        <v>109.84315399686878</v>
      </c>
      <c r="T241" s="118">
        <f t="shared" si="99"/>
        <v>107.33691999411258</v>
      </c>
      <c r="U241" s="118">
        <f t="shared" si="99"/>
        <v>106.66577575829083</v>
      </c>
      <c r="V241" s="118">
        <f t="shared" si="99"/>
        <v>116.02660970087121</v>
      </c>
      <c r="W241" s="118">
        <f t="shared" ref="W241" si="100">W242+W244+W246+W255</f>
        <v>139.6279810407579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76.887131536780615</v>
      </c>
      <c r="C242" s="123">
        <f t="shared" si="101"/>
        <v>97.849932995693351</v>
      </c>
      <c r="D242" s="123">
        <f t="shared" si="101"/>
        <v>97.626297029818105</v>
      </c>
      <c r="E242" s="123">
        <f t="shared" si="101"/>
        <v>94.070584587970075</v>
      </c>
      <c r="F242" s="123">
        <f t="shared" si="101"/>
        <v>83.146941271647052</v>
      </c>
      <c r="G242" s="123">
        <f t="shared" si="101"/>
        <v>79.391148972067498</v>
      </c>
      <c r="H242" s="123">
        <f t="shared" si="101"/>
        <v>71.909734752951351</v>
      </c>
      <c r="I242" s="123">
        <f t="shared" si="101"/>
        <v>63.014393963713687</v>
      </c>
      <c r="J242" s="123">
        <f t="shared" si="101"/>
        <v>67.531937758424775</v>
      </c>
      <c r="K242" s="123">
        <f t="shared" si="101"/>
        <v>71.375767350287106</v>
      </c>
      <c r="L242" s="123">
        <f t="shared" si="101"/>
        <v>87.378551630606069</v>
      </c>
      <c r="M242" s="123">
        <f t="shared" si="101"/>
        <v>80.227494066600954</v>
      </c>
      <c r="N242" s="123">
        <f t="shared" si="101"/>
        <v>78.890837379833513</v>
      </c>
      <c r="O242" s="123">
        <f t="shared" si="101"/>
        <v>86.011409971521189</v>
      </c>
      <c r="P242" s="123">
        <f t="shared" si="101"/>
        <v>77.626578172633103</v>
      </c>
      <c r="Q242" s="123">
        <f t="shared" si="101"/>
        <v>95.443470324482263</v>
      </c>
      <c r="R242" s="123">
        <f t="shared" si="101"/>
        <v>86.555331333340604</v>
      </c>
      <c r="S242" s="123">
        <f t="shared" si="101"/>
        <v>93.097696558931645</v>
      </c>
      <c r="T242" s="123">
        <f t="shared" si="101"/>
        <v>88.247862489657194</v>
      </c>
      <c r="U242" s="123">
        <f t="shared" si="101"/>
        <v>85.110963076030288</v>
      </c>
      <c r="V242" s="123">
        <f t="shared" si="101"/>
        <v>95.466743155846288</v>
      </c>
      <c r="W242" s="123">
        <f t="shared" si="101"/>
        <v>115.37322266278957</v>
      </c>
      <c r="DA242" s="130" t="s">
        <v>3049</v>
      </c>
    </row>
    <row r="243" spans="1:105" ht="12" customHeight="1" x14ac:dyDescent="0.25">
      <c r="A243" s="97" t="s">
        <v>53</v>
      </c>
      <c r="B243" s="99">
        <v>76.887131536780615</v>
      </c>
      <c r="C243" s="99">
        <v>97.849932995693351</v>
      </c>
      <c r="D243" s="99">
        <v>97.626297029818105</v>
      </c>
      <c r="E243" s="99">
        <v>94.070584587970075</v>
      </c>
      <c r="F243" s="99">
        <v>83.146941271647052</v>
      </c>
      <c r="G243" s="99">
        <v>79.391148972067498</v>
      </c>
      <c r="H243" s="99">
        <v>71.909734752951351</v>
      </c>
      <c r="I243" s="99">
        <v>63.014393963713687</v>
      </c>
      <c r="J243" s="99">
        <v>67.531937758424775</v>
      </c>
      <c r="K243" s="99">
        <v>71.375767350287106</v>
      </c>
      <c r="L243" s="99">
        <v>87.378551630606069</v>
      </c>
      <c r="M243" s="99">
        <v>80.227494066600954</v>
      </c>
      <c r="N243" s="99">
        <v>78.890837379833513</v>
      </c>
      <c r="O243" s="99">
        <v>86.011409971521189</v>
      </c>
      <c r="P243" s="99">
        <v>77.626578172633103</v>
      </c>
      <c r="Q243" s="99">
        <v>95.443470324482263</v>
      </c>
      <c r="R243" s="99">
        <v>86.555331333340604</v>
      </c>
      <c r="S243" s="99">
        <v>93.097696558931645</v>
      </c>
      <c r="T243" s="99">
        <v>88.247862489657194</v>
      </c>
      <c r="U243" s="99">
        <v>85.110963076030288</v>
      </c>
      <c r="V243" s="99">
        <v>95.466743155846288</v>
      </c>
      <c r="W243" s="99">
        <v>115.37322266278957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0.10723183160063937</v>
      </c>
      <c r="C244" s="123">
        <f t="shared" si="102"/>
        <v>0.18324365409803922</v>
      </c>
      <c r="D244" s="123">
        <f t="shared" si="102"/>
        <v>0.25797495992167851</v>
      </c>
      <c r="E244" s="123">
        <f t="shared" si="102"/>
        <v>0.29297716686929987</v>
      </c>
      <c r="F244" s="123">
        <f t="shared" si="102"/>
        <v>0.29713345778552608</v>
      </c>
      <c r="G244" s="123">
        <f t="shared" si="102"/>
        <v>0.35907937923429395</v>
      </c>
      <c r="H244" s="123">
        <f t="shared" si="102"/>
        <v>0.47135874888865281</v>
      </c>
      <c r="I244" s="123">
        <f t="shared" si="102"/>
        <v>0.66152401403324057</v>
      </c>
      <c r="J244" s="123">
        <f t="shared" si="102"/>
        <v>0.57846025218008656</v>
      </c>
      <c r="K244" s="123">
        <f t="shared" si="102"/>
        <v>0.68971376369170667</v>
      </c>
      <c r="L244" s="123">
        <f t="shared" si="102"/>
        <v>0.8649364751850217</v>
      </c>
      <c r="M244" s="123">
        <f t="shared" si="102"/>
        <v>0.7279034018864512</v>
      </c>
      <c r="N244" s="123">
        <f t="shared" si="102"/>
        <v>1.0411705859281006</v>
      </c>
      <c r="O244" s="123">
        <f t="shared" si="102"/>
        <v>1.0236998663521819</v>
      </c>
      <c r="P244" s="123">
        <f t="shared" si="102"/>
        <v>1.091007555684923</v>
      </c>
      <c r="Q244" s="123">
        <f t="shared" si="102"/>
        <v>2.3222455433977203</v>
      </c>
      <c r="R244" s="123">
        <f t="shared" si="102"/>
        <v>2.8965793847127861</v>
      </c>
      <c r="S244" s="123">
        <f t="shared" si="102"/>
        <v>3.0422483489488452</v>
      </c>
      <c r="T244" s="123">
        <f t="shared" si="102"/>
        <v>3.0982088686482867</v>
      </c>
      <c r="U244" s="123">
        <f t="shared" si="102"/>
        <v>2.9370419785110244</v>
      </c>
      <c r="V244" s="123">
        <f t="shared" si="102"/>
        <v>2.8618814115738194</v>
      </c>
      <c r="W244" s="123">
        <f t="shared" si="102"/>
        <v>2.6284498827454006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0.10723183160063937</v>
      </c>
      <c r="C245" s="99">
        <f>RES_hhdet_tess!C147</f>
        <v>0.18324365409803922</v>
      </c>
      <c r="D245" s="99">
        <f>RES_hhdet_tess!D147</f>
        <v>0.25797495992167851</v>
      </c>
      <c r="E245" s="99">
        <f>RES_hhdet_tess!E147</f>
        <v>0.29297716686929987</v>
      </c>
      <c r="F245" s="99">
        <f>RES_hhdet_tess!F147</f>
        <v>0.29713345778552608</v>
      </c>
      <c r="G245" s="99">
        <f>RES_hhdet_tess!G147</f>
        <v>0.35907937923429395</v>
      </c>
      <c r="H245" s="99">
        <f>RES_hhdet_tess!H147</f>
        <v>0.47135874888865281</v>
      </c>
      <c r="I245" s="99">
        <f>RES_hhdet_tess!I147</f>
        <v>0.66152401403324057</v>
      </c>
      <c r="J245" s="99">
        <f>RES_hhdet_tess!J147</f>
        <v>0.57846025218008656</v>
      </c>
      <c r="K245" s="99">
        <f>RES_hhdet_tess!K147</f>
        <v>0.68971376369170667</v>
      </c>
      <c r="L245" s="99">
        <f>RES_hhdet_tess!L147</f>
        <v>0.8649364751850217</v>
      </c>
      <c r="M245" s="99">
        <f>RES_hhdet_tess!M147</f>
        <v>0.7279034018864512</v>
      </c>
      <c r="N245" s="99">
        <f>RES_hhdet_tess!N147</f>
        <v>1.0411705859281006</v>
      </c>
      <c r="O245" s="99">
        <f>RES_hhdet_tess!O147</f>
        <v>1.0236998663521819</v>
      </c>
      <c r="P245" s="99">
        <f>RES_hhdet_tess!P147</f>
        <v>1.091007555684923</v>
      </c>
      <c r="Q245" s="99">
        <f>RES_hhdet_tess!Q147</f>
        <v>2.3222455433977203</v>
      </c>
      <c r="R245" s="99">
        <f>RES_hhdet_tess!R147</f>
        <v>2.8965793847127861</v>
      </c>
      <c r="S245" s="99">
        <f>RES_hhdet_tess!S147</f>
        <v>3.0422483489488452</v>
      </c>
      <c r="T245" s="99">
        <f>RES_hhdet_tess!T147</f>
        <v>3.0982088686482867</v>
      </c>
      <c r="U245" s="99">
        <f>RES_hhdet_tess!U147</f>
        <v>2.9370419785110244</v>
      </c>
      <c r="V245" s="99">
        <f>RES_hhdet_tess!V147</f>
        <v>2.8618814115738194</v>
      </c>
      <c r="W245" s="99">
        <f>RES_hhdet_tess!W147</f>
        <v>2.6284498827454006</v>
      </c>
      <c r="DA245" s="63" t="s">
        <v>3052</v>
      </c>
    </row>
    <row r="246" spans="1:105" ht="12" customHeight="1" x14ac:dyDescent="0.25">
      <c r="A246" s="121" t="s">
        <v>55</v>
      </c>
      <c r="B246" s="123">
        <v>8.4410467370471132</v>
      </c>
      <c r="C246" s="123">
        <v>7.0065401883506038</v>
      </c>
      <c r="D246" s="123">
        <v>7.1552420715634906</v>
      </c>
      <c r="E246" s="123">
        <v>7.3395572906835422</v>
      </c>
      <c r="F246" s="123">
        <v>7.163461720763542</v>
      </c>
      <c r="G246" s="123">
        <v>7.198585086361609</v>
      </c>
      <c r="H246" s="123">
        <v>7.3332103869196645</v>
      </c>
      <c r="I246" s="123">
        <v>7.9342192067745509</v>
      </c>
      <c r="J246" s="123">
        <v>7.3371247678074782</v>
      </c>
      <c r="K246" s="123">
        <v>5.9991809464188455</v>
      </c>
      <c r="L246" s="123">
        <v>5.5982232135175458</v>
      </c>
      <c r="M246" s="123">
        <v>5.953043266494805</v>
      </c>
      <c r="N246" s="123">
        <v>6.5885916612533784</v>
      </c>
      <c r="O246" s="123">
        <v>8.0775474153417122</v>
      </c>
      <c r="P246" s="123">
        <v>8.2751289416528842</v>
      </c>
      <c r="Q246" s="123">
        <v>9.5003547203182457</v>
      </c>
      <c r="R246" s="123">
        <v>9.9050851305508054</v>
      </c>
      <c r="S246" s="123">
        <v>10.498479515883403</v>
      </c>
      <c r="T246" s="123">
        <v>12.862804579362676</v>
      </c>
      <c r="U246" s="123">
        <v>15.315980986569297</v>
      </c>
      <c r="V246" s="123">
        <v>14.167980874445636</v>
      </c>
      <c r="W246" s="123">
        <v>17.464063029023237</v>
      </c>
      <c r="DA246" s="130" t="s">
        <v>3053</v>
      </c>
    </row>
    <row r="247" spans="1:105" ht="12" customHeight="1" x14ac:dyDescent="0.25">
      <c r="A247" s="97" t="s">
        <v>124</v>
      </c>
      <c r="B247" s="99">
        <v>7.6150121140079623</v>
      </c>
      <c r="C247" s="99">
        <v>7.4529958356581369</v>
      </c>
      <c r="D247" s="99">
        <v>7.4168115978816882</v>
      </c>
      <c r="E247" s="99">
        <v>7.2647009991718132</v>
      </c>
      <c r="F247" s="99">
        <v>7.2163012994189897</v>
      </c>
      <c r="G247" s="99">
        <v>7.3135428074482558</v>
      </c>
      <c r="H247" s="99">
        <v>7.4219298440883827</v>
      </c>
      <c r="I247" s="99">
        <v>7.5474164011029785</v>
      </c>
      <c r="J247" s="99">
        <v>7.2896670350076453</v>
      </c>
      <c r="K247" s="99">
        <v>7.3066810485205131</v>
      </c>
      <c r="L247" s="99">
        <v>7.1034785000304055</v>
      </c>
      <c r="M247" s="99">
        <v>7.1185152768156801</v>
      </c>
      <c r="N247" s="99">
        <v>7.1518755112681358</v>
      </c>
      <c r="O247" s="99">
        <v>7.4772958371228073</v>
      </c>
      <c r="P247" s="99">
        <v>8.4064677301986723</v>
      </c>
      <c r="Q247" s="99">
        <v>8.9780007994854234</v>
      </c>
      <c r="R247" s="99">
        <v>9.5679884967283577</v>
      </c>
      <c r="S247" s="99">
        <v>11.603274841293702</v>
      </c>
      <c r="T247" s="99">
        <v>15.525219017603991</v>
      </c>
      <c r="U247" s="99">
        <v>12.795513960475542</v>
      </c>
      <c r="V247" s="99">
        <v>17.138292618630917</v>
      </c>
      <c r="W247" s="99">
        <v>20.205375068357945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15.534822264084553</v>
      </c>
      <c r="U248" s="99">
        <v>12.825130569821104</v>
      </c>
      <c r="V248" s="99">
        <v>17.157994045962997</v>
      </c>
      <c r="W248" s="99">
        <v>20.260865901421326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4.9315917695800531</v>
      </c>
      <c r="U249" s="102">
        <v>3.8463483472371456</v>
      </c>
      <c r="V249" s="102">
        <v>5.2152732961831338</v>
      </c>
      <c r="W249" s="102">
        <v>6.096034747159135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10.603230494504498</v>
      </c>
      <c r="U250" s="105">
        <v>8.9787822225839591</v>
      </c>
      <c r="V250" s="105">
        <v>11.942720749779866</v>
      </c>
      <c r="W250" s="105">
        <v>14.16483115426219</v>
      </c>
      <c r="DA250" s="132" t="s">
        <v>3057</v>
      </c>
    </row>
    <row r="251" spans="1:105" ht="12" customHeight="1" x14ac:dyDescent="0.25">
      <c r="A251" s="106" t="s">
        <v>122</v>
      </c>
      <c r="B251" s="102">
        <v>8.5585589008480643</v>
      </c>
      <c r="C251" s="102">
        <v>6.9079119152700503</v>
      </c>
      <c r="D251" s="102">
        <v>7.0919653258585731</v>
      </c>
      <c r="E251" s="102">
        <v>7.35825919840034</v>
      </c>
      <c r="F251" s="102">
        <v>7.1507133182699461</v>
      </c>
      <c r="G251" s="102">
        <v>7.17292138243804</v>
      </c>
      <c r="H251" s="102">
        <v>7.3148114110710942</v>
      </c>
      <c r="I251" s="102">
        <v>8.0073693800296457</v>
      </c>
      <c r="J251" s="102">
        <v>7.3449480199056483</v>
      </c>
      <c r="K251" s="102">
        <v>5.822973538846675</v>
      </c>
      <c r="L251" s="102">
        <v>5.4282181409790846</v>
      </c>
      <c r="M251" s="102">
        <v>5.8521842809657443</v>
      </c>
      <c r="N251" s="102">
        <v>6.552577226001862</v>
      </c>
      <c r="O251" s="102">
        <v>8.1092385817501231</v>
      </c>
      <c r="P251" s="102">
        <v>8.2684815511488914</v>
      </c>
      <c r="Q251" s="102">
        <v>9.5182816936095715</v>
      </c>
      <c r="R251" s="102">
        <v>9.9187242586942528</v>
      </c>
      <c r="S251" s="102">
        <v>10.456472277287459</v>
      </c>
      <c r="T251" s="102">
        <v>12.718679744053629</v>
      </c>
      <c r="U251" s="102">
        <v>15.448824674266072</v>
      </c>
      <c r="V251" s="102">
        <v>13.980939846287777</v>
      </c>
      <c r="W251" s="102">
        <v>17.284981080769814</v>
      </c>
      <c r="DA251" s="131" t="s">
        <v>3058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5.4425773020425483</v>
      </c>
      <c r="M252" s="105">
        <v>5.8653828136106299</v>
      </c>
      <c r="N252" s="105">
        <v>6.5723918785500137</v>
      </c>
      <c r="O252" s="105">
        <v>8.1382824211458651</v>
      </c>
      <c r="P252" s="105">
        <v>8.3534616006155513</v>
      </c>
      <c r="Q252" s="105">
        <v>9.6006535701261377</v>
      </c>
      <c r="R252" s="105">
        <v>9.9306228183892724</v>
      </c>
      <c r="S252" s="105">
        <v>10.438055683193005</v>
      </c>
      <c r="T252" s="105">
        <v>12.771272173965404</v>
      </c>
      <c r="U252" s="105">
        <v>15.456108806912663</v>
      </c>
      <c r="V252" s="105">
        <v>13.973865386586866</v>
      </c>
      <c r="W252" s="105">
        <v>17.256376747692006</v>
      </c>
      <c r="DA252" s="132" t="s">
        <v>3059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1.9377467118518525</v>
      </c>
      <c r="M253" s="99">
        <v>1.840487568103482</v>
      </c>
      <c r="N253" s="99">
        <v>2.1699624572930882</v>
      </c>
      <c r="O253" s="99">
        <v>2.9558984034166893</v>
      </c>
      <c r="P253" s="99">
        <v>2.6999910636722779</v>
      </c>
      <c r="Q253" s="99">
        <v>3.148445603053228</v>
      </c>
      <c r="R253" s="99">
        <v>3.2746901570895837</v>
      </c>
      <c r="S253" s="99">
        <v>3.1403948872573766</v>
      </c>
      <c r="T253" s="99">
        <v>4.0385806896842302</v>
      </c>
      <c r="U253" s="99">
        <v>4.5880919302242988</v>
      </c>
      <c r="V253" s="99">
        <v>4.1855862688451833</v>
      </c>
      <c r="W253" s="99">
        <v>5.1268030619777081</v>
      </c>
      <c r="DA253" s="63" t="s">
        <v>3060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3.5048305901906942</v>
      </c>
      <c r="M254" s="99">
        <v>4.0248952455071487</v>
      </c>
      <c r="N254" s="99">
        <v>4.4024294212569233</v>
      </c>
      <c r="O254" s="99">
        <v>5.1823840177291771</v>
      </c>
      <c r="P254" s="99">
        <v>5.6534705369432752</v>
      </c>
      <c r="Q254" s="99">
        <v>6.4522079670729111</v>
      </c>
      <c r="R254" s="99">
        <v>6.6559326612996896</v>
      </c>
      <c r="S254" s="99">
        <v>7.2976607959356263</v>
      </c>
      <c r="T254" s="99">
        <v>8.7326914842811725</v>
      </c>
      <c r="U254" s="99">
        <v>10.868016876688364</v>
      </c>
      <c r="V254" s="99">
        <v>9.7882791177416824</v>
      </c>
      <c r="W254" s="99">
        <v>12.1295736857143</v>
      </c>
      <c r="DA254" s="63" t="s">
        <v>3061</v>
      </c>
    </row>
    <row r="255" spans="1:105" ht="12" customHeight="1" x14ac:dyDescent="0.25">
      <c r="A255" s="121" t="s">
        <v>54</v>
      </c>
      <c r="B255" s="123">
        <v>2.2310818133620192</v>
      </c>
      <c r="C255" s="123">
        <v>2.4908622609835471</v>
      </c>
      <c r="D255" s="123">
        <v>2.2456458071504954</v>
      </c>
      <c r="E255" s="123">
        <v>2.4800458202099636</v>
      </c>
      <c r="F255" s="123">
        <v>2.6217210884892892</v>
      </c>
      <c r="G255" s="123">
        <v>2.5694310247712497</v>
      </c>
      <c r="H255" s="123">
        <v>2.3084044194209561</v>
      </c>
      <c r="I255" s="123">
        <v>2.5914168088314744</v>
      </c>
      <c r="J255" s="123">
        <v>2.2004205182625167</v>
      </c>
      <c r="K255" s="123">
        <v>2.0464757088521273</v>
      </c>
      <c r="L255" s="123">
        <v>1.8306734026683154</v>
      </c>
      <c r="M255" s="123">
        <v>2.0608177095242755</v>
      </c>
      <c r="N255" s="123">
        <v>2.1359153790331735</v>
      </c>
      <c r="O255" s="123">
        <v>2.0864341894199292</v>
      </c>
      <c r="P255" s="123">
        <v>2.4329723225946411</v>
      </c>
      <c r="Q255" s="123">
        <v>2.5810564063935044</v>
      </c>
      <c r="R255" s="123">
        <v>2.6603306277957888</v>
      </c>
      <c r="S255" s="123">
        <v>3.2047295731048839</v>
      </c>
      <c r="T255" s="123">
        <v>3.1280440564444167</v>
      </c>
      <c r="U255" s="123">
        <v>3.3017897171802253</v>
      </c>
      <c r="V255" s="123">
        <v>3.530004259005461</v>
      </c>
      <c r="W255" s="123">
        <v>4.1622454661996953</v>
      </c>
      <c r="DA255" s="130" t="s">
        <v>3062</v>
      </c>
    </row>
    <row r="256" spans="1:105" ht="12" customHeight="1" x14ac:dyDescent="0.25">
      <c r="A256" s="97" t="s">
        <v>50</v>
      </c>
      <c r="B256" s="99">
        <v>2.568114107824722</v>
      </c>
      <c r="C256" s="99">
        <v>2.6465196621604208</v>
      </c>
      <c r="D256" s="99">
        <v>2.3758123538145073</v>
      </c>
      <c r="E256" s="99">
        <v>2.3111698521080721</v>
      </c>
      <c r="F256" s="99">
        <v>2.4875477268410529</v>
      </c>
      <c r="G256" s="99">
        <v>2.6246029347055564</v>
      </c>
      <c r="H256" s="99">
        <v>2.4034359641022642</v>
      </c>
      <c r="I256" s="99">
        <v>2.4430310671834268</v>
      </c>
      <c r="J256" s="99">
        <v>2.3274759689600981</v>
      </c>
      <c r="K256" s="99">
        <v>2.1723777675419611</v>
      </c>
      <c r="L256" s="99">
        <v>1.9029586935059459</v>
      </c>
      <c r="M256" s="99">
        <v>2.0597801673059681</v>
      </c>
      <c r="N256" s="99">
        <v>2.1127084543471093</v>
      </c>
      <c r="O256" s="99">
        <v>2.1259175200499589</v>
      </c>
      <c r="P256" s="99">
        <v>2.3614130416463719</v>
      </c>
      <c r="Q256" s="99">
        <v>2.5640628479728367</v>
      </c>
      <c r="R256" s="99">
        <v>2.9234384552866759</v>
      </c>
      <c r="S256" s="99">
        <v>3.2906323423120023</v>
      </c>
      <c r="T256" s="99">
        <v>1.9083020011790455</v>
      </c>
      <c r="U256" s="99">
        <v>3.9138499864125231</v>
      </c>
      <c r="V256" s="99">
        <v>2.4562604067298213</v>
      </c>
      <c r="W256" s="99">
        <v>4.9833275645935871</v>
      </c>
      <c r="DA256" s="63" t="s">
        <v>3063</v>
      </c>
    </row>
    <row r="257" spans="1:105" ht="12" customHeight="1" x14ac:dyDescent="0.25">
      <c r="A257" s="109" t="s">
        <v>120</v>
      </c>
      <c r="B257" s="110">
        <v>2.211251268036214</v>
      </c>
      <c r="C257" s="110">
        <v>2.4809792513850155</v>
      </c>
      <c r="D257" s="110">
        <v>2.2371923681174608</v>
      </c>
      <c r="E257" s="110">
        <v>2.4900307746221575</v>
      </c>
      <c r="F257" s="110">
        <v>2.629747609629419</v>
      </c>
      <c r="G257" s="110">
        <v>2.5659240238286181</v>
      </c>
      <c r="H257" s="110">
        <v>2.3019421211265412</v>
      </c>
      <c r="I257" s="110">
        <v>2.6018820244636678</v>
      </c>
      <c r="J257" s="110">
        <v>2.1909861654565326</v>
      </c>
      <c r="K257" s="110">
        <v>2.0371322698974836</v>
      </c>
      <c r="L257" s="110">
        <v>1.8252857389912169</v>
      </c>
      <c r="M257" s="110">
        <v>2.0608888113907167</v>
      </c>
      <c r="N257" s="110">
        <v>2.137246394121783</v>
      </c>
      <c r="O257" s="110">
        <v>2.0845630577887388</v>
      </c>
      <c r="P257" s="110">
        <v>2.4355632189866134</v>
      </c>
      <c r="Q257" s="110">
        <v>2.581645279515774</v>
      </c>
      <c r="R257" s="110">
        <v>2.6519059269460747</v>
      </c>
      <c r="S257" s="110">
        <v>3.2023797339523976</v>
      </c>
      <c r="T257" s="110">
        <v>3.1535047567432533</v>
      </c>
      <c r="U257" s="110">
        <v>3.2870801285564788</v>
      </c>
      <c r="V257" s="110">
        <v>3.5565017141062958</v>
      </c>
      <c r="W257" s="110">
        <v>4.1373112668745655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0.49538881176744837</v>
      </c>
      <c r="C259" s="118">
        <f t="shared" si="103"/>
        <v>0.67640167931301853</v>
      </c>
      <c r="D259" s="118">
        <f t="shared" si="103"/>
        <v>0.70918294476825605</v>
      </c>
      <c r="E259" s="118">
        <f t="shared" si="103"/>
        <v>0.70161696279818209</v>
      </c>
      <c r="F259" s="118">
        <f t="shared" si="103"/>
        <v>0.67994777117102378</v>
      </c>
      <c r="G259" s="118">
        <f t="shared" si="103"/>
        <v>0.6522411082838766</v>
      </c>
      <c r="H259" s="118">
        <f t="shared" si="103"/>
        <v>0.61981569863030772</v>
      </c>
      <c r="I259" s="118">
        <f t="shared" si="103"/>
        <v>0.58678412499271182</v>
      </c>
      <c r="J259" s="118">
        <f t="shared" si="103"/>
        <v>0.51074094810663673</v>
      </c>
      <c r="K259" s="118">
        <f t="shared" si="103"/>
        <v>0.43269915233010608</v>
      </c>
      <c r="L259" s="118">
        <f t="shared" si="103"/>
        <v>0.35840374432868605</v>
      </c>
      <c r="M259" s="118">
        <f t="shared" si="103"/>
        <v>0.2881257522138454</v>
      </c>
      <c r="N259" s="118">
        <f t="shared" si="103"/>
        <v>0.21393573602228955</v>
      </c>
      <c r="O259" s="118">
        <f t="shared" si="103"/>
        <v>0.18379789074445912</v>
      </c>
      <c r="P259" s="118">
        <f t="shared" si="103"/>
        <v>0.13915279418746024</v>
      </c>
      <c r="Q259" s="118">
        <f t="shared" si="103"/>
        <v>0.14225901973229682</v>
      </c>
      <c r="R259" s="118">
        <f t="shared" ref="R259:V259" si="104">R260+R262+R264+R273</f>
        <v>0.15695494577951213</v>
      </c>
      <c r="S259" s="118">
        <f t="shared" si="104"/>
        <v>0.17099918505427453</v>
      </c>
      <c r="T259" s="118">
        <f t="shared" si="104"/>
        <v>0.22934365157018219</v>
      </c>
      <c r="U259" s="118">
        <f t="shared" si="104"/>
        <v>0.21434353082995469</v>
      </c>
      <c r="V259" s="118">
        <f t="shared" si="104"/>
        <v>0.29357980444628673</v>
      </c>
      <c r="W259" s="118">
        <f t="shared" ref="W259" si="105">W260+W262+W264+W273</f>
        <v>0.38282611417235607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0.43979712292908585</v>
      </c>
      <c r="C264" s="123">
        <v>0.61502643488907571</v>
      </c>
      <c r="D264" s="123">
        <v>0.65305602024238674</v>
      </c>
      <c r="E264" s="123">
        <v>0.65171857907642428</v>
      </c>
      <c r="F264" s="123">
        <v>0.62575314257929615</v>
      </c>
      <c r="G264" s="123">
        <v>0.59181670708004153</v>
      </c>
      <c r="H264" s="123">
        <v>0.56096859485057027</v>
      </c>
      <c r="I264" s="123">
        <v>0.52494829665456577</v>
      </c>
      <c r="J264" s="123">
        <v>0.4489666207430178</v>
      </c>
      <c r="K264" s="123">
        <v>0.37510216416196202</v>
      </c>
      <c r="L264" s="123">
        <v>0.30777009111615211</v>
      </c>
      <c r="M264" s="123">
        <v>0.23748641925633629</v>
      </c>
      <c r="N264" s="123">
        <v>0.17004178257373562</v>
      </c>
      <c r="O264" s="123">
        <v>0.14698023931319851</v>
      </c>
      <c r="P264" s="123">
        <v>0.10758014896915637</v>
      </c>
      <c r="Q264" s="123">
        <v>0.10940454151635541</v>
      </c>
      <c r="R264" s="123">
        <v>0.122267720052968</v>
      </c>
      <c r="S264" s="123">
        <v>0.13751125146128798</v>
      </c>
      <c r="T264" s="123">
        <v>0.21443415864135709</v>
      </c>
      <c r="U264" s="123">
        <v>0.17942603583189265</v>
      </c>
      <c r="V264" s="123">
        <v>0.27119324000422312</v>
      </c>
      <c r="W264" s="123">
        <v>0.32755244624276264</v>
      </c>
      <c r="DA264" s="130" t="s">
        <v>3221</v>
      </c>
    </row>
    <row r="265" spans="1:105" ht="12" customHeight="1" x14ac:dyDescent="0.25">
      <c r="A265" s="97" t="s">
        <v>124</v>
      </c>
      <c r="B265" s="99">
        <v>3.5312868794090781</v>
      </c>
      <c r="C265" s="99">
        <v>3.3990356902816297</v>
      </c>
      <c r="D265" s="99">
        <v>3.3526189002717062</v>
      </c>
      <c r="E265" s="99">
        <v>3.2602886072097275</v>
      </c>
      <c r="F265" s="99">
        <v>3.2193747679419631</v>
      </c>
      <c r="G265" s="99">
        <v>3.2427941400156781</v>
      </c>
      <c r="H265" s="99">
        <v>3.2659468302399137</v>
      </c>
      <c r="I265" s="99">
        <v>3.3007650164646094</v>
      </c>
      <c r="J265" s="99">
        <v>3.1725063528002231</v>
      </c>
      <c r="K265" s="99">
        <v>3.1584477947334073</v>
      </c>
      <c r="L265" s="99">
        <v>3.050823080326039</v>
      </c>
      <c r="M265" s="99">
        <v>3.0106281194677194</v>
      </c>
      <c r="N265" s="99">
        <v>2.9178497408027031</v>
      </c>
      <c r="O265" s="99">
        <v>2.8301709009186289</v>
      </c>
      <c r="P265" s="99">
        <v>3.0855049814977584</v>
      </c>
      <c r="Q265" s="99">
        <v>3.0533652662521913</v>
      </c>
      <c r="R265" s="99">
        <v>3.0791720355699628</v>
      </c>
      <c r="S265" s="99">
        <v>3.6102967825675645</v>
      </c>
      <c r="T265" s="99">
        <v>4.5250123650441871</v>
      </c>
      <c r="U265" s="99">
        <v>3.5687624067858157</v>
      </c>
      <c r="V265" s="99">
        <v>4.5624081049836134</v>
      </c>
      <c r="W265" s="99">
        <v>5.2369378424951583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1.300788870898365</v>
      </c>
      <c r="U266" s="99">
        <v>1.0145379742391873</v>
      </c>
      <c r="V266" s="99">
        <v>1.3690790701327042</v>
      </c>
      <c r="W266" s="99">
        <v>1.5999090028500502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1.300788870898365</v>
      </c>
      <c r="U267" s="102">
        <v>1.0145379742391873</v>
      </c>
      <c r="V267" s="102">
        <v>1.3690790701327042</v>
      </c>
      <c r="W267" s="102">
        <v>1.5999090028500502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5.5591688838362512E-2</v>
      </c>
      <c r="C273" s="123">
        <v>6.13752444239428E-2</v>
      </c>
      <c r="D273" s="123">
        <v>5.6126924525869273E-2</v>
      </c>
      <c r="E273" s="123">
        <v>4.9898383721757762E-2</v>
      </c>
      <c r="F273" s="123">
        <v>5.4194628591727613E-2</v>
      </c>
      <c r="G273" s="123">
        <v>6.0424401203835056E-2</v>
      </c>
      <c r="H273" s="123">
        <v>5.8847103779737425E-2</v>
      </c>
      <c r="I273" s="123">
        <v>6.1835828338146014E-2</v>
      </c>
      <c r="J273" s="123">
        <v>6.1774327363618951E-2</v>
      </c>
      <c r="K273" s="123">
        <v>5.7596988168144063E-2</v>
      </c>
      <c r="L273" s="123">
        <v>5.0633653212533963E-2</v>
      </c>
      <c r="M273" s="123">
        <v>5.0639332957509081E-2</v>
      </c>
      <c r="N273" s="123">
        <v>4.3893953448553916E-2</v>
      </c>
      <c r="O273" s="123">
        <v>3.681765143126061E-2</v>
      </c>
      <c r="P273" s="123">
        <v>3.1572645218303864E-2</v>
      </c>
      <c r="Q273" s="123">
        <v>3.2854478215941403E-2</v>
      </c>
      <c r="R273" s="123">
        <v>3.4687225726544146E-2</v>
      </c>
      <c r="S273" s="123">
        <v>3.3487933592986539E-2</v>
      </c>
      <c r="T273" s="123">
        <v>1.4909492928825084E-2</v>
      </c>
      <c r="U273" s="123">
        <v>3.4917494998062043E-2</v>
      </c>
      <c r="V273" s="123">
        <v>2.2386564442063595E-2</v>
      </c>
      <c r="W273" s="123">
        <v>5.5273667929593429E-2</v>
      </c>
      <c r="DA273" s="130" t="s">
        <v>3230</v>
      </c>
    </row>
    <row r="274" spans="1:105" ht="12" customHeight="1" x14ac:dyDescent="0.25">
      <c r="A274" s="97" t="s">
        <v>50</v>
      </c>
      <c r="B274" s="99">
        <v>1.0004065758938656</v>
      </c>
      <c r="C274" s="99">
        <v>1.0280353441010419</v>
      </c>
      <c r="D274" s="99">
        <v>0.92037257790478832</v>
      </c>
      <c r="E274" s="99">
        <v>0.89383191710279131</v>
      </c>
      <c r="F274" s="99">
        <v>0.96012577540881616</v>
      </c>
      <c r="G274" s="99">
        <v>1.0110171371588066</v>
      </c>
      <c r="H274" s="99">
        <v>0.92422516548927525</v>
      </c>
      <c r="I274" s="99">
        <v>0.93860278382743734</v>
      </c>
      <c r="J274" s="99">
        <v>0.89370897790438264</v>
      </c>
      <c r="K274" s="99">
        <v>0.83371158793219891</v>
      </c>
      <c r="L274" s="99">
        <v>0.72997604872953703</v>
      </c>
      <c r="M274" s="99">
        <v>0.78958541806569038</v>
      </c>
      <c r="N274" s="99">
        <v>0.80920734513881865</v>
      </c>
      <c r="O274" s="99">
        <v>0.81371836768756312</v>
      </c>
      <c r="P274" s="99">
        <v>0.90359353978472656</v>
      </c>
      <c r="Q274" s="99">
        <v>0.98096108018028505</v>
      </c>
      <c r="R274" s="99">
        <v>1.117987483552034</v>
      </c>
      <c r="S274" s="99">
        <v>1.2577020367659804</v>
      </c>
      <c r="T274" s="99">
        <v>0.72917639582310101</v>
      </c>
      <c r="U274" s="99">
        <v>1.4878208994434283</v>
      </c>
      <c r="V274" s="99">
        <v>0.92954673706109225</v>
      </c>
      <c r="W274" s="99">
        <v>1.8754331467951206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0.12061875009828288</v>
      </c>
      <c r="D279" s="117">
        <f t="shared" si="108"/>
        <v>0.23429704419633771</v>
      </c>
      <c r="E279" s="117">
        <f t="shared" si="108"/>
        <v>0.21196404635517246</v>
      </c>
      <c r="F279" s="117">
        <f t="shared" si="108"/>
        <v>0.17953626288284175</v>
      </c>
      <c r="G279" s="117">
        <f t="shared" si="108"/>
        <v>0.17682925469638489</v>
      </c>
      <c r="H279" s="117">
        <f t="shared" si="108"/>
        <v>0.16326085002625057</v>
      </c>
      <c r="I279" s="117">
        <f t="shared" si="108"/>
        <v>0.16320106377960805</v>
      </c>
      <c r="J279" s="117">
        <f t="shared" si="108"/>
        <v>6.7516893793030358E-2</v>
      </c>
      <c r="K279" s="117">
        <f t="shared" si="108"/>
        <v>2.7207270137707355E-2</v>
      </c>
      <c r="L279" s="117">
        <f t="shared" si="108"/>
        <v>0</v>
      </c>
      <c r="M279" s="117">
        <f t="shared" si="108"/>
        <v>0.14288975021291411</v>
      </c>
      <c r="N279" s="117">
        <f t="shared" si="108"/>
        <v>0.30116185316890876</v>
      </c>
      <c r="O279" s="117">
        <f t="shared" si="108"/>
        <v>0.59931681542917548</v>
      </c>
      <c r="P279" s="117">
        <f t="shared" si="108"/>
        <v>1.3917481242058503</v>
      </c>
      <c r="Q279" s="117">
        <f t="shared" si="108"/>
        <v>1.343183328904723</v>
      </c>
      <c r="R279" s="117">
        <f t="shared" ref="R279:V279" si="109">R280+R282+R284+R293</f>
        <v>0.75932230879469942</v>
      </c>
      <c r="S279" s="117">
        <f t="shared" si="109"/>
        <v>0.73744803576050377</v>
      </c>
      <c r="T279" s="117">
        <f t="shared" si="109"/>
        <v>0.95176245484285249</v>
      </c>
      <c r="U279" s="117">
        <f t="shared" si="109"/>
        <v>1.0662113957225186</v>
      </c>
      <c r="V279" s="117">
        <f t="shared" si="109"/>
        <v>1.2134698824262622</v>
      </c>
      <c r="W279" s="117">
        <f t="shared" ref="W279" si="110">W280+W282+W284+W293</f>
        <v>1.2299276225966371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9.7876606182291506E-2</v>
      </c>
      <c r="D280" s="122">
        <f t="shared" si="111"/>
        <v>0.18838342869616778</v>
      </c>
      <c r="E280" s="122">
        <f t="shared" si="111"/>
        <v>0.16510758519928917</v>
      </c>
      <c r="F280" s="122">
        <f t="shared" si="111"/>
        <v>0.13369755187216187</v>
      </c>
      <c r="G280" s="122">
        <f t="shared" si="111"/>
        <v>0.12753390428938363</v>
      </c>
      <c r="H280" s="122">
        <f t="shared" si="111"/>
        <v>0.11201117698601647</v>
      </c>
      <c r="I280" s="122">
        <f t="shared" si="111"/>
        <v>0.10115074863530354</v>
      </c>
      <c r="J280" s="122">
        <f t="shared" si="111"/>
        <v>4.3388421301510348E-2</v>
      </c>
      <c r="K280" s="122">
        <f t="shared" si="111"/>
        <v>1.8512072489915026E-2</v>
      </c>
      <c r="L280" s="122">
        <f t="shared" si="111"/>
        <v>0</v>
      </c>
      <c r="M280" s="122">
        <f t="shared" si="111"/>
        <v>9.662846113416651E-2</v>
      </c>
      <c r="N280" s="122">
        <f t="shared" si="111"/>
        <v>0.19019317146159567</v>
      </c>
      <c r="O280" s="122">
        <f t="shared" si="111"/>
        <v>0.36106114102424564</v>
      </c>
      <c r="P280" s="122">
        <f t="shared" si="111"/>
        <v>0.77846370651111807</v>
      </c>
      <c r="Q280" s="122">
        <f t="shared" si="111"/>
        <v>0.76202250431790086</v>
      </c>
      <c r="R280" s="122">
        <f t="shared" si="111"/>
        <v>0.40114542170106343</v>
      </c>
      <c r="S280" s="122">
        <f t="shared" si="111"/>
        <v>0.39170250933973783</v>
      </c>
      <c r="T280" s="122">
        <f t="shared" si="111"/>
        <v>0.45777969585150174</v>
      </c>
      <c r="U280" s="122">
        <f t="shared" si="111"/>
        <v>0.42555126640454671</v>
      </c>
      <c r="V280" s="122">
        <f t="shared" si="111"/>
        <v>0.52953273412527968</v>
      </c>
      <c r="W280" s="122">
        <f t="shared" si="111"/>
        <v>0.49137954945599849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9.7876606182291506E-2</v>
      </c>
      <c r="D281" s="98">
        <v>0.18838342869616778</v>
      </c>
      <c r="E281" s="98">
        <v>0.16510758519928917</v>
      </c>
      <c r="F281" s="98">
        <v>0.13369755187216187</v>
      </c>
      <c r="G281" s="98">
        <v>0.12753390428938363</v>
      </c>
      <c r="H281" s="98">
        <v>0.11201117698601647</v>
      </c>
      <c r="I281" s="98">
        <v>0.10115074863530354</v>
      </c>
      <c r="J281" s="98">
        <v>4.3388421301510348E-2</v>
      </c>
      <c r="K281" s="98">
        <v>1.8512072489915026E-2</v>
      </c>
      <c r="L281" s="98">
        <v>0</v>
      </c>
      <c r="M281" s="98">
        <v>9.662846113416651E-2</v>
      </c>
      <c r="N281" s="98">
        <v>0.19019317146159567</v>
      </c>
      <c r="O281" s="98">
        <v>0.36106114102424564</v>
      </c>
      <c r="P281" s="98">
        <v>0.77846370651111807</v>
      </c>
      <c r="Q281" s="98">
        <v>0.76202250431790086</v>
      </c>
      <c r="R281" s="98">
        <v>0.40114542170106343</v>
      </c>
      <c r="S281" s="98">
        <v>0.39170250933973783</v>
      </c>
      <c r="T281" s="98">
        <v>0.45777969585150174</v>
      </c>
      <c r="U281" s="98">
        <v>0.42555126640454671</v>
      </c>
      <c r="V281" s="98">
        <v>0.52953273412527968</v>
      </c>
      <c r="W281" s="98">
        <v>0.49137954945599849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9.9125690606502402E-5</v>
      </c>
      <c r="D282" s="122">
        <f t="shared" si="112"/>
        <v>3.1517783762513324E-4</v>
      </c>
      <c r="E282" s="122">
        <f t="shared" si="112"/>
        <v>4.4609800073268493E-4</v>
      </c>
      <c r="F282" s="122">
        <f t="shared" si="112"/>
        <v>4.7770426713660311E-4</v>
      </c>
      <c r="G282" s="122">
        <f t="shared" si="112"/>
        <v>6.6314502592358215E-4</v>
      </c>
      <c r="H282" s="122">
        <f t="shared" si="112"/>
        <v>9.1937718994930257E-4</v>
      </c>
      <c r="I282" s="122">
        <f t="shared" si="112"/>
        <v>1.4244033001038071E-3</v>
      </c>
      <c r="J282" s="122">
        <f t="shared" si="112"/>
        <v>5.1025760840246195E-4</v>
      </c>
      <c r="K282" s="122">
        <f t="shared" si="112"/>
        <v>2.6566341747023798E-4</v>
      </c>
      <c r="L282" s="122">
        <f t="shared" si="112"/>
        <v>0</v>
      </c>
      <c r="M282" s="122">
        <f t="shared" si="112"/>
        <v>1.6530855369832921E-3</v>
      </c>
      <c r="N282" s="122">
        <f t="shared" si="112"/>
        <v>5.9050653451804313E-3</v>
      </c>
      <c r="O282" s="122">
        <f t="shared" si="112"/>
        <v>1.0349839919977162E-2</v>
      </c>
      <c r="P282" s="122">
        <f t="shared" si="112"/>
        <v>2.0109028112899482E-2</v>
      </c>
      <c r="Q282" s="122">
        <f t="shared" si="112"/>
        <v>2.7511233427103272E-2</v>
      </c>
      <c r="R282" s="122">
        <f t="shared" si="112"/>
        <v>1.6769821759221395E-2</v>
      </c>
      <c r="S282" s="122">
        <f t="shared" si="112"/>
        <v>1.6319503866005003E-2</v>
      </c>
      <c r="T282" s="122">
        <f t="shared" si="112"/>
        <v>2.3384419650127657E-2</v>
      </c>
      <c r="U282" s="122">
        <f t="shared" si="112"/>
        <v>2.3774311020142758E-2</v>
      </c>
      <c r="V282" s="122">
        <f t="shared" si="112"/>
        <v>2.9571044028142125E-2</v>
      </c>
      <c r="W282" s="122">
        <f t="shared" si="112"/>
        <v>2.1724836155157592E-2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9.9125690606502402E-5</v>
      </c>
      <c r="D283" s="98">
        <v>3.1517783762513324E-4</v>
      </c>
      <c r="E283" s="98">
        <v>4.4609800073268493E-4</v>
      </c>
      <c r="F283" s="98">
        <v>4.7770426713660311E-4</v>
      </c>
      <c r="G283" s="98">
        <v>6.6314502592358215E-4</v>
      </c>
      <c r="H283" s="98">
        <v>9.1937718994930257E-4</v>
      </c>
      <c r="I283" s="98">
        <v>1.4244033001038071E-3</v>
      </c>
      <c r="J283" s="98">
        <v>5.1025760840246195E-4</v>
      </c>
      <c r="K283" s="98">
        <v>2.6566341747023798E-4</v>
      </c>
      <c r="L283" s="98">
        <v>0</v>
      </c>
      <c r="M283" s="98">
        <v>1.6530855369832921E-3</v>
      </c>
      <c r="N283" s="98">
        <v>5.9050653451804313E-3</v>
      </c>
      <c r="O283" s="98">
        <v>1.0349839919977162E-2</v>
      </c>
      <c r="P283" s="98">
        <v>2.0109028112899482E-2</v>
      </c>
      <c r="Q283" s="98">
        <v>2.7511233427103272E-2</v>
      </c>
      <c r="R283" s="98">
        <v>1.6769821759221395E-2</v>
      </c>
      <c r="S283" s="98">
        <v>1.6319503866005003E-2</v>
      </c>
      <c r="T283" s="98">
        <v>2.3384419650127657E-2</v>
      </c>
      <c r="U283" s="98">
        <v>2.3774311020142758E-2</v>
      </c>
      <c r="V283" s="98">
        <v>2.9571044028142125E-2</v>
      </c>
      <c r="W283" s="98">
        <v>2.1724836155157592E-2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1.7990581925225832E-2</v>
      </c>
      <c r="D284" s="122">
        <v>3.6854730253036767E-2</v>
      </c>
      <c r="E284" s="122">
        <v>3.6964609956959021E-2</v>
      </c>
      <c r="F284" s="122">
        <v>3.542185974385078E-2</v>
      </c>
      <c r="G284" s="122">
        <v>3.8082163649137475E-2</v>
      </c>
      <c r="H284" s="122">
        <v>4.0399314743222829E-2</v>
      </c>
      <c r="I284" s="122">
        <v>4.8309263019855164E-2</v>
      </c>
      <c r="J284" s="122">
        <v>1.9071028509246055E-2</v>
      </c>
      <c r="K284" s="122">
        <v>6.6087458045270223E-3</v>
      </c>
      <c r="L284" s="122">
        <v>0</v>
      </c>
      <c r="M284" s="122">
        <v>3.4743826316269717E-2</v>
      </c>
      <c r="N284" s="122">
        <v>8.3034674106913453E-2</v>
      </c>
      <c r="O284" s="122">
        <v>0.18749878816525872</v>
      </c>
      <c r="P284" s="122">
        <v>0.47559572905764386</v>
      </c>
      <c r="Q284" s="122">
        <v>0.44811200173531707</v>
      </c>
      <c r="R284" s="122">
        <v>0.2757742130675005</v>
      </c>
      <c r="S284" s="122">
        <v>0.25505201028809976</v>
      </c>
      <c r="T284" s="122">
        <v>0.37748164472259432</v>
      </c>
      <c r="U284" s="122">
        <v>0.51648165960083214</v>
      </c>
      <c r="V284" s="122">
        <v>0.53005660562793977</v>
      </c>
      <c r="W284" s="122">
        <v>0.58552024950795678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8.0033258528795174E-3</v>
      </c>
      <c r="D285" s="98">
        <v>8.549938991624241E-3</v>
      </c>
      <c r="E285" s="98">
        <v>7.3522679509124052E-3</v>
      </c>
      <c r="F285" s="98">
        <v>5.580361446965598E-3</v>
      </c>
      <c r="G285" s="98">
        <v>4.9739599717831583E-3</v>
      </c>
      <c r="H285" s="98">
        <v>5.5096454116406596E-3</v>
      </c>
      <c r="I285" s="98">
        <v>5.7422322879518706E-3</v>
      </c>
      <c r="J285" s="98">
        <v>1.5896892007497337E-3</v>
      </c>
      <c r="K285" s="98">
        <v>3.9154218364011585E-4</v>
      </c>
      <c r="L285" s="98">
        <v>0</v>
      </c>
      <c r="M285" s="98">
        <v>1.8014770882998274E-3</v>
      </c>
      <c r="N285" s="98">
        <v>3.5062179504929919E-3</v>
      </c>
      <c r="O285" s="98">
        <v>8.616859151627191E-3</v>
      </c>
      <c r="P285" s="98">
        <v>4.1011651075347497E-3</v>
      </c>
      <c r="Q285" s="98">
        <v>1.6001171672535498E-2</v>
      </c>
      <c r="R285" s="98">
        <v>1.3485233233759466E-2</v>
      </c>
      <c r="S285" s="98">
        <v>7.9004613420307138E-3</v>
      </c>
      <c r="T285" s="98">
        <v>3.3823543420694595E-2</v>
      </c>
      <c r="U285" s="98">
        <v>1.7596146382749981E-2</v>
      </c>
      <c r="V285" s="98">
        <v>4.4831330461760889E-2</v>
      </c>
      <c r="W285" s="98">
        <v>3.3037223842260391E-2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7.0302476042662164E-4</v>
      </c>
      <c r="U286" s="98">
        <v>0</v>
      </c>
      <c r="V286" s="98">
        <v>1.2483166185897523E-4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2.4653102165474899E-4</v>
      </c>
      <c r="U287" s="101">
        <v>0</v>
      </c>
      <c r="V287" s="101">
        <v>4.063259717548506E-5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4.5649373877187265E-4</v>
      </c>
      <c r="U288" s="104">
        <v>0</v>
      </c>
      <c r="V288" s="104">
        <v>8.4199064683490184E-5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9.9872560723463129E-3</v>
      </c>
      <c r="D289" s="101">
        <v>2.8304791261412526E-2</v>
      </c>
      <c r="E289" s="101">
        <v>2.9612342006046614E-2</v>
      </c>
      <c r="F289" s="101">
        <v>2.9841498296885181E-2</v>
      </c>
      <c r="G289" s="101">
        <v>3.3108203677354314E-2</v>
      </c>
      <c r="H289" s="101">
        <v>3.488966933158217E-2</v>
      </c>
      <c r="I289" s="101">
        <v>4.2567030731903294E-2</v>
      </c>
      <c r="J289" s="101">
        <v>1.7481339308496321E-2</v>
      </c>
      <c r="K289" s="101">
        <v>6.2172036208869063E-3</v>
      </c>
      <c r="L289" s="101">
        <v>0</v>
      </c>
      <c r="M289" s="101">
        <v>3.1904836897678854E-2</v>
      </c>
      <c r="N289" s="101">
        <v>7.9064156435312366E-2</v>
      </c>
      <c r="O289" s="101">
        <v>0.17722297755277741</v>
      </c>
      <c r="P289" s="101">
        <v>0.47149456395010908</v>
      </c>
      <c r="Q289" s="101">
        <v>0.42878865051091952</v>
      </c>
      <c r="R289" s="101">
        <v>0.25061857825909611</v>
      </c>
      <c r="S289" s="101">
        <v>0.16912607164827642</v>
      </c>
      <c r="T289" s="101">
        <v>0.14490517787644711</v>
      </c>
      <c r="U289" s="101">
        <v>0.49664943487298885</v>
      </c>
      <c r="V289" s="101">
        <v>0.39748530394978004</v>
      </c>
      <c r="W289" s="101">
        <v>0.53447230220946529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1.0375123302910319E-3</v>
      </c>
      <c r="N290" s="104">
        <v>4.6429972110809044E-4</v>
      </c>
      <c r="O290" s="104">
        <v>1.6589514608541225E-3</v>
      </c>
      <c r="P290" s="104">
        <v>0</v>
      </c>
      <c r="Q290" s="104">
        <v>3.3221795518620346E-3</v>
      </c>
      <c r="R290" s="104">
        <v>1.1670401574644941E-2</v>
      </c>
      <c r="S290" s="104">
        <v>7.8025477297792648E-2</v>
      </c>
      <c r="T290" s="104">
        <v>0.19804989866502601</v>
      </c>
      <c r="U290" s="104">
        <v>2.2360783450932737E-3</v>
      </c>
      <c r="V290" s="104">
        <v>8.7615139554539867E-2</v>
      </c>
      <c r="W290" s="104">
        <v>1.8010723456231073E-2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4.520323294744095E-4</v>
      </c>
      <c r="N291" s="98">
        <v>2.0927289732263805E-4</v>
      </c>
      <c r="O291" s="98">
        <v>7.9934171981096091E-4</v>
      </c>
      <c r="P291" s="98">
        <v>0</v>
      </c>
      <c r="Q291" s="98">
        <v>1.4294073692387055E-3</v>
      </c>
      <c r="R291" s="98">
        <v>4.993839162110751E-3</v>
      </c>
      <c r="S291" s="98">
        <v>3.0534585779234819E-2</v>
      </c>
      <c r="T291" s="98">
        <v>8.0137737998982439E-2</v>
      </c>
      <c r="U291" s="98">
        <v>8.480685204320192E-4</v>
      </c>
      <c r="V291" s="98">
        <v>3.3217621419553429E-2</v>
      </c>
      <c r="W291" s="98">
        <v>6.7352175660950284E-3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5.8548000081662247E-4</v>
      </c>
      <c r="N292" s="98">
        <v>2.5502682378545239E-4</v>
      </c>
      <c r="O292" s="98">
        <v>8.5960974104316162E-4</v>
      </c>
      <c r="P292" s="98">
        <v>0</v>
      </c>
      <c r="Q292" s="98">
        <v>1.892772182623329E-3</v>
      </c>
      <c r="R292" s="98">
        <v>6.6765624125341904E-3</v>
      </c>
      <c r="S292" s="98">
        <v>4.7490891518557829E-2</v>
      </c>
      <c r="T292" s="98">
        <v>0.11791216066604357</v>
      </c>
      <c r="U292" s="98">
        <v>1.3880098246612544E-3</v>
      </c>
      <c r="V292" s="98">
        <v>5.4397518134986431E-2</v>
      </c>
      <c r="W292" s="98">
        <v>1.1275505890136045E-2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4.6524363001590385E-3</v>
      </c>
      <c r="D293" s="122">
        <v>8.7437074095080246E-3</v>
      </c>
      <c r="E293" s="122">
        <v>9.4457531981915858E-3</v>
      </c>
      <c r="F293" s="122">
        <v>9.9391469996924792E-3</v>
      </c>
      <c r="G293" s="122">
        <v>1.0550041731940201E-2</v>
      </c>
      <c r="H293" s="122">
        <v>9.9309811070619654E-3</v>
      </c>
      <c r="I293" s="122">
        <v>1.2316648824345543E-2</v>
      </c>
      <c r="J293" s="122">
        <v>4.5471863738714953E-3</v>
      </c>
      <c r="K293" s="122">
        <v>1.8207884257950655E-3</v>
      </c>
      <c r="L293" s="122">
        <v>0</v>
      </c>
      <c r="M293" s="122">
        <v>9.8643772254946131E-3</v>
      </c>
      <c r="N293" s="122">
        <v>2.2028942255219251E-2</v>
      </c>
      <c r="O293" s="122">
        <v>4.0407046319693996E-2</v>
      </c>
      <c r="P293" s="122">
        <v>0.11757966052418878</v>
      </c>
      <c r="Q293" s="122">
        <v>0.10553758942440193</v>
      </c>
      <c r="R293" s="122">
        <v>6.563285226691401E-2</v>
      </c>
      <c r="S293" s="122">
        <v>7.4374012266661182E-2</v>
      </c>
      <c r="T293" s="122">
        <v>9.3116694618628815E-2</v>
      </c>
      <c r="U293" s="122">
        <v>0.10040415869699687</v>
      </c>
      <c r="V293" s="122">
        <v>0.12430949864490068</v>
      </c>
      <c r="W293" s="122">
        <v>0.13130298747752414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4.7090401538971681E-4</v>
      </c>
      <c r="D294" s="98">
        <v>7.242517513342681E-4</v>
      </c>
      <c r="E294" s="98">
        <v>4.1074659414935046E-4</v>
      </c>
      <c r="F294" s="98">
        <v>7.2588297589657629E-4</v>
      </c>
      <c r="G294" s="98">
        <v>9.6515117262052457E-4</v>
      </c>
      <c r="H294" s="98">
        <v>1.0052143783629997E-3</v>
      </c>
      <c r="I294" s="98">
        <v>1.1142055522365181E-3</v>
      </c>
      <c r="J294" s="98">
        <v>5.3048891229550462E-4</v>
      </c>
      <c r="K294" s="98">
        <v>1.3748611667498107E-4</v>
      </c>
      <c r="L294" s="98">
        <v>0</v>
      </c>
      <c r="M294" s="98">
        <v>5.472480193039538E-4</v>
      </c>
      <c r="N294" s="98">
        <v>1.0962434835211355E-3</v>
      </c>
      <c r="O294" s="98">
        <v>1.9646997082739663E-3</v>
      </c>
      <c r="P294" s="98">
        <v>2.9905449876224256E-3</v>
      </c>
      <c r="Q294" s="98">
        <v>4.7100716180113883E-3</v>
      </c>
      <c r="R294" s="98">
        <v>2.4026206464486735E-3</v>
      </c>
      <c r="S294" s="98">
        <v>1.2439301453149821E-3</v>
      </c>
      <c r="T294" s="98">
        <v>1.4370886774759409E-4</v>
      </c>
      <c r="U294" s="98">
        <v>6.1639372651400362E-3</v>
      </c>
      <c r="V294" s="98">
        <v>3.5173493525240233E-3</v>
      </c>
      <c r="W294" s="98">
        <v>1.0698048126716257E-2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4.1815322847693218E-3</v>
      </c>
      <c r="D295" s="33">
        <v>8.0194556581737568E-3</v>
      </c>
      <c r="E295" s="33">
        <v>9.0350066040422346E-3</v>
      </c>
      <c r="F295" s="33">
        <v>9.2132640237959033E-3</v>
      </c>
      <c r="G295" s="33">
        <v>9.5848905593196761E-3</v>
      </c>
      <c r="H295" s="33">
        <v>8.9257667286989657E-3</v>
      </c>
      <c r="I295" s="33">
        <v>1.1202443272109024E-2</v>
      </c>
      <c r="J295" s="33">
        <v>4.0166974615759906E-3</v>
      </c>
      <c r="K295" s="33">
        <v>1.6833023091200844E-3</v>
      </c>
      <c r="L295" s="33">
        <v>0</v>
      </c>
      <c r="M295" s="33">
        <v>9.3171292061906587E-3</v>
      </c>
      <c r="N295" s="33">
        <v>2.0932698771698115E-2</v>
      </c>
      <c r="O295" s="33">
        <v>3.8442346611420028E-2</v>
      </c>
      <c r="P295" s="33">
        <v>0.11458911553656635</v>
      </c>
      <c r="Q295" s="33">
        <v>0.10082751780639054</v>
      </c>
      <c r="R295" s="33">
        <v>6.3230231620465344E-2</v>
      </c>
      <c r="S295" s="33">
        <v>7.3130082121346196E-2</v>
      </c>
      <c r="T295" s="33">
        <v>9.2972985750881226E-2</v>
      </c>
      <c r="U295" s="33">
        <v>9.4240221431856827E-2</v>
      </c>
      <c r="V295" s="33">
        <v>0.12079214929237665</v>
      </c>
      <c r="W295" s="33">
        <v>0.12060493935080789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0.14689180362738821</v>
      </c>
      <c r="D297" s="117">
        <f t="shared" si="113"/>
        <v>0.30459239764126339</v>
      </c>
      <c r="E297" s="117">
        <f t="shared" si="113"/>
        <v>0.28948602964882864</v>
      </c>
      <c r="F297" s="117">
        <f t="shared" si="113"/>
        <v>0.25452960587418838</v>
      </c>
      <c r="G297" s="117">
        <f t="shared" si="113"/>
        <v>0.26127285443143644</v>
      </c>
      <c r="H297" s="117">
        <f t="shared" si="113"/>
        <v>0.24803675685704349</v>
      </c>
      <c r="I297" s="117">
        <f t="shared" si="113"/>
        <v>0.2472005899043164</v>
      </c>
      <c r="J297" s="117">
        <f t="shared" si="113"/>
        <v>0.10973961051796814</v>
      </c>
      <c r="K297" s="117">
        <f t="shared" si="113"/>
        <v>4.8391957351194018E-2</v>
      </c>
      <c r="L297" s="117">
        <f t="shared" si="113"/>
        <v>0</v>
      </c>
      <c r="M297" s="117">
        <f t="shared" si="113"/>
        <v>0.28116122571771418</v>
      </c>
      <c r="N297" s="117">
        <f t="shared" si="113"/>
        <v>0.60328784714910444</v>
      </c>
      <c r="O297" s="117">
        <f t="shared" si="113"/>
        <v>1.2263004112960354</v>
      </c>
      <c r="P297" s="117">
        <f t="shared" si="113"/>
        <v>2.8498898943107545</v>
      </c>
      <c r="Q297" s="117">
        <f t="shared" si="113"/>
        <v>2.919112075263631</v>
      </c>
      <c r="R297" s="117">
        <f t="shared" ref="R297:V297" si="114">R298+R300+R302+R311</f>
        <v>1.6087504030560478</v>
      </c>
      <c r="S297" s="117">
        <f t="shared" si="114"/>
        <v>1.6014432843541635</v>
      </c>
      <c r="T297" s="117">
        <f t="shared" si="114"/>
        <v>1.9868759021452347</v>
      </c>
      <c r="U297" s="117">
        <f t="shared" si="114"/>
        <v>1.9556950204001249</v>
      </c>
      <c r="V297" s="117">
        <f t="shared" si="114"/>
        <v>2.3961147314503974</v>
      </c>
      <c r="W297" s="117">
        <f t="shared" ref="W297" si="115">W298+W300+W302+W311</f>
        <v>2.284349292720079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0.13350387703401975</v>
      </c>
      <c r="D298" s="122">
        <f t="shared" si="116"/>
        <v>0.27689334096988499</v>
      </c>
      <c r="E298" s="122">
        <f t="shared" si="116"/>
        <v>0.26065660260146639</v>
      </c>
      <c r="F298" s="122">
        <f t="shared" si="116"/>
        <v>0.22596954860537211</v>
      </c>
      <c r="G298" s="122">
        <f t="shared" si="116"/>
        <v>0.2301421290493515</v>
      </c>
      <c r="H298" s="122">
        <f t="shared" si="116"/>
        <v>0.21526776735387324</v>
      </c>
      <c r="I298" s="122">
        <f t="shared" si="116"/>
        <v>0.20655767829466479</v>
      </c>
      <c r="J298" s="122">
        <f t="shared" si="116"/>
        <v>9.3961734511397429E-2</v>
      </c>
      <c r="K298" s="122">
        <f t="shared" si="116"/>
        <v>4.2441481521945185E-2</v>
      </c>
      <c r="L298" s="122">
        <f t="shared" si="116"/>
        <v>0</v>
      </c>
      <c r="M298" s="122">
        <f t="shared" si="116"/>
        <v>0.2480238228199535</v>
      </c>
      <c r="N298" s="122">
        <f t="shared" si="116"/>
        <v>0.51842062007781287</v>
      </c>
      <c r="O298" s="122">
        <f t="shared" si="116"/>
        <v>1.0465505998001801</v>
      </c>
      <c r="P298" s="122">
        <f t="shared" si="116"/>
        <v>2.3914187506277713</v>
      </c>
      <c r="Q298" s="122">
        <f t="shared" si="116"/>
        <v>2.4492468442922268</v>
      </c>
      <c r="R298" s="122">
        <f t="shared" si="116"/>
        <v>1.311700716046724</v>
      </c>
      <c r="S298" s="122">
        <f t="shared" si="116"/>
        <v>1.2946453040697896</v>
      </c>
      <c r="T298" s="122">
        <f t="shared" si="116"/>
        <v>1.5234022658747082</v>
      </c>
      <c r="U298" s="122">
        <f t="shared" si="116"/>
        <v>1.4238171798293948</v>
      </c>
      <c r="V298" s="122">
        <f t="shared" si="116"/>
        <v>1.7832335614890247</v>
      </c>
      <c r="W298" s="122">
        <f t="shared" si="116"/>
        <v>1.6669641146091672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0.13350387703401975</v>
      </c>
      <c r="D299" s="98">
        <v>0.27689334096988499</v>
      </c>
      <c r="E299" s="98">
        <v>0.26065660260146639</v>
      </c>
      <c r="F299" s="98">
        <v>0.22596954860537211</v>
      </c>
      <c r="G299" s="98">
        <v>0.2301421290493515</v>
      </c>
      <c r="H299" s="98">
        <v>0.21526776735387324</v>
      </c>
      <c r="I299" s="98">
        <v>0.20655767829466479</v>
      </c>
      <c r="J299" s="98">
        <v>9.3961734511397429E-2</v>
      </c>
      <c r="K299" s="98">
        <v>4.2441481521945185E-2</v>
      </c>
      <c r="L299" s="98">
        <v>0</v>
      </c>
      <c r="M299" s="98">
        <v>0.2480238228199535</v>
      </c>
      <c r="N299" s="98">
        <v>0.51842062007781287</v>
      </c>
      <c r="O299" s="98">
        <v>1.0465505998001801</v>
      </c>
      <c r="P299" s="98">
        <v>2.3914187506277713</v>
      </c>
      <c r="Q299" s="98">
        <v>2.4492468442922268</v>
      </c>
      <c r="R299" s="98">
        <v>1.311700716046724</v>
      </c>
      <c r="S299" s="98">
        <v>1.2946453040697896</v>
      </c>
      <c r="T299" s="98">
        <v>1.5234022658747082</v>
      </c>
      <c r="U299" s="98">
        <v>1.4238171798293948</v>
      </c>
      <c r="V299" s="98">
        <v>1.7832335614890247</v>
      </c>
      <c r="W299" s="98">
        <v>1.6669641146091672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2.1775974841308171E-4</v>
      </c>
      <c r="D300" s="122">
        <f t="shared" si="117"/>
        <v>7.145001654477168E-4</v>
      </c>
      <c r="E300" s="122">
        <f t="shared" si="117"/>
        <v>1.0429261963285457E-3</v>
      </c>
      <c r="F300" s="122">
        <f t="shared" si="117"/>
        <v>1.1507289982241251E-3</v>
      </c>
      <c r="G300" s="122">
        <f t="shared" si="117"/>
        <v>1.6449545043395089E-3</v>
      </c>
      <c r="H300" s="122">
        <f t="shared" si="117"/>
        <v>2.3469809614061572E-3</v>
      </c>
      <c r="I300" s="122">
        <f t="shared" si="117"/>
        <v>3.7401904782692437E-3</v>
      </c>
      <c r="J300" s="122">
        <f t="shared" si="117"/>
        <v>1.3777629396575218E-3</v>
      </c>
      <c r="K300" s="122">
        <f t="shared" si="117"/>
        <v>7.3756359087980472E-4</v>
      </c>
      <c r="L300" s="122">
        <f t="shared" si="117"/>
        <v>0</v>
      </c>
      <c r="M300" s="122">
        <f t="shared" si="117"/>
        <v>4.8729286033043565E-3</v>
      </c>
      <c r="N300" s="122">
        <f t="shared" si="117"/>
        <v>1.8073204070275174E-2</v>
      </c>
      <c r="O300" s="122">
        <f t="shared" si="117"/>
        <v>3.307177306263407E-2</v>
      </c>
      <c r="P300" s="122">
        <f t="shared" si="117"/>
        <v>6.7195059145894964E-2</v>
      </c>
      <c r="Q300" s="122">
        <f t="shared" si="117"/>
        <v>9.538511290991511E-2</v>
      </c>
      <c r="R300" s="122">
        <f t="shared" si="117"/>
        <v>5.9464567218330398E-2</v>
      </c>
      <c r="S300" s="122">
        <f t="shared" si="117"/>
        <v>5.889126836567149E-2</v>
      </c>
      <c r="T300" s="122">
        <f t="shared" si="117"/>
        <v>8.5611412471129911E-2</v>
      </c>
      <c r="U300" s="122">
        <f t="shared" si="117"/>
        <v>8.8172976163704647E-2</v>
      </c>
      <c r="V300" s="122">
        <f t="shared" si="117"/>
        <v>0.11110995953969131</v>
      </c>
      <c r="W300" s="122">
        <f t="shared" si="117"/>
        <v>8.2663223109106662E-2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2.1775974841308171E-4</v>
      </c>
      <c r="D301" s="98">
        <v>7.145001654477168E-4</v>
      </c>
      <c r="E301" s="98">
        <v>1.0429261963285457E-3</v>
      </c>
      <c r="F301" s="98">
        <v>1.1507289982241251E-3</v>
      </c>
      <c r="G301" s="98">
        <v>1.6449545043395089E-3</v>
      </c>
      <c r="H301" s="98">
        <v>2.3469809614061572E-3</v>
      </c>
      <c r="I301" s="98">
        <v>3.7401904782692437E-3</v>
      </c>
      <c r="J301" s="98">
        <v>1.3777629396575218E-3</v>
      </c>
      <c r="K301" s="98">
        <v>7.3756359087980472E-4</v>
      </c>
      <c r="L301" s="98">
        <v>0</v>
      </c>
      <c r="M301" s="98">
        <v>4.8729286033043565E-3</v>
      </c>
      <c r="N301" s="98">
        <v>1.8073204070275174E-2</v>
      </c>
      <c r="O301" s="98">
        <v>3.307177306263407E-2</v>
      </c>
      <c r="P301" s="98">
        <v>6.7195059145894964E-2</v>
      </c>
      <c r="Q301" s="98">
        <v>9.538511290991511E-2</v>
      </c>
      <c r="R301" s="98">
        <v>5.9464567218330398E-2</v>
      </c>
      <c r="S301" s="98">
        <v>5.889126836567149E-2</v>
      </c>
      <c r="T301" s="98">
        <v>8.5611412471129911E-2</v>
      </c>
      <c r="U301" s="98">
        <v>8.8172976163704647E-2</v>
      </c>
      <c r="V301" s="98">
        <v>0.11110995953969131</v>
      </c>
      <c r="W301" s="98">
        <v>8.2663223109106662E-2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9.7511322050084399E-3</v>
      </c>
      <c r="D302" s="122">
        <v>2.0521734331906565E-2</v>
      </c>
      <c r="E302" s="122">
        <v>2.0731520825984489E-2</v>
      </c>
      <c r="F302" s="122">
        <v>2.002059682045064E-2</v>
      </c>
      <c r="G302" s="122">
        <v>2.1660581281540678E-2</v>
      </c>
      <c r="H302" s="122">
        <v>2.3058227401035379E-2</v>
      </c>
      <c r="I302" s="122">
        <v>2.7730157229365279E-2</v>
      </c>
      <c r="J302" s="122">
        <v>1.1026871614579064E-2</v>
      </c>
      <c r="K302" s="122">
        <v>3.8465389623687815E-3</v>
      </c>
      <c r="L302" s="122">
        <v>0</v>
      </c>
      <c r="M302" s="122">
        <v>2.0786504855970108E-2</v>
      </c>
      <c r="N302" s="122">
        <v>5.0001246475153763E-2</v>
      </c>
      <c r="O302" s="122">
        <v>0.11568992167765918</v>
      </c>
      <c r="P302" s="122">
        <v>0.29991768521998541</v>
      </c>
      <c r="Q302" s="122">
        <v>0.2920758245641496</v>
      </c>
      <c r="R302" s="122">
        <v>0.18556408021796555</v>
      </c>
      <c r="S302" s="122">
        <v>0.18768702270858562</v>
      </c>
      <c r="T302" s="122">
        <v>0.30084290168459182</v>
      </c>
      <c r="U302" s="122">
        <v>0.36073117859006942</v>
      </c>
      <c r="V302" s="122">
        <v>0.39669176260835975</v>
      </c>
      <c r="W302" s="122">
        <v>0.42441308953093476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4.0689541030195404E-3</v>
      </c>
      <c r="D303" s="98">
        <v>4.374485418414566E-3</v>
      </c>
      <c r="E303" s="98">
        <v>3.7894014950012396E-3</v>
      </c>
      <c r="F303" s="98">
        <v>2.8975756830597948E-3</v>
      </c>
      <c r="G303" s="98">
        <v>2.6042519774045138E-3</v>
      </c>
      <c r="H303" s="98">
        <v>2.9110239388604343E-3</v>
      </c>
      <c r="I303" s="98">
        <v>3.0644486637160817E-3</v>
      </c>
      <c r="J303" s="98">
        <v>8.5836050943574843E-4</v>
      </c>
      <c r="K303" s="98">
        <v>2.1439671713533725E-4</v>
      </c>
      <c r="L303" s="98">
        <v>0</v>
      </c>
      <c r="M303" s="98">
        <v>1.036971632460938E-3</v>
      </c>
      <c r="N303" s="98">
        <v>2.1294050834380729E-3</v>
      </c>
      <c r="O303" s="98">
        <v>5.6351959329607269E-3</v>
      </c>
      <c r="P303" s="98">
        <v>2.9151705384918942E-3</v>
      </c>
      <c r="Q303" s="98">
        <v>1.2199692059617073E-2</v>
      </c>
      <c r="R303" s="98">
        <v>1.0751171823492724E-2</v>
      </c>
      <c r="S303" s="98">
        <v>6.5638522113429295E-3</v>
      </c>
      <c r="T303" s="98">
        <v>2.9129381922652055E-2</v>
      </c>
      <c r="U303" s="98">
        <v>1.5599814959148129E-2</v>
      </c>
      <c r="V303" s="98">
        <v>4.0568421174689291E-2</v>
      </c>
      <c r="W303" s="98">
        <v>3.0181187841277889E-2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6.6881023666928046E-4</v>
      </c>
      <c r="U304" s="98">
        <v>0</v>
      </c>
      <c r="V304" s="98">
        <v>1.2096800057404065E-4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2.1231649789740786E-4</v>
      </c>
      <c r="U305" s="101">
        <v>0</v>
      </c>
      <c r="V305" s="101">
        <v>3.6768935890550466E-5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4.5649373877187265E-4</v>
      </c>
      <c r="U306" s="104">
        <v>0</v>
      </c>
      <c r="V306" s="104">
        <v>8.4199064683490184E-5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5.6821781019888986E-3</v>
      </c>
      <c r="D307" s="101">
        <v>1.6147248913492E-2</v>
      </c>
      <c r="E307" s="101">
        <v>1.694211933098325E-2</v>
      </c>
      <c r="F307" s="101">
        <v>1.7123021137390844E-2</v>
      </c>
      <c r="G307" s="101">
        <v>1.9056329304136164E-2</v>
      </c>
      <c r="H307" s="101">
        <v>2.0147203462174947E-2</v>
      </c>
      <c r="I307" s="101">
        <v>2.4665708565649196E-2</v>
      </c>
      <c r="J307" s="101">
        <v>1.0168511105143316E-2</v>
      </c>
      <c r="K307" s="101">
        <v>3.6321422452334443E-3</v>
      </c>
      <c r="L307" s="101">
        <v>0</v>
      </c>
      <c r="M307" s="101">
        <v>1.8896327332415263E-2</v>
      </c>
      <c r="N307" s="101">
        <v>4.749111155710057E-2</v>
      </c>
      <c r="O307" s="101">
        <v>0.10870481674130454</v>
      </c>
      <c r="P307" s="101">
        <v>0.29700251468149352</v>
      </c>
      <c r="Q307" s="101">
        <v>0.27705975552082818</v>
      </c>
      <c r="R307" s="101">
        <v>0.16485150607623403</v>
      </c>
      <c r="S307" s="101">
        <v>0.11319557232889974</v>
      </c>
      <c r="T307" s="101">
        <v>9.8602078384919717E-2</v>
      </c>
      <c r="U307" s="101">
        <v>0.34315738520243311</v>
      </c>
      <c r="V307" s="101">
        <v>0.27834382011242897</v>
      </c>
      <c r="W307" s="101">
        <v>0.37819058130177141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8.5320589109390689E-4</v>
      </c>
      <c r="N308" s="104">
        <v>3.8072983461512572E-4</v>
      </c>
      <c r="O308" s="104">
        <v>1.3499090033939082E-3</v>
      </c>
      <c r="P308" s="104">
        <v>0</v>
      </c>
      <c r="Q308" s="104">
        <v>2.8163769837043703E-3</v>
      </c>
      <c r="R308" s="104">
        <v>9.9614023182388132E-3</v>
      </c>
      <c r="S308" s="104">
        <v>6.792759816834297E-2</v>
      </c>
      <c r="T308" s="104">
        <v>0.17244263114035074</v>
      </c>
      <c r="U308" s="104">
        <v>1.973978428488162E-3</v>
      </c>
      <c r="V308" s="104">
        <v>7.7658553320667456E-2</v>
      </c>
      <c r="W308" s="104">
        <v>1.6041320387885468E-2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2.6772589027728447E-4</v>
      </c>
      <c r="N309" s="98">
        <v>1.2570301082967333E-4</v>
      </c>
      <c r="O309" s="98">
        <v>4.9029926235074673E-4</v>
      </c>
      <c r="P309" s="98">
        <v>0</v>
      </c>
      <c r="Q309" s="98">
        <v>9.2360480108104109E-4</v>
      </c>
      <c r="R309" s="98">
        <v>3.2848399057046227E-3</v>
      </c>
      <c r="S309" s="98">
        <v>2.0436706649785138E-2</v>
      </c>
      <c r="T309" s="98">
        <v>5.4530470474307161E-2</v>
      </c>
      <c r="U309" s="98">
        <v>5.859686038269075E-4</v>
      </c>
      <c r="V309" s="98">
        <v>2.3261035185681019E-2</v>
      </c>
      <c r="W309" s="98">
        <v>4.7658144977494234E-3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5.8548000081662247E-4</v>
      </c>
      <c r="N310" s="98">
        <v>2.5502682378545239E-4</v>
      </c>
      <c r="O310" s="98">
        <v>8.5960974104316162E-4</v>
      </c>
      <c r="P310" s="98">
        <v>0</v>
      </c>
      <c r="Q310" s="98">
        <v>1.892772182623329E-3</v>
      </c>
      <c r="R310" s="98">
        <v>6.6765624125341904E-3</v>
      </c>
      <c r="S310" s="98">
        <v>4.7490891518557829E-2</v>
      </c>
      <c r="T310" s="98">
        <v>0.11791216066604357</v>
      </c>
      <c r="U310" s="98">
        <v>1.3880098246612544E-3</v>
      </c>
      <c r="V310" s="98">
        <v>5.4397518134986431E-2</v>
      </c>
      <c r="W310" s="98">
        <v>1.1275505890136045E-2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3.4190346399469228E-3</v>
      </c>
      <c r="D311" s="122">
        <v>6.4628221740241311E-3</v>
      </c>
      <c r="E311" s="122">
        <v>7.0549800250491908E-3</v>
      </c>
      <c r="F311" s="122">
        <v>7.388731450141536E-3</v>
      </c>
      <c r="G311" s="122">
        <v>7.8251895962047346E-3</v>
      </c>
      <c r="H311" s="122">
        <v>7.3637811407287106E-3</v>
      </c>
      <c r="I311" s="122">
        <v>9.1725639020170998E-3</v>
      </c>
      <c r="J311" s="122">
        <v>3.3732414523341332E-3</v>
      </c>
      <c r="K311" s="122">
        <v>1.3663732760002478E-3</v>
      </c>
      <c r="L311" s="122">
        <v>0</v>
      </c>
      <c r="M311" s="122">
        <v>7.4779694384862483E-3</v>
      </c>
      <c r="N311" s="122">
        <v>1.6792776525862654E-2</v>
      </c>
      <c r="O311" s="122">
        <v>3.0988116755562029E-2</v>
      </c>
      <c r="P311" s="122">
        <v>9.1358399317102656E-2</v>
      </c>
      <c r="Q311" s="122">
        <v>8.2404293497339465E-2</v>
      </c>
      <c r="R311" s="122">
        <v>5.2021039573027741E-2</v>
      </c>
      <c r="S311" s="122">
        <v>6.0219689210116702E-2</v>
      </c>
      <c r="T311" s="122">
        <v>7.7019322114804861E-2</v>
      </c>
      <c r="U311" s="122">
        <v>8.2973685816955953E-2</v>
      </c>
      <c r="V311" s="122">
        <v>0.10507944781332151</v>
      </c>
      <c r="W311" s="122">
        <v>0.11030886547087036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2.7760111013842582E-4</v>
      </c>
      <c r="D312" s="98">
        <v>4.2729954525467996E-4</v>
      </c>
      <c r="E312" s="98">
        <v>2.4253009866016654E-4</v>
      </c>
      <c r="F312" s="98">
        <v>4.2894945447265778E-4</v>
      </c>
      <c r="G312" s="98">
        <v>5.7079192913604606E-4</v>
      </c>
      <c r="H312" s="98">
        <v>5.9494904274459573E-4</v>
      </c>
      <c r="I312" s="98">
        <v>6.5996312024428204E-4</v>
      </c>
      <c r="J312" s="98">
        <v>3.1445223230771663E-4</v>
      </c>
      <c r="K312" s="98">
        <v>8.1554638532414699E-5</v>
      </c>
      <c r="L312" s="98">
        <v>0</v>
      </c>
      <c r="M312" s="98">
        <v>3.2496180506031439E-4</v>
      </c>
      <c r="N312" s="98">
        <v>6.5096126184930616E-4</v>
      </c>
      <c r="O312" s="98">
        <v>1.1666599806322378E-3</v>
      </c>
      <c r="P312" s="98">
        <v>1.7758180258521728E-3</v>
      </c>
      <c r="Q312" s="98">
        <v>2.796891575595106E-3</v>
      </c>
      <c r="R312" s="98">
        <v>1.4300281814555011E-3</v>
      </c>
      <c r="S312" s="98">
        <v>7.4319706322650803E-4</v>
      </c>
      <c r="T312" s="98">
        <v>8.6239663089617284E-5</v>
      </c>
      <c r="U312" s="98">
        <v>3.7158376321613979E-3</v>
      </c>
      <c r="V312" s="98">
        <v>2.1293390137567822E-3</v>
      </c>
      <c r="W312" s="98">
        <v>6.5016288199228976E-3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3.1414335298084969E-3</v>
      </c>
      <c r="D313" s="33">
        <v>6.0355226287694512E-3</v>
      </c>
      <c r="E313" s="33">
        <v>6.8124499263890245E-3</v>
      </c>
      <c r="F313" s="33">
        <v>6.959781995668878E-3</v>
      </c>
      <c r="G313" s="33">
        <v>7.2543976670686877E-3</v>
      </c>
      <c r="H313" s="33">
        <v>6.7688320979841145E-3</v>
      </c>
      <c r="I313" s="33">
        <v>8.512600781772817E-3</v>
      </c>
      <c r="J313" s="33">
        <v>3.0587892200264165E-3</v>
      </c>
      <c r="K313" s="33">
        <v>1.2848186374678331E-3</v>
      </c>
      <c r="L313" s="33">
        <v>0</v>
      </c>
      <c r="M313" s="33">
        <v>7.1530076334259335E-3</v>
      </c>
      <c r="N313" s="33">
        <v>1.614181526401335E-2</v>
      </c>
      <c r="O313" s="33">
        <v>2.982145677492979E-2</v>
      </c>
      <c r="P313" s="33">
        <v>8.958258129125049E-2</v>
      </c>
      <c r="Q313" s="33">
        <v>7.9607401921744356E-2</v>
      </c>
      <c r="R313" s="33">
        <v>5.0591011391572238E-2</v>
      </c>
      <c r="S313" s="33">
        <v>5.9476492146890193E-2</v>
      </c>
      <c r="T313" s="33">
        <v>7.6933082451715248E-2</v>
      </c>
      <c r="U313" s="33">
        <v>7.925784818479456E-2</v>
      </c>
      <c r="V313" s="33">
        <v>0.10295010879956473</v>
      </c>
      <c r="W313" s="33">
        <v>0.10380723665094746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1.2178189834308302</v>
      </c>
      <c r="D315" s="154">
        <f t="shared" si="118"/>
        <v>1.3000266336523612</v>
      </c>
      <c r="E315" s="154">
        <f t="shared" si="118"/>
        <v>1.3657317579404873</v>
      </c>
      <c r="F315" s="154">
        <f t="shared" si="118"/>
        <v>1.417705826038522</v>
      </c>
      <c r="G315" s="154">
        <f t="shared" si="118"/>
        <v>1.4775431524610612</v>
      </c>
      <c r="H315" s="154">
        <f t="shared" si="118"/>
        <v>1.5192666019879344</v>
      </c>
      <c r="I315" s="154">
        <f t="shared" si="118"/>
        <v>1.5146996237606882</v>
      </c>
      <c r="J315" s="154">
        <f t="shared" si="118"/>
        <v>1.6253652138436552</v>
      </c>
      <c r="K315" s="154">
        <f t="shared" si="118"/>
        <v>1.7786406760495308</v>
      </c>
      <c r="L315" s="154" t="str">
        <f t="shared" si="118"/>
        <v/>
      </c>
      <c r="M315" s="154">
        <f t="shared" si="118"/>
        <v>1.9676794542559384</v>
      </c>
      <c r="N315" s="154">
        <f t="shared" si="118"/>
        <v>2.0032014041657069</v>
      </c>
      <c r="O315" s="154">
        <f t="shared" si="118"/>
        <v>2.0461638647964051</v>
      </c>
      <c r="P315" s="154">
        <f t="shared" si="118"/>
        <v>2.0477052167301744</v>
      </c>
      <c r="Q315" s="154">
        <f t="shared" si="118"/>
        <v>2.17327896530995</v>
      </c>
      <c r="R315" s="154">
        <f t="shared" ref="R315:V315" si="119">IF(R297=0,"",R297/R279)</f>
        <v>2.118666058435287</v>
      </c>
      <c r="S315" s="154">
        <f t="shared" si="119"/>
        <v>2.1716015321712159</v>
      </c>
      <c r="T315" s="154">
        <f t="shared" si="119"/>
        <v>2.0875754155203485</v>
      </c>
      <c r="U315" s="154">
        <f t="shared" si="119"/>
        <v>1.8342469685149514</v>
      </c>
      <c r="V315" s="154">
        <f t="shared" si="119"/>
        <v>1.9745976114870736</v>
      </c>
      <c r="W315" s="154">
        <f t="shared" ref="W315" si="120">IF(W297=0,"",W297/W279)</f>
        <v>1.8573038370317556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1.3640019024093846</v>
      </c>
      <c r="D316" s="155">
        <f t="shared" si="121"/>
        <v>1.4698391620022453</v>
      </c>
      <c r="E316" s="155">
        <f t="shared" si="121"/>
        <v>1.5787076183498598</v>
      </c>
      <c r="F316" s="155">
        <f t="shared" si="121"/>
        <v>1.6901547219162123</v>
      </c>
      <c r="G316" s="155">
        <f t="shared" si="121"/>
        <v>1.8045564458462935</v>
      </c>
      <c r="H316" s="155">
        <f t="shared" si="121"/>
        <v>1.9218418478072716</v>
      </c>
      <c r="I316" s="155">
        <f t="shared" si="121"/>
        <v>2.0420776028005809</v>
      </c>
      <c r="J316" s="155">
        <f t="shared" si="121"/>
        <v>2.1655946838546676</v>
      </c>
      <c r="K316" s="155">
        <f t="shared" si="121"/>
        <v>2.2926380363444654</v>
      </c>
      <c r="L316" s="155" t="str">
        <f t="shared" si="121"/>
        <v/>
      </c>
      <c r="M316" s="155">
        <f t="shared" si="121"/>
        <v>2.5667781511658125</v>
      </c>
      <c r="N316" s="155">
        <f t="shared" si="121"/>
        <v>2.7257583229400737</v>
      </c>
      <c r="O316" s="155">
        <f t="shared" si="121"/>
        <v>2.8985412188953976</v>
      </c>
      <c r="P316" s="155">
        <f t="shared" si="121"/>
        <v>3.0719720529368275</v>
      </c>
      <c r="Q316" s="155">
        <f t="shared" si="121"/>
        <v>3.2141397798803708</v>
      </c>
      <c r="R316" s="155">
        <f t="shared" ref="R316:V316" si="122">IF(R298=0,"",R298/R280)</f>
        <v>3.2698882876051201</v>
      </c>
      <c r="S316" s="155">
        <f t="shared" si="122"/>
        <v>3.3051749049350527</v>
      </c>
      <c r="T316" s="155">
        <f t="shared" si="122"/>
        <v>3.3278065403077242</v>
      </c>
      <c r="U316" s="155">
        <f t="shared" si="122"/>
        <v>3.3458182180002138</v>
      </c>
      <c r="V316" s="155">
        <f t="shared" si="122"/>
        <v>3.3675605804326683</v>
      </c>
      <c r="W316" s="155">
        <f t="shared" ref="W316" si="123">IF(W298=0,"",W298/W280)</f>
        <v>3.3924165473606847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1.3640019024093846</v>
      </c>
      <c r="D317" s="156">
        <f t="shared" si="124"/>
        <v>1.4698391620022453</v>
      </c>
      <c r="E317" s="156">
        <f t="shared" si="124"/>
        <v>1.5787076183498598</v>
      </c>
      <c r="F317" s="156">
        <f t="shared" si="124"/>
        <v>1.6901547219162123</v>
      </c>
      <c r="G317" s="156">
        <f t="shared" si="124"/>
        <v>1.8045564458462935</v>
      </c>
      <c r="H317" s="156">
        <f t="shared" si="124"/>
        <v>1.9218418478072716</v>
      </c>
      <c r="I317" s="156">
        <f t="shared" si="124"/>
        <v>2.0420776028005809</v>
      </c>
      <c r="J317" s="156">
        <f t="shared" si="124"/>
        <v>2.1655946838546676</v>
      </c>
      <c r="K317" s="156">
        <f t="shared" si="124"/>
        <v>2.2926380363444654</v>
      </c>
      <c r="L317" s="156" t="str">
        <f t="shared" si="124"/>
        <v/>
      </c>
      <c r="M317" s="156">
        <f t="shared" si="124"/>
        <v>2.5667781511658125</v>
      </c>
      <c r="N317" s="156">
        <f t="shared" si="124"/>
        <v>2.7257583229400737</v>
      </c>
      <c r="O317" s="156">
        <f t="shared" si="124"/>
        <v>2.8985412188953976</v>
      </c>
      <c r="P317" s="156">
        <f t="shared" si="124"/>
        <v>3.0719720529368275</v>
      </c>
      <c r="Q317" s="156">
        <f t="shared" si="124"/>
        <v>3.2141397798803708</v>
      </c>
      <c r="R317" s="156">
        <f t="shared" ref="R317:V317" si="125">IF(R299=0,"",R299/R281)</f>
        <v>3.2698882876051201</v>
      </c>
      <c r="S317" s="156">
        <f t="shared" si="125"/>
        <v>3.3051749049350527</v>
      </c>
      <c r="T317" s="156">
        <f t="shared" si="125"/>
        <v>3.3278065403077242</v>
      </c>
      <c r="U317" s="156">
        <f t="shared" si="125"/>
        <v>3.3458182180002138</v>
      </c>
      <c r="V317" s="156">
        <f t="shared" si="125"/>
        <v>3.3675605804326683</v>
      </c>
      <c r="W317" s="156">
        <f t="shared" ref="W317" si="126">IF(W299=0,"",W299/W281)</f>
        <v>3.3924165473606847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2.1968043509277422</v>
      </c>
      <c r="D318" s="155">
        <f t="shared" si="127"/>
        <v>2.2669746414642589</v>
      </c>
      <c r="E318" s="155">
        <f t="shared" si="127"/>
        <v>2.3378858336410651</v>
      </c>
      <c r="F318" s="155">
        <f t="shared" si="127"/>
        <v>2.4088731824014991</v>
      </c>
      <c r="G318" s="155">
        <f t="shared" si="127"/>
        <v>2.4805350866479485</v>
      </c>
      <c r="H318" s="155">
        <f t="shared" si="127"/>
        <v>2.5527944211184717</v>
      </c>
      <c r="I318" s="155">
        <f t="shared" si="127"/>
        <v>2.6257945892126671</v>
      </c>
      <c r="J318" s="155">
        <f t="shared" si="127"/>
        <v>2.700132084205634</v>
      </c>
      <c r="K318" s="155">
        <f t="shared" si="127"/>
        <v>2.7763084503813298</v>
      </c>
      <c r="L318" s="155" t="str">
        <f t="shared" si="127"/>
        <v/>
      </c>
      <c r="M318" s="155">
        <f t="shared" si="127"/>
        <v>2.9477776523270176</v>
      </c>
      <c r="N318" s="155">
        <f t="shared" si="127"/>
        <v>3.0606272773977135</v>
      </c>
      <c r="O318" s="155">
        <f t="shared" si="127"/>
        <v>3.1953898145612136</v>
      </c>
      <c r="P318" s="155">
        <f t="shared" si="127"/>
        <v>3.3415368842609987</v>
      </c>
      <c r="Q318" s="155">
        <f t="shared" si="127"/>
        <v>3.4671332771268792</v>
      </c>
      <c r="R318" s="155">
        <f t="shared" ref="R318:V318" si="128">IF(R300=0,"",R300/R282)</f>
        <v>3.5459272061512523</v>
      </c>
      <c r="S318" s="155">
        <f t="shared" si="128"/>
        <v>3.6086433049197844</v>
      </c>
      <c r="T318" s="155">
        <f t="shared" si="128"/>
        <v>3.6610449928639794</v>
      </c>
      <c r="U318" s="155">
        <f t="shared" si="128"/>
        <v>3.7087500070559432</v>
      </c>
      <c r="V318" s="155">
        <f t="shared" si="128"/>
        <v>3.7573904875982858</v>
      </c>
      <c r="W318" s="155">
        <f t="shared" ref="W318" si="129">IF(W300=0,"",W300/W282)</f>
        <v>3.8050101974868964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2.1968043509277422</v>
      </c>
      <c r="D319" s="156">
        <f t="shared" si="130"/>
        <v>2.2669746414642589</v>
      </c>
      <c r="E319" s="156">
        <f t="shared" si="130"/>
        <v>2.3378858336410651</v>
      </c>
      <c r="F319" s="156">
        <f t="shared" si="130"/>
        <v>2.4088731824014991</v>
      </c>
      <c r="G319" s="156">
        <f t="shared" si="130"/>
        <v>2.4805350866479485</v>
      </c>
      <c r="H319" s="156">
        <f t="shared" si="130"/>
        <v>2.5527944211184717</v>
      </c>
      <c r="I319" s="156">
        <f t="shared" si="130"/>
        <v>2.6257945892126671</v>
      </c>
      <c r="J319" s="156">
        <f t="shared" si="130"/>
        <v>2.700132084205634</v>
      </c>
      <c r="K319" s="156">
        <f t="shared" si="130"/>
        <v>2.7763084503813298</v>
      </c>
      <c r="L319" s="156" t="str">
        <f t="shared" si="130"/>
        <v/>
      </c>
      <c r="M319" s="156">
        <f t="shared" si="130"/>
        <v>2.9477776523270176</v>
      </c>
      <c r="N319" s="156">
        <f t="shared" si="130"/>
        <v>3.0606272773977135</v>
      </c>
      <c r="O319" s="156">
        <f t="shared" si="130"/>
        <v>3.1953898145612136</v>
      </c>
      <c r="P319" s="156">
        <f t="shared" si="130"/>
        <v>3.3415368842609987</v>
      </c>
      <c r="Q319" s="156">
        <f t="shared" si="130"/>
        <v>3.4671332771268792</v>
      </c>
      <c r="R319" s="156">
        <f t="shared" ref="R319:V319" si="131">IF(R301=0,"",R301/R283)</f>
        <v>3.5459272061512523</v>
      </c>
      <c r="S319" s="156">
        <f t="shared" si="131"/>
        <v>3.6086433049197844</v>
      </c>
      <c r="T319" s="156">
        <f t="shared" si="131"/>
        <v>3.6610449928639794</v>
      </c>
      <c r="U319" s="156">
        <f t="shared" si="131"/>
        <v>3.7087500070559432</v>
      </c>
      <c r="V319" s="156">
        <f t="shared" si="131"/>
        <v>3.7573904875982858</v>
      </c>
      <c r="W319" s="156">
        <f t="shared" ref="W319" si="132">IF(W301=0,"",W301/W283)</f>
        <v>3.8050101974868964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0.54201316252787279</v>
      </c>
      <c r="D320" s="155">
        <f t="shared" si="133"/>
        <v>0.55682769053005365</v>
      </c>
      <c r="E320" s="155">
        <f t="shared" si="133"/>
        <v>0.56084781768626613</v>
      </c>
      <c r="F320" s="155">
        <f t="shared" si="133"/>
        <v>0.56520456478647219</v>
      </c>
      <c r="G320" s="155">
        <f t="shared" si="133"/>
        <v>0.56878546820779885</v>
      </c>
      <c r="H320" s="155">
        <f t="shared" si="133"/>
        <v>0.57075788407781103</v>
      </c>
      <c r="I320" s="155">
        <f t="shared" si="133"/>
        <v>0.57401325327542574</v>
      </c>
      <c r="J320" s="155">
        <f t="shared" si="133"/>
        <v>0.57820015366412947</v>
      </c>
      <c r="K320" s="155">
        <f t="shared" si="133"/>
        <v>0.58203766283973035</v>
      </c>
      <c r="L320" s="155" t="str">
        <f t="shared" si="133"/>
        <v/>
      </c>
      <c r="M320" s="155">
        <f t="shared" si="133"/>
        <v>0.59827909185224881</v>
      </c>
      <c r="N320" s="155">
        <f t="shared" si="133"/>
        <v>0.60217309230085447</v>
      </c>
      <c r="O320" s="155">
        <f t="shared" si="133"/>
        <v>0.61701690346762006</v>
      </c>
      <c r="P320" s="155">
        <f t="shared" si="133"/>
        <v>0.63061475723141813</v>
      </c>
      <c r="Q320" s="155">
        <f t="shared" si="133"/>
        <v>0.65179201501652217</v>
      </c>
      <c r="R320" s="155">
        <f t="shared" ref="R320:V320" si="134">IF(R302=0,"",R302/R284)</f>
        <v>0.6728840893203657</v>
      </c>
      <c r="S320" s="155">
        <f t="shared" si="134"/>
        <v>0.73587744906060337</v>
      </c>
      <c r="T320" s="155">
        <f t="shared" si="134"/>
        <v>0.79697359034682813</v>
      </c>
      <c r="U320" s="155">
        <f t="shared" si="134"/>
        <v>0.6984394738602413</v>
      </c>
      <c r="V320" s="155">
        <f t="shared" si="134"/>
        <v>0.74839509289467809</v>
      </c>
      <c r="W320" s="155">
        <f t="shared" ref="W320" si="135">IF(W302=0,"",W302/W284)</f>
        <v>0.72484784238903988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0.5084079016419869</v>
      </c>
      <c r="D321" s="156">
        <f t="shared" si="136"/>
        <v>0.51163937224580602</v>
      </c>
      <c r="E321" s="156">
        <f t="shared" si="136"/>
        <v>0.51540579319215107</v>
      </c>
      <c r="F321" s="156">
        <f t="shared" si="136"/>
        <v>0.51924516191247672</v>
      </c>
      <c r="G321" s="156">
        <f t="shared" si="136"/>
        <v>0.52357718843300072</v>
      </c>
      <c r="H321" s="156">
        <f t="shared" si="136"/>
        <v>0.52835050558972196</v>
      </c>
      <c r="I321" s="156">
        <f t="shared" si="136"/>
        <v>0.53366852994536451</v>
      </c>
      <c r="J321" s="156">
        <f t="shared" si="136"/>
        <v>0.53995492265464595</v>
      </c>
      <c r="K321" s="156">
        <f t="shared" si="136"/>
        <v>0.54756990713521425</v>
      </c>
      <c r="L321" s="156" t="str">
        <f t="shared" si="136"/>
        <v/>
      </c>
      <c r="M321" s="156">
        <f t="shared" si="136"/>
        <v>0.57562299248534798</v>
      </c>
      <c r="N321" s="156">
        <f t="shared" si="136"/>
        <v>0.60732250918362551</v>
      </c>
      <c r="O321" s="156">
        <f t="shared" si="136"/>
        <v>0.65397331368664502</v>
      </c>
      <c r="P321" s="156">
        <f t="shared" si="136"/>
        <v>0.71081521032549499</v>
      </c>
      <c r="Q321" s="156">
        <f t="shared" si="136"/>
        <v>0.76242492170474585</v>
      </c>
      <c r="R321" s="156">
        <f t="shared" ref="R321:V321" si="137">IF(R303=0,"",R303/R285)</f>
        <v>0.79725516326835311</v>
      </c>
      <c r="S321" s="156">
        <f t="shared" si="137"/>
        <v>0.83081885059332172</v>
      </c>
      <c r="T321" s="156">
        <f t="shared" si="137"/>
        <v>0.86121615232156712</v>
      </c>
      <c r="U321" s="156">
        <f t="shared" si="137"/>
        <v>0.88654723709511107</v>
      </c>
      <c r="V321" s="156">
        <f t="shared" si="137"/>
        <v>0.90491227355593051</v>
      </c>
      <c r="W321" s="156">
        <f t="shared" ref="W321" si="138">IF(W303=0,"",W303/W285)</f>
        <v>0.91355096860986451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>
        <f t="shared" si="140"/>
        <v>0.95133240579381795</v>
      </c>
      <c r="U322" s="156" t="str">
        <f t="shared" si="140"/>
        <v/>
      </c>
      <c r="V322" s="156">
        <f t="shared" si="140"/>
        <v>0.9690490278876569</v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>
        <f t="shared" si="143"/>
        <v>0.86121615232156712</v>
      </c>
      <c r="U323" s="157" t="str">
        <f t="shared" si="143"/>
        <v/>
      </c>
      <c r="V323" s="157">
        <f t="shared" si="143"/>
        <v>0.90491227355593051</v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>
        <f t="shared" si="146"/>
        <v>1</v>
      </c>
      <c r="U324" s="158" t="str">
        <f t="shared" si="146"/>
        <v/>
      </c>
      <c r="V324" s="158">
        <f t="shared" si="146"/>
        <v>1</v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0.56894286687234008</v>
      </c>
      <c r="D325" s="157">
        <f t="shared" si="148"/>
        <v>0.57047758326009235</v>
      </c>
      <c r="E325" s="157">
        <f t="shared" si="148"/>
        <v>0.57213034104238691</v>
      </c>
      <c r="F325" s="157">
        <f t="shared" si="148"/>
        <v>0.57379897507284761</v>
      </c>
      <c r="G325" s="157">
        <f t="shared" si="148"/>
        <v>0.57557726447027102</v>
      </c>
      <c r="H325" s="157">
        <f t="shared" si="148"/>
        <v>0.57745469785629855</v>
      </c>
      <c r="I325" s="157">
        <f t="shared" si="148"/>
        <v>0.57945569943554109</v>
      </c>
      <c r="J325" s="157">
        <f t="shared" si="148"/>
        <v>0.5816780354009371</v>
      </c>
      <c r="K325" s="157">
        <f t="shared" si="148"/>
        <v>0.58420834618173667</v>
      </c>
      <c r="L325" s="157" t="str">
        <f t="shared" si="148"/>
        <v/>
      </c>
      <c r="M325" s="157">
        <f t="shared" si="148"/>
        <v>0.59227155409122345</v>
      </c>
      <c r="N325" s="157">
        <f t="shared" si="148"/>
        <v>0.6006655063215175</v>
      </c>
      <c r="O325" s="157">
        <f t="shared" si="148"/>
        <v>0.61337879682634266</v>
      </c>
      <c r="P325" s="157">
        <f t="shared" si="148"/>
        <v>0.62991715576368912</v>
      </c>
      <c r="Q325" s="157">
        <f t="shared" si="148"/>
        <v>0.64614526338488654</v>
      </c>
      <c r="R325" s="157">
        <f t="shared" ref="R325:V325" si="149">IF(R307=0,"",R307/R289)</f>
        <v>0.65777847445055004</v>
      </c>
      <c r="S325" s="157">
        <f t="shared" si="149"/>
        <v>0.66929699972164713</v>
      </c>
      <c r="T325" s="157">
        <f t="shared" si="149"/>
        <v>0.68045931711972663</v>
      </c>
      <c r="U325" s="157">
        <f t="shared" si="149"/>
        <v>0.69094488205788618</v>
      </c>
      <c r="V325" s="157">
        <f t="shared" si="149"/>
        <v>0.70026191496024748</v>
      </c>
      <c r="W325" s="157">
        <f t="shared" ref="W325" si="150">IF(W307=0,"",W307/W289)</f>
        <v>0.70759622105460307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>
        <f t="shared" si="151"/>
        <v>0.82235735054307701</v>
      </c>
      <c r="N326" s="158">
        <f t="shared" si="151"/>
        <v>0.82000875147303953</v>
      </c>
      <c r="O326" s="158">
        <f t="shared" si="151"/>
        <v>0.81371217618320091</v>
      </c>
      <c r="P326" s="158" t="str">
        <f t="shared" si="151"/>
        <v/>
      </c>
      <c r="Q326" s="158">
        <f t="shared" si="151"/>
        <v>0.84774977984733879</v>
      </c>
      <c r="R326" s="158">
        <f t="shared" ref="R326:V326" si="152">IF(R308=0,"",R308/R290)</f>
        <v>0.85356122962220149</v>
      </c>
      <c r="S326" s="158">
        <f t="shared" si="152"/>
        <v>0.87058228313157215</v>
      </c>
      <c r="T326" s="158">
        <f t="shared" si="152"/>
        <v>0.87070295063373693</v>
      </c>
      <c r="U326" s="158">
        <f t="shared" si="152"/>
        <v>0.88278589738134661</v>
      </c>
      <c r="V326" s="158">
        <f t="shared" si="152"/>
        <v>0.88635997974214831</v>
      </c>
      <c r="W326" s="158">
        <f t="shared" ref="W326" si="153">IF(W308=0,"",W308/W290)</f>
        <v>0.89065386112159417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>
        <f t="shared" si="154"/>
        <v>0.59227155409122345</v>
      </c>
      <c r="N327" s="156">
        <f t="shared" si="154"/>
        <v>0.6006655063215175</v>
      </c>
      <c r="O327" s="156">
        <f t="shared" si="154"/>
        <v>0.61337879682634266</v>
      </c>
      <c r="P327" s="156" t="str">
        <f t="shared" si="154"/>
        <v/>
      </c>
      <c r="Q327" s="156">
        <f t="shared" si="154"/>
        <v>0.64614526338488654</v>
      </c>
      <c r="R327" s="156">
        <f t="shared" ref="R327:V327" si="155">IF(R309=0,"",R309/R291)</f>
        <v>0.65777847445055004</v>
      </c>
      <c r="S327" s="156">
        <f t="shared" si="155"/>
        <v>0.66929699972164713</v>
      </c>
      <c r="T327" s="156">
        <f t="shared" si="155"/>
        <v>0.68045931711972663</v>
      </c>
      <c r="U327" s="156">
        <f t="shared" si="155"/>
        <v>0.69094488205788618</v>
      </c>
      <c r="V327" s="156">
        <f t="shared" si="155"/>
        <v>0.70026191496024748</v>
      </c>
      <c r="W327" s="156">
        <f t="shared" ref="W327" si="156">IF(W309=0,"",W309/W291)</f>
        <v>0.70759622105460307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 t="str">
        <f t="shared" si="157"/>
        <v/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0.73489123103739151</v>
      </c>
      <c r="D329" s="155">
        <f t="shared" si="160"/>
        <v>0.73913980321395156</v>
      </c>
      <c r="E329" s="155">
        <f t="shared" si="160"/>
        <v>0.74689438491785765</v>
      </c>
      <c r="F329" s="155">
        <f t="shared" si="160"/>
        <v>0.74339693842642085</v>
      </c>
      <c r="G329" s="155">
        <f t="shared" si="160"/>
        <v>0.74172119836398476</v>
      </c>
      <c r="H329" s="155">
        <f t="shared" si="160"/>
        <v>0.74149583624646032</v>
      </c>
      <c r="I329" s="155">
        <f t="shared" si="160"/>
        <v>0.74472886519962078</v>
      </c>
      <c r="J329" s="155">
        <f t="shared" si="160"/>
        <v>0.74183048043006428</v>
      </c>
      <c r="K329" s="155">
        <f t="shared" si="160"/>
        <v>0.75042946047045922</v>
      </c>
      <c r="L329" s="155" t="str">
        <f t="shared" si="160"/>
        <v/>
      </c>
      <c r="M329" s="155">
        <f t="shared" si="160"/>
        <v>0.75807821087370197</v>
      </c>
      <c r="N329" s="155">
        <f t="shared" si="160"/>
        <v>0.76230516796075365</v>
      </c>
      <c r="O329" s="155">
        <f t="shared" si="160"/>
        <v>0.76689883517812896</v>
      </c>
      <c r="P329" s="155">
        <f t="shared" si="160"/>
        <v>0.77699152140610395</v>
      </c>
      <c r="Q329" s="155">
        <f t="shared" si="160"/>
        <v>0.7808051514798604</v>
      </c>
      <c r="R329" s="155">
        <f t="shared" ref="R329:V329" si="161">IF(R311=0,"",R311/R293)</f>
        <v>0.79260671715850328</v>
      </c>
      <c r="S329" s="155">
        <f t="shared" si="161"/>
        <v>0.80968724659098046</v>
      </c>
      <c r="T329" s="155">
        <f t="shared" si="161"/>
        <v>0.82712689094310343</v>
      </c>
      <c r="U329" s="155">
        <f t="shared" si="161"/>
        <v>0.82639690321350934</v>
      </c>
      <c r="V329" s="155">
        <f t="shared" si="161"/>
        <v>0.84530505680413659</v>
      </c>
      <c r="W329" s="155">
        <f t="shared" ref="W329" si="162">IF(W311=0,"",W311/W293)</f>
        <v>0.84010933482951056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0.58950678071556706</v>
      </c>
      <c r="D330" s="156">
        <f t="shared" si="163"/>
        <v>0.58998758990569</v>
      </c>
      <c r="E330" s="156">
        <f t="shared" si="163"/>
        <v>0.59046161822094334</v>
      </c>
      <c r="F330" s="156">
        <f t="shared" si="163"/>
        <v>0.5909347218714418</v>
      </c>
      <c r="G330" s="156">
        <f t="shared" si="163"/>
        <v>0.59140158073503002</v>
      </c>
      <c r="H330" s="156">
        <f t="shared" si="163"/>
        <v>0.59186284592693095</v>
      </c>
      <c r="I330" s="156">
        <f t="shared" si="163"/>
        <v>0.5923172065688902</v>
      </c>
      <c r="J330" s="156">
        <f t="shared" si="163"/>
        <v>0.59275929245539727</v>
      </c>
      <c r="K330" s="156">
        <f t="shared" si="163"/>
        <v>0.59318453749923639</v>
      </c>
      <c r="L330" s="156" t="str">
        <f t="shared" si="163"/>
        <v/>
      </c>
      <c r="M330" s="156">
        <f t="shared" si="163"/>
        <v>0.59381083822584535</v>
      </c>
      <c r="N330" s="156">
        <f t="shared" si="163"/>
        <v>0.59381083822584535</v>
      </c>
      <c r="O330" s="156">
        <f t="shared" si="163"/>
        <v>0.59381083822584535</v>
      </c>
      <c r="P330" s="156">
        <f t="shared" si="163"/>
        <v>0.59381083822584535</v>
      </c>
      <c r="Q330" s="156">
        <f t="shared" si="163"/>
        <v>0.59381083822584535</v>
      </c>
      <c r="R330" s="156">
        <f t="shared" ref="R330:V330" si="164">IF(R312=0,"",R312/R294)</f>
        <v>0.59519516057153399</v>
      </c>
      <c r="S330" s="156">
        <f t="shared" si="164"/>
        <v>0.5974588412585814</v>
      </c>
      <c r="T330" s="156">
        <f t="shared" si="164"/>
        <v>0.60009980206013469</v>
      </c>
      <c r="U330" s="156">
        <f t="shared" si="164"/>
        <v>0.6028350828903154</v>
      </c>
      <c r="V330" s="156">
        <f t="shared" si="164"/>
        <v>0.60538172366324217</v>
      </c>
      <c r="W330" s="156">
        <f t="shared" ref="W330" si="165">IF(W312=0,"",W312/W294)</f>
        <v>0.60773972437891421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0.75126372723481127</v>
      </c>
      <c r="D331" s="159">
        <f t="shared" si="166"/>
        <v>0.75261001320180632</v>
      </c>
      <c r="E331" s="159">
        <f t="shared" si="166"/>
        <v>0.75400608156071025</v>
      </c>
      <c r="F331" s="159">
        <f t="shared" si="166"/>
        <v>0.75540893842760182</v>
      </c>
      <c r="G331" s="159">
        <f t="shared" si="166"/>
        <v>0.75685764194928862</v>
      </c>
      <c r="H331" s="159">
        <f t="shared" si="166"/>
        <v>0.75834741190583976</v>
      </c>
      <c r="I331" s="159">
        <f t="shared" si="166"/>
        <v>0.75988787222576981</v>
      </c>
      <c r="J331" s="159">
        <f t="shared" si="166"/>
        <v>0.76151844874726282</v>
      </c>
      <c r="K331" s="159">
        <f t="shared" si="166"/>
        <v>0.76327266380300318</v>
      </c>
      <c r="L331" s="159" t="str">
        <f t="shared" si="166"/>
        <v/>
      </c>
      <c r="M331" s="159">
        <f t="shared" si="166"/>
        <v>0.76772656846630405</v>
      </c>
      <c r="N331" s="159">
        <f t="shared" si="166"/>
        <v>0.77112920030348686</v>
      </c>
      <c r="O331" s="159">
        <f t="shared" si="166"/>
        <v>0.7757449636560626</v>
      </c>
      <c r="P331" s="159">
        <f t="shared" si="166"/>
        <v>0.78177216807877303</v>
      </c>
      <c r="Q331" s="159">
        <f t="shared" si="166"/>
        <v>0.7895404315576513</v>
      </c>
      <c r="R331" s="159">
        <f t="shared" ref="R331:V331" si="167">IF(R313=0,"",R313/R295)</f>
        <v>0.80010795619476671</v>
      </c>
      <c r="S331" s="159">
        <f t="shared" si="167"/>
        <v>0.81329721534018884</v>
      </c>
      <c r="T331" s="159">
        <f t="shared" si="167"/>
        <v>0.82747780799312509</v>
      </c>
      <c r="U331" s="159">
        <f t="shared" si="167"/>
        <v>0.84101933315282251</v>
      </c>
      <c r="V331" s="159">
        <f t="shared" si="167"/>
        <v>0.85229138981851071</v>
      </c>
      <c r="W331" s="159">
        <f t="shared" ref="W331" si="168">IF(W313=0,"",W313/W295)</f>
        <v>0.86072127070185445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2.238782044146834E-2</v>
      </c>
      <c r="D333" s="117">
        <f t="shared" si="169"/>
        <v>2.4501213717452393E-2</v>
      </c>
      <c r="E333" s="117">
        <f t="shared" si="169"/>
        <v>2.0508881446573941E-2</v>
      </c>
      <c r="F333" s="117">
        <f t="shared" si="169"/>
        <v>1.6660282998422433E-2</v>
      </c>
      <c r="G333" s="117">
        <f t="shared" si="169"/>
        <v>1.5690364310354678E-2</v>
      </c>
      <c r="H333" s="117">
        <f t="shared" si="169"/>
        <v>1.7211417845304802E-2</v>
      </c>
      <c r="I333" s="117">
        <f t="shared" si="169"/>
        <v>1.8113822922008773E-2</v>
      </c>
      <c r="J333" s="117">
        <f t="shared" si="169"/>
        <v>5.6012366476533154E-3</v>
      </c>
      <c r="K333" s="117">
        <f t="shared" si="169"/>
        <v>1.3976244189760857E-3</v>
      </c>
      <c r="L333" s="117">
        <f t="shared" si="169"/>
        <v>0</v>
      </c>
      <c r="M333" s="117">
        <f t="shared" si="169"/>
        <v>6.2050282790052889E-3</v>
      </c>
      <c r="N333" s="117">
        <f t="shared" si="169"/>
        <v>1.2159108470648052E-2</v>
      </c>
      <c r="O333" s="117">
        <f t="shared" si="169"/>
        <v>2.7955111370454165E-2</v>
      </c>
      <c r="P333" s="117">
        <f t="shared" si="169"/>
        <v>1.8735381822460966E-2</v>
      </c>
      <c r="Q333" s="117">
        <f t="shared" si="169"/>
        <v>5.4716428880991742E-2</v>
      </c>
      <c r="R333" s="117">
        <f t="shared" ref="R333:V333" si="170">R334+R336+R338+R347</f>
        <v>4.1973657240788595E-2</v>
      </c>
      <c r="S333" s="117">
        <f t="shared" si="170"/>
        <v>2.4158300854187166E-2</v>
      </c>
      <c r="T333" s="117">
        <f t="shared" si="170"/>
        <v>9.0388395084472467E-2</v>
      </c>
      <c r="U333" s="117">
        <f t="shared" si="170"/>
        <v>6.2771071194918121E-2</v>
      </c>
      <c r="V333" s="117">
        <f t="shared" si="170"/>
        <v>0.12783831149191482</v>
      </c>
      <c r="W333" s="117">
        <f t="shared" ref="W333" si="171">W334+W336+W338+W347</f>
        <v>0.11554293794489794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2.1143752873607497E-2</v>
      </c>
      <c r="D338" s="122">
        <v>2.2587834163753529E-2</v>
      </c>
      <c r="E338" s="122">
        <v>1.942374201329132E-2</v>
      </c>
      <c r="F338" s="122">
        <v>1.4742593960184165E-2</v>
      </c>
      <c r="G338" s="122">
        <v>1.3140559609822753E-2</v>
      </c>
      <c r="H338" s="122">
        <v>1.4555771331367441E-2</v>
      </c>
      <c r="I338" s="122">
        <v>1.5170235808357241E-2</v>
      </c>
      <c r="J338" s="122">
        <v>4.1997534805360602E-3</v>
      </c>
      <c r="K338" s="122">
        <v>1.03440386192706E-3</v>
      </c>
      <c r="L338" s="122">
        <v>0</v>
      </c>
      <c r="M338" s="122">
        <v>4.7592697164483364E-3</v>
      </c>
      <c r="N338" s="122">
        <v>9.2629748218432829E-3</v>
      </c>
      <c r="O338" s="122">
        <v>2.2764628580396653E-2</v>
      </c>
      <c r="P338" s="122">
        <v>1.0834748343574917E-2</v>
      </c>
      <c r="Q338" s="122">
        <v>4.22730282074587E-2</v>
      </c>
      <c r="R338" s="122">
        <v>3.5626243911458716E-2</v>
      </c>
      <c r="S338" s="122">
        <v>2.0871998126039758E-2</v>
      </c>
      <c r="T338" s="122">
        <v>9.0008734823069037E-2</v>
      </c>
      <c r="U338" s="122">
        <v>4.6486745321112806E-2</v>
      </c>
      <c r="V338" s="122">
        <v>0.11854592894408271</v>
      </c>
      <c r="W338" s="122">
        <v>8.7280076981931548E-2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2.1143752873607497E-2</v>
      </c>
      <c r="D339" s="98">
        <v>2.2587834163753529E-2</v>
      </c>
      <c r="E339" s="98">
        <v>1.942374201329132E-2</v>
      </c>
      <c r="F339" s="98">
        <v>1.4742593960184165E-2</v>
      </c>
      <c r="G339" s="98">
        <v>1.3140559609822753E-2</v>
      </c>
      <c r="H339" s="98">
        <v>1.4555771331367441E-2</v>
      </c>
      <c r="I339" s="98">
        <v>1.5170235808357241E-2</v>
      </c>
      <c r="J339" s="98">
        <v>4.1997534805360602E-3</v>
      </c>
      <c r="K339" s="98">
        <v>1.03440386192706E-3</v>
      </c>
      <c r="L339" s="98">
        <v>0</v>
      </c>
      <c r="M339" s="98">
        <v>4.7592697164483364E-3</v>
      </c>
      <c r="N339" s="98">
        <v>9.2629748218432829E-3</v>
      </c>
      <c r="O339" s="98">
        <v>2.2764628580396653E-2</v>
      </c>
      <c r="P339" s="98">
        <v>1.0834748343574917E-2</v>
      </c>
      <c r="Q339" s="98">
        <v>4.22730282074587E-2</v>
      </c>
      <c r="R339" s="98">
        <v>3.5626243911458716E-2</v>
      </c>
      <c r="S339" s="98">
        <v>2.0871998126039758E-2</v>
      </c>
      <c r="T339" s="98">
        <v>8.9357431715665181E-2</v>
      </c>
      <c r="U339" s="98">
        <v>4.6486745321112806E-2</v>
      </c>
      <c r="V339" s="98">
        <v>0.11843858287207663</v>
      </c>
      <c r="W339" s="98">
        <v>8.7280076981931548E-2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6.5130310740384916E-4</v>
      </c>
      <c r="U340" s="98">
        <v>0</v>
      </c>
      <c r="V340" s="98">
        <v>1.0734607200607647E-4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6.5130310740384916E-4</v>
      </c>
      <c r="U341" s="101">
        <v>0</v>
      </c>
      <c r="V341" s="101">
        <v>1.0734607200607647E-4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1.2440675678608436E-3</v>
      </c>
      <c r="D347" s="122">
        <v>1.9133795536988643E-3</v>
      </c>
      <c r="E347" s="122">
        <v>1.08513943328262E-3</v>
      </c>
      <c r="F347" s="122">
        <v>1.9176890382382691E-3</v>
      </c>
      <c r="G347" s="122">
        <v>2.5498047005319238E-3</v>
      </c>
      <c r="H347" s="122">
        <v>2.6556465139373612E-3</v>
      </c>
      <c r="I347" s="122">
        <v>2.9435871136515323E-3</v>
      </c>
      <c r="J347" s="122">
        <v>1.401483167117255E-3</v>
      </c>
      <c r="K347" s="122">
        <v>3.6322055704902565E-4</v>
      </c>
      <c r="L347" s="122">
        <v>0</v>
      </c>
      <c r="M347" s="122">
        <v>1.4457585625569521E-3</v>
      </c>
      <c r="N347" s="122">
        <v>2.8961336488047694E-3</v>
      </c>
      <c r="O347" s="122">
        <v>5.1904827900575105E-3</v>
      </c>
      <c r="P347" s="122">
        <v>7.9006334788860495E-3</v>
      </c>
      <c r="Q347" s="122">
        <v>1.2443400673533042E-2</v>
      </c>
      <c r="R347" s="122">
        <v>6.3474133293298755E-3</v>
      </c>
      <c r="S347" s="122">
        <v>3.2863027281474087E-3</v>
      </c>
      <c r="T347" s="122">
        <v>3.7966026140343067E-4</v>
      </c>
      <c r="U347" s="122">
        <v>1.6284325873805322E-2</v>
      </c>
      <c r="V347" s="122">
        <v>9.2923825478321252E-3</v>
      </c>
      <c r="W347" s="122">
        <v>2.8262860962966384E-2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1.2440675678608436E-3</v>
      </c>
      <c r="D348" s="98">
        <v>1.9133795536988643E-3</v>
      </c>
      <c r="E348" s="98">
        <v>1.08513943328262E-3</v>
      </c>
      <c r="F348" s="98">
        <v>1.9176890382382691E-3</v>
      </c>
      <c r="G348" s="98">
        <v>2.5498047005319238E-3</v>
      </c>
      <c r="H348" s="98">
        <v>2.6556465139373612E-3</v>
      </c>
      <c r="I348" s="98">
        <v>2.9435871136515323E-3</v>
      </c>
      <c r="J348" s="98">
        <v>1.401483167117255E-3</v>
      </c>
      <c r="K348" s="98">
        <v>3.6322055704902565E-4</v>
      </c>
      <c r="L348" s="98">
        <v>0</v>
      </c>
      <c r="M348" s="98">
        <v>1.4457585625569521E-3</v>
      </c>
      <c r="N348" s="98">
        <v>2.8961336488047694E-3</v>
      </c>
      <c r="O348" s="98">
        <v>5.1904827900575105E-3</v>
      </c>
      <c r="P348" s="98">
        <v>7.9006334788860495E-3</v>
      </c>
      <c r="Q348" s="98">
        <v>1.2443400673533042E-2</v>
      </c>
      <c r="R348" s="98">
        <v>6.3474133293298755E-3</v>
      </c>
      <c r="S348" s="98">
        <v>3.2863027281474087E-3</v>
      </c>
      <c r="T348" s="98">
        <v>3.7966026140343067E-4</v>
      </c>
      <c r="U348" s="98">
        <v>1.6284325873805322E-2</v>
      </c>
      <c r="V348" s="98">
        <v>9.2923825478321252E-3</v>
      </c>
      <c r="W348" s="98">
        <v>2.8262860962966384E-2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7665.5522603444251</v>
      </c>
      <c r="D351" s="117">
        <f t="shared" si="174"/>
        <v>7096.0276666755399</v>
      </c>
      <c r="E351" s="117">
        <f t="shared" si="174"/>
        <v>6504.3320820861627</v>
      </c>
      <c r="F351" s="117">
        <f t="shared" si="174"/>
        <v>5553.2094077857701</v>
      </c>
      <c r="G351" s="117">
        <f t="shared" si="174"/>
        <v>5065.3306209826505</v>
      </c>
      <c r="H351" s="117">
        <f t="shared" si="174"/>
        <v>4467.5851430712801</v>
      </c>
      <c r="I351" s="117">
        <f t="shared" si="174"/>
        <v>4021.2465503322915</v>
      </c>
      <c r="J351" s="117">
        <f t="shared" si="174"/>
        <v>3849.1248765340347</v>
      </c>
      <c r="K351" s="117">
        <f t="shared" si="174"/>
        <v>3555.2870977700732</v>
      </c>
      <c r="L351" s="117">
        <f t="shared" si="174"/>
        <v>0</v>
      </c>
      <c r="M351" s="117">
        <f t="shared" si="174"/>
        <v>3440.5958488119904</v>
      </c>
      <c r="N351" s="117">
        <f t="shared" si="174"/>
        <v>3348.4821724229532</v>
      </c>
      <c r="O351" s="117">
        <f t="shared" si="174"/>
        <v>3527.3555483002592</v>
      </c>
      <c r="P351" s="117">
        <f t="shared" si="174"/>
        <v>3243.0436154105469</v>
      </c>
      <c r="Q351" s="117">
        <f t="shared" si="174"/>
        <v>3680.7780667205302</v>
      </c>
      <c r="R351" s="117">
        <f t="shared" ref="R351:V351" si="175">R352+R354+R356+R365</f>
        <v>3396.5070966470589</v>
      </c>
      <c r="S351" s="117">
        <f t="shared" si="175"/>
        <v>3434.7299382838046</v>
      </c>
      <c r="T351" s="117">
        <f t="shared" si="175"/>
        <v>3411.0931740592837</v>
      </c>
      <c r="U351" s="117">
        <f t="shared" si="175"/>
        <v>3728.2136296611216</v>
      </c>
      <c r="V351" s="117">
        <f t="shared" si="175"/>
        <v>3568.3071384620557</v>
      </c>
      <c r="W351" s="117">
        <f t="shared" ref="W351" si="176">W352+W354+W356+W365</f>
        <v>4086.8737859425391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6220.2455185795088</v>
      </c>
      <c r="D352" s="122">
        <f t="shared" si="177"/>
        <v>5705.4668638969561</v>
      </c>
      <c r="E352" s="122">
        <f t="shared" si="177"/>
        <v>5066.4939732657867</v>
      </c>
      <c r="F352" s="122">
        <f t="shared" si="177"/>
        <v>4135.3790645564959</v>
      </c>
      <c r="G352" s="122">
        <f t="shared" si="177"/>
        <v>3653.2495243486001</v>
      </c>
      <c r="H352" s="122">
        <f t="shared" si="177"/>
        <v>3065.1529137585212</v>
      </c>
      <c r="I352" s="122">
        <f t="shared" si="177"/>
        <v>2492.3373021791954</v>
      </c>
      <c r="J352" s="122">
        <f t="shared" si="177"/>
        <v>2473.5653908655163</v>
      </c>
      <c r="K352" s="122">
        <f t="shared" si="177"/>
        <v>2419.049472558559</v>
      </c>
      <c r="L352" s="122">
        <f t="shared" si="177"/>
        <v>0</v>
      </c>
      <c r="M352" s="122">
        <f t="shared" si="177"/>
        <v>2326.6853063982535</v>
      </c>
      <c r="N352" s="122">
        <f t="shared" si="177"/>
        <v>2114.6716865185062</v>
      </c>
      <c r="O352" s="122">
        <f t="shared" si="177"/>
        <v>2125.0713917570733</v>
      </c>
      <c r="P352" s="122">
        <f t="shared" si="177"/>
        <v>1813.9717304596882</v>
      </c>
      <c r="Q352" s="122">
        <f t="shared" si="177"/>
        <v>2088.2002180059349</v>
      </c>
      <c r="R352" s="122">
        <f t="shared" si="177"/>
        <v>1794.3543286089875</v>
      </c>
      <c r="S352" s="122">
        <f t="shared" si="177"/>
        <v>1824.3893406572492</v>
      </c>
      <c r="T352" s="122">
        <f t="shared" si="177"/>
        <v>1640.6711441457521</v>
      </c>
      <c r="U352" s="122">
        <f t="shared" si="177"/>
        <v>1488.0220169226934</v>
      </c>
      <c r="V352" s="122">
        <f t="shared" si="177"/>
        <v>1557.1341840396974</v>
      </c>
      <c r="W352" s="122">
        <f t="shared" si="177"/>
        <v>1632.7840457637892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6220.2455185795088</v>
      </c>
      <c r="D353" s="98">
        <v>5705.4668638969561</v>
      </c>
      <c r="E353" s="98">
        <v>5066.4939732657867</v>
      </c>
      <c r="F353" s="98">
        <v>4135.3790645564959</v>
      </c>
      <c r="G353" s="98">
        <v>3653.2495243486001</v>
      </c>
      <c r="H353" s="98">
        <v>3065.1529137585212</v>
      </c>
      <c r="I353" s="98">
        <v>2492.3373021791954</v>
      </c>
      <c r="J353" s="98">
        <v>2473.5653908655163</v>
      </c>
      <c r="K353" s="98">
        <v>2419.049472558559</v>
      </c>
      <c r="L353" s="98">
        <v>0</v>
      </c>
      <c r="M353" s="98">
        <v>2326.6853063982535</v>
      </c>
      <c r="N353" s="98">
        <v>2114.6716865185062</v>
      </c>
      <c r="O353" s="98">
        <v>2125.0713917570733</v>
      </c>
      <c r="P353" s="98">
        <v>1813.9717304596882</v>
      </c>
      <c r="Q353" s="98">
        <v>2088.2002180059349</v>
      </c>
      <c r="R353" s="98">
        <v>1794.3543286089875</v>
      </c>
      <c r="S353" s="98">
        <v>1824.3893406572492</v>
      </c>
      <c r="T353" s="98">
        <v>1640.6711441457521</v>
      </c>
      <c r="U353" s="98">
        <v>1488.0220169226934</v>
      </c>
      <c r="V353" s="98">
        <v>1557.1341840396974</v>
      </c>
      <c r="W353" s="98">
        <v>1632.7840457637892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6.2996272226973939</v>
      </c>
      <c r="D354" s="122">
        <f t="shared" si="178"/>
        <v>9.5456204468236958</v>
      </c>
      <c r="E354" s="122">
        <f t="shared" si="178"/>
        <v>13.688970312720647</v>
      </c>
      <c r="F354" s="122">
        <f t="shared" si="178"/>
        <v>14.77579953935823</v>
      </c>
      <c r="G354" s="122">
        <f t="shared" si="178"/>
        <v>18.996001604658275</v>
      </c>
      <c r="H354" s="122">
        <f t="shared" si="178"/>
        <v>25.158486397906799</v>
      </c>
      <c r="I354" s="122">
        <f t="shared" si="178"/>
        <v>35.097055890269651</v>
      </c>
      <c r="J354" s="122">
        <f t="shared" si="178"/>
        <v>29.089686204512905</v>
      </c>
      <c r="K354" s="122">
        <f t="shared" si="178"/>
        <v>34.715343204256939</v>
      </c>
      <c r="L354" s="122">
        <f t="shared" si="178"/>
        <v>0</v>
      </c>
      <c r="M354" s="122">
        <f t="shared" si="178"/>
        <v>39.804109306657743</v>
      </c>
      <c r="N354" s="122">
        <f t="shared" si="178"/>
        <v>65.655745663908633</v>
      </c>
      <c r="O354" s="122">
        <f t="shared" si="178"/>
        <v>60.915302767881776</v>
      </c>
      <c r="P354" s="122">
        <f t="shared" si="178"/>
        <v>46.857943689244841</v>
      </c>
      <c r="Q354" s="122">
        <f t="shared" si="178"/>
        <v>75.39011422177451</v>
      </c>
      <c r="R354" s="122">
        <f t="shared" si="178"/>
        <v>75.012702715286466</v>
      </c>
      <c r="S354" s="122">
        <f t="shared" si="178"/>
        <v>76.00954343677941</v>
      </c>
      <c r="T354" s="122">
        <f t="shared" si="178"/>
        <v>83.809183522645498</v>
      </c>
      <c r="U354" s="122">
        <f t="shared" si="178"/>
        <v>83.131460362074648</v>
      </c>
      <c r="V354" s="122">
        <f t="shared" si="178"/>
        <v>86.956066257216918</v>
      </c>
      <c r="W354" s="122">
        <f t="shared" si="178"/>
        <v>72.188526995566519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6.2996272226973939</v>
      </c>
      <c r="D355" s="98">
        <f>RES_hhdet_in_fech!D147</f>
        <v>9.5456204468236958</v>
      </c>
      <c r="E355" s="98">
        <f>RES_hhdet_in_fech!E147</f>
        <v>13.688970312720647</v>
      </c>
      <c r="F355" s="98">
        <f>RES_hhdet_in_fech!F147</f>
        <v>14.77579953935823</v>
      </c>
      <c r="G355" s="98">
        <f>RES_hhdet_in_fech!G147</f>
        <v>18.996001604658275</v>
      </c>
      <c r="H355" s="98">
        <f>RES_hhdet_in_fech!H147</f>
        <v>25.158486397906799</v>
      </c>
      <c r="I355" s="98">
        <f>RES_hhdet_in_fech!I147</f>
        <v>35.097055890269651</v>
      </c>
      <c r="J355" s="98">
        <f>RES_hhdet_in_fech!J147</f>
        <v>29.089686204512905</v>
      </c>
      <c r="K355" s="98">
        <f>RES_hhdet_in_fech!K147</f>
        <v>34.715343204256939</v>
      </c>
      <c r="L355" s="98">
        <f>RES_hhdet_in_fech!L147</f>
        <v>0</v>
      </c>
      <c r="M355" s="98">
        <f>RES_hhdet_in_fech!M147</f>
        <v>39.804109306657743</v>
      </c>
      <c r="N355" s="98">
        <f>RES_hhdet_in_fech!N147</f>
        <v>65.655745663908633</v>
      </c>
      <c r="O355" s="98">
        <f>RES_hhdet_in_fech!O147</f>
        <v>60.915302767881776</v>
      </c>
      <c r="P355" s="98">
        <f>RES_hhdet_in_fech!P147</f>
        <v>46.857943689244841</v>
      </c>
      <c r="Q355" s="98">
        <f>RES_hhdet_in_fech!Q147</f>
        <v>75.39011422177451</v>
      </c>
      <c r="R355" s="98">
        <f>RES_hhdet_in_fech!R147</f>
        <v>75.012702715286466</v>
      </c>
      <c r="S355" s="98">
        <f>RES_hhdet_in_fech!S147</f>
        <v>76.00954343677941</v>
      </c>
      <c r="T355" s="98">
        <f>RES_hhdet_in_fech!T147</f>
        <v>83.809183522645498</v>
      </c>
      <c r="U355" s="98">
        <f>RES_hhdet_in_fech!U147</f>
        <v>83.131460362074648</v>
      </c>
      <c r="V355" s="98">
        <f>RES_hhdet_in_fech!V147</f>
        <v>86.956066257216918</v>
      </c>
      <c r="W355" s="98">
        <f>RES_hhdet_in_fech!W147</f>
        <v>72.188526995566519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1143.3358895648985</v>
      </c>
      <c r="D356" s="122">
        <v>1116.1992521948375</v>
      </c>
      <c r="E356" s="122">
        <v>1134.2966063309589</v>
      </c>
      <c r="F356" s="122">
        <v>1095.6282681409164</v>
      </c>
      <c r="G356" s="122">
        <v>1090.8757715257852</v>
      </c>
      <c r="H356" s="122">
        <v>1105.5153657968976</v>
      </c>
      <c r="I356" s="122">
        <v>1190.3320527985497</v>
      </c>
      <c r="J356" s="122">
        <v>1087.2355958947628</v>
      </c>
      <c r="K356" s="122">
        <v>863.59228883875585</v>
      </c>
      <c r="L356" s="122">
        <v>0</v>
      </c>
      <c r="M356" s="122">
        <v>836.58530032757108</v>
      </c>
      <c r="N356" s="122">
        <v>923.22491382734563</v>
      </c>
      <c r="O356" s="122">
        <v>1103.5480295354043</v>
      </c>
      <c r="P356" s="122">
        <v>1108.2304806532554</v>
      </c>
      <c r="Q356" s="122">
        <v>1227.978930297299</v>
      </c>
      <c r="R356" s="122">
        <v>1233.5592684519347</v>
      </c>
      <c r="S356" s="122">
        <v>1187.9274648180217</v>
      </c>
      <c r="T356" s="122">
        <v>1352.8849085127185</v>
      </c>
      <c r="U356" s="122">
        <v>1805.9776612019477</v>
      </c>
      <c r="V356" s="122">
        <v>1558.6746709109834</v>
      </c>
      <c r="W356" s="122">
        <v>1945.6001433650106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1275.050406424504</v>
      </c>
      <c r="D357" s="98">
        <v>1258.6808920581004</v>
      </c>
      <c r="E357" s="98">
        <v>1221.5268038444469</v>
      </c>
      <c r="F357" s="98">
        <v>1201.8445116335167</v>
      </c>
      <c r="G357" s="98">
        <v>1205.1490514966279</v>
      </c>
      <c r="H357" s="98">
        <v>1209.0033233468089</v>
      </c>
      <c r="I357" s="98">
        <v>1214.2211183432773</v>
      </c>
      <c r="J357" s="98">
        <v>1155.5053377949628</v>
      </c>
      <c r="K357" s="98">
        <v>1138.4088989336367</v>
      </c>
      <c r="L357" s="98">
        <v>0</v>
      </c>
      <c r="M357" s="98">
        <v>1047.5589268463496</v>
      </c>
      <c r="N357" s="98">
        <v>994.56865278618284</v>
      </c>
      <c r="O357" s="98">
        <v>963.59684551369457</v>
      </c>
      <c r="P357" s="98">
        <v>993.6781291797738</v>
      </c>
      <c r="Q357" s="98">
        <v>989.85971569993524</v>
      </c>
      <c r="R357" s="98">
        <v>1005.3414263373244</v>
      </c>
      <c r="S357" s="98">
        <v>1163.0679165546483</v>
      </c>
      <c r="T357" s="98">
        <v>1495.6950949911716</v>
      </c>
      <c r="U357" s="98">
        <v>1189.7859443685015</v>
      </c>
      <c r="V357" s="98">
        <v>1551.7511109234497</v>
      </c>
      <c r="W357" s="98">
        <v>1787.0833176069225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1362.6963272936016</v>
      </c>
      <c r="U358" s="98">
        <v>0</v>
      </c>
      <c r="V358" s="98">
        <v>1451.792227419882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477.85929697412172</v>
      </c>
      <c r="U359" s="101">
        <v>0</v>
      </c>
      <c r="V359" s="101">
        <v>472.55710515089129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884.83703031947971</v>
      </c>
      <c r="U360" s="104">
        <v>0</v>
      </c>
      <c r="V360" s="104">
        <v>979.23512226899084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1055.9253465580694</v>
      </c>
      <c r="D361" s="101">
        <v>1079.2941717056644</v>
      </c>
      <c r="E361" s="101">
        <v>1114.5357201628549</v>
      </c>
      <c r="F361" s="101">
        <v>1077.8156061887412</v>
      </c>
      <c r="G361" s="101">
        <v>1075.5542144347226</v>
      </c>
      <c r="H361" s="101">
        <v>1090.7711137803781</v>
      </c>
      <c r="I361" s="101">
        <v>1187.1812168154324</v>
      </c>
      <c r="J361" s="101">
        <v>1081.4254050947459</v>
      </c>
      <c r="K361" s="101">
        <v>850.65974248134967</v>
      </c>
      <c r="L361" s="101">
        <v>0</v>
      </c>
      <c r="M361" s="101">
        <v>837.59199349888274</v>
      </c>
      <c r="N361" s="101">
        <v>922.28298830760559</v>
      </c>
      <c r="O361" s="101">
        <v>1114.7124007240677</v>
      </c>
      <c r="P361" s="101">
        <v>1109.3428644021383</v>
      </c>
      <c r="Q361" s="101">
        <v>1242.045331367869</v>
      </c>
      <c r="R361" s="101">
        <v>1265.0581880005589</v>
      </c>
      <c r="S361" s="101">
        <v>1302.6067637546059</v>
      </c>
      <c r="T361" s="101">
        <v>1548.9404583668015</v>
      </c>
      <c r="U361" s="101">
        <v>1841.8472345576722</v>
      </c>
      <c r="V361" s="101">
        <v>1634.0594149649846</v>
      </c>
      <c r="W361" s="101">
        <v>1972.6794270695277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603.31342006423506</v>
      </c>
      <c r="N362" s="104">
        <v>674.97571956088655</v>
      </c>
      <c r="O362" s="104">
        <v>838.85241259710619</v>
      </c>
      <c r="P362" s="104">
        <v>0</v>
      </c>
      <c r="Q362" s="104">
        <v>942.36458995501141</v>
      </c>
      <c r="R362" s="104">
        <v>969.47693080800491</v>
      </c>
      <c r="S362" s="104">
        <v>999.379186093974</v>
      </c>
      <c r="T362" s="104">
        <v>1219.9789838317017</v>
      </c>
      <c r="U362" s="104">
        <v>1444.7550640797097</v>
      </c>
      <c r="V362" s="104">
        <v>1291.4627034465129</v>
      </c>
      <c r="W362" s="104">
        <v>1563.1695059400549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262.85679958936913</v>
      </c>
      <c r="N363" s="98">
        <v>304.23047448278504</v>
      </c>
      <c r="O363" s="98">
        <v>404.18887832180326</v>
      </c>
      <c r="P363" s="98">
        <v>0</v>
      </c>
      <c r="Q363" s="98">
        <v>405.46360254258889</v>
      </c>
      <c r="R363" s="98">
        <v>414.84535325248595</v>
      </c>
      <c r="S363" s="98">
        <v>391.09827380231377</v>
      </c>
      <c r="T363" s="98">
        <v>493.64507040686743</v>
      </c>
      <c r="U363" s="98">
        <v>547.94649403468793</v>
      </c>
      <c r="V363" s="98">
        <v>489.63363385222613</v>
      </c>
      <c r="W363" s="98">
        <v>584.55656935585955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340.45662047486599</v>
      </c>
      <c r="N364" s="98">
        <v>370.74524507810139</v>
      </c>
      <c r="O364" s="98">
        <v>434.66353427530305</v>
      </c>
      <c r="P364" s="98">
        <v>0</v>
      </c>
      <c r="Q364" s="98">
        <v>536.90098741242241</v>
      </c>
      <c r="R364" s="98">
        <v>554.6315775555189</v>
      </c>
      <c r="S364" s="98">
        <v>608.28091229166034</v>
      </c>
      <c r="T364" s="98">
        <v>726.33391342483412</v>
      </c>
      <c r="U364" s="98">
        <v>896.80857004502161</v>
      </c>
      <c r="V364" s="98">
        <v>801.82906959428658</v>
      </c>
      <c r="W364" s="98">
        <v>978.6129365841955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295.67122497732032</v>
      </c>
      <c r="D365" s="122">
        <v>264.81593013692276</v>
      </c>
      <c r="E365" s="122">
        <v>289.85253217669691</v>
      </c>
      <c r="F365" s="122">
        <v>307.42627554899877</v>
      </c>
      <c r="G365" s="122">
        <v>302.20932350360721</v>
      </c>
      <c r="H365" s="122">
        <v>271.75837711795447</v>
      </c>
      <c r="I365" s="122">
        <v>303.48013946427682</v>
      </c>
      <c r="J365" s="122">
        <v>259.2342035692426</v>
      </c>
      <c r="K365" s="122">
        <v>237.92999316850126</v>
      </c>
      <c r="L365" s="122">
        <v>0</v>
      </c>
      <c r="M365" s="122">
        <v>237.52113277950798</v>
      </c>
      <c r="N365" s="122">
        <v>244.92982641319301</v>
      </c>
      <c r="O365" s="122">
        <v>237.82082423989937</v>
      </c>
      <c r="P365" s="122">
        <v>273.9834606083582</v>
      </c>
      <c r="Q365" s="122">
        <v>289.20880419552174</v>
      </c>
      <c r="R365" s="122">
        <v>293.58079687085001</v>
      </c>
      <c r="S365" s="122">
        <v>346.40358937175392</v>
      </c>
      <c r="T365" s="122">
        <v>333.72793787816732</v>
      </c>
      <c r="U365" s="122">
        <v>351.08249117440579</v>
      </c>
      <c r="V365" s="122">
        <v>365.542217254158</v>
      </c>
      <c r="W365" s="122">
        <v>436.30106981817306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391.18669278445759</v>
      </c>
      <c r="D366" s="98">
        <v>350.960327834064</v>
      </c>
      <c r="E366" s="98">
        <v>341.21306356835328</v>
      </c>
      <c r="F366" s="98">
        <v>367.04430476857311</v>
      </c>
      <c r="G366" s="98">
        <v>387.05890129574823</v>
      </c>
      <c r="H366" s="98">
        <v>354.26191576853591</v>
      </c>
      <c r="I366" s="98">
        <v>359.95029368085289</v>
      </c>
      <c r="J366" s="98">
        <v>342.75478055537326</v>
      </c>
      <c r="K366" s="98">
        <v>319.79270738600599</v>
      </c>
      <c r="L366" s="98">
        <v>0</v>
      </c>
      <c r="M366" s="98">
        <v>303.07116497642772</v>
      </c>
      <c r="N366" s="98">
        <v>310.95882227684888</v>
      </c>
      <c r="O366" s="98">
        <v>313.00626859214009</v>
      </c>
      <c r="P366" s="98">
        <v>347.80038206048806</v>
      </c>
      <c r="Q366" s="98">
        <v>377.78022701705135</v>
      </c>
      <c r="R366" s="98">
        <v>429.88427874150881</v>
      </c>
      <c r="S366" s="98">
        <v>482.23025300044145</v>
      </c>
      <c r="T366" s="98">
        <v>278.55568865075321</v>
      </c>
      <c r="U366" s="98">
        <v>568.9411935998304</v>
      </c>
      <c r="V366" s="98">
        <v>355.71106930308167</v>
      </c>
      <c r="W366" s="98">
        <v>719.18092320063624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287.75870101696574</v>
      </c>
      <c r="D367" s="33">
        <v>259.07297029044662</v>
      </c>
      <c r="E367" s="33">
        <v>287.88253919181147</v>
      </c>
      <c r="F367" s="33">
        <v>303.54181472166101</v>
      </c>
      <c r="G367" s="33">
        <v>295.68243290421174</v>
      </c>
      <c r="H367" s="33">
        <v>264.8129261601249</v>
      </c>
      <c r="I367" s="33">
        <v>298.81746618033935</v>
      </c>
      <c r="J367" s="33">
        <v>251.15156708671381</v>
      </c>
      <c r="K367" s="33">
        <v>233.05721256031643</v>
      </c>
      <c r="L367" s="33">
        <v>0</v>
      </c>
      <c r="M367" s="33">
        <v>234.54158586146613</v>
      </c>
      <c r="N367" s="33">
        <v>242.23610618392942</v>
      </c>
      <c r="O367" s="33">
        <v>234.93667424635572</v>
      </c>
      <c r="P367" s="33">
        <v>272.47422075041231</v>
      </c>
      <c r="Q367" s="33">
        <v>286.07563603032986</v>
      </c>
      <c r="R367" s="33">
        <v>290.08583579724336</v>
      </c>
      <c r="S367" s="33">
        <v>344.7518666685271</v>
      </c>
      <c r="T367" s="33">
        <v>333.83014025401326</v>
      </c>
      <c r="U367" s="33">
        <v>342.50430476640469</v>
      </c>
      <c r="V367" s="33">
        <v>365.83663965373449</v>
      </c>
      <c r="W367" s="33">
        <v>421.59165754430296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9335.2550611285496</v>
      </c>
      <c r="D369" s="117">
        <f t="shared" si="179"/>
        <v>9225.0249598122246</v>
      </c>
      <c r="E369" s="117">
        <f t="shared" si="179"/>
        <v>8883.1728886962446</v>
      </c>
      <c r="F369" s="117">
        <f t="shared" si="179"/>
        <v>7872.8173306298177</v>
      </c>
      <c r="G369" s="117">
        <f t="shared" si="179"/>
        <v>7484.2445739842497</v>
      </c>
      <c r="H369" s="117">
        <f t="shared" si="179"/>
        <v>6787.4528994056845</v>
      </c>
      <c r="I369" s="117">
        <f t="shared" si="179"/>
        <v>6090.9806368372883</v>
      </c>
      <c r="J369" s="117">
        <f t="shared" si="179"/>
        <v>6256.2336780586747</v>
      </c>
      <c r="K369" s="117">
        <f t="shared" si="179"/>
        <v>6323.5782471279381</v>
      </c>
      <c r="L369" s="117">
        <f t="shared" si="179"/>
        <v>0</v>
      </c>
      <c r="M369" s="117">
        <f t="shared" si="179"/>
        <v>6769.9897621056243</v>
      </c>
      <c r="N369" s="117">
        <f t="shared" si="179"/>
        <v>6707.6841896214964</v>
      </c>
      <c r="O369" s="117">
        <f t="shared" si="179"/>
        <v>7217.5474612210983</v>
      </c>
      <c r="P369" s="117">
        <f t="shared" si="179"/>
        <v>6640.7973293596624</v>
      </c>
      <c r="Q369" s="117">
        <f t="shared" si="179"/>
        <v>7999.3575483779514</v>
      </c>
      <c r="R369" s="117">
        <f t="shared" ref="R369:V369" si="180">R370+R372+R374+R383</f>
        <v>7196.064302900706</v>
      </c>
      <c r="S369" s="117">
        <f t="shared" si="180"/>
        <v>7458.8647965714536</v>
      </c>
      <c r="T369" s="117">
        <f t="shared" si="180"/>
        <v>7120.9142502154318</v>
      </c>
      <c r="U369" s="117">
        <f t="shared" si="180"/>
        <v>6838.4645481820371</v>
      </c>
      <c r="V369" s="117">
        <f t="shared" si="180"/>
        <v>7045.9707526594493</v>
      </c>
      <c r="W369" s="117">
        <f t="shared" ref="W369" si="181">W370+W372+W374+W383</f>
        <v>7590.5663640955781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8484.4267207959001</v>
      </c>
      <c r="D370" s="122">
        <f t="shared" si="182"/>
        <v>8386.1186340618824</v>
      </c>
      <c r="E370" s="122">
        <f t="shared" si="182"/>
        <v>7998.512633918348</v>
      </c>
      <c r="F370" s="122">
        <f t="shared" si="182"/>
        <v>6989.4304528736111</v>
      </c>
      <c r="G370" s="122">
        <f t="shared" si="182"/>
        <v>6592.494977448172</v>
      </c>
      <c r="H370" s="122">
        <f t="shared" si="182"/>
        <v>5890.7391395895193</v>
      </c>
      <c r="I370" s="122">
        <f t="shared" si="182"/>
        <v>5089.5461834045582</v>
      </c>
      <c r="J370" s="122">
        <f t="shared" si="182"/>
        <v>5356.7400606252559</v>
      </c>
      <c r="K370" s="122">
        <f t="shared" si="182"/>
        <v>5546.0048325867701</v>
      </c>
      <c r="L370" s="122">
        <f t="shared" si="182"/>
        <v>0</v>
      </c>
      <c r="M370" s="122">
        <f t="shared" si="182"/>
        <v>5972.0850091015718</v>
      </c>
      <c r="N370" s="122">
        <f t="shared" si="182"/>
        <v>5764.083949813541</v>
      </c>
      <c r="O370" s="122">
        <f t="shared" si="182"/>
        <v>6159.607022103286</v>
      </c>
      <c r="P370" s="122">
        <f t="shared" si="182"/>
        <v>5572.4704607896174</v>
      </c>
      <c r="Q370" s="122">
        <f t="shared" si="182"/>
        <v>6711.7673890477372</v>
      </c>
      <c r="R370" s="122">
        <f t="shared" si="182"/>
        <v>5867.3382029320774</v>
      </c>
      <c r="S370" s="122">
        <f t="shared" si="182"/>
        <v>6029.9258655713465</v>
      </c>
      <c r="T370" s="122">
        <f t="shared" si="182"/>
        <v>5459.8361639823897</v>
      </c>
      <c r="U370" s="122">
        <f t="shared" si="182"/>
        <v>4978.6511730053708</v>
      </c>
      <c r="V370" s="122">
        <f t="shared" si="182"/>
        <v>5243.7436966162722</v>
      </c>
      <c r="W370" s="122">
        <f t="shared" si="182"/>
        <v>5539.0836151156045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8484.4267207959001</v>
      </c>
      <c r="D371" s="98">
        <v>8386.1186340618824</v>
      </c>
      <c r="E371" s="98">
        <v>7998.512633918348</v>
      </c>
      <c r="F371" s="98">
        <v>6989.4304528736111</v>
      </c>
      <c r="G371" s="98">
        <v>6592.494977448172</v>
      </c>
      <c r="H371" s="98">
        <v>5890.7391395895193</v>
      </c>
      <c r="I371" s="98">
        <v>5089.5461834045582</v>
      </c>
      <c r="J371" s="98">
        <v>5356.7400606252559</v>
      </c>
      <c r="K371" s="98">
        <v>5546.0048325867701</v>
      </c>
      <c r="L371" s="98">
        <v>0</v>
      </c>
      <c r="M371" s="98">
        <v>5972.0850091015718</v>
      </c>
      <c r="N371" s="98">
        <v>5764.083949813541</v>
      </c>
      <c r="O371" s="98">
        <v>6159.607022103286</v>
      </c>
      <c r="P371" s="98">
        <v>5572.4704607896174</v>
      </c>
      <c r="Q371" s="98">
        <v>6711.7673890477372</v>
      </c>
      <c r="R371" s="98">
        <v>5867.3382029320774</v>
      </c>
      <c r="S371" s="98">
        <v>6029.9258655713465</v>
      </c>
      <c r="T371" s="98">
        <v>5459.8361639823897</v>
      </c>
      <c r="U371" s="98">
        <v>4978.6511730053708</v>
      </c>
      <c r="V371" s="98">
        <v>5243.7436966162722</v>
      </c>
      <c r="W371" s="98">
        <v>5539.0836151156045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13.839048492044483</v>
      </c>
      <c r="D372" s="122">
        <f t="shared" si="183"/>
        <v>21.639679489992048</v>
      </c>
      <c r="E372" s="122">
        <f t="shared" si="183"/>
        <v>32.003249771242707</v>
      </c>
      <c r="F372" s="122">
        <f t="shared" si="183"/>
        <v>35.59302725890047</v>
      </c>
      <c r="G372" s="122">
        <f t="shared" si="183"/>
        <v>47.120248486375587</v>
      </c>
      <c r="H372" s="122">
        <f t="shared" si="183"/>
        <v>64.224443720361435</v>
      </c>
      <c r="I372" s="122">
        <f t="shared" si="183"/>
        <v>92.157659453964627</v>
      </c>
      <c r="J372" s="122">
        <f t="shared" si="183"/>
        <v>78.545995040279308</v>
      </c>
      <c r="K372" s="122">
        <f t="shared" si="183"/>
        <v>96.380500695866616</v>
      </c>
      <c r="L372" s="122">
        <f t="shared" si="183"/>
        <v>0</v>
      </c>
      <c r="M372" s="122">
        <f t="shared" si="183"/>
        <v>117.33366388494755</v>
      </c>
      <c r="N372" s="122">
        <f t="shared" si="183"/>
        <v>200.94776609684538</v>
      </c>
      <c r="O372" s="122">
        <f t="shared" si="183"/>
        <v>194.64813801540194</v>
      </c>
      <c r="P372" s="122">
        <f t="shared" si="183"/>
        <v>156.57754715823651</v>
      </c>
      <c r="Q372" s="122">
        <f t="shared" si="183"/>
        <v>261.38757378471081</v>
      </c>
      <c r="R372" s="122">
        <f t="shared" si="183"/>
        <v>265.98958336507025</v>
      </c>
      <c r="S372" s="122">
        <f t="shared" si="183"/>
        <v>274.29133003314359</v>
      </c>
      <c r="T372" s="122">
        <f t="shared" si="183"/>
        <v>306.82919169159965</v>
      </c>
      <c r="U372" s="122">
        <f t="shared" si="183"/>
        <v>308.31380420441525</v>
      </c>
      <c r="V372" s="122">
        <f t="shared" si="183"/>
        <v>326.72789619383315</v>
      </c>
      <c r="W372" s="122">
        <f t="shared" si="183"/>
        <v>274.67808135968875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13.839048492044483</v>
      </c>
      <c r="D373" s="98">
        <f>RES_hhdet_in_tesh!D147</f>
        <v>21.639679489992048</v>
      </c>
      <c r="E373" s="98">
        <f>RES_hhdet_in_tesh!E147</f>
        <v>32.003249771242707</v>
      </c>
      <c r="F373" s="98">
        <f>RES_hhdet_in_tesh!F147</f>
        <v>35.59302725890047</v>
      </c>
      <c r="G373" s="98">
        <f>RES_hhdet_in_tesh!G147</f>
        <v>47.120248486375587</v>
      </c>
      <c r="H373" s="98">
        <f>RES_hhdet_in_tesh!H147</f>
        <v>64.224443720361435</v>
      </c>
      <c r="I373" s="98">
        <f>RES_hhdet_in_tesh!I147</f>
        <v>92.157659453964627</v>
      </c>
      <c r="J373" s="98">
        <f>RES_hhdet_in_tesh!J147</f>
        <v>78.545995040279308</v>
      </c>
      <c r="K373" s="98">
        <f>RES_hhdet_in_tesh!K147</f>
        <v>96.380500695866616</v>
      </c>
      <c r="L373" s="98">
        <f>RES_hhdet_in_tesh!L147</f>
        <v>0</v>
      </c>
      <c r="M373" s="98">
        <f>RES_hhdet_in_tesh!M147</f>
        <v>117.33366388494755</v>
      </c>
      <c r="N373" s="98">
        <f>RES_hhdet_in_tesh!N147</f>
        <v>200.94776609684538</v>
      </c>
      <c r="O373" s="98">
        <f>RES_hhdet_in_tesh!O147</f>
        <v>194.64813801540194</v>
      </c>
      <c r="P373" s="98">
        <f>RES_hhdet_in_tesh!P147</f>
        <v>156.57754715823651</v>
      </c>
      <c r="Q373" s="98">
        <f>RES_hhdet_in_tesh!Q147</f>
        <v>261.38757378471081</v>
      </c>
      <c r="R373" s="98">
        <f>RES_hhdet_in_tesh!R147</f>
        <v>265.98958336507025</v>
      </c>
      <c r="S373" s="98">
        <f>RES_hhdet_in_tesh!S147</f>
        <v>274.29133003314359</v>
      </c>
      <c r="T373" s="98">
        <f>RES_hhdet_in_tesh!T147</f>
        <v>306.82919169159965</v>
      </c>
      <c r="U373" s="98">
        <f>RES_hhdet_in_tesh!U147</f>
        <v>308.31380420441525</v>
      </c>
      <c r="V373" s="98">
        <f>RES_hhdet_in_tesh!V147</f>
        <v>326.72789619383315</v>
      </c>
      <c r="W373" s="98">
        <f>RES_hhdet_in_tesh!W147</f>
        <v>274.67808135968875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619.70310133468945</v>
      </c>
      <c r="D374" s="122">
        <v>621.53065177102428</v>
      </c>
      <c r="E374" s="122">
        <v>636.16777626965597</v>
      </c>
      <c r="F374" s="122">
        <v>619.25409846234288</v>
      </c>
      <c r="G374" s="122">
        <v>620.47428646383764</v>
      </c>
      <c r="H374" s="122">
        <v>630.98161099774461</v>
      </c>
      <c r="I374" s="122">
        <v>683.26637410491139</v>
      </c>
      <c r="J374" s="122">
        <v>628.63978861546332</v>
      </c>
      <c r="K374" s="122">
        <v>502.64323744212277</v>
      </c>
      <c r="L374" s="122">
        <v>0</v>
      </c>
      <c r="M374" s="122">
        <v>500.51149373691999</v>
      </c>
      <c r="N374" s="122">
        <v>555.94120124860262</v>
      </c>
      <c r="O374" s="122">
        <v>680.90778801172894</v>
      </c>
      <c r="P374" s="122">
        <v>698.86649551361052</v>
      </c>
      <c r="Q374" s="122">
        <v>800.38686137630998</v>
      </c>
      <c r="R374" s="122">
        <v>830.04240497497676</v>
      </c>
      <c r="S374" s="122">
        <v>874.16903247931566</v>
      </c>
      <c r="T374" s="122">
        <v>1078.2135428634215</v>
      </c>
      <c r="U374" s="122">
        <v>1261.3660874932373</v>
      </c>
      <c r="V374" s="122">
        <v>1166.5044751290075</v>
      </c>
      <c r="W374" s="122">
        <v>1410.2640660699349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648.24570161804468</v>
      </c>
      <c r="D375" s="98">
        <v>643.99070147039754</v>
      </c>
      <c r="E375" s="98">
        <v>629.58199124092016</v>
      </c>
      <c r="F375" s="98">
        <v>624.05194803676693</v>
      </c>
      <c r="G375" s="98">
        <v>630.98855202530206</v>
      </c>
      <c r="H375" s="98">
        <v>638.77751714994054</v>
      </c>
      <c r="I375" s="98">
        <v>647.99159925487334</v>
      </c>
      <c r="J375" s="98">
        <v>623.92079529610965</v>
      </c>
      <c r="K375" s="98">
        <v>623.35845507099305</v>
      </c>
      <c r="L375" s="98">
        <v>0</v>
      </c>
      <c r="M375" s="98">
        <v>602.99900427603552</v>
      </c>
      <c r="N375" s="98">
        <v>604.02392976548265</v>
      </c>
      <c r="O375" s="98">
        <v>630.16662211858898</v>
      </c>
      <c r="P375" s="98">
        <v>706.32152838876516</v>
      </c>
      <c r="Q375" s="98">
        <v>754.69371624120504</v>
      </c>
      <c r="R375" s="98">
        <v>801.51364299500244</v>
      </c>
      <c r="S375" s="98">
        <v>966.29874959390213</v>
      </c>
      <c r="T375" s="98">
        <v>1288.1167747545376</v>
      </c>
      <c r="U375" s="98">
        <v>1054.8014417144927</v>
      </c>
      <c r="V375" s="98">
        <v>1404.19862577868</v>
      </c>
      <c r="W375" s="98">
        <v>1632.5916957863342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1296.3771754106219</v>
      </c>
      <c r="U376" s="98">
        <v>0</v>
      </c>
      <c r="V376" s="98">
        <v>1406.8578466760928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411.54014509114222</v>
      </c>
      <c r="U377" s="101">
        <v>0</v>
      </c>
      <c r="V377" s="101">
        <v>427.62272440710194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884.83703031947971</v>
      </c>
      <c r="U378" s="104">
        <v>0</v>
      </c>
      <c r="V378" s="104">
        <v>979.23512226899084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600.76119387391714</v>
      </c>
      <c r="D379" s="101">
        <v>615.71313070135079</v>
      </c>
      <c r="E379" s="101">
        <v>637.65970168069646</v>
      </c>
      <c r="F379" s="101">
        <v>618.44949014861959</v>
      </c>
      <c r="G379" s="101">
        <v>619.06455253380898</v>
      </c>
      <c r="H379" s="101">
        <v>629.87090393842652</v>
      </c>
      <c r="I379" s="101">
        <v>687.91892234652323</v>
      </c>
      <c r="J379" s="101">
        <v>629.0414050681743</v>
      </c>
      <c r="K379" s="101">
        <v>496.96252131841129</v>
      </c>
      <c r="L379" s="101">
        <v>0</v>
      </c>
      <c r="M379" s="101">
        <v>496.08191168394927</v>
      </c>
      <c r="N379" s="101">
        <v>553.98357814351016</v>
      </c>
      <c r="O379" s="101">
        <v>683.74095116353271</v>
      </c>
      <c r="P379" s="101">
        <v>698.79410191093859</v>
      </c>
      <c r="Q379" s="101">
        <v>802.5417077726604</v>
      </c>
      <c r="R379" s="101">
        <v>832.12804499418473</v>
      </c>
      <c r="S379" s="101">
        <v>871.83079879808224</v>
      </c>
      <c r="T379" s="101">
        <v>1053.99096655939</v>
      </c>
      <c r="U379" s="101">
        <v>1272.6149202500947</v>
      </c>
      <c r="V379" s="101">
        <v>1144.2695750822018</v>
      </c>
      <c r="W379" s="101">
        <v>1395.8605079465572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496.13922567110683</v>
      </c>
      <c r="N380" s="104">
        <v>553.48599707173901</v>
      </c>
      <c r="O380" s="104">
        <v>682.58442215091964</v>
      </c>
      <c r="P380" s="104">
        <v>0</v>
      </c>
      <c r="Q380" s="104">
        <v>798.88937367028859</v>
      </c>
      <c r="R380" s="104">
        <v>827.50792115083868</v>
      </c>
      <c r="S380" s="104">
        <v>870.04181354386424</v>
      </c>
      <c r="T380" s="104">
        <v>1062.2393009334107</v>
      </c>
      <c r="U380" s="104">
        <v>1275.4093957398513</v>
      </c>
      <c r="V380" s="104">
        <v>1144.7008556645912</v>
      </c>
      <c r="W380" s="104">
        <v>1392.2429560530447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155.68260519624093</v>
      </c>
      <c r="N381" s="98">
        <v>182.74075199363759</v>
      </c>
      <c r="O381" s="98">
        <v>247.92088787561673</v>
      </c>
      <c r="P381" s="98">
        <v>0</v>
      </c>
      <c r="Q381" s="98">
        <v>261.98838625786601</v>
      </c>
      <c r="R381" s="98">
        <v>272.87634359531972</v>
      </c>
      <c r="S381" s="98">
        <v>261.76090125220389</v>
      </c>
      <c r="T381" s="98">
        <v>335.90538750857644</v>
      </c>
      <c r="U381" s="98">
        <v>378.60082569482967</v>
      </c>
      <c r="V381" s="98">
        <v>342.87178607030449</v>
      </c>
      <c r="W381" s="98">
        <v>413.63001946884918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340.45662047486599</v>
      </c>
      <c r="N382" s="98">
        <v>370.74524507810139</v>
      </c>
      <c r="O382" s="98">
        <v>434.66353427530305</v>
      </c>
      <c r="P382" s="98">
        <v>0</v>
      </c>
      <c r="Q382" s="98">
        <v>536.90098741242241</v>
      </c>
      <c r="R382" s="98">
        <v>554.6315775555189</v>
      </c>
      <c r="S382" s="98">
        <v>608.28091229166034</v>
      </c>
      <c r="T382" s="98">
        <v>726.33391342483412</v>
      </c>
      <c r="U382" s="98">
        <v>896.80857004502161</v>
      </c>
      <c r="V382" s="98">
        <v>801.82906959428658</v>
      </c>
      <c r="W382" s="98">
        <v>978.6129365841955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217.28619050591647</v>
      </c>
      <c r="D383" s="122">
        <v>195.73599448932461</v>
      </c>
      <c r="E383" s="122">
        <v>216.4892287369976</v>
      </c>
      <c r="F383" s="122">
        <v>228.53975203496293</v>
      </c>
      <c r="G383" s="122">
        <v>224.15506158586467</v>
      </c>
      <c r="H383" s="122">
        <v>201.50770509805858</v>
      </c>
      <c r="I383" s="122">
        <v>226.01041987385355</v>
      </c>
      <c r="J383" s="122">
        <v>192.30783377767634</v>
      </c>
      <c r="K383" s="122">
        <v>178.54967640317847</v>
      </c>
      <c r="L383" s="122">
        <v>0</v>
      </c>
      <c r="M383" s="122">
        <v>180.0595953821844</v>
      </c>
      <c r="N383" s="122">
        <v>186.71127246250734</v>
      </c>
      <c r="O383" s="122">
        <v>182.38451309068139</v>
      </c>
      <c r="P383" s="122">
        <v>212.88282589819755</v>
      </c>
      <c r="Q383" s="122">
        <v>225.81572416919369</v>
      </c>
      <c r="R383" s="122">
        <v>232.69411162858179</v>
      </c>
      <c r="S383" s="122">
        <v>280.47856848764809</v>
      </c>
      <c r="T383" s="122">
        <v>276.03535167802175</v>
      </c>
      <c r="U383" s="122">
        <v>290.13348347901314</v>
      </c>
      <c r="V383" s="122">
        <v>308.99468472033607</v>
      </c>
      <c r="W383" s="122">
        <v>366.54060155034921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230.60720792213516</v>
      </c>
      <c r="D384" s="98">
        <v>207.06223797133035</v>
      </c>
      <c r="E384" s="98">
        <v>201.47321767269548</v>
      </c>
      <c r="F384" s="98">
        <v>216.89922415291349</v>
      </c>
      <c r="G384" s="98">
        <v>228.90724606386951</v>
      </c>
      <c r="H384" s="98">
        <v>209.67446567029239</v>
      </c>
      <c r="I384" s="98">
        <v>213.20475245669445</v>
      </c>
      <c r="J384" s="98">
        <v>203.17108120770803</v>
      </c>
      <c r="K384" s="98">
        <v>189.69608922639659</v>
      </c>
      <c r="L384" s="98">
        <v>0</v>
      </c>
      <c r="M384" s="98">
        <v>179.96694251673603</v>
      </c>
      <c r="N384" s="98">
        <v>184.65071890993735</v>
      </c>
      <c r="O384" s="98">
        <v>185.86651472264282</v>
      </c>
      <c r="P384" s="98">
        <v>206.52763640660771</v>
      </c>
      <c r="Q384" s="98">
        <v>224.32999327014539</v>
      </c>
      <c r="R384" s="98">
        <v>255.86504231273042</v>
      </c>
      <c r="S384" s="98">
        <v>288.1127281774763</v>
      </c>
      <c r="T384" s="98">
        <v>167.16121362204152</v>
      </c>
      <c r="U384" s="98">
        <v>342.97771160346866</v>
      </c>
      <c r="V384" s="98">
        <v>215.34098026079459</v>
      </c>
      <c r="W384" s="98">
        <v>437.07481604452778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216.18267427025336</v>
      </c>
      <c r="D385" s="33">
        <v>194.98091159052419</v>
      </c>
      <c r="E385" s="33">
        <v>217.06518532576536</v>
      </c>
      <c r="F385" s="33">
        <v>229.29820002727777</v>
      </c>
      <c r="G385" s="33">
        <v>223.78950893371044</v>
      </c>
      <c r="H385" s="33">
        <v>200.820197192743</v>
      </c>
      <c r="I385" s="33">
        <v>227.06776855967399</v>
      </c>
      <c r="J385" s="33">
        <v>191.25655176831839</v>
      </c>
      <c r="K385" s="33">
        <v>177.88619944941547</v>
      </c>
      <c r="L385" s="33">
        <v>0</v>
      </c>
      <c r="M385" s="33">
        <v>180.06380687606841</v>
      </c>
      <c r="N385" s="33">
        <v>186.79533484624403</v>
      </c>
      <c r="O385" s="33">
        <v>182.25094182471543</v>
      </c>
      <c r="P385" s="33">
        <v>213.01276230162406</v>
      </c>
      <c r="Q385" s="33">
        <v>225.86828112951619</v>
      </c>
      <c r="R385" s="33">
        <v>232.0999852007831</v>
      </c>
      <c r="S385" s="33">
        <v>280.38573314484512</v>
      </c>
      <c r="T385" s="33">
        <v>276.23703269942831</v>
      </c>
      <c r="U385" s="33">
        <v>288.05274199661272</v>
      </c>
      <c r="V385" s="33">
        <v>311.79941805701509</v>
      </c>
      <c r="W385" s="33">
        <v>362.8729071988335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122.33781662004557</v>
      </c>
      <c r="D387" s="117">
        <f t="shared" si="184"/>
        <v>63.805244055865607</v>
      </c>
      <c r="E387" s="117">
        <f t="shared" si="184"/>
        <v>54.113143658506445</v>
      </c>
      <c r="F387" s="117">
        <f t="shared" si="184"/>
        <v>44.309263293676686</v>
      </c>
      <c r="G387" s="117">
        <f t="shared" si="184"/>
        <v>38.646217513188859</v>
      </c>
      <c r="H387" s="117">
        <f t="shared" si="184"/>
        <v>40.497453753658355</v>
      </c>
      <c r="I387" s="117">
        <f t="shared" si="184"/>
        <v>38.376743478832154</v>
      </c>
      <c r="J387" s="117">
        <f t="shared" si="184"/>
        <v>27.457042390457428</v>
      </c>
      <c r="K387" s="117">
        <f t="shared" si="184"/>
        <v>15.703645157034671</v>
      </c>
      <c r="L387" s="117">
        <f t="shared" si="184"/>
        <v>0</v>
      </c>
      <c r="M387" s="117">
        <f t="shared" si="184"/>
        <v>12.846849438934344</v>
      </c>
      <c r="N387" s="117">
        <f t="shared" si="184"/>
        <v>11.624386683219935</v>
      </c>
      <c r="O387" s="117">
        <f t="shared" si="184"/>
        <v>14.147323568043603</v>
      </c>
      <c r="P387" s="117">
        <f t="shared" si="184"/>
        <v>3.7538332643680556</v>
      </c>
      <c r="Q387" s="117">
        <f t="shared" si="184"/>
        <v>12.892655249998054</v>
      </c>
      <c r="R387" s="117">
        <f t="shared" ref="R387:V387" si="185">R388+R390+R392+R401</f>
        <v>16.143714323380227</v>
      </c>
      <c r="S387" s="117">
        <f t="shared" si="185"/>
        <v>9.6749302579844478</v>
      </c>
      <c r="T387" s="117">
        <f t="shared" si="185"/>
        <v>27.854667206308928</v>
      </c>
      <c r="U387" s="117">
        <f t="shared" si="185"/>
        <v>18.872841610017478</v>
      </c>
      <c r="V387" s="117">
        <f t="shared" si="185"/>
        <v>32.323214030825497</v>
      </c>
      <c r="W387" s="117">
        <f t="shared" ref="W387" si="186">W388+W390+W392+W401</f>
        <v>33.012267984256553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115.539633189112</v>
      </c>
      <c r="D392" s="122">
        <v>58.822484801441483</v>
      </c>
      <c r="E392" s="122">
        <v>51.24997892689003</v>
      </c>
      <c r="F392" s="122">
        <v>39.209026489851503</v>
      </c>
      <c r="G392" s="122">
        <v>32.365910369021556</v>
      </c>
      <c r="H392" s="122">
        <v>34.248873720864566</v>
      </c>
      <c r="I392" s="122">
        <v>32.140330102451784</v>
      </c>
      <c r="J392" s="122">
        <v>20.587026865372845</v>
      </c>
      <c r="K392" s="122">
        <v>11.622515302551236</v>
      </c>
      <c r="L392" s="122">
        <v>0</v>
      </c>
      <c r="M392" s="122">
        <v>9.8535604895410689</v>
      </c>
      <c r="N392" s="122">
        <v>8.8556164644773254</v>
      </c>
      <c r="O392" s="122">
        <v>11.520561022467941</v>
      </c>
      <c r="P392" s="122">
        <v>2.1708572116960361</v>
      </c>
      <c r="Q392" s="122">
        <v>9.9606569763097781</v>
      </c>
      <c r="R392" s="122">
        <v>13.702401504407199</v>
      </c>
      <c r="S392" s="122">
        <v>8.3588298462313801</v>
      </c>
      <c r="T392" s="122">
        <v>27.737668666585222</v>
      </c>
      <c r="U392" s="122">
        <v>13.976772495824656</v>
      </c>
      <c r="V392" s="122">
        <v>29.973686205836337</v>
      </c>
      <c r="W392" s="122">
        <v>24.937164851980441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289.64045032339038</v>
      </c>
      <c r="D393" s="98">
        <v>285.92195143991813</v>
      </c>
      <c r="E393" s="98">
        <v>277.4820287613046</v>
      </c>
      <c r="F393" s="98">
        <v>273.01099926266971</v>
      </c>
      <c r="G393" s="98">
        <v>273.76165853797403</v>
      </c>
      <c r="H393" s="98">
        <v>274.63719493146118</v>
      </c>
      <c r="I393" s="98">
        <v>275.82246924285892</v>
      </c>
      <c r="J393" s="98">
        <v>262.48459253350376</v>
      </c>
      <c r="K393" s="98">
        <v>258.600965481765</v>
      </c>
      <c r="L393" s="98">
        <v>0</v>
      </c>
      <c r="M393" s="98">
        <v>237.9634858224168</v>
      </c>
      <c r="N393" s="98">
        <v>225.92621516690934</v>
      </c>
      <c r="O393" s="98">
        <v>218.89065942689089</v>
      </c>
      <c r="P393" s="98">
        <v>225.72392382447742</v>
      </c>
      <c r="Q393" s="98">
        <v>224.85653301839736</v>
      </c>
      <c r="R393" s="98">
        <v>228.37335840678665</v>
      </c>
      <c r="S393" s="98">
        <v>264.20250792455391</v>
      </c>
      <c r="T393" s="98">
        <v>339.76209777819463</v>
      </c>
      <c r="U393" s="98">
        <v>270.27177512274886</v>
      </c>
      <c r="V393" s="98">
        <v>352.4957823573709</v>
      </c>
      <c r="W393" s="98">
        <v>405.95384642758859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108.55051790064152</v>
      </c>
      <c r="U394" s="98">
        <v>0</v>
      </c>
      <c r="V394" s="98">
        <v>107.34607200607647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108.55051790064152</v>
      </c>
      <c r="U395" s="101">
        <v>0</v>
      </c>
      <c r="V395" s="101">
        <v>107.34607200607647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6.7981834309335714</v>
      </c>
      <c r="D401" s="122">
        <v>4.9827592544241259</v>
      </c>
      <c r="E401" s="122">
        <v>2.8631647316164117</v>
      </c>
      <c r="F401" s="122">
        <v>5.100236803825184</v>
      </c>
      <c r="G401" s="122">
        <v>6.2803071441673008</v>
      </c>
      <c r="H401" s="122">
        <v>6.2485800327937913</v>
      </c>
      <c r="I401" s="122">
        <v>6.2364133763803657</v>
      </c>
      <c r="J401" s="122">
        <v>6.8700155250845825</v>
      </c>
      <c r="K401" s="122">
        <v>4.0811298544834349</v>
      </c>
      <c r="L401" s="122">
        <v>0</v>
      </c>
      <c r="M401" s="122">
        <v>2.9932889493932753</v>
      </c>
      <c r="N401" s="122">
        <v>2.7687702187426093</v>
      </c>
      <c r="O401" s="122">
        <v>2.6267625455756631</v>
      </c>
      <c r="P401" s="122">
        <v>1.5829760526720196</v>
      </c>
      <c r="Q401" s="122">
        <v>2.9319982736882757</v>
      </c>
      <c r="R401" s="122">
        <v>2.4413128189730289</v>
      </c>
      <c r="S401" s="122">
        <v>1.3161004117530672</v>
      </c>
      <c r="T401" s="122">
        <v>0.11699853972370745</v>
      </c>
      <c r="U401" s="122">
        <v>4.8960691141928212</v>
      </c>
      <c r="V401" s="122">
        <v>2.3495278249891594</v>
      </c>
      <c r="W401" s="122">
        <v>8.0751031322761104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88.861969132917395</v>
      </c>
      <c r="D402" s="98">
        <v>79.724148070786015</v>
      </c>
      <c r="E402" s="98">
        <v>77.509959520187152</v>
      </c>
      <c r="F402" s="98">
        <v>83.377784271229089</v>
      </c>
      <c r="G402" s="98">
        <v>87.924300018342208</v>
      </c>
      <c r="H402" s="98">
        <v>80.474136785980647</v>
      </c>
      <c r="I402" s="98">
        <v>81.766308712542568</v>
      </c>
      <c r="J402" s="98">
        <v>77.860175950958606</v>
      </c>
      <c r="K402" s="98">
        <v>72.644111409805134</v>
      </c>
      <c r="L402" s="98">
        <v>0</v>
      </c>
      <c r="M402" s="98">
        <v>68.845645836045335</v>
      </c>
      <c r="N402" s="98">
        <v>70.637406068409007</v>
      </c>
      <c r="O402" s="98">
        <v>71.102503973390554</v>
      </c>
      <c r="P402" s="98">
        <v>79.006334788860499</v>
      </c>
      <c r="Q402" s="98">
        <v>85.816556369193393</v>
      </c>
      <c r="R402" s="98">
        <v>97.652512758921162</v>
      </c>
      <c r="S402" s="98">
        <v>109.54342427158029</v>
      </c>
      <c r="T402" s="98">
        <v>63.276710233905114</v>
      </c>
      <c r="U402" s="98">
        <v>129.24068153813749</v>
      </c>
      <c r="V402" s="98">
        <v>80.803326502888041</v>
      </c>
      <c r="W402" s="98">
        <v>163.36913851425655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87.4517961531906</v>
      </c>
      <c r="D405" s="118">
        <f t="shared" si="189"/>
        <v>80.89966229559225</v>
      </c>
      <c r="E405" s="118">
        <f t="shared" si="189"/>
        <v>74.107478883675483</v>
      </c>
      <c r="F405" s="118">
        <f t="shared" si="189"/>
        <v>63.250474278356442</v>
      </c>
      <c r="G405" s="118">
        <f t="shared" si="189"/>
        <v>57.665438435199512</v>
      </c>
      <c r="H405" s="118">
        <f t="shared" si="189"/>
        <v>50.848953788618999</v>
      </c>
      <c r="I405" s="118">
        <f t="shared" si="189"/>
        <v>45.746448159942503</v>
      </c>
      <c r="J405" s="118">
        <f t="shared" si="189"/>
        <v>43.770416469673691</v>
      </c>
      <c r="K405" s="118">
        <f t="shared" si="189"/>
        <v>40.414971399107394</v>
      </c>
      <c r="L405" s="118">
        <f t="shared" si="189"/>
        <v>0</v>
      </c>
      <c r="M405" s="118">
        <f t="shared" si="189"/>
        <v>39.060060596723133</v>
      </c>
      <c r="N405" s="118">
        <f t="shared" si="189"/>
        <v>37.969217776432487</v>
      </c>
      <c r="O405" s="118">
        <f t="shared" si="189"/>
        <v>39.976218647819138</v>
      </c>
      <c r="P405" s="118">
        <f t="shared" si="189"/>
        <v>36.742222381241255</v>
      </c>
      <c r="Q405" s="118">
        <f t="shared" si="189"/>
        <v>41.687473249618819</v>
      </c>
      <c r="R405" s="118">
        <f t="shared" ref="R405:V405" si="190">R406+R408+R410+R419</f>
        <v>38.439260132979896</v>
      </c>
      <c r="S405" s="118">
        <f t="shared" si="190"/>
        <v>38.837177138653345</v>
      </c>
      <c r="T405" s="118">
        <f t="shared" si="190"/>
        <v>38.564688188110985</v>
      </c>
      <c r="U405" s="118">
        <f t="shared" si="190"/>
        <v>42.121167074891027</v>
      </c>
      <c r="V405" s="118">
        <f t="shared" si="190"/>
        <v>40.309851196279688</v>
      </c>
      <c r="W405" s="118">
        <f t="shared" ref="W405" si="191">W406+W408+W410+W419</f>
        <v>46.135691871400468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70.963138028253567</v>
      </c>
      <c r="D406" s="123">
        <f t="shared" si="192"/>
        <v>65.046299734087611</v>
      </c>
      <c r="E406" s="123">
        <f t="shared" si="192"/>
        <v>57.725388310376495</v>
      </c>
      <c r="F406" s="123">
        <f t="shared" si="192"/>
        <v>47.10153497674024</v>
      </c>
      <c r="G406" s="123">
        <f t="shared" si="192"/>
        <v>41.589829232879929</v>
      </c>
      <c r="H406" s="123">
        <f t="shared" si="192"/>
        <v>34.886815555933808</v>
      </c>
      <c r="I406" s="123">
        <f t="shared" si="192"/>
        <v>28.353292384375177</v>
      </c>
      <c r="J406" s="123">
        <f t="shared" si="192"/>
        <v>28.128208565851004</v>
      </c>
      <c r="K406" s="123">
        <f t="shared" si="192"/>
        <v>27.498711793992705</v>
      </c>
      <c r="L406" s="123">
        <f t="shared" si="192"/>
        <v>0</v>
      </c>
      <c r="M406" s="123">
        <f t="shared" si="192"/>
        <v>26.414165758178601</v>
      </c>
      <c r="N406" s="123">
        <f t="shared" si="192"/>
        <v>23.978753852220017</v>
      </c>
      <c r="O406" s="123">
        <f t="shared" si="192"/>
        <v>24.083854727954034</v>
      </c>
      <c r="P406" s="123">
        <f t="shared" si="192"/>
        <v>20.551482069844916</v>
      </c>
      <c r="Q406" s="123">
        <f t="shared" si="192"/>
        <v>23.650377488130193</v>
      </c>
      <c r="R406" s="123">
        <f t="shared" si="192"/>
        <v>20.307230588809404</v>
      </c>
      <c r="S406" s="123">
        <f t="shared" si="192"/>
        <v>20.628734504925742</v>
      </c>
      <c r="T406" s="123">
        <f t="shared" si="192"/>
        <v>18.548883851776186</v>
      </c>
      <c r="U406" s="123">
        <f t="shared" si="192"/>
        <v>16.811596708747128</v>
      </c>
      <c r="V406" s="123">
        <f t="shared" si="192"/>
        <v>17.590371236466378</v>
      </c>
      <c r="W406" s="123">
        <f t="shared" si="192"/>
        <v>18.432089066955086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70.963138028253567</v>
      </c>
      <c r="D407" s="99">
        <v>65.046299734087611</v>
      </c>
      <c r="E407" s="99">
        <v>57.725388310376495</v>
      </c>
      <c r="F407" s="99">
        <v>47.10153497674024</v>
      </c>
      <c r="G407" s="99">
        <v>41.589829232879929</v>
      </c>
      <c r="H407" s="99">
        <v>34.886815555933808</v>
      </c>
      <c r="I407" s="99">
        <v>28.353292384375177</v>
      </c>
      <c r="J407" s="99">
        <v>28.128208565851004</v>
      </c>
      <c r="K407" s="99">
        <v>27.498711793992705</v>
      </c>
      <c r="L407" s="99">
        <v>0</v>
      </c>
      <c r="M407" s="99">
        <v>26.414165758178601</v>
      </c>
      <c r="N407" s="99">
        <v>23.978753852220017</v>
      </c>
      <c r="O407" s="99">
        <v>24.083854727954034</v>
      </c>
      <c r="P407" s="99">
        <v>20.551482069844916</v>
      </c>
      <c r="Q407" s="99">
        <v>23.650377488130193</v>
      </c>
      <c r="R407" s="99">
        <v>20.307230588809404</v>
      </c>
      <c r="S407" s="99">
        <v>20.628734504925742</v>
      </c>
      <c r="T407" s="99">
        <v>18.548883851776186</v>
      </c>
      <c r="U407" s="99">
        <v>16.811596708747128</v>
      </c>
      <c r="V407" s="99">
        <v>17.590371236466378</v>
      </c>
      <c r="W407" s="99">
        <v>18.432089066955086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7.1868757398005051E-2</v>
      </c>
      <c r="D408" s="123">
        <f t="shared" si="193"/>
        <v>0.10882672768829936</v>
      </c>
      <c r="E408" s="123">
        <f t="shared" si="193"/>
        <v>0.15596606470680618</v>
      </c>
      <c r="F408" s="123">
        <f t="shared" si="193"/>
        <v>0.16829481117640263</v>
      </c>
      <c r="G408" s="123">
        <f t="shared" si="193"/>
        <v>0.21625691253217105</v>
      </c>
      <c r="H408" s="123">
        <f t="shared" si="193"/>
        <v>0.28634769596339654</v>
      </c>
      <c r="I408" s="123">
        <f t="shared" si="193"/>
        <v>0.39927063107288235</v>
      </c>
      <c r="J408" s="123">
        <f t="shared" si="193"/>
        <v>0.33079406903788783</v>
      </c>
      <c r="K408" s="123">
        <f t="shared" si="193"/>
        <v>0.39462905923694191</v>
      </c>
      <c r="L408" s="123">
        <f t="shared" si="193"/>
        <v>0</v>
      </c>
      <c r="M408" s="123">
        <f t="shared" si="193"/>
        <v>0.45188420547954961</v>
      </c>
      <c r="N408" s="123">
        <f t="shared" si="193"/>
        <v>0.74448576310715597</v>
      </c>
      <c r="O408" s="123">
        <f t="shared" si="193"/>
        <v>0.690365184088229</v>
      </c>
      <c r="P408" s="123">
        <f t="shared" si="193"/>
        <v>0.53087938107793942</v>
      </c>
      <c r="Q408" s="123">
        <f t="shared" si="193"/>
        <v>0.85384755965634718</v>
      </c>
      <c r="R408" s="123">
        <f t="shared" si="193"/>
        <v>0.84894060601175603</v>
      </c>
      <c r="S408" s="123">
        <f t="shared" si="193"/>
        <v>0.85945508256097747</v>
      </c>
      <c r="T408" s="123">
        <f t="shared" si="193"/>
        <v>0.94751883485045485</v>
      </c>
      <c r="U408" s="123">
        <f t="shared" si="193"/>
        <v>0.93921499112402185</v>
      </c>
      <c r="V408" s="123">
        <f t="shared" si="193"/>
        <v>0.98231064631756748</v>
      </c>
      <c r="W408" s="123">
        <f t="shared" si="193"/>
        <v>0.81491815322837013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7.1868757398005051E-2</v>
      </c>
      <c r="D409" s="99">
        <f>RES_hhdet_in_fecs!D147</f>
        <v>0.10882672768829936</v>
      </c>
      <c r="E409" s="99">
        <f>RES_hhdet_in_fecs!E147</f>
        <v>0.15596606470680618</v>
      </c>
      <c r="F409" s="99">
        <f>RES_hhdet_in_fecs!F147</f>
        <v>0.16829481117640263</v>
      </c>
      <c r="G409" s="99">
        <f>RES_hhdet_in_fecs!G147</f>
        <v>0.21625691253217105</v>
      </c>
      <c r="H409" s="99">
        <f>RES_hhdet_in_fecs!H147</f>
        <v>0.28634769596339654</v>
      </c>
      <c r="I409" s="99">
        <f>RES_hhdet_in_fecs!I147</f>
        <v>0.39927063107288235</v>
      </c>
      <c r="J409" s="99">
        <f>RES_hhdet_in_fecs!J147</f>
        <v>0.33079406903788783</v>
      </c>
      <c r="K409" s="99">
        <f>RES_hhdet_in_fecs!K147</f>
        <v>0.39462905923694191</v>
      </c>
      <c r="L409" s="99">
        <f>RES_hhdet_in_fecs!L147</f>
        <v>0</v>
      </c>
      <c r="M409" s="99">
        <f>RES_hhdet_in_fecs!M147</f>
        <v>0.45188420547954961</v>
      </c>
      <c r="N409" s="99">
        <f>RES_hhdet_in_fecs!N147</f>
        <v>0.74448576310715597</v>
      </c>
      <c r="O409" s="99">
        <f>RES_hhdet_in_fecs!O147</f>
        <v>0.690365184088229</v>
      </c>
      <c r="P409" s="99">
        <f>RES_hhdet_in_fecs!P147</f>
        <v>0.53087938107793942</v>
      </c>
      <c r="Q409" s="99">
        <f>RES_hhdet_in_fecs!Q147</f>
        <v>0.85384755965634718</v>
      </c>
      <c r="R409" s="99">
        <f>RES_hhdet_in_fecs!R147</f>
        <v>0.84894060601175603</v>
      </c>
      <c r="S409" s="99">
        <f>RES_hhdet_in_fecs!S147</f>
        <v>0.85945508256097747</v>
      </c>
      <c r="T409" s="99">
        <f>RES_hhdet_in_fecs!T147</f>
        <v>0.94751883485045485</v>
      </c>
      <c r="U409" s="99">
        <f>RES_hhdet_in_fecs!U147</f>
        <v>0.93921499112402185</v>
      </c>
      <c r="V409" s="99">
        <f>RES_hhdet_in_fecs!V147</f>
        <v>0.98231064631756748</v>
      </c>
      <c r="W409" s="99">
        <f>RES_hhdet_in_fecs!W147</f>
        <v>0.81491815322837013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13.043649531438167</v>
      </c>
      <c r="D410" s="123">
        <v>12.725449617568952</v>
      </c>
      <c r="E410" s="123">
        <v>12.923673136709743</v>
      </c>
      <c r="F410" s="123">
        <v>12.479091369313018</v>
      </c>
      <c r="G410" s="123">
        <v>12.418899051285914</v>
      </c>
      <c r="H410" s="123">
        <v>12.582703619022617</v>
      </c>
      <c r="I410" s="123">
        <v>13.54143867203743</v>
      </c>
      <c r="J410" s="123">
        <v>12.363525829751504</v>
      </c>
      <c r="K410" s="123">
        <v>9.8169449313387602</v>
      </c>
      <c r="L410" s="123">
        <v>0</v>
      </c>
      <c r="M410" s="123">
        <v>9.4975039095062197</v>
      </c>
      <c r="N410" s="123">
        <v>10.468661920446637</v>
      </c>
      <c r="O410" s="123">
        <v>12.506728259456436</v>
      </c>
      <c r="P410" s="123">
        <v>12.555751817934484</v>
      </c>
      <c r="Q410" s="123">
        <v>13.907749361665326</v>
      </c>
      <c r="R410" s="123">
        <v>13.960549546998211</v>
      </c>
      <c r="S410" s="123">
        <v>13.432133008413777</v>
      </c>
      <c r="T410" s="123">
        <v>15.295268111690485</v>
      </c>
      <c r="U410" s="123">
        <v>20.403843330169526</v>
      </c>
      <c r="V410" s="123">
        <v>17.607773549143456</v>
      </c>
      <c r="W410" s="123">
        <v>21.963391438216227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14.54630331131138</v>
      </c>
      <c r="D411" s="99">
        <v>14.349839641073521</v>
      </c>
      <c r="E411" s="99">
        <v>13.917535371704409</v>
      </c>
      <c r="F411" s="99">
        <v>13.68888327227155</v>
      </c>
      <c r="G411" s="99">
        <v>13.719824752690295</v>
      </c>
      <c r="H411" s="99">
        <v>13.760578064078278</v>
      </c>
      <c r="I411" s="99">
        <v>13.813205121781985</v>
      </c>
      <c r="J411" s="99">
        <v>13.139856848125639</v>
      </c>
      <c r="K411" s="99">
        <v>12.940941708969051</v>
      </c>
      <c r="L411" s="99">
        <v>0</v>
      </c>
      <c r="M411" s="99">
        <v>11.8926246962093</v>
      </c>
      <c r="N411" s="99">
        <v>11.27764516181564</v>
      </c>
      <c r="O411" s="99">
        <v>10.920633788438623</v>
      </c>
      <c r="P411" s="99">
        <v>11.257925309486508</v>
      </c>
      <c r="Q411" s="99">
        <v>11.210877067598393</v>
      </c>
      <c r="R411" s="99">
        <v>11.377741753459123</v>
      </c>
      <c r="S411" s="99">
        <v>13.151041133116605</v>
      </c>
      <c r="T411" s="99">
        <v>16.909832719163095</v>
      </c>
      <c r="U411" s="99">
        <v>13.442140800997477</v>
      </c>
      <c r="V411" s="99">
        <v>17.529560642569979</v>
      </c>
      <c r="W411" s="99">
        <v>20.173934799069983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15.406192758617516</v>
      </c>
      <c r="U412" s="99">
        <v>0</v>
      </c>
      <c r="V412" s="99">
        <v>16.400361959994772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5.4025187367328851</v>
      </c>
      <c r="U413" s="102">
        <v>0</v>
      </c>
      <c r="V413" s="102">
        <v>5.3383035291595267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10.003674021884628</v>
      </c>
      <c r="U414" s="105">
        <v>0</v>
      </c>
      <c r="V414" s="105">
        <v>11.062058430835245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12.04643384115867</v>
      </c>
      <c r="D415" s="102">
        <v>12.304705972136619</v>
      </c>
      <c r="E415" s="102">
        <v>12.698526352083121</v>
      </c>
      <c r="F415" s="102">
        <v>12.276207012916245</v>
      </c>
      <c r="G415" s="102">
        <v>12.244473258918847</v>
      </c>
      <c r="H415" s="102">
        <v>12.414888173893718</v>
      </c>
      <c r="I415" s="102">
        <v>13.505594176267767</v>
      </c>
      <c r="J415" s="102">
        <v>12.297455104783495</v>
      </c>
      <c r="K415" s="102">
        <v>9.6699333182738059</v>
      </c>
      <c r="L415" s="102">
        <v>0</v>
      </c>
      <c r="M415" s="102">
        <v>9.5089325974433159</v>
      </c>
      <c r="N415" s="102">
        <v>10.457981208008407</v>
      </c>
      <c r="O415" s="102">
        <v>12.633256288058055</v>
      </c>
      <c r="P415" s="102">
        <v>12.5683546244094</v>
      </c>
      <c r="Q415" s="102">
        <v>14.067061525484606</v>
      </c>
      <c r="R415" s="102">
        <v>14.317031994402084</v>
      </c>
      <c r="S415" s="102">
        <v>14.728834736632356</v>
      </c>
      <c r="T415" s="102">
        <v>17.511807139463155</v>
      </c>
      <c r="U415" s="102">
        <v>20.809095936994758</v>
      </c>
      <c r="V415" s="102">
        <v>18.459367231349894</v>
      </c>
      <c r="W415" s="102">
        <v>22.269082671791161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6.8492376849964121</v>
      </c>
      <c r="N416" s="105">
        <v>7.653706596044664</v>
      </c>
      <c r="O416" s="105">
        <v>9.5068804377805769</v>
      </c>
      <c r="P416" s="105">
        <v>0</v>
      </c>
      <c r="Q416" s="105">
        <v>10.672960423864728</v>
      </c>
      <c r="R416" s="105">
        <v>10.971852811095207</v>
      </c>
      <c r="S416" s="105">
        <v>11.300179978169753</v>
      </c>
      <c r="T416" s="105">
        <v>13.792677803500064</v>
      </c>
      <c r="U416" s="105">
        <v>16.322768886483519</v>
      </c>
      <c r="V416" s="105">
        <v>14.589178392281379</v>
      </c>
      <c r="W416" s="105">
        <v>17.646228008528386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2.9841350078262314</v>
      </c>
      <c r="N417" s="99">
        <v>3.4497400747711593</v>
      </c>
      <c r="O417" s="99">
        <v>4.5807525647918492</v>
      </c>
      <c r="P417" s="99">
        <v>0</v>
      </c>
      <c r="Q417" s="99">
        <v>4.5921684976101069</v>
      </c>
      <c r="R417" s="99">
        <v>4.6949256971587241</v>
      </c>
      <c r="S417" s="99">
        <v>4.4222262626771212</v>
      </c>
      <c r="T417" s="99">
        <v>5.5809874560489128</v>
      </c>
      <c r="U417" s="99">
        <v>6.1906714893464292</v>
      </c>
      <c r="V417" s="99">
        <v>5.5312107829887154</v>
      </c>
      <c r="W417" s="99">
        <v>6.598912317275083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3.8651026771701815</v>
      </c>
      <c r="N418" s="99">
        <v>4.2039665212735038</v>
      </c>
      <c r="O418" s="99">
        <v>4.9261278729887277</v>
      </c>
      <c r="P418" s="99">
        <v>0</v>
      </c>
      <c r="Q418" s="99">
        <v>6.0807919262546202</v>
      </c>
      <c r="R418" s="99">
        <v>6.2769271139364831</v>
      </c>
      <c r="S418" s="99">
        <v>6.8779537154926329</v>
      </c>
      <c r="T418" s="99">
        <v>8.2116903474511496</v>
      </c>
      <c r="U418" s="99">
        <v>10.132097397137089</v>
      </c>
      <c r="V418" s="99">
        <v>9.0579676092926622</v>
      </c>
      <c r="W418" s="99">
        <v>11.047315691253303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3.3731398361008602</v>
      </c>
      <c r="D419" s="123">
        <v>3.0190862162473824</v>
      </c>
      <c r="E419" s="123">
        <v>3.3024513718824431</v>
      </c>
      <c r="F419" s="123">
        <v>3.5015531211267819</v>
      </c>
      <c r="G419" s="123">
        <v>3.4404532385014956</v>
      </c>
      <c r="H419" s="123">
        <v>3.0930869176991718</v>
      </c>
      <c r="I419" s="123">
        <v>3.452446472457015</v>
      </c>
      <c r="J419" s="123">
        <v>2.9478880050332883</v>
      </c>
      <c r="K419" s="123">
        <v>2.7046856145389913</v>
      </c>
      <c r="L419" s="123">
        <v>0</v>
      </c>
      <c r="M419" s="123">
        <v>2.6965067235587639</v>
      </c>
      <c r="N419" s="123">
        <v>2.7773162406586813</v>
      </c>
      <c r="O419" s="123">
        <v>2.6952704763204394</v>
      </c>
      <c r="P419" s="123">
        <v>3.1041091123839135</v>
      </c>
      <c r="Q419" s="123">
        <v>3.275498840166954</v>
      </c>
      <c r="R419" s="123">
        <v>3.3225393911605288</v>
      </c>
      <c r="S419" s="123">
        <v>3.9168545427528527</v>
      </c>
      <c r="T419" s="123">
        <v>3.7730173897938553</v>
      </c>
      <c r="U419" s="123">
        <v>3.9665120448503557</v>
      </c>
      <c r="V419" s="123">
        <v>4.1293957643522896</v>
      </c>
      <c r="W419" s="123">
        <v>4.9252932130007858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4.4628198665088838</v>
      </c>
      <c r="D420" s="99">
        <v>4.0011924043452778</v>
      </c>
      <c r="E420" s="99">
        <v>3.8876305182615662</v>
      </c>
      <c r="F420" s="99">
        <v>4.1805962377778698</v>
      </c>
      <c r="G420" s="99">
        <v>4.4064095541972677</v>
      </c>
      <c r="H420" s="99">
        <v>4.0321218750401115</v>
      </c>
      <c r="I420" s="99">
        <v>4.0948614425709682</v>
      </c>
      <c r="J420" s="99">
        <v>3.8976442628147203</v>
      </c>
      <c r="K420" s="99">
        <v>3.6352656669428831</v>
      </c>
      <c r="L420" s="99">
        <v>0</v>
      </c>
      <c r="M420" s="99">
        <v>3.4406767284760571</v>
      </c>
      <c r="N420" s="99">
        <v>3.5260343745504326</v>
      </c>
      <c r="O420" s="99">
        <v>3.5473619996733796</v>
      </c>
      <c r="P420" s="99">
        <v>3.9404215599269379</v>
      </c>
      <c r="Q420" s="99">
        <v>4.2786342513825897</v>
      </c>
      <c r="R420" s="99">
        <v>4.8651255973926206</v>
      </c>
      <c r="S420" s="99">
        <v>5.452673745509558</v>
      </c>
      <c r="T420" s="99">
        <v>3.1492582370762654</v>
      </c>
      <c r="U420" s="99">
        <v>6.4278685321969187</v>
      </c>
      <c r="V420" s="99">
        <v>4.0183369076958808</v>
      </c>
      <c r="W420" s="99">
        <v>8.1186528408832981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3.2828704844694263</v>
      </c>
      <c r="D421" s="110">
        <v>2.9536124703741886</v>
      </c>
      <c r="E421" s="110">
        <v>3.280006144350093</v>
      </c>
      <c r="F421" s="110">
        <v>3.4573095186254355</v>
      </c>
      <c r="G421" s="110">
        <v>3.3661489065248977</v>
      </c>
      <c r="H421" s="110">
        <v>3.0140355054740415</v>
      </c>
      <c r="I421" s="110">
        <v>3.399403034557698</v>
      </c>
      <c r="J421" s="110">
        <v>2.8559761091189557</v>
      </c>
      <c r="K421" s="110">
        <v>2.6492939447530448</v>
      </c>
      <c r="L421" s="110">
        <v>0</v>
      </c>
      <c r="M421" s="110">
        <v>2.6626808142443408</v>
      </c>
      <c r="N421" s="110">
        <v>2.7467715207685699</v>
      </c>
      <c r="O421" s="110">
        <v>2.6625838335433691</v>
      </c>
      <c r="P421" s="110">
        <v>3.0870101050736896</v>
      </c>
      <c r="Q421" s="110">
        <v>3.2400134450397853</v>
      </c>
      <c r="R421" s="110">
        <v>3.2829858986930391</v>
      </c>
      <c r="S421" s="110">
        <v>3.8981781843893741</v>
      </c>
      <c r="T421" s="110">
        <v>3.7741728559612868</v>
      </c>
      <c r="U421" s="110">
        <v>3.8695961331610849</v>
      </c>
      <c r="V421" s="110">
        <v>4.1327217457365313</v>
      </c>
      <c r="W421" s="110">
        <v>4.7592423516771696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106.50045749047875</v>
      </c>
      <c r="D423" s="118">
        <f t="shared" si="194"/>
        <v>105.17171563775165</v>
      </c>
      <c r="E423" s="118">
        <f t="shared" si="194"/>
        <v>101.21093741233965</v>
      </c>
      <c r="F423" s="118">
        <f t="shared" si="194"/>
        <v>89.670565884125622</v>
      </c>
      <c r="G423" s="118">
        <f t="shared" si="194"/>
        <v>85.203173693593911</v>
      </c>
      <c r="H423" s="118">
        <f t="shared" si="194"/>
        <v>77.25311723707668</v>
      </c>
      <c r="I423" s="118">
        <f t="shared" si="194"/>
        <v>69.29212781625273</v>
      </c>
      <c r="J423" s="118">
        <f t="shared" si="194"/>
        <v>71.142912325257029</v>
      </c>
      <c r="K423" s="118">
        <f t="shared" si="194"/>
        <v>71.883712051830855</v>
      </c>
      <c r="L423" s="118">
        <f t="shared" si="194"/>
        <v>0</v>
      </c>
      <c r="M423" s="118">
        <f t="shared" si="194"/>
        <v>76.857678718164067</v>
      </c>
      <c r="N423" s="118">
        <f t="shared" si="194"/>
        <v>76.059990364823079</v>
      </c>
      <c r="O423" s="118">
        <f t="shared" si="194"/>
        <v>81.797894048367709</v>
      </c>
      <c r="P423" s="118">
        <f t="shared" si="194"/>
        <v>75.237240444327881</v>
      </c>
      <c r="Q423" s="118">
        <f t="shared" si="194"/>
        <v>90.598508730317803</v>
      </c>
      <c r="R423" s="118">
        <f t="shared" ref="R423:V423" si="195">R424+R426+R428+R437</f>
        <v>81.43995575510921</v>
      </c>
      <c r="S423" s="118">
        <f t="shared" si="195"/>
        <v>84.33887337950452</v>
      </c>
      <c r="T423" s="118">
        <f t="shared" si="195"/>
        <v>80.506694968708445</v>
      </c>
      <c r="U423" s="118">
        <f t="shared" si="195"/>
        <v>77.26062301743066</v>
      </c>
      <c r="V423" s="118">
        <f t="shared" si="195"/>
        <v>79.595735891573227</v>
      </c>
      <c r="W423" s="118">
        <f t="shared" ref="W423" si="196">W424+W426+W428+W437</f>
        <v>85.687997536866874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96.793855271477611</v>
      </c>
      <c r="D424" s="123">
        <f t="shared" si="197"/>
        <v>95.607598692498215</v>
      </c>
      <c r="E424" s="123">
        <f t="shared" si="197"/>
        <v>91.131510297795302</v>
      </c>
      <c r="F424" s="123">
        <f t="shared" si="197"/>
        <v>79.608881750439153</v>
      </c>
      <c r="G424" s="123">
        <f t="shared" si="197"/>
        <v>75.051194423840073</v>
      </c>
      <c r="H424" s="123">
        <f t="shared" si="197"/>
        <v>67.046942072127294</v>
      </c>
      <c r="I424" s="123">
        <f t="shared" si="197"/>
        <v>57.899623343788825</v>
      </c>
      <c r="J424" s="123">
        <f t="shared" si="197"/>
        <v>60.914298936562268</v>
      </c>
      <c r="K424" s="123">
        <f t="shared" si="197"/>
        <v>63.04459260938183</v>
      </c>
      <c r="L424" s="123">
        <f t="shared" si="197"/>
        <v>0</v>
      </c>
      <c r="M424" s="123">
        <f t="shared" si="197"/>
        <v>67.799303549364993</v>
      </c>
      <c r="N424" s="123">
        <f t="shared" si="197"/>
        <v>65.360287886420068</v>
      </c>
      <c r="O424" s="123">
        <f t="shared" si="197"/>
        <v>69.808045638863561</v>
      </c>
      <c r="P424" s="123">
        <f t="shared" si="197"/>
        <v>63.133578564995879</v>
      </c>
      <c r="Q424" s="123">
        <f t="shared" si="197"/>
        <v>76.015619093786441</v>
      </c>
      <c r="R424" s="123">
        <f t="shared" si="197"/>
        <v>66.402375456044297</v>
      </c>
      <c r="S424" s="123">
        <f t="shared" si="197"/>
        <v>68.181575606248373</v>
      </c>
      <c r="T424" s="123">
        <f t="shared" si="197"/>
        <v>61.727096997349108</v>
      </c>
      <c r="U424" s="123">
        <f t="shared" si="197"/>
        <v>56.248546541798589</v>
      </c>
      <c r="V424" s="123">
        <f t="shared" si="197"/>
        <v>59.236640771100831</v>
      </c>
      <c r="W424" s="123">
        <f t="shared" si="197"/>
        <v>62.529323953164401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96.793855271477611</v>
      </c>
      <c r="D425" s="99">
        <v>95.607598692498215</v>
      </c>
      <c r="E425" s="99">
        <v>91.131510297795302</v>
      </c>
      <c r="F425" s="99">
        <v>79.608881750439153</v>
      </c>
      <c r="G425" s="99">
        <v>75.051194423840073</v>
      </c>
      <c r="H425" s="99">
        <v>67.046942072127294</v>
      </c>
      <c r="I425" s="99">
        <v>57.899623343788825</v>
      </c>
      <c r="J425" s="99">
        <v>60.914298936562268</v>
      </c>
      <c r="K425" s="99">
        <v>63.04459260938183</v>
      </c>
      <c r="L425" s="99">
        <v>0</v>
      </c>
      <c r="M425" s="99">
        <v>67.799303549364993</v>
      </c>
      <c r="N425" s="99">
        <v>65.360287886420068</v>
      </c>
      <c r="O425" s="99">
        <v>69.808045638863561</v>
      </c>
      <c r="P425" s="99">
        <v>63.133578564995879</v>
      </c>
      <c r="Q425" s="99">
        <v>76.015619093786441</v>
      </c>
      <c r="R425" s="99">
        <v>66.402375456044297</v>
      </c>
      <c r="S425" s="99">
        <v>68.181575606248373</v>
      </c>
      <c r="T425" s="99">
        <v>61.727096997349108</v>
      </c>
      <c r="U425" s="99">
        <v>56.248546541798589</v>
      </c>
      <c r="V425" s="99">
        <v>59.236640771100831</v>
      </c>
      <c r="W425" s="99">
        <v>62.529323953164401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0.15788159894770784</v>
      </c>
      <c r="D426" s="123">
        <f t="shared" si="198"/>
        <v>0.24670743198291098</v>
      </c>
      <c r="E426" s="123">
        <f t="shared" si="198"/>
        <v>0.36463085320678795</v>
      </c>
      <c r="F426" s="123">
        <f t="shared" si="198"/>
        <v>0.40540085738016046</v>
      </c>
      <c r="G426" s="123">
        <f t="shared" si="198"/>
        <v>0.53643285926620676</v>
      </c>
      <c r="H426" s="123">
        <f t="shared" si="198"/>
        <v>0.73098680075548705</v>
      </c>
      <c r="I426" s="123">
        <f t="shared" si="198"/>
        <v>1.0484026627027017</v>
      </c>
      <c r="J426" s="123">
        <f t="shared" si="198"/>
        <v>0.89318767907413454</v>
      </c>
      <c r="K426" s="123">
        <f t="shared" si="198"/>
        <v>1.0956119919255563</v>
      </c>
      <c r="L426" s="123">
        <f t="shared" si="198"/>
        <v>0</v>
      </c>
      <c r="M426" s="123">
        <f t="shared" si="198"/>
        <v>1.3320541623521664</v>
      </c>
      <c r="N426" s="123">
        <f t="shared" si="198"/>
        <v>2.2785934342000136</v>
      </c>
      <c r="O426" s="123">
        <f t="shared" si="198"/>
        <v>2.2059858775632044</v>
      </c>
      <c r="P426" s="123">
        <f t="shared" si="198"/>
        <v>1.773953032965585</v>
      </c>
      <c r="Q426" s="123">
        <f t="shared" si="198"/>
        <v>2.9604032876780995</v>
      </c>
      <c r="R426" s="123">
        <f t="shared" si="198"/>
        <v>3.0102815912636176</v>
      </c>
      <c r="S426" s="123">
        <f t="shared" si="198"/>
        <v>3.1014668295629524</v>
      </c>
      <c r="T426" s="123">
        <f t="shared" si="198"/>
        <v>3.4689090859735696</v>
      </c>
      <c r="U426" s="123">
        <f t="shared" si="198"/>
        <v>3.4833136049582643</v>
      </c>
      <c r="V426" s="123">
        <f t="shared" si="198"/>
        <v>3.6909246783401524</v>
      </c>
      <c r="W426" s="123">
        <f t="shared" si="198"/>
        <v>3.1007718831511379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0.15788159894770784</v>
      </c>
      <c r="D427" s="99">
        <f>RES_hhdet_in_tess!D147</f>
        <v>0.24670743198291098</v>
      </c>
      <c r="E427" s="99">
        <f>RES_hhdet_in_tess!E147</f>
        <v>0.36463085320678795</v>
      </c>
      <c r="F427" s="99">
        <f>RES_hhdet_in_tess!F147</f>
        <v>0.40540085738016046</v>
      </c>
      <c r="G427" s="99">
        <f>RES_hhdet_in_tess!G147</f>
        <v>0.53643285926620676</v>
      </c>
      <c r="H427" s="99">
        <f>RES_hhdet_in_tess!H147</f>
        <v>0.73098680075548705</v>
      </c>
      <c r="I427" s="99">
        <f>RES_hhdet_in_tess!I147</f>
        <v>1.0484026627027017</v>
      </c>
      <c r="J427" s="99">
        <f>RES_hhdet_in_tess!J147</f>
        <v>0.89318767907413454</v>
      </c>
      <c r="K427" s="99">
        <f>RES_hhdet_in_tess!K147</f>
        <v>1.0956119919255563</v>
      </c>
      <c r="L427" s="99">
        <f>RES_hhdet_in_tess!L147</f>
        <v>0</v>
      </c>
      <c r="M427" s="99">
        <f>RES_hhdet_in_tess!M147</f>
        <v>1.3320541623521664</v>
      </c>
      <c r="N427" s="99">
        <f>RES_hhdet_in_tess!N147</f>
        <v>2.2785934342000136</v>
      </c>
      <c r="O427" s="99">
        <f>RES_hhdet_in_tess!O147</f>
        <v>2.2059858775632044</v>
      </c>
      <c r="P427" s="99">
        <f>RES_hhdet_in_tess!P147</f>
        <v>1.773953032965585</v>
      </c>
      <c r="Q427" s="99">
        <f>RES_hhdet_in_tess!Q147</f>
        <v>2.9604032876780995</v>
      </c>
      <c r="R427" s="99">
        <f>RES_hhdet_in_tess!R147</f>
        <v>3.0102815912636176</v>
      </c>
      <c r="S427" s="99">
        <f>RES_hhdet_in_tess!S147</f>
        <v>3.1014668295629524</v>
      </c>
      <c r="T427" s="99">
        <f>RES_hhdet_in_tess!T147</f>
        <v>3.4689090859735696</v>
      </c>
      <c r="U427" s="99">
        <f>RES_hhdet_in_tess!U147</f>
        <v>3.4833136049582643</v>
      </c>
      <c r="V427" s="99">
        <f>RES_hhdet_in_tess!V147</f>
        <v>3.6909246783401524</v>
      </c>
      <c r="W427" s="99">
        <f>RES_hhdet_in_tess!W147</f>
        <v>3.1007718831511379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7.0698297334400078</v>
      </c>
      <c r="D428" s="123">
        <v>7.0858827215074731</v>
      </c>
      <c r="E428" s="123">
        <v>7.2482138752142813</v>
      </c>
      <c r="F428" s="123">
        <v>7.0532394063231854</v>
      </c>
      <c r="G428" s="123">
        <v>7.0636893115110482</v>
      </c>
      <c r="H428" s="123">
        <v>7.181677293571564</v>
      </c>
      <c r="I428" s="123">
        <v>7.7729652661658655</v>
      </c>
      <c r="J428" s="123">
        <v>7.1485925345927548</v>
      </c>
      <c r="K428" s="123">
        <v>5.7138316840627486</v>
      </c>
      <c r="L428" s="123">
        <v>0</v>
      </c>
      <c r="M428" s="123">
        <v>5.6821580138425638</v>
      </c>
      <c r="N428" s="123">
        <v>6.3039465208875534</v>
      </c>
      <c r="O428" s="123">
        <v>7.716862743160787</v>
      </c>
      <c r="P428" s="123">
        <v>7.9178423845246915</v>
      </c>
      <c r="Q428" s="123">
        <v>9.0649599807845931</v>
      </c>
      <c r="R428" s="123">
        <v>9.3938316683437364</v>
      </c>
      <c r="S428" s="123">
        <v>9.8844037736742596</v>
      </c>
      <c r="T428" s="123">
        <v>12.189924742291316</v>
      </c>
      <c r="U428" s="123">
        <v>14.250849600250394</v>
      </c>
      <c r="V428" s="123">
        <v>13.177571320979675</v>
      </c>
      <c r="W428" s="123">
        <v>15.920116895536946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7.3954555431517051</v>
      </c>
      <c r="D429" s="99">
        <v>7.3419429457868377</v>
      </c>
      <c r="E429" s="99">
        <v>7.1731783575331285</v>
      </c>
      <c r="F429" s="99">
        <v>7.1078864111116351</v>
      </c>
      <c r="G429" s="99">
        <v>7.1833872698070742</v>
      </c>
      <c r="H429" s="99">
        <v>7.2704083773625952</v>
      </c>
      <c r="I429" s="99">
        <v>7.3716728711751722</v>
      </c>
      <c r="J429" s="99">
        <v>7.0949303881227994</v>
      </c>
      <c r="K429" s="99">
        <v>7.0860702498224057</v>
      </c>
      <c r="L429" s="99">
        <v>0</v>
      </c>
      <c r="M429" s="99">
        <v>6.8456682161371498</v>
      </c>
      <c r="N429" s="99">
        <v>6.84916775735645</v>
      </c>
      <c r="O429" s="99">
        <v>7.1418030661835461</v>
      </c>
      <c r="P429" s="99">
        <v>8.0023045466913629</v>
      </c>
      <c r="Q429" s="99">
        <v>8.5474520705052353</v>
      </c>
      <c r="R429" s="99">
        <v>9.0709633592792098</v>
      </c>
      <c r="S429" s="99">
        <v>10.926132878321431</v>
      </c>
      <c r="T429" s="99">
        <v>14.563021070798982</v>
      </c>
      <c r="U429" s="99">
        <v>11.917092787767778</v>
      </c>
      <c r="V429" s="99">
        <v>15.862714575504562</v>
      </c>
      <c r="W429" s="99">
        <v>18.429917676362635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14.656410421178897</v>
      </c>
      <c r="U430" s="99">
        <v>0</v>
      </c>
      <c r="V430" s="99">
        <v>15.892754814338639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4.6527363992942696</v>
      </c>
      <c r="U431" s="102">
        <v>0</v>
      </c>
      <c r="V431" s="102">
        <v>4.8306963835033949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10.003674021884628</v>
      </c>
      <c r="U432" s="105">
        <v>0</v>
      </c>
      <c r="V432" s="105">
        <v>11.062058430835245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6.8537326051767886</v>
      </c>
      <c r="D433" s="102">
        <v>7.019558925710526</v>
      </c>
      <c r="E433" s="102">
        <v>7.2652122125530534</v>
      </c>
      <c r="F433" s="102">
        <v>7.0440750017934457</v>
      </c>
      <c r="G433" s="102">
        <v>7.0476404232478949</v>
      </c>
      <c r="H433" s="102">
        <v>7.1690354993755321</v>
      </c>
      <c r="I433" s="102">
        <v>7.8258935197018102</v>
      </c>
      <c r="J433" s="102">
        <v>7.1531595257816871</v>
      </c>
      <c r="K433" s="102">
        <v>5.6492557515564128</v>
      </c>
      <c r="L433" s="102">
        <v>0</v>
      </c>
      <c r="M433" s="102">
        <v>5.6318702872364481</v>
      </c>
      <c r="N433" s="102">
        <v>6.281748577409286</v>
      </c>
      <c r="O433" s="102">
        <v>7.7489715419678795</v>
      </c>
      <c r="P433" s="102">
        <v>7.917022197637376</v>
      </c>
      <c r="Q433" s="102">
        <v>9.0893651744356543</v>
      </c>
      <c r="R433" s="102">
        <v>9.4174354639375188</v>
      </c>
      <c r="S433" s="102">
        <v>9.8579648986240134</v>
      </c>
      <c r="T433" s="102">
        <v>11.916072327651451</v>
      </c>
      <c r="U433" s="102">
        <v>14.377938337918081</v>
      </c>
      <c r="V433" s="102">
        <v>12.926391846379518</v>
      </c>
      <c r="W433" s="102">
        <v>15.757518744911968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5.6325209558734475</v>
      </c>
      <c r="N434" s="105">
        <v>6.2761063899635516</v>
      </c>
      <c r="O434" s="105">
        <v>7.735864369739935</v>
      </c>
      <c r="P434" s="105">
        <v>0</v>
      </c>
      <c r="Q434" s="105">
        <v>9.047999849650683</v>
      </c>
      <c r="R434" s="105">
        <v>9.3651481766722338</v>
      </c>
      <c r="S434" s="105">
        <v>9.8377364851927034</v>
      </c>
      <c r="T434" s="105">
        <v>12.009325260647955</v>
      </c>
      <c r="U434" s="105">
        <v>14.409510179202677</v>
      </c>
      <c r="V434" s="105">
        <v>12.931263864237112</v>
      </c>
      <c r="W434" s="105">
        <v>15.716681110027826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1.7674182787032673</v>
      </c>
      <c r="N435" s="99">
        <v>2.0721398686900478</v>
      </c>
      <c r="O435" s="99">
        <v>2.8097364967512082</v>
      </c>
      <c r="P435" s="99">
        <v>0</v>
      </c>
      <c r="Q435" s="99">
        <v>2.9672079233960607</v>
      </c>
      <c r="R435" s="99">
        <v>3.0882210627357503</v>
      </c>
      <c r="S435" s="99">
        <v>2.9597827697000705</v>
      </c>
      <c r="T435" s="99">
        <v>3.7976349131968044</v>
      </c>
      <c r="U435" s="99">
        <v>4.2774127820655874</v>
      </c>
      <c r="V435" s="99">
        <v>3.8732962549444476</v>
      </c>
      <c r="W435" s="99">
        <v>4.6693654187745226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3.8651026771701815</v>
      </c>
      <c r="N436" s="99">
        <v>4.2039665212735038</v>
      </c>
      <c r="O436" s="99">
        <v>4.9261278729887277</v>
      </c>
      <c r="P436" s="99">
        <v>0</v>
      </c>
      <c r="Q436" s="99">
        <v>6.0807919262546202</v>
      </c>
      <c r="R436" s="99">
        <v>6.2769271139364831</v>
      </c>
      <c r="S436" s="99">
        <v>6.8779537154926329</v>
      </c>
      <c r="T436" s="99">
        <v>8.2116903474511496</v>
      </c>
      <c r="U436" s="99">
        <v>10.132097397137089</v>
      </c>
      <c r="V436" s="99">
        <v>9.0579676092926622</v>
      </c>
      <c r="W436" s="99">
        <v>11.047315691253303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2.478890886613426</v>
      </c>
      <c r="D437" s="123">
        <v>2.2315267917630437</v>
      </c>
      <c r="E437" s="123">
        <v>2.4665823861232727</v>
      </c>
      <c r="F437" s="123">
        <v>2.6030438699831278</v>
      </c>
      <c r="G437" s="123">
        <v>2.5518570989765816</v>
      </c>
      <c r="H437" s="123">
        <v>2.2935110706223338</v>
      </c>
      <c r="I437" s="123">
        <v>2.571136543595347</v>
      </c>
      <c r="J437" s="123">
        <v>2.1868331750278682</v>
      </c>
      <c r="K437" s="123">
        <v>2.0296757664607079</v>
      </c>
      <c r="L437" s="123">
        <v>0</v>
      </c>
      <c r="M437" s="123">
        <v>2.0441629926043356</v>
      </c>
      <c r="N437" s="123">
        <v>2.1171625233154452</v>
      </c>
      <c r="O437" s="123">
        <v>2.0669997887801461</v>
      </c>
      <c r="P437" s="123">
        <v>2.4118664618417274</v>
      </c>
      <c r="Q437" s="123">
        <v>2.557526368068666</v>
      </c>
      <c r="R437" s="123">
        <v>2.633467039457559</v>
      </c>
      <c r="S437" s="123">
        <v>3.1714271700189314</v>
      </c>
      <c r="T437" s="123">
        <v>3.1207641430944553</v>
      </c>
      <c r="U437" s="123">
        <v>3.2779132704234182</v>
      </c>
      <c r="V437" s="123">
        <v>3.4905991211525733</v>
      </c>
      <c r="W437" s="123">
        <v>4.1377848050143928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2.630862572419129</v>
      </c>
      <c r="D438" s="99">
        <v>2.3606538633886247</v>
      </c>
      <c r="E438" s="99">
        <v>2.2954966068578488</v>
      </c>
      <c r="F438" s="99">
        <v>2.4704594750280613</v>
      </c>
      <c r="G438" s="99">
        <v>2.6059575757182034</v>
      </c>
      <c r="H438" s="99">
        <v>2.3864631280854738</v>
      </c>
      <c r="I438" s="99">
        <v>2.4254568909502923</v>
      </c>
      <c r="J438" s="99">
        <v>2.3103648554688925</v>
      </c>
      <c r="K438" s="99">
        <v>2.1563833833323671</v>
      </c>
      <c r="L438" s="99">
        <v>0</v>
      </c>
      <c r="M438" s="99">
        <v>2.0431111322005271</v>
      </c>
      <c r="N438" s="99">
        <v>2.0937974275649371</v>
      </c>
      <c r="O438" s="99">
        <v>2.1064620025165608</v>
      </c>
      <c r="P438" s="99">
        <v>2.3398650294634087</v>
      </c>
      <c r="Q438" s="99">
        <v>2.5406993912753078</v>
      </c>
      <c r="R438" s="99">
        <v>2.8956992111407813</v>
      </c>
      <c r="S438" s="99">
        <v>3.2577481377532296</v>
      </c>
      <c r="T438" s="99">
        <v>1.8898692447057157</v>
      </c>
      <c r="U438" s="99">
        <v>3.8749446594149788</v>
      </c>
      <c r="V438" s="99">
        <v>2.4326277234405551</v>
      </c>
      <c r="W438" s="99">
        <v>4.9340278398465047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2.4663015161916517</v>
      </c>
      <c r="D439" s="110">
        <v>2.2229183203213378</v>
      </c>
      <c r="E439" s="110">
        <v>2.4731445803964669</v>
      </c>
      <c r="F439" s="110">
        <v>2.6116825132804835</v>
      </c>
      <c r="G439" s="110">
        <v>2.5476955238426102</v>
      </c>
      <c r="H439" s="110">
        <v>2.2856860249685491</v>
      </c>
      <c r="I439" s="110">
        <v>2.5831651387678742</v>
      </c>
      <c r="J439" s="110">
        <v>2.1748784962755106</v>
      </c>
      <c r="K439" s="110">
        <v>2.0221336464088231</v>
      </c>
      <c r="L439" s="110">
        <v>0</v>
      </c>
      <c r="M439" s="110">
        <v>2.0442108044408722</v>
      </c>
      <c r="N439" s="110">
        <v>2.1181157262266601</v>
      </c>
      <c r="O439" s="110">
        <v>2.0654859991833203</v>
      </c>
      <c r="P439" s="110">
        <v>2.4133385827245393</v>
      </c>
      <c r="Q439" s="110">
        <v>2.5581216136493041</v>
      </c>
      <c r="R439" s="110">
        <v>2.6267431376195272</v>
      </c>
      <c r="S439" s="110">
        <v>3.1703774622637511</v>
      </c>
      <c r="T439" s="110">
        <v>3.1230442818379971</v>
      </c>
      <c r="U439" s="110">
        <v>3.2544051594818759</v>
      </c>
      <c r="V439" s="110">
        <v>3.5222831604069702</v>
      </c>
      <c r="W439" s="110">
        <v>4.0963811245136554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1.3956804986157554</v>
      </c>
      <c r="D441" s="118">
        <f t="shared" si="199"/>
        <v>0.72742426316182396</v>
      </c>
      <c r="E441" s="118">
        <f t="shared" si="199"/>
        <v>0.61654119137715657</v>
      </c>
      <c r="F441" s="118">
        <f t="shared" si="199"/>
        <v>0.50467787408130427</v>
      </c>
      <c r="G441" s="118">
        <f t="shared" si="199"/>
        <v>0.43996162215523704</v>
      </c>
      <c r="H441" s="118">
        <f t="shared" si="199"/>
        <v>0.46093204461255266</v>
      </c>
      <c r="I441" s="118">
        <f t="shared" si="199"/>
        <v>0.43658096665491308</v>
      </c>
      <c r="J441" s="118">
        <f t="shared" si="199"/>
        <v>0.3122284204865754</v>
      </c>
      <c r="K441" s="118">
        <f t="shared" si="199"/>
        <v>0.17851226987585811</v>
      </c>
      <c r="L441" s="118">
        <f t="shared" si="199"/>
        <v>0</v>
      </c>
      <c r="M441" s="118">
        <f t="shared" si="199"/>
        <v>0.14584645788461936</v>
      </c>
      <c r="N441" s="118">
        <f t="shared" si="199"/>
        <v>0.13181162292802831</v>
      </c>
      <c r="O441" s="118">
        <f t="shared" si="199"/>
        <v>0.16033441837471782</v>
      </c>
      <c r="P441" s="118">
        <f t="shared" si="199"/>
        <v>4.252923886873216E-2</v>
      </c>
      <c r="Q441" s="118">
        <f t="shared" si="199"/>
        <v>0.14601864364229794</v>
      </c>
      <c r="R441" s="118">
        <f t="shared" ref="R441:V441" si="200">R442+R444+R446+R455</f>
        <v>0.18270311727053917</v>
      </c>
      <c r="S441" s="118">
        <f t="shared" si="200"/>
        <v>0.10939636797797404</v>
      </c>
      <c r="T441" s="118">
        <f t="shared" si="200"/>
        <v>0.31491562985263533</v>
      </c>
      <c r="U441" s="118">
        <f t="shared" si="200"/>
        <v>0.21322440010117091</v>
      </c>
      <c r="V441" s="118">
        <f t="shared" si="200"/>
        <v>0.36514344119201747</v>
      </c>
      <c r="W441" s="118">
        <f t="shared" ref="W441" si="201">W442+W444+W446+W455</f>
        <v>0.372667203214475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1.3181240054339727</v>
      </c>
      <c r="D446" s="123">
        <v>0.67061733400113188</v>
      </c>
      <c r="E446" s="123">
        <v>0.58391956056080785</v>
      </c>
      <c r="F446" s="123">
        <v>0.44658671038025827</v>
      </c>
      <c r="G446" s="123">
        <v>0.36846447970299046</v>
      </c>
      <c r="H446" s="123">
        <v>0.38981224562566863</v>
      </c>
      <c r="I446" s="123">
        <v>0.36563436896296569</v>
      </c>
      <c r="J446" s="123">
        <v>0.23410587306825259</v>
      </c>
      <c r="K446" s="123">
        <v>0.13211974465660273</v>
      </c>
      <c r="L446" s="123">
        <v>0</v>
      </c>
      <c r="M446" s="123">
        <v>0.11186453937850538</v>
      </c>
      <c r="N446" s="123">
        <v>0.10041589376030563</v>
      </c>
      <c r="O446" s="123">
        <v>0.13056479849377461</v>
      </c>
      <c r="P446" s="123">
        <v>2.459483370838346E-2</v>
      </c>
      <c r="Q446" s="123">
        <v>0.11281164300636722</v>
      </c>
      <c r="R446" s="123">
        <v>0.15507406900294649</v>
      </c>
      <c r="S446" s="123">
        <v>9.4514957869484439E-2</v>
      </c>
      <c r="T446" s="123">
        <v>0.31359288316332701</v>
      </c>
      <c r="U446" s="123">
        <v>0.15790886143986443</v>
      </c>
      <c r="V446" s="123">
        <v>0.33860169090769315</v>
      </c>
      <c r="W446" s="123">
        <v>0.28150939177877105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3.3043382601974938</v>
      </c>
      <c r="D447" s="99">
        <v>3.2597095728662615</v>
      </c>
      <c r="E447" s="99">
        <v>3.161507335036374</v>
      </c>
      <c r="F447" s="99">
        <v>3.1095667241292055</v>
      </c>
      <c r="G447" s="99">
        <v>3.1165953908211277</v>
      </c>
      <c r="H447" s="99">
        <v>3.1258529130360224</v>
      </c>
      <c r="I447" s="99">
        <v>3.1378076754639963</v>
      </c>
      <c r="J447" s="99">
        <v>2.9848498816202205</v>
      </c>
      <c r="K447" s="99">
        <v>2.9396643186094109</v>
      </c>
      <c r="L447" s="99">
        <v>0</v>
      </c>
      <c r="M447" s="99">
        <v>2.701528625990905</v>
      </c>
      <c r="N447" s="99">
        <v>2.5618298749580415</v>
      </c>
      <c r="O447" s="99">
        <v>2.4807311713817182</v>
      </c>
      <c r="P447" s="99">
        <v>2.5573503133029551</v>
      </c>
      <c r="Q447" s="99">
        <v>2.5466628346756517</v>
      </c>
      <c r="R447" s="99">
        <v>2.5845678167157748</v>
      </c>
      <c r="S447" s="99">
        <v>2.987390503798768</v>
      </c>
      <c r="T447" s="99">
        <v>3.8412376004850897</v>
      </c>
      <c r="U447" s="99">
        <v>3.0535167043545877</v>
      </c>
      <c r="V447" s="99">
        <v>3.9820149955661974</v>
      </c>
      <c r="W447" s="99">
        <v>4.5827110289567381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1.2272361562362426</v>
      </c>
      <c r="U448" s="99">
        <v>0</v>
      </c>
      <c r="V448" s="99">
        <v>1.2126490296838781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1.2272361562362426</v>
      </c>
      <c r="U449" s="102">
        <v>0</v>
      </c>
      <c r="V449" s="102">
        <v>1.2126490296838781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7.7556493181782593E-2</v>
      </c>
      <c r="D455" s="123">
        <v>5.6806929160692111E-2</v>
      </c>
      <c r="E455" s="123">
        <v>3.2621630816348723E-2</v>
      </c>
      <c r="F455" s="123">
        <v>5.8091163701045972E-2</v>
      </c>
      <c r="G455" s="123">
        <v>7.1497142452246559E-2</v>
      </c>
      <c r="H455" s="123">
        <v>7.1119798986884003E-2</v>
      </c>
      <c r="I455" s="123">
        <v>7.0946597691947402E-2</v>
      </c>
      <c r="J455" s="123">
        <v>7.8122547418322821E-2</v>
      </c>
      <c r="K455" s="123">
        <v>4.6392525219255375E-2</v>
      </c>
      <c r="L455" s="123">
        <v>0</v>
      </c>
      <c r="M455" s="123">
        <v>3.398191850611397E-2</v>
      </c>
      <c r="N455" s="123">
        <v>3.1395729167722687E-2</v>
      </c>
      <c r="O455" s="123">
        <v>2.9769619880943201E-2</v>
      </c>
      <c r="P455" s="123">
        <v>1.79344051603487E-2</v>
      </c>
      <c r="Q455" s="123">
        <v>3.3207000635930739E-2</v>
      </c>
      <c r="R455" s="123">
        <v>2.7629048267592698E-2</v>
      </c>
      <c r="S455" s="123">
        <v>1.4881410108489606E-2</v>
      </c>
      <c r="T455" s="123">
        <v>1.3227466893083106E-3</v>
      </c>
      <c r="U455" s="123">
        <v>5.5315538661306486E-2</v>
      </c>
      <c r="V455" s="123">
        <v>2.65417502843243E-2</v>
      </c>
      <c r="W455" s="123">
        <v>9.1157811435703923E-2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1.0137741608761581</v>
      </c>
      <c r="D456" s="99">
        <v>0.90891086657107378</v>
      </c>
      <c r="E456" s="99">
        <v>0.88311414852829762</v>
      </c>
      <c r="F456" s="99">
        <v>0.94966424137362104</v>
      </c>
      <c r="G456" s="99">
        <v>1.0009599943314518</v>
      </c>
      <c r="H456" s="99">
        <v>0.91593680513411213</v>
      </c>
      <c r="I456" s="99">
        <v>0.93018872529442143</v>
      </c>
      <c r="J456" s="99">
        <v>0.88538887074099204</v>
      </c>
      <c r="K456" s="99">
        <v>0.82578694890274551</v>
      </c>
      <c r="L456" s="99">
        <v>0</v>
      </c>
      <c r="M456" s="99">
        <v>0.7815841256406213</v>
      </c>
      <c r="N456" s="99">
        <v>0.80097396852287639</v>
      </c>
      <c r="O456" s="99">
        <v>0.80581875184580498</v>
      </c>
      <c r="P456" s="99">
        <v>0.8951061615530036</v>
      </c>
      <c r="Q456" s="99">
        <v>0.97193455654406924</v>
      </c>
      <c r="R456" s="99">
        <v>1.1051619307037079</v>
      </c>
      <c r="S456" s="99">
        <v>1.2386293680299514</v>
      </c>
      <c r="T456" s="99">
        <v>0.71538550113424459</v>
      </c>
      <c r="U456" s="99">
        <v>1.4601546157738523</v>
      </c>
      <c r="V456" s="99">
        <v>0.91280541195219644</v>
      </c>
      <c r="W456" s="99">
        <v>1.8442331793350502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156301</v>
      </c>
      <c r="C5" s="120">
        <v>134642</v>
      </c>
      <c r="D5" s="120">
        <v>123239</v>
      </c>
      <c r="E5" s="120">
        <v>112854</v>
      </c>
      <c r="F5" s="120">
        <v>105948</v>
      </c>
      <c r="G5" s="120">
        <v>101024</v>
      </c>
      <c r="H5" s="120">
        <v>98697</v>
      </c>
      <c r="I5" s="120">
        <v>97436</v>
      </c>
      <c r="J5" s="120">
        <v>90003</v>
      </c>
      <c r="K5" s="120">
        <v>78212</v>
      </c>
      <c r="L5" s="120">
        <v>63669</v>
      </c>
      <c r="M5" s="120">
        <v>60736</v>
      </c>
      <c r="N5" s="120">
        <v>64448</v>
      </c>
      <c r="O5" s="120">
        <v>67376</v>
      </c>
      <c r="P5" s="120">
        <v>66728</v>
      </c>
      <c r="Q5" s="120">
        <v>68927</v>
      </c>
      <c r="R5" s="120">
        <v>66982</v>
      </c>
      <c r="S5" s="120">
        <v>66608</v>
      </c>
      <c r="T5" s="120">
        <v>64538</v>
      </c>
      <c r="U5" s="120">
        <v>70628</v>
      </c>
      <c r="V5" s="120">
        <v>81902</v>
      </c>
      <c r="W5" s="120">
        <v>80478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156301</v>
      </c>
      <c r="C7" s="52">
        <v>134642</v>
      </c>
      <c r="D7" s="52">
        <v>123239</v>
      </c>
      <c r="E7" s="52">
        <v>112854</v>
      </c>
      <c r="F7" s="52">
        <v>105948</v>
      </c>
      <c r="G7" s="52">
        <v>101024</v>
      </c>
      <c r="H7" s="52">
        <v>98697</v>
      </c>
      <c r="I7" s="52">
        <v>97436</v>
      </c>
      <c r="J7" s="52">
        <v>90003</v>
      </c>
      <c r="K7" s="52">
        <v>78212</v>
      </c>
      <c r="L7" s="52">
        <v>63669</v>
      </c>
      <c r="M7" s="52">
        <v>60736</v>
      </c>
      <c r="N7" s="52">
        <v>64448</v>
      </c>
      <c r="O7" s="52">
        <v>67376</v>
      </c>
      <c r="P7" s="52">
        <v>66728</v>
      </c>
      <c r="Q7" s="52">
        <v>68927</v>
      </c>
      <c r="R7" s="52">
        <v>66982</v>
      </c>
      <c r="S7" s="52">
        <v>66608</v>
      </c>
      <c r="T7" s="52">
        <v>64538</v>
      </c>
      <c r="U7" s="52">
        <v>70628</v>
      </c>
      <c r="V7" s="52">
        <v>81902</v>
      </c>
      <c r="W7" s="52">
        <v>80478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2302</v>
      </c>
      <c r="C9" s="52">
        <v>3721</v>
      </c>
      <c r="D9" s="52">
        <v>4555</v>
      </c>
      <c r="E9" s="52">
        <v>4206</v>
      </c>
      <c r="F9" s="52">
        <v>3795</v>
      </c>
      <c r="G9" s="52">
        <v>3583</v>
      </c>
      <c r="H9" s="52">
        <v>3858</v>
      </c>
      <c r="I9" s="52">
        <v>5291</v>
      </c>
      <c r="J9" s="52">
        <v>6557</v>
      </c>
      <c r="K9" s="52">
        <v>7201</v>
      </c>
      <c r="L9" s="52">
        <v>7043</v>
      </c>
      <c r="M9" s="52">
        <v>7172</v>
      </c>
      <c r="N9" s="52">
        <v>8722</v>
      </c>
      <c r="O9" s="52">
        <v>11026</v>
      </c>
      <c r="P9" s="52">
        <v>12796</v>
      </c>
      <c r="Q9" s="52">
        <v>13986</v>
      </c>
      <c r="R9" s="52">
        <v>13808</v>
      </c>
      <c r="S9" s="52">
        <v>13575</v>
      </c>
      <c r="T9" s="52">
        <v>13104</v>
      </c>
      <c r="U9" s="52">
        <v>13577</v>
      </c>
      <c r="V9" s="52">
        <v>15949</v>
      </c>
      <c r="W9" s="52">
        <v>16917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19449</v>
      </c>
      <c r="C11" s="52">
        <v>17514</v>
      </c>
      <c r="D11" s="52">
        <v>17161</v>
      </c>
      <c r="E11" s="52">
        <v>16709</v>
      </c>
      <c r="F11" s="52">
        <v>16136</v>
      </c>
      <c r="G11" s="52">
        <v>15302</v>
      </c>
      <c r="H11" s="52">
        <v>14838</v>
      </c>
      <c r="I11" s="52">
        <v>14236</v>
      </c>
      <c r="J11" s="52">
        <v>12431</v>
      </c>
      <c r="K11" s="52">
        <v>10177</v>
      </c>
      <c r="L11" s="52">
        <v>7764</v>
      </c>
      <c r="M11" s="52">
        <v>6170</v>
      </c>
      <c r="N11" s="52">
        <v>4816</v>
      </c>
      <c r="O11" s="52">
        <v>3841</v>
      </c>
      <c r="P11" s="52">
        <v>3071</v>
      </c>
      <c r="Q11" s="52">
        <v>2867</v>
      </c>
      <c r="R11" s="52">
        <v>2797</v>
      </c>
      <c r="S11" s="52">
        <v>2720</v>
      </c>
      <c r="T11" s="52">
        <v>2944</v>
      </c>
      <c r="U11" s="52">
        <v>3442</v>
      </c>
      <c r="V11" s="52">
        <v>5023</v>
      </c>
      <c r="W11" s="52">
        <v>5192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11</v>
      </c>
      <c r="U12" s="52">
        <v>11</v>
      </c>
      <c r="V12" s="52">
        <v>14</v>
      </c>
      <c r="W12" s="52">
        <v>14</v>
      </c>
      <c r="DA12" s="63" t="s">
        <v>1130</v>
      </c>
    </row>
    <row r="13" spans="1:105" ht="12" customHeight="1" x14ac:dyDescent="0.25">
      <c r="A13" s="97" t="s">
        <v>122</v>
      </c>
      <c r="B13" s="52">
        <v>136852</v>
      </c>
      <c r="C13" s="52">
        <v>117128</v>
      </c>
      <c r="D13" s="52">
        <v>106078</v>
      </c>
      <c r="E13" s="52">
        <v>96145</v>
      </c>
      <c r="F13" s="52">
        <v>89812</v>
      </c>
      <c r="G13" s="52">
        <v>85722</v>
      </c>
      <c r="H13" s="52">
        <v>83859</v>
      </c>
      <c r="I13" s="52">
        <v>83200</v>
      </c>
      <c r="J13" s="52">
        <v>77572</v>
      </c>
      <c r="K13" s="52">
        <v>68035</v>
      </c>
      <c r="L13" s="52">
        <v>55395</v>
      </c>
      <c r="M13" s="52">
        <v>53598</v>
      </c>
      <c r="N13" s="52">
        <v>58527</v>
      </c>
      <c r="O13" s="52">
        <v>62262</v>
      </c>
      <c r="P13" s="52">
        <v>62636</v>
      </c>
      <c r="Q13" s="52">
        <v>65076</v>
      </c>
      <c r="R13" s="52">
        <v>63004</v>
      </c>
      <c r="S13" s="52">
        <v>60482</v>
      </c>
      <c r="T13" s="52">
        <v>53954</v>
      </c>
      <c r="U13" s="52">
        <v>60660</v>
      </c>
      <c r="V13" s="52">
        <v>65276</v>
      </c>
      <c r="W13" s="52">
        <v>64912</v>
      </c>
      <c r="DA13" s="63" t="s">
        <v>1131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510</v>
      </c>
      <c r="M14" s="52">
        <v>968</v>
      </c>
      <c r="N14" s="52">
        <v>1105</v>
      </c>
      <c r="O14" s="52">
        <v>1273</v>
      </c>
      <c r="P14" s="52">
        <v>1021</v>
      </c>
      <c r="Q14" s="52">
        <v>984</v>
      </c>
      <c r="R14" s="52">
        <v>1181</v>
      </c>
      <c r="S14" s="52">
        <v>3406</v>
      </c>
      <c r="T14" s="52">
        <v>7629</v>
      </c>
      <c r="U14" s="52">
        <v>6515</v>
      </c>
      <c r="V14" s="52">
        <v>11589</v>
      </c>
      <c r="W14" s="52">
        <v>10360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8701</v>
      </c>
      <c r="C16" s="52">
        <v>7551</v>
      </c>
      <c r="D16" s="52">
        <v>7005</v>
      </c>
      <c r="E16" s="52">
        <v>6154</v>
      </c>
      <c r="F16" s="52">
        <v>5850</v>
      </c>
      <c r="G16" s="52">
        <v>5911</v>
      </c>
      <c r="H16" s="52">
        <v>6324</v>
      </c>
      <c r="I16" s="52">
        <v>6515</v>
      </c>
      <c r="J16" s="52">
        <v>6215</v>
      </c>
      <c r="K16" s="52">
        <v>5478</v>
      </c>
      <c r="L16" s="52">
        <v>4580</v>
      </c>
      <c r="M16" s="52">
        <v>4218</v>
      </c>
      <c r="N16" s="52">
        <v>3822</v>
      </c>
      <c r="O16" s="52">
        <v>3260</v>
      </c>
      <c r="P16" s="52">
        <v>2801</v>
      </c>
      <c r="Q16" s="52">
        <v>2627</v>
      </c>
      <c r="R16" s="52">
        <v>2385</v>
      </c>
      <c r="S16" s="52">
        <v>2183</v>
      </c>
      <c r="T16" s="52">
        <v>1789</v>
      </c>
      <c r="U16" s="52">
        <v>2031</v>
      </c>
      <c r="V16" s="52">
        <v>2252</v>
      </c>
      <c r="W16" s="52">
        <v>2401</v>
      </c>
      <c r="DA16" s="63" t="s">
        <v>1133</v>
      </c>
    </row>
    <row r="17" spans="1:105" ht="12" customHeight="1" x14ac:dyDescent="0.25">
      <c r="A17" s="109" t="s">
        <v>120</v>
      </c>
      <c r="B17" s="36">
        <v>147600</v>
      </c>
      <c r="C17" s="36">
        <v>127091</v>
      </c>
      <c r="D17" s="36">
        <v>116234</v>
      </c>
      <c r="E17" s="36">
        <v>106700</v>
      </c>
      <c r="F17" s="36">
        <v>100098</v>
      </c>
      <c r="G17" s="36">
        <v>95113</v>
      </c>
      <c r="H17" s="36">
        <v>92373</v>
      </c>
      <c r="I17" s="36">
        <v>90921</v>
      </c>
      <c r="J17" s="36">
        <v>83788</v>
      </c>
      <c r="K17" s="36">
        <v>72734</v>
      </c>
      <c r="L17" s="36">
        <v>59089</v>
      </c>
      <c r="M17" s="36">
        <v>56518</v>
      </c>
      <c r="N17" s="36">
        <v>60626</v>
      </c>
      <c r="O17" s="36">
        <v>64116</v>
      </c>
      <c r="P17" s="36">
        <v>63927</v>
      </c>
      <c r="Q17" s="36">
        <v>66300</v>
      </c>
      <c r="R17" s="36">
        <v>64597</v>
      </c>
      <c r="S17" s="36">
        <v>64425</v>
      </c>
      <c r="T17" s="36">
        <v>62749</v>
      </c>
      <c r="U17" s="36">
        <v>68597</v>
      </c>
      <c r="V17" s="36">
        <v>79650</v>
      </c>
      <c r="W17" s="36">
        <v>78077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21659</v>
      </c>
      <c r="D21" s="52">
        <v>11403</v>
      </c>
      <c r="E21" s="52">
        <v>10385</v>
      </c>
      <c r="F21" s="52">
        <v>6906</v>
      </c>
      <c r="G21" s="52">
        <v>10702</v>
      </c>
      <c r="H21" s="52">
        <v>12213</v>
      </c>
      <c r="I21" s="52">
        <v>12222</v>
      </c>
      <c r="J21" s="52">
        <v>12257</v>
      </c>
      <c r="K21" s="52">
        <v>12329</v>
      </c>
      <c r="L21" s="52">
        <v>14543</v>
      </c>
      <c r="M21" s="52">
        <v>11118</v>
      </c>
      <c r="N21" s="52">
        <v>12400</v>
      </c>
      <c r="O21" s="52">
        <v>10491</v>
      </c>
      <c r="P21" s="52">
        <v>1217</v>
      </c>
      <c r="Q21" s="52">
        <v>1685</v>
      </c>
      <c r="R21" s="52">
        <v>2248</v>
      </c>
      <c r="S21" s="52">
        <v>2911</v>
      </c>
      <c r="T21" s="52">
        <v>3697</v>
      </c>
      <c r="U21" s="52">
        <v>4574</v>
      </c>
      <c r="V21" s="52">
        <v>5577</v>
      </c>
      <c r="W21" s="52">
        <v>6716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360</v>
      </c>
      <c r="D23" s="52">
        <v>362</v>
      </c>
      <c r="E23" s="52">
        <v>387</v>
      </c>
      <c r="F23" s="52">
        <v>443</v>
      </c>
      <c r="G23" s="52">
        <v>532</v>
      </c>
      <c r="H23" s="52">
        <v>660</v>
      </c>
      <c r="I23" s="52">
        <v>615</v>
      </c>
      <c r="J23" s="52">
        <v>687</v>
      </c>
      <c r="K23" s="52">
        <v>985</v>
      </c>
      <c r="L23" s="52">
        <v>619</v>
      </c>
      <c r="M23" s="52">
        <v>432</v>
      </c>
      <c r="N23" s="52">
        <v>709</v>
      </c>
      <c r="O23" s="52">
        <v>1310</v>
      </c>
      <c r="P23" s="52">
        <v>1376</v>
      </c>
      <c r="Q23" s="52">
        <v>1622</v>
      </c>
      <c r="R23" s="52">
        <v>1508</v>
      </c>
      <c r="S23" s="52">
        <v>1408</v>
      </c>
      <c r="T23" s="52">
        <v>1495</v>
      </c>
      <c r="U23" s="52">
        <v>1990</v>
      </c>
      <c r="V23" s="52">
        <v>2692</v>
      </c>
      <c r="W23" s="52">
        <v>3037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3039</v>
      </c>
      <c r="D25" s="52">
        <v>3041</v>
      </c>
      <c r="E25" s="52">
        <v>3059</v>
      </c>
      <c r="F25" s="52">
        <v>3122</v>
      </c>
      <c r="G25" s="52">
        <v>3260</v>
      </c>
      <c r="H25" s="52">
        <v>3500</v>
      </c>
      <c r="I25" s="52">
        <v>2053</v>
      </c>
      <c r="J25" s="52">
        <v>2212</v>
      </c>
      <c r="K25" s="52">
        <v>2310</v>
      </c>
      <c r="L25" s="52">
        <v>2432</v>
      </c>
      <c r="M25" s="52">
        <v>2054</v>
      </c>
      <c r="N25" s="52">
        <v>2170</v>
      </c>
      <c r="O25" s="52">
        <v>2019</v>
      </c>
      <c r="P25" s="52">
        <v>839</v>
      </c>
      <c r="Q25" s="52">
        <v>624</v>
      </c>
      <c r="R25" s="52">
        <v>317</v>
      </c>
      <c r="S25" s="52">
        <v>283</v>
      </c>
      <c r="T25" s="52">
        <v>405</v>
      </c>
      <c r="U25" s="52">
        <v>579</v>
      </c>
      <c r="V25" s="52">
        <v>628</v>
      </c>
      <c r="W25" s="52">
        <v>544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21383</v>
      </c>
      <c r="D27" s="52">
        <v>21386</v>
      </c>
      <c r="E27" s="52">
        <v>21426</v>
      </c>
      <c r="F27" s="52">
        <v>21607</v>
      </c>
      <c r="G27" s="52">
        <v>22076</v>
      </c>
      <c r="H27" s="52">
        <v>22998</v>
      </c>
      <c r="I27" s="52">
        <v>11761</v>
      </c>
      <c r="J27" s="52">
        <v>10369</v>
      </c>
      <c r="K27" s="52">
        <v>10844</v>
      </c>
      <c r="L27" s="52">
        <v>12869</v>
      </c>
      <c r="M27" s="52">
        <v>12175</v>
      </c>
      <c r="N27" s="52">
        <v>14985</v>
      </c>
      <c r="O27" s="52">
        <v>14985</v>
      </c>
      <c r="P27" s="52">
        <v>7052</v>
      </c>
      <c r="Q27" s="52">
        <v>6665</v>
      </c>
      <c r="R27" s="52">
        <v>5769</v>
      </c>
      <c r="S27" s="52">
        <v>6513</v>
      </c>
      <c r="T27" s="52">
        <v>9132</v>
      </c>
      <c r="U27" s="52">
        <v>13114</v>
      </c>
      <c r="V27" s="52">
        <v>14079</v>
      </c>
      <c r="W27" s="52">
        <v>11041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29</v>
      </c>
      <c r="O28" s="52">
        <v>57</v>
      </c>
      <c r="P28" s="52">
        <v>252</v>
      </c>
      <c r="Q28" s="52">
        <v>122</v>
      </c>
      <c r="R28" s="52">
        <v>25</v>
      </c>
      <c r="S28" s="52">
        <v>169</v>
      </c>
      <c r="T28" s="52">
        <v>310</v>
      </c>
      <c r="U28" s="52">
        <v>1218</v>
      </c>
      <c r="V28" s="52">
        <v>129</v>
      </c>
      <c r="W28" s="52">
        <v>1668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1360</v>
      </c>
      <c r="D30" s="52">
        <v>1359</v>
      </c>
      <c r="E30" s="52">
        <v>1365</v>
      </c>
      <c r="F30" s="52">
        <v>1379</v>
      </c>
      <c r="G30" s="52">
        <v>1414</v>
      </c>
      <c r="H30" s="52">
        <v>1480</v>
      </c>
      <c r="I30" s="52">
        <v>779</v>
      </c>
      <c r="J30" s="52">
        <v>768</v>
      </c>
      <c r="K30" s="52">
        <v>816</v>
      </c>
      <c r="L30" s="52">
        <v>933</v>
      </c>
      <c r="M30" s="52">
        <v>861</v>
      </c>
      <c r="N30" s="52">
        <v>1221</v>
      </c>
      <c r="O30" s="52">
        <v>1295</v>
      </c>
      <c r="P30" s="52">
        <v>604</v>
      </c>
      <c r="Q30" s="52">
        <v>497</v>
      </c>
      <c r="R30" s="52">
        <v>341</v>
      </c>
      <c r="S30" s="52">
        <v>278</v>
      </c>
      <c r="T30" s="52">
        <v>406</v>
      </c>
      <c r="U30" s="52">
        <v>510</v>
      </c>
      <c r="V30" s="52">
        <v>536</v>
      </c>
      <c r="W30" s="52">
        <v>381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23062</v>
      </c>
      <c r="D31" s="36">
        <v>23068</v>
      </c>
      <c r="E31" s="36">
        <v>23121</v>
      </c>
      <c r="F31" s="36">
        <v>23352</v>
      </c>
      <c r="G31" s="36">
        <v>23917</v>
      </c>
      <c r="H31" s="36">
        <v>25020</v>
      </c>
      <c r="I31" s="36">
        <v>13038</v>
      </c>
      <c r="J31" s="36">
        <v>11814</v>
      </c>
      <c r="K31" s="36">
        <v>12339</v>
      </c>
      <c r="L31" s="36">
        <v>14368</v>
      </c>
      <c r="M31" s="36">
        <v>13361</v>
      </c>
      <c r="N31" s="36">
        <v>15948</v>
      </c>
      <c r="O31" s="36">
        <v>15731</v>
      </c>
      <c r="P31" s="36">
        <v>7401</v>
      </c>
      <c r="Q31" s="36">
        <v>6886</v>
      </c>
      <c r="R31" s="36">
        <v>5826</v>
      </c>
      <c r="S31" s="36">
        <v>6736</v>
      </c>
      <c r="T31" s="36">
        <v>9482</v>
      </c>
      <c r="U31" s="36">
        <v>13405</v>
      </c>
      <c r="V31" s="36">
        <v>14506</v>
      </c>
      <c r="W31" s="36">
        <v>12128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5778</v>
      </c>
      <c r="H35" s="52">
        <v>9886</v>
      </c>
      <c r="I35" s="52">
        <v>10961</v>
      </c>
      <c r="J35" s="52">
        <v>4824</v>
      </c>
      <c r="K35" s="52">
        <v>538</v>
      </c>
      <c r="L35" s="52">
        <v>0</v>
      </c>
      <c r="M35" s="52">
        <v>8185</v>
      </c>
      <c r="N35" s="52">
        <v>16112</v>
      </c>
      <c r="O35" s="52">
        <v>13419</v>
      </c>
      <c r="P35" s="52">
        <v>569</v>
      </c>
      <c r="Q35" s="52">
        <v>3884</v>
      </c>
      <c r="R35" s="52">
        <v>303</v>
      </c>
      <c r="S35" s="52">
        <v>2537</v>
      </c>
      <c r="T35" s="52">
        <v>1627</v>
      </c>
      <c r="U35" s="52">
        <v>10664</v>
      </c>
      <c r="V35" s="52">
        <v>16851</v>
      </c>
      <c r="W35" s="52">
        <v>5292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1779</v>
      </c>
      <c r="D37" s="52">
        <v>1196</v>
      </c>
      <c r="E37" s="52">
        <v>38</v>
      </c>
      <c r="F37" s="52">
        <v>32</v>
      </c>
      <c r="G37" s="52">
        <v>320</v>
      </c>
      <c r="H37" s="52">
        <v>935</v>
      </c>
      <c r="I37" s="52">
        <v>2048</v>
      </c>
      <c r="J37" s="52">
        <v>1953</v>
      </c>
      <c r="K37" s="52">
        <v>1629</v>
      </c>
      <c r="L37" s="52">
        <v>461</v>
      </c>
      <c r="M37" s="52">
        <v>561</v>
      </c>
      <c r="N37" s="52">
        <v>2259</v>
      </c>
      <c r="O37" s="52">
        <v>3614</v>
      </c>
      <c r="P37" s="52">
        <v>3146</v>
      </c>
      <c r="Q37" s="52">
        <v>2812</v>
      </c>
      <c r="R37" s="52">
        <v>1330</v>
      </c>
      <c r="S37" s="52">
        <v>1175</v>
      </c>
      <c r="T37" s="52">
        <v>1024</v>
      </c>
      <c r="U37" s="52">
        <v>2463</v>
      </c>
      <c r="V37" s="52">
        <v>5064</v>
      </c>
      <c r="W37" s="52">
        <v>4005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1104</v>
      </c>
      <c r="D39" s="52">
        <v>2688</v>
      </c>
      <c r="E39" s="52">
        <v>2607</v>
      </c>
      <c r="F39" s="52">
        <v>2549</v>
      </c>
      <c r="G39" s="52">
        <v>2426</v>
      </c>
      <c r="H39" s="52">
        <v>3036</v>
      </c>
      <c r="I39" s="52">
        <v>1451</v>
      </c>
      <c r="J39" s="52">
        <v>407</v>
      </c>
      <c r="K39" s="52">
        <v>56</v>
      </c>
      <c r="L39" s="52">
        <v>19</v>
      </c>
      <c r="M39" s="52">
        <v>460</v>
      </c>
      <c r="N39" s="52">
        <v>816</v>
      </c>
      <c r="O39" s="52">
        <v>1044</v>
      </c>
      <c r="P39" s="52">
        <v>69</v>
      </c>
      <c r="Q39" s="52">
        <v>420</v>
      </c>
      <c r="R39" s="52">
        <v>247</v>
      </c>
      <c r="S39" s="52">
        <v>206</v>
      </c>
      <c r="T39" s="52">
        <v>629</v>
      </c>
      <c r="U39" s="52">
        <v>1077</v>
      </c>
      <c r="V39" s="52">
        <v>2209</v>
      </c>
      <c r="W39" s="52">
        <v>713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11</v>
      </c>
      <c r="U40" s="52">
        <v>0</v>
      </c>
      <c r="V40" s="52">
        <v>3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1659</v>
      </c>
      <c r="D41" s="52">
        <v>10336</v>
      </c>
      <c r="E41" s="52">
        <v>11493</v>
      </c>
      <c r="F41" s="52">
        <v>15274</v>
      </c>
      <c r="G41" s="52">
        <v>17986</v>
      </c>
      <c r="H41" s="52">
        <v>21135</v>
      </c>
      <c r="I41" s="52">
        <v>11102</v>
      </c>
      <c r="J41" s="52">
        <v>4741</v>
      </c>
      <c r="K41" s="52">
        <v>1307</v>
      </c>
      <c r="L41" s="52">
        <v>229</v>
      </c>
      <c r="M41" s="52">
        <v>10378</v>
      </c>
      <c r="N41" s="52">
        <v>19914</v>
      </c>
      <c r="O41" s="52">
        <v>18720</v>
      </c>
      <c r="P41" s="52">
        <v>7426</v>
      </c>
      <c r="Q41" s="52">
        <v>9105</v>
      </c>
      <c r="R41" s="52">
        <v>3697</v>
      </c>
      <c r="S41" s="52">
        <v>3991</v>
      </c>
      <c r="T41" s="52">
        <v>2604</v>
      </c>
      <c r="U41" s="52">
        <v>19820</v>
      </c>
      <c r="V41" s="52">
        <v>18695</v>
      </c>
      <c r="W41" s="52">
        <v>10677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510</v>
      </c>
      <c r="M42" s="52">
        <v>458</v>
      </c>
      <c r="N42" s="52">
        <v>166</v>
      </c>
      <c r="O42" s="52">
        <v>225</v>
      </c>
      <c r="P42" s="52">
        <v>0</v>
      </c>
      <c r="Q42" s="52">
        <v>85</v>
      </c>
      <c r="R42" s="52">
        <v>222</v>
      </c>
      <c r="S42" s="52">
        <v>2394</v>
      </c>
      <c r="T42" s="52">
        <v>4533</v>
      </c>
      <c r="U42" s="52">
        <v>104</v>
      </c>
      <c r="V42" s="52">
        <v>5203</v>
      </c>
      <c r="W42" s="52">
        <v>439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210</v>
      </c>
      <c r="D44" s="52">
        <v>813</v>
      </c>
      <c r="E44" s="52">
        <v>514</v>
      </c>
      <c r="F44" s="52">
        <v>1075</v>
      </c>
      <c r="G44" s="52">
        <v>1475</v>
      </c>
      <c r="H44" s="52">
        <v>1893</v>
      </c>
      <c r="I44" s="52">
        <v>970</v>
      </c>
      <c r="J44" s="52">
        <v>468</v>
      </c>
      <c r="K44" s="52">
        <v>79</v>
      </c>
      <c r="L44" s="52">
        <v>35</v>
      </c>
      <c r="M44" s="52">
        <v>499</v>
      </c>
      <c r="N44" s="52">
        <v>825</v>
      </c>
      <c r="O44" s="52">
        <v>733</v>
      </c>
      <c r="P44" s="52">
        <v>145</v>
      </c>
      <c r="Q44" s="52">
        <v>323</v>
      </c>
      <c r="R44" s="52">
        <v>99</v>
      </c>
      <c r="S44" s="52">
        <v>76</v>
      </c>
      <c r="T44" s="52">
        <v>12</v>
      </c>
      <c r="U44" s="52">
        <v>752</v>
      </c>
      <c r="V44" s="52">
        <v>757</v>
      </c>
      <c r="W44" s="52">
        <v>530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2553</v>
      </c>
      <c r="D45" s="36">
        <v>12211</v>
      </c>
      <c r="E45" s="36">
        <v>13587</v>
      </c>
      <c r="F45" s="36">
        <v>16750</v>
      </c>
      <c r="G45" s="36">
        <v>18932</v>
      </c>
      <c r="H45" s="36">
        <v>22280</v>
      </c>
      <c r="I45" s="36">
        <v>11586</v>
      </c>
      <c r="J45" s="36">
        <v>4681</v>
      </c>
      <c r="K45" s="36">
        <v>1285</v>
      </c>
      <c r="L45" s="36">
        <v>723</v>
      </c>
      <c r="M45" s="36">
        <v>10790</v>
      </c>
      <c r="N45" s="36">
        <v>20056</v>
      </c>
      <c r="O45" s="36">
        <v>19221</v>
      </c>
      <c r="P45" s="36">
        <v>7212</v>
      </c>
      <c r="Q45" s="36">
        <v>9259</v>
      </c>
      <c r="R45" s="36">
        <v>4123</v>
      </c>
      <c r="S45" s="36">
        <v>6564</v>
      </c>
      <c r="T45" s="36">
        <v>7806</v>
      </c>
      <c r="U45" s="36">
        <v>19253</v>
      </c>
      <c r="V45" s="36">
        <v>25559</v>
      </c>
      <c r="W45" s="36">
        <v>10555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2172</v>
      </c>
      <c r="H49" s="52">
        <v>3775</v>
      </c>
      <c r="I49" s="52">
        <v>4839</v>
      </c>
      <c r="J49" s="52">
        <v>1663</v>
      </c>
      <c r="K49" s="52">
        <v>207</v>
      </c>
      <c r="L49" s="52">
        <v>0</v>
      </c>
      <c r="M49" s="52">
        <v>2987</v>
      </c>
      <c r="N49" s="52">
        <v>4437</v>
      </c>
      <c r="O49" s="52">
        <v>3774</v>
      </c>
      <c r="P49" s="52">
        <v>328</v>
      </c>
      <c r="Q49" s="52">
        <v>1928</v>
      </c>
      <c r="R49" s="52">
        <v>117</v>
      </c>
      <c r="S49" s="52">
        <v>789</v>
      </c>
      <c r="T49" s="52">
        <v>567</v>
      </c>
      <c r="U49" s="52">
        <v>3404</v>
      </c>
      <c r="V49" s="52">
        <v>5370</v>
      </c>
      <c r="W49" s="52">
        <v>1538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271</v>
      </c>
      <c r="H51" s="52">
        <v>544</v>
      </c>
      <c r="I51" s="52">
        <v>851</v>
      </c>
      <c r="J51" s="52">
        <v>325</v>
      </c>
      <c r="K51" s="52">
        <v>47</v>
      </c>
      <c r="L51" s="52">
        <v>0</v>
      </c>
      <c r="M51" s="52">
        <v>508</v>
      </c>
      <c r="N51" s="52">
        <v>1251</v>
      </c>
      <c r="O51" s="52">
        <v>1141</v>
      </c>
      <c r="P51" s="52">
        <v>108</v>
      </c>
      <c r="Q51" s="52">
        <v>729</v>
      </c>
      <c r="R51" s="52">
        <v>48</v>
      </c>
      <c r="S51" s="52">
        <v>341</v>
      </c>
      <c r="T51" s="52">
        <v>274</v>
      </c>
      <c r="U51" s="52">
        <v>1678</v>
      </c>
      <c r="V51" s="52">
        <v>2583</v>
      </c>
      <c r="W51" s="52">
        <v>407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258</v>
      </c>
      <c r="H53" s="52">
        <v>474</v>
      </c>
      <c r="I53" s="52">
        <v>559</v>
      </c>
      <c r="J53" s="52">
        <v>131</v>
      </c>
      <c r="K53" s="52">
        <v>9</v>
      </c>
      <c r="L53" s="52">
        <v>0</v>
      </c>
      <c r="M53" s="52">
        <v>122</v>
      </c>
      <c r="N53" s="52">
        <v>173</v>
      </c>
      <c r="O53" s="52">
        <v>198</v>
      </c>
      <c r="P53" s="52">
        <v>3</v>
      </c>
      <c r="Q53" s="52">
        <v>85</v>
      </c>
      <c r="R53" s="52">
        <v>7</v>
      </c>
      <c r="S53" s="52">
        <v>25</v>
      </c>
      <c r="T53" s="52">
        <v>46</v>
      </c>
      <c r="U53" s="52">
        <v>176</v>
      </c>
      <c r="V53" s="52">
        <v>456</v>
      </c>
      <c r="W53" s="52">
        <v>94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1</v>
      </c>
      <c r="U54" s="52">
        <v>0</v>
      </c>
      <c r="V54" s="52">
        <v>1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1914</v>
      </c>
      <c r="H55" s="52">
        <v>3301</v>
      </c>
      <c r="I55" s="52">
        <v>4280</v>
      </c>
      <c r="J55" s="52">
        <v>1532</v>
      </c>
      <c r="K55" s="52">
        <v>198</v>
      </c>
      <c r="L55" s="52">
        <v>0</v>
      </c>
      <c r="M55" s="52">
        <v>2743</v>
      </c>
      <c r="N55" s="52">
        <v>4229</v>
      </c>
      <c r="O55" s="52">
        <v>3533</v>
      </c>
      <c r="P55" s="52">
        <v>325</v>
      </c>
      <c r="Q55" s="52">
        <v>1825</v>
      </c>
      <c r="R55" s="52">
        <v>104</v>
      </c>
      <c r="S55" s="52">
        <v>477</v>
      </c>
      <c r="T55" s="52">
        <v>190</v>
      </c>
      <c r="U55" s="52">
        <v>3210</v>
      </c>
      <c r="V55" s="52">
        <v>3842</v>
      </c>
      <c r="W55" s="52">
        <v>1385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122</v>
      </c>
      <c r="N56" s="52">
        <v>35</v>
      </c>
      <c r="O56" s="52">
        <v>43</v>
      </c>
      <c r="P56" s="52">
        <v>0</v>
      </c>
      <c r="Q56" s="52">
        <v>18</v>
      </c>
      <c r="R56" s="52">
        <v>6</v>
      </c>
      <c r="S56" s="52">
        <v>287</v>
      </c>
      <c r="T56" s="52">
        <v>330</v>
      </c>
      <c r="U56" s="52">
        <v>18</v>
      </c>
      <c r="V56" s="52">
        <v>1071</v>
      </c>
      <c r="W56" s="52">
        <v>59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157</v>
      </c>
      <c r="H58" s="52">
        <v>296</v>
      </c>
      <c r="I58" s="52">
        <v>374</v>
      </c>
      <c r="J58" s="52">
        <v>151</v>
      </c>
      <c r="K58" s="52">
        <v>12</v>
      </c>
      <c r="L58" s="52">
        <v>0</v>
      </c>
      <c r="M58" s="52">
        <v>133</v>
      </c>
      <c r="N58" s="52">
        <v>176</v>
      </c>
      <c r="O58" s="52">
        <v>139</v>
      </c>
      <c r="P58" s="52">
        <v>7</v>
      </c>
      <c r="Q58" s="52">
        <v>66</v>
      </c>
      <c r="R58" s="52">
        <v>3</v>
      </c>
      <c r="S58" s="52">
        <v>10</v>
      </c>
      <c r="T58" s="52">
        <v>1</v>
      </c>
      <c r="U58" s="52">
        <v>129</v>
      </c>
      <c r="V58" s="52">
        <v>156</v>
      </c>
      <c r="W58" s="52">
        <v>76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2015</v>
      </c>
      <c r="H59" s="36">
        <v>3479</v>
      </c>
      <c r="I59" s="36">
        <v>4465</v>
      </c>
      <c r="J59" s="36">
        <v>1512</v>
      </c>
      <c r="K59" s="36">
        <v>195</v>
      </c>
      <c r="L59" s="36">
        <v>0</v>
      </c>
      <c r="M59" s="36">
        <v>2854</v>
      </c>
      <c r="N59" s="36">
        <v>4261</v>
      </c>
      <c r="O59" s="36">
        <v>3635</v>
      </c>
      <c r="P59" s="36">
        <v>321</v>
      </c>
      <c r="Q59" s="36">
        <v>1862</v>
      </c>
      <c r="R59" s="36">
        <v>114</v>
      </c>
      <c r="S59" s="36">
        <v>779</v>
      </c>
      <c r="T59" s="36">
        <v>566</v>
      </c>
      <c r="U59" s="36">
        <v>3275</v>
      </c>
      <c r="V59" s="36">
        <v>5214</v>
      </c>
      <c r="W59" s="36">
        <v>1462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3606</v>
      </c>
      <c r="H63" s="52">
        <v>6111</v>
      </c>
      <c r="I63" s="52">
        <v>6122</v>
      </c>
      <c r="J63" s="52">
        <v>3161</v>
      </c>
      <c r="K63" s="52">
        <v>331</v>
      </c>
      <c r="L63" s="52">
        <v>0</v>
      </c>
      <c r="M63" s="52">
        <v>5198</v>
      </c>
      <c r="N63" s="52">
        <v>11675</v>
      </c>
      <c r="O63" s="52">
        <v>9645</v>
      </c>
      <c r="P63" s="52">
        <v>241</v>
      </c>
      <c r="Q63" s="52">
        <v>1956</v>
      </c>
      <c r="R63" s="52">
        <v>186</v>
      </c>
      <c r="S63" s="52">
        <v>1748</v>
      </c>
      <c r="T63" s="52">
        <v>1060</v>
      </c>
      <c r="U63" s="52">
        <v>7260</v>
      </c>
      <c r="V63" s="52">
        <v>11481</v>
      </c>
      <c r="W63" s="52">
        <v>3754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1779</v>
      </c>
      <c r="D65" s="52">
        <v>1196</v>
      </c>
      <c r="E65" s="52">
        <v>38</v>
      </c>
      <c r="F65" s="52">
        <v>32</v>
      </c>
      <c r="G65" s="52">
        <v>49</v>
      </c>
      <c r="H65" s="52">
        <v>391</v>
      </c>
      <c r="I65" s="52">
        <v>1197</v>
      </c>
      <c r="J65" s="52">
        <v>1628</v>
      </c>
      <c r="K65" s="52">
        <v>1582</v>
      </c>
      <c r="L65" s="52">
        <v>461</v>
      </c>
      <c r="M65" s="52">
        <v>53</v>
      </c>
      <c r="N65" s="52">
        <v>1008</v>
      </c>
      <c r="O65" s="52">
        <v>2473</v>
      </c>
      <c r="P65" s="52">
        <v>3038</v>
      </c>
      <c r="Q65" s="52">
        <v>2083</v>
      </c>
      <c r="R65" s="52">
        <v>1282</v>
      </c>
      <c r="S65" s="52">
        <v>834</v>
      </c>
      <c r="T65" s="52">
        <v>750</v>
      </c>
      <c r="U65" s="52">
        <v>785</v>
      </c>
      <c r="V65" s="52">
        <v>2481</v>
      </c>
      <c r="W65" s="52">
        <v>3598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1104</v>
      </c>
      <c r="D67" s="52">
        <f t="shared" si="0"/>
        <v>2688</v>
      </c>
      <c r="E67" s="52">
        <f t="shared" si="0"/>
        <v>2607</v>
      </c>
      <c r="F67" s="52">
        <f t="shared" si="0"/>
        <v>2549</v>
      </c>
      <c r="G67" s="52">
        <f t="shared" si="0"/>
        <v>2168</v>
      </c>
      <c r="H67" s="52">
        <f t="shared" si="0"/>
        <v>2562</v>
      </c>
      <c r="I67" s="52">
        <f t="shared" si="0"/>
        <v>892</v>
      </c>
      <c r="J67" s="52">
        <f t="shared" si="0"/>
        <v>276</v>
      </c>
      <c r="K67" s="52">
        <f t="shared" si="0"/>
        <v>47</v>
      </c>
      <c r="L67" s="52">
        <f t="shared" si="0"/>
        <v>19</v>
      </c>
      <c r="M67" s="52">
        <f t="shared" si="0"/>
        <v>338</v>
      </c>
      <c r="N67" s="52">
        <f t="shared" si="0"/>
        <v>643</v>
      </c>
      <c r="O67" s="52">
        <f t="shared" si="0"/>
        <v>846</v>
      </c>
      <c r="P67" s="52">
        <f t="shared" si="0"/>
        <v>66</v>
      </c>
      <c r="Q67" s="52">
        <f t="shared" si="0"/>
        <v>335</v>
      </c>
      <c r="R67" s="52">
        <f t="shared" ref="R67:V67" si="1">R39-R53</f>
        <v>240</v>
      </c>
      <c r="S67" s="52">
        <f t="shared" si="1"/>
        <v>181</v>
      </c>
      <c r="T67" s="52">
        <f t="shared" si="1"/>
        <v>583</v>
      </c>
      <c r="U67" s="52">
        <f t="shared" si="1"/>
        <v>901</v>
      </c>
      <c r="V67" s="52">
        <f t="shared" si="1"/>
        <v>1753</v>
      </c>
      <c r="W67" s="52">
        <f t="shared" ref="W67" si="2">W39-W53</f>
        <v>619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10</v>
      </c>
      <c r="U68" s="52">
        <f t="shared" si="4"/>
        <v>0</v>
      </c>
      <c r="V68" s="52">
        <f t="shared" si="4"/>
        <v>2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1659</v>
      </c>
      <c r="D69" s="52">
        <f t="shared" si="6"/>
        <v>10336</v>
      </c>
      <c r="E69" s="52">
        <f t="shared" si="6"/>
        <v>11493</v>
      </c>
      <c r="F69" s="52">
        <f t="shared" si="6"/>
        <v>15274</v>
      </c>
      <c r="G69" s="52">
        <f t="shared" si="6"/>
        <v>16072</v>
      </c>
      <c r="H69" s="52">
        <f t="shared" si="6"/>
        <v>17834</v>
      </c>
      <c r="I69" s="52">
        <f t="shared" si="6"/>
        <v>6822</v>
      </c>
      <c r="J69" s="52">
        <f t="shared" si="6"/>
        <v>3209</v>
      </c>
      <c r="K69" s="52">
        <f t="shared" si="6"/>
        <v>1109</v>
      </c>
      <c r="L69" s="52">
        <f t="shared" si="6"/>
        <v>229</v>
      </c>
      <c r="M69" s="52">
        <f t="shared" si="6"/>
        <v>7635</v>
      </c>
      <c r="N69" s="52">
        <f t="shared" si="6"/>
        <v>15685</v>
      </c>
      <c r="O69" s="52">
        <f t="shared" si="6"/>
        <v>15187</v>
      </c>
      <c r="P69" s="52">
        <f t="shared" si="6"/>
        <v>7101</v>
      </c>
      <c r="Q69" s="52">
        <f t="shared" si="6"/>
        <v>7280</v>
      </c>
      <c r="R69" s="52">
        <f t="shared" ref="R69:V69" si="7">R41-R55</f>
        <v>3593</v>
      </c>
      <c r="S69" s="52">
        <f t="shared" si="7"/>
        <v>3514</v>
      </c>
      <c r="T69" s="52">
        <f t="shared" si="7"/>
        <v>2414</v>
      </c>
      <c r="U69" s="52">
        <f t="shared" si="7"/>
        <v>16610</v>
      </c>
      <c r="V69" s="52">
        <f t="shared" si="7"/>
        <v>14853</v>
      </c>
      <c r="W69" s="52">
        <f t="shared" ref="W69" si="8">W41-W55</f>
        <v>9292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510</v>
      </c>
      <c r="M70" s="52">
        <f t="shared" si="9"/>
        <v>336</v>
      </c>
      <c r="N70" s="52">
        <f t="shared" si="9"/>
        <v>131</v>
      </c>
      <c r="O70" s="52">
        <f t="shared" si="9"/>
        <v>182</v>
      </c>
      <c r="P70" s="52">
        <f t="shared" si="9"/>
        <v>0</v>
      </c>
      <c r="Q70" s="52">
        <f t="shared" si="9"/>
        <v>67</v>
      </c>
      <c r="R70" s="52">
        <f t="shared" ref="R70:V70" si="10">R42-R56</f>
        <v>216</v>
      </c>
      <c r="S70" s="52">
        <f t="shared" si="10"/>
        <v>2107</v>
      </c>
      <c r="T70" s="52">
        <f t="shared" si="10"/>
        <v>4203</v>
      </c>
      <c r="U70" s="52">
        <f t="shared" si="10"/>
        <v>86</v>
      </c>
      <c r="V70" s="52">
        <f t="shared" si="10"/>
        <v>4132</v>
      </c>
      <c r="W70" s="52">
        <f t="shared" ref="W70" si="11">W42-W56</f>
        <v>380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210</v>
      </c>
      <c r="D72" s="52">
        <v>813</v>
      </c>
      <c r="E72" s="52">
        <v>514</v>
      </c>
      <c r="F72" s="52">
        <v>1075</v>
      </c>
      <c r="G72" s="52">
        <v>1318</v>
      </c>
      <c r="H72" s="52">
        <v>1597</v>
      </c>
      <c r="I72" s="52">
        <v>596</v>
      </c>
      <c r="J72" s="52">
        <v>317</v>
      </c>
      <c r="K72" s="52">
        <v>67</v>
      </c>
      <c r="L72" s="52">
        <v>35</v>
      </c>
      <c r="M72" s="52">
        <v>366</v>
      </c>
      <c r="N72" s="52">
        <v>649</v>
      </c>
      <c r="O72" s="52">
        <v>594</v>
      </c>
      <c r="P72" s="52">
        <v>138</v>
      </c>
      <c r="Q72" s="52">
        <v>257</v>
      </c>
      <c r="R72" s="52">
        <v>96</v>
      </c>
      <c r="S72" s="52">
        <v>66</v>
      </c>
      <c r="T72" s="52">
        <v>11</v>
      </c>
      <c r="U72" s="52">
        <v>623</v>
      </c>
      <c r="V72" s="52">
        <v>601</v>
      </c>
      <c r="W72" s="52">
        <v>454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2553</v>
      </c>
      <c r="D73" s="36">
        <v>12211</v>
      </c>
      <c r="E73" s="36">
        <v>13587</v>
      </c>
      <c r="F73" s="36">
        <v>16750</v>
      </c>
      <c r="G73" s="36">
        <v>16917</v>
      </c>
      <c r="H73" s="36">
        <v>18801</v>
      </c>
      <c r="I73" s="36">
        <v>7121</v>
      </c>
      <c r="J73" s="36">
        <v>3169</v>
      </c>
      <c r="K73" s="36">
        <v>1090</v>
      </c>
      <c r="L73" s="36">
        <v>723</v>
      </c>
      <c r="M73" s="36">
        <v>7936</v>
      </c>
      <c r="N73" s="36">
        <v>15795</v>
      </c>
      <c r="O73" s="36">
        <v>15586</v>
      </c>
      <c r="P73" s="36">
        <v>6891</v>
      </c>
      <c r="Q73" s="36">
        <v>7397</v>
      </c>
      <c r="R73" s="36">
        <v>4009</v>
      </c>
      <c r="S73" s="36">
        <v>5785</v>
      </c>
      <c r="T73" s="36">
        <v>7240</v>
      </c>
      <c r="U73" s="36">
        <v>15978</v>
      </c>
      <c r="V73" s="36">
        <v>20345</v>
      </c>
      <c r="W73" s="36">
        <v>9093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1740</v>
      </c>
      <c r="I79" s="138">
        <f>RES_hhdet_numvin!I163</f>
        <v>3618</v>
      </c>
      <c r="J79" s="138">
        <f>RES_hhdet_numvin!J163</f>
        <v>2237</v>
      </c>
      <c r="K79" s="138">
        <f>RES_hhdet_numvin!K163</f>
        <v>312</v>
      </c>
      <c r="L79" s="138">
        <f>RES_hhdet_numvin!L163</f>
        <v>0</v>
      </c>
      <c r="M79" s="138">
        <f>RES_hhdet_numvin!M163</f>
        <v>6188</v>
      </c>
      <c r="N79" s="138">
        <f>RES_hhdet_numvin!N163</f>
        <v>13246</v>
      </c>
      <c r="O79" s="138">
        <f>RES_hhdet_numvin!O163</f>
        <v>11742</v>
      </c>
      <c r="P79" s="138">
        <f>RES_hhdet_numvin!P163</f>
        <v>522</v>
      </c>
      <c r="Q79" s="138">
        <f>RES_hhdet_numvin!Q163</f>
        <v>3678</v>
      </c>
      <c r="R79" s="138">
        <f>RES_hhdet_numvin!R163</f>
        <v>295</v>
      </c>
      <c r="S79" s="138">
        <f>RES_hhdet_numvin!S163</f>
        <v>2499</v>
      </c>
      <c r="T79" s="138">
        <f>RES_hhdet_numvin!T163</f>
        <v>1616</v>
      </c>
      <c r="U79" s="138">
        <f>RES_hhdet_numvin!U163</f>
        <v>10644</v>
      </c>
      <c r="V79" s="138">
        <f>RES_hhdet_numvin!V163</f>
        <v>16849</v>
      </c>
      <c r="W79" s="138">
        <f>RES_hhdet_numvin!W163</f>
        <v>5292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1030</v>
      </c>
      <c r="Q81" s="138">
        <f>RES_hhdet_numvin!Q165</f>
        <v>1604</v>
      </c>
      <c r="R81" s="138">
        <f>RES_hhdet_numvin!R165</f>
        <v>988</v>
      </c>
      <c r="S81" s="138">
        <f>RES_hhdet_numvin!S165</f>
        <v>1016</v>
      </c>
      <c r="T81" s="138">
        <f>RES_hhdet_numvin!T165</f>
        <v>959</v>
      </c>
      <c r="U81" s="138">
        <f>RES_hhdet_numvin!U165</f>
        <v>2346</v>
      </c>
      <c r="V81" s="138">
        <f>RES_hhdet_numvin!V165</f>
        <v>4969</v>
      </c>
      <c r="W81" s="138">
        <f>RES_hhdet_numvin!W165</f>
        <v>4005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23</v>
      </c>
      <c r="Q83" s="138">
        <f>RES_hhdet_numvin!Q167</f>
        <v>243</v>
      </c>
      <c r="R83" s="138">
        <f>RES_hhdet_numvin!R167</f>
        <v>191</v>
      </c>
      <c r="S83" s="138">
        <f>RES_hhdet_numvin!S167</f>
        <v>184</v>
      </c>
      <c r="T83" s="138">
        <f>RES_hhdet_numvin!T167</f>
        <v>585</v>
      </c>
      <c r="U83" s="138">
        <f>RES_hhdet_numvin!U167</f>
        <v>1048</v>
      </c>
      <c r="V83" s="138">
        <f>RES_hhdet_numvin!V167</f>
        <v>2205</v>
      </c>
      <c r="W83" s="138">
        <f>RES_hhdet_numvin!W167</f>
        <v>713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11</v>
      </c>
      <c r="U84" s="138">
        <f>RES_hhdet_numvin!U168</f>
        <v>0</v>
      </c>
      <c r="V84" s="138">
        <f>RES_hhdet_numvin!V168</f>
        <v>3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2435</v>
      </c>
      <c r="Q87" s="138">
        <f>RES_hhdet_numvin!Q171</f>
        <v>5263</v>
      </c>
      <c r="R87" s="138">
        <f>RES_hhdet_numvin!R171</f>
        <v>2795</v>
      </c>
      <c r="S87" s="138">
        <f>RES_hhdet_numvin!S171</f>
        <v>3482</v>
      </c>
      <c r="T87" s="138">
        <f>RES_hhdet_numvin!T171</f>
        <v>2406</v>
      </c>
      <c r="U87" s="138">
        <f>RES_hhdet_numvin!U171</f>
        <v>19204</v>
      </c>
      <c r="V87" s="138">
        <f>RES_hhdet_numvin!V171</f>
        <v>18650</v>
      </c>
      <c r="W87" s="138">
        <f>RES_hhdet_numvin!W171</f>
        <v>10677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47</v>
      </c>
      <c r="R88" s="138">
        <f>RES_hhdet_numvin!R172</f>
        <v>152</v>
      </c>
      <c r="S88" s="138">
        <f>RES_hhdet_numvin!S172</f>
        <v>1769</v>
      </c>
      <c r="T88" s="138">
        <f>RES_hhdet_numvin!T172</f>
        <v>3328</v>
      </c>
      <c r="U88" s="138">
        <f>RES_hhdet_numvin!U172</f>
        <v>91</v>
      </c>
      <c r="V88" s="138">
        <f>RES_hhdet_numvin!V172</f>
        <v>4534</v>
      </c>
      <c r="W88" s="138">
        <f>RES_hhdet_numvin!W172</f>
        <v>439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46</v>
      </c>
      <c r="Q92" s="138">
        <f>RES_hhdet_numvin!Q176</f>
        <v>186</v>
      </c>
      <c r="R92" s="138">
        <f>RES_hhdet_numvin!R176</f>
        <v>76</v>
      </c>
      <c r="S92" s="138">
        <f>RES_hhdet_numvin!S176</f>
        <v>68</v>
      </c>
      <c r="T92" s="138">
        <f>RES_hhdet_numvin!T176</f>
        <v>12</v>
      </c>
      <c r="U92" s="138">
        <f>RES_hhdet_numvin!U176</f>
        <v>729</v>
      </c>
      <c r="V92" s="138">
        <f>RES_hhdet_numvin!V176</f>
        <v>754</v>
      </c>
      <c r="W92" s="138">
        <f>RES_hhdet_numvin!W176</f>
        <v>530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2353</v>
      </c>
      <c r="Q93" s="39">
        <f>RES_hhdet_numvin!Q177</f>
        <v>5338</v>
      </c>
      <c r="R93" s="39">
        <f>RES_hhdet_numvin!R177</f>
        <v>3094</v>
      </c>
      <c r="S93" s="39">
        <f>RES_hhdet_numvin!S177</f>
        <v>5664</v>
      </c>
      <c r="T93" s="39">
        <f>RES_hhdet_numvin!T177</f>
        <v>7118</v>
      </c>
      <c r="U93" s="39">
        <f>RES_hhdet_numvin!U177</f>
        <v>18560</v>
      </c>
      <c r="V93" s="39">
        <f>RES_hhdet_numvin!V177</f>
        <v>25395</v>
      </c>
      <c r="W93" s="39">
        <f>RES_hhdet_numvin!W177</f>
        <v>10555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190.22862627680178</v>
      </c>
      <c r="C97" s="117">
        <f t="shared" si="12"/>
        <v>174.49975797560518</v>
      </c>
      <c r="D97" s="117">
        <f t="shared" si="12"/>
        <v>163.83304888895859</v>
      </c>
      <c r="E97" s="117">
        <f t="shared" si="12"/>
        <v>146.48732642018442</v>
      </c>
      <c r="F97" s="117">
        <f t="shared" si="12"/>
        <v>124.96028599964328</v>
      </c>
      <c r="G97" s="117">
        <f t="shared" si="12"/>
        <v>111.1320688873338</v>
      </c>
      <c r="H97" s="117">
        <f t="shared" si="12"/>
        <v>97.999846606161441</v>
      </c>
      <c r="I97" s="117">
        <f t="shared" si="12"/>
        <v>89.95608121719134</v>
      </c>
      <c r="J97" s="117">
        <f t="shared" si="12"/>
        <v>86.282640679591211</v>
      </c>
      <c r="K97" s="117">
        <f t="shared" si="12"/>
        <v>73.934786297493702</v>
      </c>
      <c r="L97" s="117">
        <f t="shared" si="12"/>
        <v>66.090959067854925</v>
      </c>
      <c r="M97" s="117">
        <f t="shared" si="12"/>
        <v>69.19946718258025</v>
      </c>
      <c r="N97" s="117">
        <f t="shared" si="12"/>
        <v>79.628999355363618</v>
      </c>
      <c r="O97" s="117">
        <f t="shared" si="12"/>
        <v>81.156346280718182</v>
      </c>
      <c r="P97" s="117">
        <f t="shared" si="12"/>
        <v>78.678143776436514</v>
      </c>
      <c r="Q97" s="117">
        <f t="shared" si="12"/>
        <v>84.63193266040426</v>
      </c>
      <c r="R97" s="117">
        <f t="shared" ref="R97:V97" si="13">R98+R100+R102+R111</f>
        <v>85.033425748504612</v>
      </c>
      <c r="S97" s="117">
        <f t="shared" si="13"/>
        <v>56.274905687624283</v>
      </c>
      <c r="T97" s="117">
        <f t="shared" si="13"/>
        <v>55.431720456618521</v>
      </c>
      <c r="U97" s="117">
        <f t="shared" si="13"/>
        <v>80.392934308683024</v>
      </c>
      <c r="V97" s="117">
        <f t="shared" si="13"/>
        <v>115.12010645887182</v>
      </c>
      <c r="W97" s="117">
        <f t="shared" ref="W97" si="14">W98+W100+W102+W111</f>
        <v>98.354892243376995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168.33503746260146</v>
      </c>
      <c r="C98" s="122">
        <f t="shared" si="15"/>
        <v>157.95225222867316</v>
      </c>
      <c r="D98" s="122">
        <f t="shared" si="15"/>
        <v>148.74780589364548</v>
      </c>
      <c r="E98" s="122">
        <f t="shared" si="15"/>
        <v>132.14251368382739</v>
      </c>
      <c r="F98" s="122">
        <f t="shared" si="15"/>
        <v>111.69853981165292</v>
      </c>
      <c r="G98" s="122">
        <f t="shared" si="15"/>
        <v>98.601042139916416</v>
      </c>
      <c r="H98" s="122">
        <f t="shared" si="15"/>
        <v>85.962957410842691</v>
      </c>
      <c r="I98" s="122">
        <f t="shared" si="15"/>
        <v>77.053074946636144</v>
      </c>
      <c r="J98" s="122">
        <f t="shared" si="15"/>
        <v>75.447161357960638</v>
      </c>
      <c r="K98" s="122">
        <f t="shared" si="15"/>
        <v>65.976371534314339</v>
      </c>
      <c r="L98" s="122">
        <f t="shared" si="15"/>
        <v>60.057002129049692</v>
      </c>
      <c r="M98" s="122">
        <f t="shared" si="15"/>
        <v>63.087009416639518</v>
      </c>
      <c r="N98" s="122">
        <f t="shared" si="15"/>
        <v>72.607915239280061</v>
      </c>
      <c r="O98" s="122">
        <f t="shared" si="15"/>
        <v>72.728765720877036</v>
      </c>
      <c r="P98" s="122">
        <f t="shared" si="15"/>
        <v>69.99274525457146</v>
      </c>
      <c r="Q98" s="122">
        <f t="shared" si="15"/>
        <v>74.507237187285028</v>
      </c>
      <c r="R98" s="122">
        <f t="shared" si="15"/>
        <v>74.871030038435293</v>
      </c>
      <c r="S98" s="122">
        <f t="shared" si="15"/>
        <v>45.496657485579043</v>
      </c>
      <c r="T98" s="122">
        <f t="shared" si="15"/>
        <v>43.525324896490126</v>
      </c>
      <c r="U98" s="122">
        <f t="shared" si="15"/>
        <v>65.646892696606812</v>
      </c>
      <c r="V98" s="122">
        <f t="shared" si="15"/>
        <v>99.713809191907544</v>
      </c>
      <c r="W98" s="122">
        <f t="shared" si="15"/>
        <v>80.162934816327081</v>
      </c>
      <c r="DA98" s="130" t="s">
        <v>1722</v>
      </c>
    </row>
    <row r="99" spans="1:105" ht="12" customHeight="1" x14ac:dyDescent="0.25">
      <c r="A99" s="97" t="s">
        <v>53</v>
      </c>
      <c r="B99" s="98">
        <v>168.33503746260146</v>
      </c>
      <c r="C99" s="98">
        <v>157.95225222867316</v>
      </c>
      <c r="D99" s="98">
        <v>148.74780589364548</v>
      </c>
      <c r="E99" s="98">
        <v>132.14251368382739</v>
      </c>
      <c r="F99" s="98">
        <v>111.69853981165292</v>
      </c>
      <c r="G99" s="98">
        <v>98.601042139916416</v>
      </c>
      <c r="H99" s="98">
        <v>85.962957410842691</v>
      </c>
      <c r="I99" s="98">
        <v>77.053074946636144</v>
      </c>
      <c r="J99" s="98">
        <v>75.447161357960638</v>
      </c>
      <c r="K99" s="98">
        <v>65.976371534314339</v>
      </c>
      <c r="L99" s="98">
        <v>60.057002129049692</v>
      </c>
      <c r="M99" s="98">
        <v>63.087009416639518</v>
      </c>
      <c r="N99" s="98">
        <v>72.607915239280061</v>
      </c>
      <c r="O99" s="98">
        <v>72.728765720877036</v>
      </c>
      <c r="P99" s="98">
        <v>69.99274525457146</v>
      </c>
      <c r="Q99" s="98">
        <v>74.507237187285028</v>
      </c>
      <c r="R99" s="98">
        <v>74.871030038435293</v>
      </c>
      <c r="S99" s="98">
        <v>45.496657485579043</v>
      </c>
      <c r="T99" s="98">
        <v>43.525324896490126</v>
      </c>
      <c r="U99" s="98">
        <v>65.646892696606812</v>
      </c>
      <c r="V99" s="98">
        <v>99.713809191907544</v>
      </c>
      <c r="W99" s="98">
        <v>80.162934816327081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3.7294797672298798E-2</v>
      </c>
      <c r="C100" s="122">
        <f t="shared" si="16"/>
        <v>5.3650793642734854E-2</v>
      </c>
      <c r="D100" s="122">
        <f t="shared" si="16"/>
        <v>7.1576292546130044E-2</v>
      </c>
      <c r="E100" s="122">
        <f t="shared" si="16"/>
        <v>7.1036309122606153E-2</v>
      </c>
      <c r="F100" s="122">
        <f t="shared" si="16"/>
        <v>5.7185021540169655E-2</v>
      </c>
      <c r="G100" s="122">
        <f t="shared" si="16"/>
        <v>5.599720774102937E-2</v>
      </c>
      <c r="H100" s="122">
        <f t="shared" si="16"/>
        <v>6.6592537244258038E-2</v>
      </c>
      <c r="I100" s="122">
        <f t="shared" si="16"/>
        <v>0.10171479385324733</v>
      </c>
      <c r="J100" s="122">
        <f t="shared" si="16"/>
        <v>9.2841080119509617E-2</v>
      </c>
      <c r="K100" s="122">
        <f t="shared" si="16"/>
        <v>0.10566796023215293</v>
      </c>
      <c r="L100" s="122">
        <f t="shared" si="16"/>
        <v>0.12367997360399446</v>
      </c>
      <c r="M100" s="122">
        <f t="shared" si="16"/>
        <v>0.1162914843237198</v>
      </c>
      <c r="N100" s="122">
        <f t="shared" si="16"/>
        <v>0.20561687226761394</v>
      </c>
      <c r="O100" s="122">
        <f t="shared" si="16"/>
        <v>0.2224983730623851</v>
      </c>
      <c r="P100" s="122">
        <f t="shared" si="16"/>
        <v>0.18387065743187614</v>
      </c>
      <c r="Q100" s="122">
        <f t="shared" si="16"/>
        <v>0.28538326753271431</v>
      </c>
      <c r="R100" s="122">
        <f t="shared" si="16"/>
        <v>0.26758512417380032</v>
      </c>
      <c r="S100" s="122">
        <f t="shared" si="16"/>
        <v>0.25999652713951416</v>
      </c>
      <c r="T100" s="122">
        <f t="shared" si="16"/>
        <v>0.25659794379419781</v>
      </c>
      <c r="U100" s="122">
        <f t="shared" si="16"/>
        <v>0.24846696970824944</v>
      </c>
      <c r="V100" s="122">
        <f t="shared" si="16"/>
        <v>0.27364868408778192</v>
      </c>
      <c r="W100" s="122">
        <f t="shared" si="16"/>
        <v>0.26565890980054802</v>
      </c>
      <c r="DA100" s="130" t="s">
        <v>1724</v>
      </c>
    </row>
    <row r="101" spans="1:105" ht="12" customHeight="1" x14ac:dyDescent="0.25">
      <c r="A101" s="97" t="s">
        <v>53</v>
      </c>
      <c r="B101" s="98">
        <v>3.7294797672298798E-2</v>
      </c>
      <c r="C101" s="98">
        <v>5.3650793642734854E-2</v>
      </c>
      <c r="D101" s="98">
        <v>7.1576292546130044E-2</v>
      </c>
      <c r="E101" s="98">
        <v>7.1036309122606153E-2</v>
      </c>
      <c r="F101" s="98">
        <v>5.7185021540169655E-2</v>
      </c>
      <c r="G101" s="98">
        <v>5.599720774102937E-2</v>
      </c>
      <c r="H101" s="98">
        <v>6.6592537244258038E-2</v>
      </c>
      <c r="I101" s="98">
        <v>0.10171479385324733</v>
      </c>
      <c r="J101" s="98">
        <v>9.2841080119509617E-2</v>
      </c>
      <c r="K101" s="98">
        <v>0.10566796023215293</v>
      </c>
      <c r="L101" s="98">
        <v>0.12367997360399446</v>
      </c>
      <c r="M101" s="98">
        <v>0.1162914843237198</v>
      </c>
      <c r="N101" s="98">
        <v>0.20561687226761394</v>
      </c>
      <c r="O101" s="98">
        <v>0.2224983730623851</v>
      </c>
      <c r="P101" s="98">
        <v>0.18387065743187614</v>
      </c>
      <c r="Q101" s="98">
        <v>0.28538326753271431</v>
      </c>
      <c r="R101" s="98">
        <v>0.26758512417380032</v>
      </c>
      <c r="S101" s="98">
        <v>0.25999652713951416</v>
      </c>
      <c r="T101" s="98">
        <v>0.25659794379419781</v>
      </c>
      <c r="U101" s="98">
        <v>0.24846696970824944</v>
      </c>
      <c r="V101" s="98">
        <v>0.27364868408778192</v>
      </c>
      <c r="W101" s="98">
        <v>0.26565890980054802</v>
      </c>
      <c r="DA101" s="63" t="s">
        <v>1725</v>
      </c>
    </row>
    <row r="102" spans="1:105" ht="12" customHeight="1" x14ac:dyDescent="0.25">
      <c r="A102" s="121" t="s">
        <v>55</v>
      </c>
      <c r="B102" s="122">
        <v>18.252428075449057</v>
      </c>
      <c r="C102" s="122">
        <v>13.033535096072994</v>
      </c>
      <c r="D102" s="122">
        <v>12.163341429069533</v>
      </c>
      <c r="E102" s="122">
        <v>11.405095570558377</v>
      </c>
      <c r="F102" s="122">
        <v>10.367959817911002</v>
      </c>
      <c r="G102" s="122">
        <v>9.8329632686085127</v>
      </c>
      <c r="H102" s="122">
        <v>9.6615806763472936</v>
      </c>
      <c r="I102" s="122">
        <v>10.252624945832109</v>
      </c>
      <c r="J102" s="122">
        <v>8.738794749608898</v>
      </c>
      <c r="K102" s="122">
        <v>6.2329262810902062</v>
      </c>
      <c r="L102" s="122">
        <v>4.7310962844564388</v>
      </c>
      <c r="M102" s="122">
        <v>4.7350324504073047</v>
      </c>
      <c r="N102" s="122">
        <v>5.4396923594023345</v>
      </c>
      <c r="O102" s="122">
        <v>6.8116257829611904</v>
      </c>
      <c r="P102" s="122">
        <v>6.9009523858810402</v>
      </c>
      <c r="Q102" s="122">
        <v>8.0930410876788379</v>
      </c>
      <c r="R102" s="122">
        <v>8.148152259693676</v>
      </c>
      <c r="S102" s="122">
        <v>8.4397796392497888</v>
      </c>
      <c r="T102" s="122">
        <v>9.7159679418366309</v>
      </c>
      <c r="U102" s="122">
        <v>12.288243923797687</v>
      </c>
      <c r="V102" s="122">
        <v>12.476776994478413</v>
      </c>
      <c r="W102" s="122">
        <v>14.864678165031703</v>
      </c>
      <c r="DA102" s="130" t="s">
        <v>1726</v>
      </c>
    </row>
    <row r="103" spans="1:105" ht="12" customHeight="1" x14ac:dyDescent="0.25">
      <c r="A103" s="97" t="s">
        <v>124</v>
      </c>
      <c r="B103" s="98">
        <v>2.2648728787975005</v>
      </c>
      <c r="C103" s="98">
        <v>1.9922564343958942</v>
      </c>
      <c r="D103" s="98">
        <v>1.9305412635892034</v>
      </c>
      <c r="E103" s="98">
        <v>1.8274247387233151</v>
      </c>
      <c r="F103" s="98">
        <v>1.7373413739698995</v>
      </c>
      <c r="G103" s="98">
        <v>1.6515272951401681</v>
      </c>
      <c r="H103" s="98">
        <v>1.6008008155511899</v>
      </c>
      <c r="I103" s="98">
        <v>1.5492595271157612</v>
      </c>
      <c r="J103" s="98">
        <v>1.3032084722700765</v>
      </c>
      <c r="K103" s="98">
        <v>1.0666813643980038</v>
      </c>
      <c r="L103" s="98">
        <v>0.78813874944067375</v>
      </c>
      <c r="M103" s="98">
        <v>0.62154881916606008</v>
      </c>
      <c r="N103" s="98">
        <v>0.47415007697386413</v>
      </c>
      <c r="O103" s="98">
        <v>0.37048437177526339</v>
      </c>
      <c r="P103" s="98">
        <v>0.32394898806121247</v>
      </c>
      <c r="Q103" s="98">
        <v>0.30720843153757998</v>
      </c>
      <c r="R103" s="98">
        <v>0.31088805796048835</v>
      </c>
      <c r="S103" s="98">
        <v>0.35816968913100378</v>
      </c>
      <c r="T103" s="98">
        <v>0.48952860838094697</v>
      </c>
      <c r="U103" s="98">
        <v>0.43057595853730868</v>
      </c>
      <c r="V103" s="98">
        <v>0.76641020132056525</v>
      </c>
      <c r="W103" s="98">
        <v>0.90420348923448757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1.3726690316514696E-3</v>
      </c>
      <c r="U104" s="98">
        <v>1.127675254051982E-3</v>
      </c>
      <c r="V104" s="98">
        <v>1.9134138789901223E-3</v>
      </c>
      <c r="W104" s="98">
        <v>2.2536919056835871E-3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4.813564440625316E-4</v>
      </c>
      <c r="U105" s="101">
        <v>3.7459401705264707E-4</v>
      </c>
      <c r="V105" s="101">
        <v>6.3939421008797279E-4</v>
      </c>
      <c r="W105" s="101">
        <v>7.4580302743058663E-4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8.9131258758893812E-4</v>
      </c>
      <c r="U106" s="104">
        <v>7.5308123699933493E-4</v>
      </c>
      <c r="V106" s="104">
        <v>1.2740196689021495E-3</v>
      </c>
      <c r="W106" s="104">
        <v>1.5078888782530005E-3</v>
      </c>
      <c r="DA106" s="132" t="s">
        <v>1730</v>
      </c>
    </row>
    <row r="107" spans="1:105" ht="12" customHeight="1" x14ac:dyDescent="0.25">
      <c r="A107" s="106" t="s">
        <v>122</v>
      </c>
      <c r="B107" s="101">
        <v>15.987555196651558</v>
      </c>
      <c r="C107" s="101">
        <v>11.041278661677099</v>
      </c>
      <c r="D107" s="101">
        <v>10.232800165480329</v>
      </c>
      <c r="E107" s="101">
        <v>9.5776708318350607</v>
      </c>
      <c r="F107" s="101">
        <v>8.6306184439411027</v>
      </c>
      <c r="G107" s="101">
        <v>8.1814359734683446</v>
      </c>
      <c r="H107" s="101">
        <v>8.060779860796103</v>
      </c>
      <c r="I107" s="101">
        <v>8.7033654187163467</v>
      </c>
      <c r="J107" s="101">
        <v>7.4355862773388219</v>
      </c>
      <c r="K107" s="101">
        <v>5.1662449166922029</v>
      </c>
      <c r="L107" s="101">
        <v>3.9169518464012429</v>
      </c>
      <c r="M107" s="101">
        <v>4.0617321987881176</v>
      </c>
      <c r="N107" s="101">
        <v>4.8987893135234035</v>
      </c>
      <c r="O107" s="101">
        <v>6.3443600952744115</v>
      </c>
      <c r="P107" s="101">
        <v>6.499051333968179</v>
      </c>
      <c r="Q107" s="101">
        <v>7.6992606641735506</v>
      </c>
      <c r="R107" s="101">
        <v>7.7296739984544933</v>
      </c>
      <c r="S107" s="101">
        <v>7.7683567826261859</v>
      </c>
      <c r="T107" s="101">
        <v>8.3672273236941823</v>
      </c>
      <c r="U107" s="101">
        <v>10.978436070780138</v>
      </c>
      <c r="V107" s="101">
        <v>10.309749977237919</v>
      </c>
      <c r="W107" s="101">
        <v>12.416481042118756</v>
      </c>
      <c r="DA107" s="131" t="s">
        <v>1731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2.600568861452247E-2</v>
      </c>
      <c r="M108" s="104">
        <v>5.1751432453127202E-2</v>
      </c>
      <c r="N108" s="104">
        <v>6.6752968905066878E-2</v>
      </c>
      <c r="O108" s="104">
        <v>9.6781315911515786E-2</v>
      </c>
      <c r="P108" s="104">
        <v>7.7952063851649489E-2</v>
      </c>
      <c r="Q108" s="104">
        <v>8.6571991967707693E-2</v>
      </c>
      <c r="R108" s="104">
        <v>0.10759020327869358</v>
      </c>
      <c r="S108" s="104">
        <v>0.31325316749259963</v>
      </c>
      <c r="T108" s="104">
        <v>0.85783934072985057</v>
      </c>
      <c r="U108" s="104">
        <v>0.87810421922618853</v>
      </c>
      <c r="V108" s="104">
        <v>1.398703402040939</v>
      </c>
      <c r="W108" s="104">
        <v>1.5417399417727775</v>
      </c>
      <c r="DA108" s="132" t="s">
        <v>1732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1.2612765491088061E-2</v>
      </c>
      <c r="M109" s="98">
        <v>2.2606876566863235E-2</v>
      </c>
      <c r="N109" s="98">
        <v>3.0350739395234659E-2</v>
      </c>
      <c r="O109" s="98">
        <v>4.7367646795642634E-2</v>
      </c>
      <c r="P109" s="98">
        <v>3.4705921915354369E-2</v>
      </c>
      <c r="Q109" s="98">
        <v>3.8854520877764379E-2</v>
      </c>
      <c r="R109" s="98">
        <v>4.8046956108284487E-2</v>
      </c>
      <c r="S109" s="98">
        <v>0.12460599120237191</v>
      </c>
      <c r="T109" s="98">
        <v>0.34994288231349874</v>
      </c>
      <c r="U109" s="98">
        <v>0.33816851900758182</v>
      </c>
      <c r="V109" s="98">
        <v>0.53703151959586226</v>
      </c>
      <c r="W109" s="98">
        <v>0.5869104030770973</v>
      </c>
      <c r="DA109" s="63" t="s">
        <v>1733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1.339292312343441E-2</v>
      </c>
      <c r="M110" s="98">
        <v>2.9144555886263964E-2</v>
      </c>
      <c r="N110" s="98">
        <v>3.6402229509832219E-2</v>
      </c>
      <c r="O110" s="98">
        <v>4.9413669115873159E-2</v>
      </c>
      <c r="P110" s="98">
        <v>4.324614193629512E-2</v>
      </c>
      <c r="Q110" s="98">
        <v>4.7717471089943314E-2</v>
      </c>
      <c r="R110" s="98">
        <v>5.954324717040909E-2</v>
      </c>
      <c r="S110" s="98">
        <v>0.1886471762902277</v>
      </c>
      <c r="T110" s="98">
        <v>0.50789645841635178</v>
      </c>
      <c r="U110" s="98">
        <v>0.53993570021860671</v>
      </c>
      <c r="V110" s="98">
        <v>0.86167188244507675</v>
      </c>
      <c r="W110" s="98">
        <v>0.95482953869568021</v>
      </c>
      <c r="DA110" s="63" t="s">
        <v>1734</v>
      </c>
    </row>
    <row r="111" spans="1:105" ht="12" customHeight="1" x14ac:dyDescent="0.25">
      <c r="A111" s="121" t="s">
        <v>54</v>
      </c>
      <c r="B111" s="122">
        <v>3.603865941078956</v>
      </c>
      <c r="C111" s="122">
        <v>3.4603198572162861</v>
      </c>
      <c r="D111" s="122">
        <v>2.850325273697448</v>
      </c>
      <c r="E111" s="122">
        <v>2.8686808566760491</v>
      </c>
      <c r="F111" s="122">
        <v>2.8366013485391899</v>
      </c>
      <c r="G111" s="122">
        <v>2.642066271067852</v>
      </c>
      <c r="H111" s="122">
        <v>2.3087159817271852</v>
      </c>
      <c r="I111" s="122">
        <v>2.5486665308698355</v>
      </c>
      <c r="J111" s="122">
        <v>2.0038434919021575</v>
      </c>
      <c r="K111" s="122">
        <v>1.6198205218570121</v>
      </c>
      <c r="L111" s="122">
        <v>1.1791806807448086</v>
      </c>
      <c r="M111" s="122">
        <v>1.2611338312097056</v>
      </c>
      <c r="N111" s="122">
        <v>1.3757748844136195</v>
      </c>
      <c r="O111" s="122">
        <v>1.3934564038175816</v>
      </c>
      <c r="P111" s="122">
        <v>1.6005754785521373</v>
      </c>
      <c r="Q111" s="122">
        <v>1.7462711179076809</v>
      </c>
      <c r="R111" s="122">
        <v>1.746658326201844</v>
      </c>
      <c r="S111" s="122">
        <v>2.0784720356559379</v>
      </c>
      <c r="T111" s="122">
        <v>1.9338296744975658</v>
      </c>
      <c r="U111" s="122">
        <v>2.2093307185702917</v>
      </c>
      <c r="V111" s="122">
        <v>2.6558715883980692</v>
      </c>
      <c r="W111" s="122">
        <v>3.061620352217659</v>
      </c>
      <c r="DA111" s="130" t="s">
        <v>1735</v>
      </c>
    </row>
    <row r="112" spans="1:105" ht="12" customHeight="1" x14ac:dyDescent="0.25">
      <c r="A112" s="97" t="s">
        <v>50</v>
      </c>
      <c r="B112" s="98">
        <v>0.28705112982525782</v>
      </c>
      <c r="C112" s="98">
        <v>0.25668319768075781</v>
      </c>
      <c r="D112" s="98">
        <v>0.21351726603934029</v>
      </c>
      <c r="E112" s="98">
        <v>0.18228502130547922</v>
      </c>
      <c r="F112" s="98">
        <v>0.18607276505831818</v>
      </c>
      <c r="G112" s="98">
        <v>0.19775830412860887</v>
      </c>
      <c r="H112" s="98">
        <v>0.19309261339909831</v>
      </c>
      <c r="I112" s="98">
        <v>0.20196520621070327</v>
      </c>
      <c r="J112" s="98">
        <v>0.18354363617344871</v>
      </c>
      <c r="K112" s="98">
        <v>0.15101580929262837</v>
      </c>
      <c r="L112" s="98">
        <v>0.1106009580373136</v>
      </c>
      <c r="M112" s="98">
        <v>0.11022505473336579</v>
      </c>
      <c r="N112" s="98">
        <v>0.10238084770404522</v>
      </c>
      <c r="O112" s="98">
        <v>8.7814063825770644E-2</v>
      </c>
      <c r="P112" s="98">
        <v>8.3802884958497109E-2</v>
      </c>
      <c r="Q112" s="98">
        <v>8.5344280036400738E-2</v>
      </c>
      <c r="R112" s="98">
        <v>8.8355973449927114E-2</v>
      </c>
      <c r="S112" s="98">
        <v>9.1044044189021955E-2</v>
      </c>
      <c r="T112" s="98">
        <v>4.3283266515178824E-2</v>
      </c>
      <c r="U112" s="98">
        <v>0.10026763374588483</v>
      </c>
      <c r="V112" s="98">
        <v>6.9395661699077932E-2</v>
      </c>
      <c r="W112" s="98">
        <v>0.14953983137005242</v>
      </c>
      <c r="DA112" s="63" t="s">
        <v>1736</v>
      </c>
    </row>
    <row r="113" spans="1:105" ht="12" customHeight="1" x14ac:dyDescent="0.25">
      <c r="A113" s="109" t="s">
        <v>120</v>
      </c>
      <c r="B113" s="33">
        <v>3.3168148112536984</v>
      </c>
      <c r="C113" s="33">
        <v>3.2036366595355283</v>
      </c>
      <c r="D113" s="33">
        <v>2.6368080076581077</v>
      </c>
      <c r="E113" s="33">
        <v>2.6863958353705697</v>
      </c>
      <c r="F113" s="33">
        <v>2.6505285834808716</v>
      </c>
      <c r="G113" s="33">
        <v>2.4443079669392431</v>
      </c>
      <c r="H113" s="33">
        <v>2.115623368328087</v>
      </c>
      <c r="I113" s="33">
        <v>2.3467013246591324</v>
      </c>
      <c r="J113" s="33">
        <v>1.8202998557287087</v>
      </c>
      <c r="K113" s="33">
        <v>1.4688047125643837</v>
      </c>
      <c r="L113" s="33">
        <v>1.0685797227074951</v>
      </c>
      <c r="M113" s="33">
        <v>1.1509087764763397</v>
      </c>
      <c r="N113" s="33">
        <v>1.2733940367095742</v>
      </c>
      <c r="O113" s="33">
        <v>1.3056423399918109</v>
      </c>
      <c r="P113" s="33">
        <v>1.5167725935936403</v>
      </c>
      <c r="Q113" s="33">
        <v>1.66092683787128</v>
      </c>
      <c r="R113" s="33">
        <v>1.658302352751917</v>
      </c>
      <c r="S113" s="33">
        <v>1.9874279914669157</v>
      </c>
      <c r="T113" s="33">
        <v>1.890546407982387</v>
      </c>
      <c r="U113" s="33">
        <v>2.109063084824407</v>
      </c>
      <c r="V113" s="33">
        <v>2.5864759266989914</v>
      </c>
      <c r="W113" s="33">
        <v>2.9120805208476068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112.95864327100463</v>
      </c>
      <c r="C115" s="117">
        <f t="shared" si="17"/>
        <v>103.86195628545289</v>
      </c>
      <c r="D115" s="117">
        <f t="shared" si="17"/>
        <v>97.528353251374639</v>
      </c>
      <c r="E115" s="117">
        <f t="shared" si="17"/>
        <v>87.273961424431064</v>
      </c>
      <c r="F115" s="117">
        <f t="shared" si="17"/>
        <v>74.516788037816553</v>
      </c>
      <c r="G115" s="117">
        <f t="shared" si="17"/>
        <v>66.626050579633031</v>
      </c>
      <c r="H115" s="117">
        <f t="shared" si="17"/>
        <v>59.322096391233018</v>
      </c>
      <c r="I115" s="117">
        <f t="shared" si="17"/>
        <v>55.146824437714272</v>
      </c>
      <c r="J115" s="117">
        <f t="shared" si="17"/>
        <v>53.279098808396796</v>
      </c>
      <c r="K115" s="117">
        <f t="shared" si="17"/>
        <v>46.013377221217283</v>
      </c>
      <c r="L115" s="117">
        <f t="shared" si="17"/>
        <v>41.509334538456052</v>
      </c>
      <c r="M115" s="117">
        <f t="shared" si="17"/>
        <v>44.391950734204151</v>
      </c>
      <c r="N115" s="117">
        <f t="shared" si="17"/>
        <v>53.144020574636684</v>
      </c>
      <c r="O115" s="117">
        <f t="shared" si="17"/>
        <v>55.905886196544465</v>
      </c>
      <c r="P115" s="117">
        <f t="shared" si="17"/>
        <v>54.250447985844403</v>
      </c>
      <c r="Q115" s="117">
        <f t="shared" si="17"/>
        <v>58.918982479372517</v>
      </c>
      <c r="R115" s="117">
        <f t="shared" ref="R115:V115" si="18">R116+R118+R120+R129</f>
        <v>59.310236360158768</v>
      </c>
      <c r="S115" s="117">
        <f t="shared" si="18"/>
        <v>39.640883074005721</v>
      </c>
      <c r="T115" s="117">
        <f t="shared" si="18"/>
        <v>39.358322638932826</v>
      </c>
      <c r="U115" s="117">
        <f t="shared" si="18"/>
        <v>58.423525750575727</v>
      </c>
      <c r="V115" s="117">
        <f t="shared" si="18"/>
        <v>87.076461735411357</v>
      </c>
      <c r="W115" s="117">
        <f t="shared" ref="W115" si="19">W116+W118+W120+W129</f>
        <v>75.736317182404846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100.40014518925949</v>
      </c>
      <c r="C116" s="122">
        <f t="shared" si="20"/>
        <v>94.207535732140997</v>
      </c>
      <c r="D116" s="122">
        <f t="shared" si="20"/>
        <v>88.717723496058909</v>
      </c>
      <c r="E116" s="122">
        <f t="shared" si="20"/>
        <v>78.813821290635943</v>
      </c>
      <c r="F116" s="122">
        <f t="shared" si="20"/>
        <v>66.620412384496845</v>
      </c>
      <c r="G116" s="122">
        <f t="shared" si="20"/>
        <v>59.10029773678626</v>
      </c>
      <c r="H116" s="122">
        <f t="shared" si="20"/>
        <v>52.024436500609283</v>
      </c>
      <c r="I116" s="122">
        <f t="shared" si="20"/>
        <v>47.190125592630615</v>
      </c>
      <c r="J116" s="122">
        <f t="shared" si="20"/>
        <v>46.5938827363738</v>
      </c>
      <c r="K116" s="122">
        <f t="shared" si="20"/>
        <v>40.995777348780365</v>
      </c>
      <c r="L116" s="122">
        <f t="shared" si="20"/>
        <v>37.606713170447961</v>
      </c>
      <c r="M116" s="122">
        <f t="shared" si="20"/>
        <v>40.406911787509138</v>
      </c>
      <c r="N116" s="122">
        <f t="shared" si="20"/>
        <v>48.340544553844737</v>
      </c>
      <c r="O116" s="122">
        <f t="shared" si="20"/>
        <v>50.108065963989382</v>
      </c>
      <c r="P116" s="122">
        <f t="shared" si="20"/>
        <v>48.284712184509615</v>
      </c>
      <c r="Q116" s="122">
        <f t="shared" si="20"/>
        <v>51.700924854542293</v>
      </c>
      <c r="R116" s="122">
        <f t="shared" si="20"/>
        <v>52.048381312236252</v>
      </c>
      <c r="S116" s="122">
        <f t="shared" si="20"/>
        <v>31.844218387984856</v>
      </c>
      <c r="T116" s="122">
        <f t="shared" si="20"/>
        <v>30.652880105943854</v>
      </c>
      <c r="U116" s="122">
        <f t="shared" si="20"/>
        <v>47.567493885163415</v>
      </c>
      <c r="V116" s="122">
        <f t="shared" si="20"/>
        <v>75.102375647859461</v>
      </c>
      <c r="W116" s="122">
        <f t="shared" si="20"/>
        <v>61.55297733043065</v>
      </c>
      <c r="DA116" s="130" t="s">
        <v>1890</v>
      </c>
    </row>
    <row r="117" spans="1:105" ht="12" customHeight="1" x14ac:dyDescent="0.25">
      <c r="A117" s="97" t="s">
        <v>53</v>
      </c>
      <c r="B117" s="98">
        <v>100.40014518925949</v>
      </c>
      <c r="C117" s="98">
        <v>94.207535732140997</v>
      </c>
      <c r="D117" s="98">
        <v>88.717723496058909</v>
      </c>
      <c r="E117" s="98">
        <v>78.813821290635943</v>
      </c>
      <c r="F117" s="98">
        <v>66.620412384496845</v>
      </c>
      <c r="G117" s="98">
        <v>59.10029773678626</v>
      </c>
      <c r="H117" s="98">
        <v>52.024436500609283</v>
      </c>
      <c r="I117" s="98">
        <v>47.190125592630615</v>
      </c>
      <c r="J117" s="98">
        <v>46.5938827363738</v>
      </c>
      <c r="K117" s="98">
        <v>40.995777348780365</v>
      </c>
      <c r="L117" s="98">
        <v>37.606713170447961</v>
      </c>
      <c r="M117" s="98">
        <v>40.406911787509138</v>
      </c>
      <c r="N117" s="98">
        <v>48.340544553844737</v>
      </c>
      <c r="O117" s="98">
        <v>50.108065963989382</v>
      </c>
      <c r="P117" s="98">
        <v>48.284712184509615</v>
      </c>
      <c r="Q117" s="98">
        <v>51.700924854542293</v>
      </c>
      <c r="R117" s="98">
        <v>52.048381312236252</v>
      </c>
      <c r="S117" s="98">
        <v>31.844218387984856</v>
      </c>
      <c r="T117" s="98">
        <v>30.652880105943854</v>
      </c>
      <c r="U117" s="98">
        <v>47.567493885163415</v>
      </c>
      <c r="V117" s="98">
        <v>75.102375647859461</v>
      </c>
      <c r="W117" s="98">
        <v>61.55297733043065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6.2703329798844035E-2</v>
      </c>
      <c r="C118" s="122">
        <f t="shared" si="21"/>
        <v>0.10160148074388911</v>
      </c>
      <c r="D118" s="122">
        <f t="shared" si="21"/>
        <v>0.14314868977604953</v>
      </c>
      <c r="E118" s="122">
        <f t="shared" si="21"/>
        <v>0.14451681904390784</v>
      </c>
      <c r="F118" s="122">
        <f t="shared" si="21"/>
        <v>0.11865005556566117</v>
      </c>
      <c r="G118" s="122">
        <f t="shared" si="21"/>
        <v>0.12034800875059951</v>
      </c>
      <c r="H118" s="122">
        <f t="shared" si="21"/>
        <v>0.15241126555757337</v>
      </c>
      <c r="I118" s="122">
        <f t="shared" si="21"/>
        <v>0.24802056778728679</v>
      </c>
      <c r="J118" s="122">
        <f t="shared" si="21"/>
        <v>0.23543191324611815</v>
      </c>
      <c r="K118" s="122">
        <f t="shared" si="21"/>
        <v>0.27848879509551799</v>
      </c>
      <c r="L118" s="122">
        <f t="shared" si="21"/>
        <v>0.33107351564071585</v>
      </c>
      <c r="M118" s="122">
        <f t="shared" si="21"/>
        <v>0.31404002422409416</v>
      </c>
      <c r="N118" s="122">
        <f t="shared" si="21"/>
        <v>0.57334606897097296</v>
      </c>
      <c r="O118" s="122">
        <f t="shared" si="21"/>
        <v>0.65082715566336569</v>
      </c>
      <c r="P118" s="122">
        <f t="shared" si="21"/>
        <v>0.5608263736627217</v>
      </c>
      <c r="Q118" s="122">
        <f t="shared" si="21"/>
        <v>0.90560444816985819</v>
      </c>
      <c r="R118" s="122">
        <f t="shared" si="21"/>
        <v>0.87027805281816006</v>
      </c>
      <c r="S118" s="122">
        <f t="shared" si="21"/>
        <v>0.86151924426801618</v>
      </c>
      <c r="T118" s="122">
        <f t="shared" si="21"/>
        <v>0.86178776833373305</v>
      </c>
      <c r="U118" s="122">
        <f t="shared" si="21"/>
        <v>0.85432956181658992</v>
      </c>
      <c r="V118" s="122">
        <f t="shared" si="21"/>
        <v>0.97554377966101857</v>
      </c>
      <c r="W118" s="122">
        <f t="shared" si="21"/>
        <v>0.97348323581416141</v>
      </c>
      <c r="DA118" s="130" t="s">
        <v>1892</v>
      </c>
    </row>
    <row r="119" spans="1:105" ht="12" customHeight="1" x14ac:dyDescent="0.25">
      <c r="A119" s="97" t="s">
        <v>53</v>
      </c>
      <c r="B119" s="98">
        <v>6.2703329798844035E-2</v>
      </c>
      <c r="C119" s="98">
        <v>0.10160148074388911</v>
      </c>
      <c r="D119" s="98">
        <v>0.14314868977604953</v>
      </c>
      <c r="E119" s="98">
        <v>0.14451681904390784</v>
      </c>
      <c r="F119" s="98">
        <v>0.11865005556566117</v>
      </c>
      <c r="G119" s="98">
        <v>0.12034800875059951</v>
      </c>
      <c r="H119" s="98">
        <v>0.15241126555757337</v>
      </c>
      <c r="I119" s="98">
        <v>0.24802056778728679</v>
      </c>
      <c r="J119" s="98">
        <v>0.23543191324611815</v>
      </c>
      <c r="K119" s="98">
        <v>0.27848879509551799</v>
      </c>
      <c r="L119" s="98">
        <v>0.33107351564071585</v>
      </c>
      <c r="M119" s="98">
        <v>0.31404002422409416</v>
      </c>
      <c r="N119" s="98">
        <v>0.57334606897097296</v>
      </c>
      <c r="O119" s="98">
        <v>0.65082715566336569</v>
      </c>
      <c r="P119" s="98">
        <v>0.5608263736627217</v>
      </c>
      <c r="Q119" s="98">
        <v>0.90560444816985819</v>
      </c>
      <c r="R119" s="98">
        <v>0.87027805281816006</v>
      </c>
      <c r="S119" s="98">
        <v>0.86151924426801618</v>
      </c>
      <c r="T119" s="98">
        <v>0.86178776833373305</v>
      </c>
      <c r="U119" s="98">
        <v>0.85432956181658992</v>
      </c>
      <c r="V119" s="98">
        <v>0.97554377966101857</v>
      </c>
      <c r="W119" s="98">
        <v>0.97348323581416141</v>
      </c>
      <c r="DA119" s="63" t="s">
        <v>1893</v>
      </c>
    </row>
    <row r="120" spans="1:105" ht="12" customHeight="1" x14ac:dyDescent="0.25">
      <c r="A120" s="121" t="s">
        <v>55</v>
      </c>
      <c r="B120" s="122">
        <v>9.8834556372002176</v>
      </c>
      <c r="C120" s="122">
        <v>7.040679151441541</v>
      </c>
      <c r="D120" s="122">
        <v>6.5940604073451743</v>
      </c>
      <c r="E120" s="122">
        <v>6.2175389247411514</v>
      </c>
      <c r="F120" s="122">
        <v>5.6950814285687388</v>
      </c>
      <c r="G120" s="122">
        <v>5.4588560555324932</v>
      </c>
      <c r="H120" s="122">
        <v>5.4361905514475755</v>
      </c>
      <c r="I120" s="122">
        <v>5.8140731571356232</v>
      </c>
      <c r="J120" s="122">
        <v>4.9633084726831722</v>
      </c>
      <c r="K120" s="122">
        <v>3.5372598299178377</v>
      </c>
      <c r="L120" s="122">
        <v>2.6960788873646426</v>
      </c>
      <c r="M120" s="122">
        <v>2.730676755613036</v>
      </c>
      <c r="N120" s="122">
        <v>3.195702693174189</v>
      </c>
      <c r="O120" s="122">
        <v>4.0901464540173142</v>
      </c>
      <c r="P120" s="122">
        <v>4.1842945725361371</v>
      </c>
      <c r="Q120" s="122">
        <v>4.9741572238480156</v>
      </c>
      <c r="R120" s="122">
        <v>5.0499432143708427</v>
      </c>
      <c r="S120" s="122">
        <v>5.3278538730969665</v>
      </c>
      <c r="T120" s="122">
        <v>6.3275198570003566</v>
      </c>
      <c r="U120" s="122">
        <v>8.2427907236293922</v>
      </c>
      <c r="V120" s="122">
        <v>8.8214338353381212</v>
      </c>
      <c r="W120" s="122">
        <v>10.683507122721842</v>
      </c>
      <c r="DA120" s="130" t="s">
        <v>1894</v>
      </c>
    </row>
    <row r="121" spans="1:105" ht="12" customHeight="1" x14ac:dyDescent="0.25">
      <c r="A121" s="97" t="s">
        <v>124</v>
      </c>
      <c r="B121" s="98">
        <v>1.1094641897072244</v>
      </c>
      <c r="C121" s="98">
        <v>0.9781708919247295</v>
      </c>
      <c r="D121" s="98">
        <v>0.95428906241407385</v>
      </c>
      <c r="E121" s="98">
        <v>0.91060630677820797</v>
      </c>
      <c r="F121" s="98">
        <v>0.87401884062691715</v>
      </c>
      <c r="G121" s="98">
        <v>0.84036985803023001</v>
      </c>
      <c r="H121" s="98">
        <v>0.827197235718931</v>
      </c>
      <c r="I121" s="98">
        <v>0.80728328155663764</v>
      </c>
      <c r="J121" s="98">
        <v>0.68101637978093688</v>
      </c>
      <c r="K121" s="98">
        <v>0.5590956916887494</v>
      </c>
      <c r="L121" s="98">
        <v>0.41473384768898841</v>
      </c>
      <c r="M121" s="98">
        <v>0.3303332015283626</v>
      </c>
      <c r="N121" s="98">
        <v>0.25903695964000117</v>
      </c>
      <c r="O121" s="98">
        <v>0.21599654045216227</v>
      </c>
      <c r="P121" s="98">
        <v>0.19458252963348768</v>
      </c>
      <c r="Q121" s="98">
        <v>0.19503025087567508</v>
      </c>
      <c r="R121" s="98">
        <v>0.20339717839483312</v>
      </c>
      <c r="S121" s="98">
        <v>0.2400757831269274</v>
      </c>
      <c r="T121" s="98">
        <v>0.34870350826692226</v>
      </c>
      <c r="U121" s="98">
        <v>0.33550505253104584</v>
      </c>
      <c r="V121" s="98">
        <v>0.65366168029012262</v>
      </c>
      <c r="W121" s="98">
        <v>0.79677894120117032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1.3058645322396633E-3</v>
      </c>
      <c r="U122" s="98">
        <v>1.0756876550480951E-3</v>
      </c>
      <c r="V122" s="98">
        <v>1.8303720191955222E-3</v>
      </c>
      <c r="W122" s="98">
        <v>2.1568301114084122E-3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4.1455194465072508E-4</v>
      </c>
      <c r="U123" s="101">
        <v>3.2260641804876018E-4</v>
      </c>
      <c r="V123" s="101">
        <v>5.5635235029337263E-4</v>
      </c>
      <c r="W123" s="101">
        <v>6.4894123315541175E-4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8.9131258758893812E-4</v>
      </c>
      <c r="U124" s="104">
        <v>7.5308123699933493E-4</v>
      </c>
      <c r="V124" s="104">
        <v>1.2740196689021495E-3</v>
      </c>
      <c r="W124" s="104">
        <v>1.5078888782530005E-3</v>
      </c>
      <c r="DA124" s="132" t="s">
        <v>1898</v>
      </c>
    </row>
    <row r="125" spans="1:105" ht="12" customHeight="1" x14ac:dyDescent="0.25">
      <c r="A125" s="106" t="s">
        <v>122</v>
      </c>
      <c r="B125" s="101">
        <v>8.7739914474929925</v>
      </c>
      <c r="C125" s="101">
        <v>6.0625082595168118</v>
      </c>
      <c r="D125" s="101">
        <v>5.6397713449311002</v>
      </c>
      <c r="E125" s="101">
        <v>5.3069326179629437</v>
      </c>
      <c r="F125" s="101">
        <v>4.8210625879418219</v>
      </c>
      <c r="G125" s="101">
        <v>4.6184861975022633</v>
      </c>
      <c r="H125" s="101">
        <v>4.6089933157286449</v>
      </c>
      <c r="I125" s="101">
        <v>5.0067898755789857</v>
      </c>
      <c r="J125" s="101">
        <v>4.2822920929022352</v>
      </c>
      <c r="K125" s="101">
        <v>2.9781641382290882</v>
      </c>
      <c r="L125" s="101">
        <v>2.2605474525958065</v>
      </c>
      <c r="M125" s="101">
        <v>2.3578718953759341</v>
      </c>
      <c r="N125" s="101">
        <v>2.8823208037923664</v>
      </c>
      <c r="O125" s="101">
        <v>3.7965519599294741</v>
      </c>
      <c r="P125" s="101">
        <v>3.9258123579783275</v>
      </c>
      <c r="Q125" s="101">
        <v>4.7081250909011274</v>
      </c>
      <c r="R125" s="101">
        <v>4.7577077680545923</v>
      </c>
      <c r="S125" s="101">
        <v>4.8179505677465881</v>
      </c>
      <c r="T125" s="101">
        <v>5.234728729194277</v>
      </c>
      <c r="U125" s="101">
        <v>7.1383325476605251</v>
      </c>
      <c r="V125" s="101">
        <v>6.9358086055972592</v>
      </c>
      <c r="W125" s="101">
        <v>8.5261643144856656</v>
      </c>
      <c r="DA125" s="131" t="s">
        <v>1899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2.0797587079847669E-2</v>
      </c>
      <c r="M126" s="104">
        <v>4.2471658708739334E-2</v>
      </c>
      <c r="N126" s="104">
        <v>5.4344929741821368E-2</v>
      </c>
      <c r="O126" s="104">
        <v>7.7597953635678299E-2</v>
      </c>
      <c r="P126" s="104">
        <v>6.3899684924321729E-2</v>
      </c>
      <c r="Q126" s="104">
        <v>7.1001882071213523E-2</v>
      </c>
      <c r="R126" s="104">
        <v>8.8838267921417802E-2</v>
      </c>
      <c r="S126" s="104">
        <v>0.26982752222345058</v>
      </c>
      <c r="T126" s="104">
        <v>0.74278175500691757</v>
      </c>
      <c r="U126" s="104">
        <v>0.76787743578277268</v>
      </c>
      <c r="V126" s="104">
        <v>1.2301331774315436</v>
      </c>
      <c r="W126" s="104">
        <v>1.358407036923599</v>
      </c>
      <c r="DA126" s="132" t="s">
        <v>1900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7.4046639564132617E-3</v>
      </c>
      <c r="M127" s="98">
        <v>1.3327102822475368E-2</v>
      </c>
      <c r="N127" s="98">
        <v>1.7942700231989149E-2</v>
      </c>
      <c r="O127" s="98">
        <v>2.8184284519805144E-2</v>
      </c>
      <c r="P127" s="98">
        <v>2.0653542988026609E-2</v>
      </c>
      <c r="Q127" s="98">
        <v>2.3284410981270216E-2</v>
      </c>
      <c r="R127" s="98">
        <v>2.9295020751008708E-2</v>
      </c>
      <c r="S127" s="98">
        <v>8.1180345933222861E-2</v>
      </c>
      <c r="T127" s="98">
        <v>0.23488529659056576</v>
      </c>
      <c r="U127" s="98">
        <v>0.22794173556416597</v>
      </c>
      <c r="V127" s="98">
        <v>0.36846129498646685</v>
      </c>
      <c r="W127" s="98">
        <v>0.40357749822791872</v>
      </c>
      <c r="DA127" s="63" t="s">
        <v>1901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1.339292312343441E-2</v>
      </c>
      <c r="M128" s="98">
        <v>2.9144555886263964E-2</v>
      </c>
      <c r="N128" s="98">
        <v>3.6402229509832219E-2</v>
      </c>
      <c r="O128" s="98">
        <v>4.9413669115873159E-2</v>
      </c>
      <c r="P128" s="98">
        <v>4.324614193629512E-2</v>
      </c>
      <c r="Q128" s="98">
        <v>4.7717471089943314E-2</v>
      </c>
      <c r="R128" s="98">
        <v>5.954324717040909E-2</v>
      </c>
      <c r="S128" s="98">
        <v>0.1886471762902277</v>
      </c>
      <c r="T128" s="98">
        <v>0.50789645841635178</v>
      </c>
      <c r="U128" s="98">
        <v>0.53993570021860671</v>
      </c>
      <c r="V128" s="98">
        <v>0.86167188244507675</v>
      </c>
      <c r="W128" s="98">
        <v>0.95482953869568021</v>
      </c>
      <c r="DA128" s="63" t="s">
        <v>1902</v>
      </c>
    </row>
    <row r="129" spans="1:105" ht="12" customHeight="1" x14ac:dyDescent="0.25">
      <c r="A129" s="121" t="s">
        <v>54</v>
      </c>
      <c r="B129" s="122">
        <v>2.6123391147460779</v>
      </c>
      <c r="C129" s="122">
        <v>2.5121399211264674</v>
      </c>
      <c r="D129" s="122">
        <v>2.0734206581945105</v>
      </c>
      <c r="E129" s="122">
        <v>2.0980843900100545</v>
      </c>
      <c r="F129" s="122">
        <v>2.0826441691852962</v>
      </c>
      <c r="G129" s="122">
        <v>1.946548778563675</v>
      </c>
      <c r="H129" s="122">
        <v>1.7090580736185887</v>
      </c>
      <c r="I129" s="122">
        <v>1.8946051201607463</v>
      </c>
      <c r="J129" s="122">
        <v>1.4864756860937038</v>
      </c>
      <c r="K129" s="122">
        <v>1.2018512474235585</v>
      </c>
      <c r="L129" s="122">
        <v>0.87546896500273375</v>
      </c>
      <c r="M129" s="122">
        <v>0.9403221668578865</v>
      </c>
      <c r="N129" s="122">
        <v>1.0344272586467897</v>
      </c>
      <c r="O129" s="122">
        <v>1.0568466228744009</v>
      </c>
      <c r="P129" s="122">
        <v>1.2206148551359253</v>
      </c>
      <c r="Q129" s="122">
        <v>1.3382959528123486</v>
      </c>
      <c r="R129" s="122">
        <v>1.3416337807335179</v>
      </c>
      <c r="S129" s="122">
        <v>1.6072915686558917</v>
      </c>
      <c r="T129" s="122">
        <v>1.5161349076548836</v>
      </c>
      <c r="U129" s="122">
        <v>1.7589115799663302</v>
      </c>
      <c r="V129" s="122">
        <v>2.1771084725527512</v>
      </c>
      <c r="W129" s="122">
        <v>2.5263494934381834</v>
      </c>
      <c r="DA129" s="130" t="s">
        <v>1903</v>
      </c>
    </row>
    <row r="130" spans="1:105" ht="12" customHeight="1" x14ac:dyDescent="0.25">
      <c r="A130" s="97" t="s">
        <v>50</v>
      </c>
      <c r="B130" s="98">
        <v>0.1673897649165709</v>
      </c>
      <c r="C130" s="98">
        <v>0.14972614161823236</v>
      </c>
      <c r="D130" s="98">
        <v>0.12471805477120972</v>
      </c>
      <c r="E130" s="98">
        <v>0.10660930193961893</v>
      </c>
      <c r="F130" s="98">
        <v>0.10910236124630646</v>
      </c>
      <c r="G130" s="98">
        <v>0.11634314114217822</v>
      </c>
      <c r="H130" s="98">
        <v>0.11401387110050984</v>
      </c>
      <c r="I130" s="98">
        <v>0.11943499245531936</v>
      </c>
      <c r="J130" s="98">
        <v>0.10857336798846989</v>
      </c>
      <c r="K130" s="98">
        <v>8.9351261976113552E-2</v>
      </c>
      <c r="L130" s="98">
        <v>6.5455978608182863E-2</v>
      </c>
      <c r="M130" s="98">
        <v>6.5270899702114582E-2</v>
      </c>
      <c r="N130" s="98">
        <v>6.0682291287513339E-2</v>
      </c>
      <c r="O130" s="98">
        <v>5.210015803919308E-2</v>
      </c>
      <c r="P130" s="98">
        <v>4.9740662904119388E-2</v>
      </c>
      <c r="Q130" s="98">
        <v>5.0671959786816115E-2</v>
      </c>
      <c r="R130" s="98">
        <v>5.2471034042636477E-2</v>
      </c>
      <c r="S130" s="98">
        <v>5.4079972967448847E-2</v>
      </c>
      <c r="T130" s="98">
        <v>2.5713792877887522E-2</v>
      </c>
      <c r="U130" s="98">
        <v>5.9895763737458592E-2</v>
      </c>
      <c r="V130" s="98">
        <v>4.1698012686784962E-2</v>
      </c>
      <c r="W130" s="98">
        <v>9.0233588419854849E-2</v>
      </c>
      <c r="DA130" s="63" t="s">
        <v>1904</v>
      </c>
    </row>
    <row r="131" spans="1:105" ht="12" customHeight="1" x14ac:dyDescent="0.25">
      <c r="A131" s="109" t="s">
        <v>120</v>
      </c>
      <c r="B131" s="33">
        <v>2.444949349829507</v>
      </c>
      <c r="C131" s="33">
        <v>2.3624137795082349</v>
      </c>
      <c r="D131" s="33">
        <v>1.9487026034233006</v>
      </c>
      <c r="E131" s="33">
        <v>1.9914750880704357</v>
      </c>
      <c r="F131" s="33">
        <v>1.9735418079389895</v>
      </c>
      <c r="G131" s="33">
        <v>1.8302056374214968</v>
      </c>
      <c r="H131" s="33">
        <v>1.5950442025180789</v>
      </c>
      <c r="I131" s="33">
        <v>1.775170127705427</v>
      </c>
      <c r="J131" s="33">
        <v>1.3779023181052339</v>
      </c>
      <c r="K131" s="33">
        <v>1.1124999854474449</v>
      </c>
      <c r="L131" s="33">
        <v>0.81001298639455088</v>
      </c>
      <c r="M131" s="33">
        <v>0.87505126715577197</v>
      </c>
      <c r="N131" s="33">
        <v>0.9737449673592764</v>
      </c>
      <c r="O131" s="33">
        <v>1.0047464648352078</v>
      </c>
      <c r="P131" s="33">
        <v>1.1708741922318058</v>
      </c>
      <c r="Q131" s="33">
        <v>1.2876239930255324</v>
      </c>
      <c r="R131" s="33">
        <v>1.2891627466908815</v>
      </c>
      <c r="S131" s="33">
        <v>1.5532115956884429</v>
      </c>
      <c r="T131" s="33">
        <v>1.4904211147769961</v>
      </c>
      <c r="U131" s="33">
        <v>1.6990158162288715</v>
      </c>
      <c r="V131" s="33">
        <v>2.1354104598659664</v>
      </c>
      <c r="W131" s="33">
        <v>2.4361159050183288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0.5938046522327215</v>
      </c>
      <c r="C133" s="154">
        <f t="shared" si="22"/>
        <v>0.59519828273900899</v>
      </c>
      <c r="D133" s="154">
        <f t="shared" si="22"/>
        <v>0.59529108389770979</v>
      </c>
      <c r="E133" s="154">
        <f t="shared" si="22"/>
        <v>0.5957782393686013</v>
      </c>
      <c r="F133" s="154">
        <f t="shared" si="22"/>
        <v>0.59632376351978966</v>
      </c>
      <c r="G133" s="154">
        <f t="shared" si="22"/>
        <v>0.59952137350361778</v>
      </c>
      <c r="H133" s="154">
        <f t="shared" si="22"/>
        <v>0.60532846168254428</v>
      </c>
      <c r="I133" s="154">
        <f t="shared" si="22"/>
        <v>0.6130416497864879</v>
      </c>
      <c r="J133" s="154">
        <f t="shared" si="22"/>
        <v>0.61749499538670383</v>
      </c>
      <c r="K133" s="154">
        <f t="shared" si="22"/>
        <v>0.62235085168261428</v>
      </c>
      <c r="L133" s="154">
        <f t="shared" si="22"/>
        <v>0.6280637340402162</v>
      </c>
      <c r="M133" s="154">
        <f t="shared" si="22"/>
        <v>0.64150711763542367</v>
      </c>
      <c r="N133" s="154">
        <f t="shared" si="22"/>
        <v>0.66739530830305516</v>
      </c>
      <c r="O133" s="154">
        <f t="shared" si="22"/>
        <v>0.68886647512650612</v>
      </c>
      <c r="P133" s="154">
        <f t="shared" si="22"/>
        <v>0.68952374041762776</v>
      </c>
      <c r="Q133" s="154">
        <f t="shared" si="22"/>
        <v>0.69617909726570903</v>
      </c>
      <c r="R133" s="154">
        <f t="shared" ref="R133:V133" si="23">IF(R115=0,"",R115/R97)</f>
        <v>0.6974932015037838</v>
      </c>
      <c r="S133" s="154">
        <f t="shared" si="23"/>
        <v>0.70441491797512445</v>
      </c>
      <c r="T133" s="154">
        <f t="shared" si="23"/>
        <v>0.71003249249200351</v>
      </c>
      <c r="U133" s="154">
        <f t="shared" si="23"/>
        <v>0.72672463386207764</v>
      </c>
      <c r="V133" s="154">
        <f t="shared" si="23"/>
        <v>0.7563966401170813</v>
      </c>
      <c r="W133" s="154">
        <f t="shared" ref="W133" si="24">IF(W115=0,"",W115/W97)</f>
        <v>0.77003101172636146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0.59643046808698463</v>
      </c>
      <c r="C134" s="155">
        <f t="shared" si="25"/>
        <v>0.59643046808698463</v>
      </c>
      <c r="D134" s="155">
        <f t="shared" si="25"/>
        <v>0.59643046808698463</v>
      </c>
      <c r="E134" s="155">
        <f t="shared" si="25"/>
        <v>0.59643046808698463</v>
      </c>
      <c r="F134" s="155">
        <f t="shared" si="25"/>
        <v>0.59643046808698463</v>
      </c>
      <c r="G134" s="155">
        <f t="shared" si="25"/>
        <v>0.59938816521758476</v>
      </c>
      <c r="H134" s="155">
        <f t="shared" si="25"/>
        <v>0.60519598286932985</v>
      </c>
      <c r="I134" s="155">
        <f t="shared" si="25"/>
        <v>0.61243663053437636</v>
      </c>
      <c r="J134" s="155">
        <f t="shared" si="25"/>
        <v>0.61756972558991508</v>
      </c>
      <c r="K134" s="155">
        <f t="shared" si="25"/>
        <v>0.62137059670610173</v>
      </c>
      <c r="L134" s="155">
        <f t="shared" si="25"/>
        <v>0.62618365614785687</v>
      </c>
      <c r="M134" s="155">
        <f t="shared" si="25"/>
        <v>0.64049496340290324</v>
      </c>
      <c r="N134" s="155">
        <f t="shared" si="25"/>
        <v>0.66577513477061034</v>
      </c>
      <c r="O134" s="155">
        <f t="shared" si="25"/>
        <v>0.68897176333635612</v>
      </c>
      <c r="P134" s="155">
        <f t="shared" si="25"/>
        <v>0.68985309847317322</v>
      </c>
      <c r="Q134" s="155">
        <f t="shared" si="25"/>
        <v>0.69390473739597036</v>
      </c>
      <c r="R134" s="155">
        <f t="shared" ref="R134:V134" si="26">IF(R116=0,"",R116/R98)</f>
        <v>0.69517383807217614</v>
      </c>
      <c r="S134" s="155">
        <f t="shared" si="26"/>
        <v>0.69992434934540926</v>
      </c>
      <c r="T134" s="155">
        <f t="shared" si="26"/>
        <v>0.70425390686551081</v>
      </c>
      <c r="U134" s="155">
        <f t="shared" si="26"/>
        <v>0.72459627457160825</v>
      </c>
      <c r="V134" s="155">
        <f t="shared" si="26"/>
        <v>0.7531792863646265</v>
      </c>
      <c r="W134" s="155">
        <f t="shared" ref="W134" si="27">IF(W116=0,"",W116/W98)</f>
        <v>0.76784835125439954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0.59643046808698463</v>
      </c>
      <c r="C135" s="156">
        <f t="shared" si="28"/>
        <v>0.59643046808698463</v>
      </c>
      <c r="D135" s="156">
        <f t="shared" si="28"/>
        <v>0.59643046808698463</v>
      </c>
      <c r="E135" s="156">
        <f t="shared" si="28"/>
        <v>0.59643046808698463</v>
      </c>
      <c r="F135" s="156">
        <f t="shared" si="28"/>
        <v>0.59643046808698463</v>
      </c>
      <c r="G135" s="156">
        <f t="shared" si="28"/>
        <v>0.59938816521758476</v>
      </c>
      <c r="H135" s="156">
        <f t="shared" si="28"/>
        <v>0.60519598286932985</v>
      </c>
      <c r="I135" s="156">
        <f t="shared" si="28"/>
        <v>0.61243663053437636</v>
      </c>
      <c r="J135" s="156">
        <f t="shared" si="28"/>
        <v>0.61756972558991508</v>
      </c>
      <c r="K135" s="156">
        <f t="shared" si="28"/>
        <v>0.62137059670610173</v>
      </c>
      <c r="L135" s="156">
        <f t="shared" si="28"/>
        <v>0.62618365614785687</v>
      </c>
      <c r="M135" s="156">
        <f t="shared" si="28"/>
        <v>0.64049496340290324</v>
      </c>
      <c r="N135" s="156">
        <f t="shared" si="28"/>
        <v>0.66577513477061034</v>
      </c>
      <c r="O135" s="156">
        <f t="shared" si="28"/>
        <v>0.68897176333635612</v>
      </c>
      <c r="P135" s="156">
        <f t="shared" si="28"/>
        <v>0.68985309847317322</v>
      </c>
      <c r="Q135" s="156">
        <f t="shared" si="28"/>
        <v>0.69390473739597036</v>
      </c>
      <c r="R135" s="156">
        <f t="shared" ref="R135:V135" si="29">IF(R117=0,"",R117/R99)</f>
        <v>0.69517383807217614</v>
      </c>
      <c r="S135" s="156">
        <f t="shared" si="29"/>
        <v>0.69992434934540926</v>
      </c>
      <c r="T135" s="156">
        <f t="shared" si="29"/>
        <v>0.70425390686551081</v>
      </c>
      <c r="U135" s="156">
        <f t="shared" si="29"/>
        <v>0.72459627457160825</v>
      </c>
      <c r="V135" s="156">
        <f t="shared" si="29"/>
        <v>0.7531792863646265</v>
      </c>
      <c r="W135" s="156">
        <f t="shared" ref="W135" si="30">IF(W117=0,"",W117/W99)</f>
        <v>0.76784835125439954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1.6812889119229022</v>
      </c>
      <c r="C136" s="155">
        <f t="shared" si="31"/>
        <v>1.8937554105995509</v>
      </c>
      <c r="D136" s="155">
        <f t="shared" si="31"/>
        <v>1.9999455781226996</v>
      </c>
      <c r="E136" s="155">
        <f t="shared" si="31"/>
        <v>2.0344077673641086</v>
      </c>
      <c r="F136" s="155">
        <f t="shared" si="31"/>
        <v>2.0748449920984182</v>
      </c>
      <c r="G136" s="155">
        <f t="shared" si="31"/>
        <v>2.1491787466827574</v>
      </c>
      <c r="H136" s="155">
        <f t="shared" si="31"/>
        <v>2.288713898954422</v>
      </c>
      <c r="I136" s="155">
        <f t="shared" si="31"/>
        <v>2.4383922769890027</v>
      </c>
      <c r="J136" s="155">
        <f t="shared" si="31"/>
        <v>2.5358592655649694</v>
      </c>
      <c r="K136" s="155">
        <f t="shared" si="31"/>
        <v>2.6355083838438538</v>
      </c>
      <c r="L136" s="155">
        <f t="shared" si="31"/>
        <v>2.6768562928446746</v>
      </c>
      <c r="M136" s="155">
        <f t="shared" si="31"/>
        <v>2.7004558936568657</v>
      </c>
      <c r="N136" s="155">
        <f t="shared" si="31"/>
        <v>2.7884193677683857</v>
      </c>
      <c r="O136" s="155">
        <f t="shared" si="31"/>
        <v>2.9250872566195523</v>
      </c>
      <c r="P136" s="155">
        <f t="shared" si="31"/>
        <v>3.0501134955179414</v>
      </c>
      <c r="Q136" s="155">
        <f t="shared" si="31"/>
        <v>3.1732920293445237</v>
      </c>
      <c r="R136" s="155">
        <f t="shared" ref="R136:V136" si="32">IF(R118=0,"",R118/R100)</f>
        <v>3.252340934516607</v>
      </c>
      <c r="S136" s="155">
        <f t="shared" si="32"/>
        <v>3.3135798148785458</v>
      </c>
      <c r="T136" s="155">
        <f t="shared" si="32"/>
        <v>3.3585139287979739</v>
      </c>
      <c r="U136" s="155">
        <f t="shared" si="32"/>
        <v>3.4384029507815299</v>
      </c>
      <c r="V136" s="155">
        <f t="shared" si="32"/>
        <v>3.5649496467086261</v>
      </c>
      <c r="W136" s="155">
        <f t="shared" ref="W136" si="33">IF(W118=0,"",W118/W100)</f>
        <v>3.6644102640676923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1.6812889119229022</v>
      </c>
      <c r="C137" s="156">
        <f t="shared" si="34"/>
        <v>1.8937554105995509</v>
      </c>
      <c r="D137" s="156">
        <f t="shared" si="34"/>
        <v>1.9999455781226996</v>
      </c>
      <c r="E137" s="156">
        <f t="shared" si="34"/>
        <v>2.0344077673641086</v>
      </c>
      <c r="F137" s="156">
        <f t="shared" si="34"/>
        <v>2.0748449920984182</v>
      </c>
      <c r="G137" s="156">
        <f t="shared" si="34"/>
        <v>2.1491787466827574</v>
      </c>
      <c r="H137" s="156">
        <f t="shared" si="34"/>
        <v>2.288713898954422</v>
      </c>
      <c r="I137" s="156">
        <f t="shared" si="34"/>
        <v>2.4383922769890027</v>
      </c>
      <c r="J137" s="156">
        <f t="shared" si="34"/>
        <v>2.5358592655649694</v>
      </c>
      <c r="K137" s="156">
        <f t="shared" si="34"/>
        <v>2.6355083838438538</v>
      </c>
      <c r="L137" s="156">
        <f t="shared" si="34"/>
        <v>2.6768562928446746</v>
      </c>
      <c r="M137" s="156">
        <f t="shared" si="34"/>
        <v>2.7004558936568657</v>
      </c>
      <c r="N137" s="156">
        <f t="shared" si="34"/>
        <v>2.7884193677683857</v>
      </c>
      <c r="O137" s="156">
        <f t="shared" si="34"/>
        <v>2.9250872566195523</v>
      </c>
      <c r="P137" s="156">
        <f t="shared" si="34"/>
        <v>3.0501134955179414</v>
      </c>
      <c r="Q137" s="156">
        <f t="shared" si="34"/>
        <v>3.1732920293445237</v>
      </c>
      <c r="R137" s="156">
        <f t="shared" ref="R137:V137" si="35">IF(R119=0,"",R119/R101)</f>
        <v>3.252340934516607</v>
      </c>
      <c r="S137" s="156">
        <f t="shared" si="35"/>
        <v>3.3135798148785458</v>
      </c>
      <c r="T137" s="156">
        <f t="shared" si="35"/>
        <v>3.3585139287979739</v>
      </c>
      <c r="U137" s="156">
        <f t="shared" si="35"/>
        <v>3.4384029507815299</v>
      </c>
      <c r="V137" s="156">
        <f t="shared" si="35"/>
        <v>3.5649496467086261</v>
      </c>
      <c r="W137" s="156">
        <f t="shared" ref="W137" si="36">IF(W119=0,"",W119/W101)</f>
        <v>3.6644102640676923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0.54148717071205654</v>
      </c>
      <c r="C138" s="155">
        <f t="shared" si="37"/>
        <v>0.54019719895969731</v>
      </c>
      <c r="D138" s="155">
        <f t="shared" si="37"/>
        <v>0.5421257345934426</v>
      </c>
      <c r="E138" s="155">
        <f t="shared" si="37"/>
        <v>0.54515447821335095</v>
      </c>
      <c r="F138" s="155">
        <f t="shared" si="37"/>
        <v>0.54929624811337452</v>
      </c>
      <c r="G138" s="155">
        <f t="shared" si="37"/>
        <v>0.5551587966325221</v>
      </c>
      <c r="H138" s="155">
        <f t="shared" si="37"/>
        <v>0.56266057631294442</v>
      </c>
      <c r="I138" s="155">
        <f t="shared" si="37"/>
        <v>0.56708142430384689</v>
      </c>
      <c r="J138" s="155">
        <f t="shared" si="37"/>
        <v>0.56796258693514956</v>
      </c>
      <c r="K138" s="155">
        <f t="shared" si="37"/>
        <v>0.56751189896940879</v>
      </c>
      <c r="L138" s="155">
        <f t="shared" si="37"/>
        <v>0.56986345769845148</v>
      </c>
      <c r="M138" s="155">
        <f t="shared" si="37"/>
        <v>0.57669652409206718</v>
      </c>
      <c r="N138" s="155">
        <f t="shared" si="37"/>
        <v>0.58747857085162525</v>
      </c>
      <c r="O138" s="155">
        <f t="shared" si="37"/>
        <v>0.60046552531534136</v>
      </c>
      <c r="P138" s="155">
        <f t="shared" si="37"/>
        <v>0.60633581258971847</v>
      </c>
      <c r="Q138" s="155">
        <f t="shared" si="37"/>
        <v>0.61462152112644863</v>
      </c>
      <c r="R138" s="155">
        <f t="shared" ref="R138:V138" si="38">IF(R120=0,"",R120/R102)</f>
        <v>0.61976544539444967</v>
      </c>
      <c r="S138" s="155">
        <f t="shared" si="38"/>
        <v>0.63127878935599302</v>
      </c>
      <c r="T138" s="155">
        <f t="shared" si="38"/>
        <v>0.65124956101947074</v>
      </c>
      <c r="U138" s="155">
        <f t="shared" si="38"/>
        <v>0.67078671083882213</v>
      </c>
      <c r="V138" s="155">
        <f t="shared" si="38"/>
        <v>0.70702825250800261</v>
      </c>
      <c r="W138" s="155">
        <f t="shared" ref="W138" si="39">IF(W120=0,"",W120/W102)</f>
        <v>0.71871768793852364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0.4898571571470613</v>
      </c>
      <c r="C139" s="156">
        <f t="shared" si="40"/>
        <v>0.49098643881219906</v>
      </c>
      <c r="D139" s="156">
        <f t="shared" si="40"/>
        <v>0.49431166295813267</v>
      </c>
      <c r="E139" s="156">
        <f t="shared" si="40"/>
        <v>0.49830030615344545</v>
      </c>
      <c r="F139" s="156">
        <f t="shared" si="40"/>
        <v>0.50307835507868359</v>
      </c>
      <c r="G139" s="156">
        <f t="shared" si="40"/>
        <v>0.50884406240401026</v>
      </c>
      <c r="H139" s="156">
        <f t="shared" si="40"/>
        <v>0.51673963911250842</v>
      </c>
      <c r="I139" s="156">
        <f t="shared" si="40"/>
        <v>0.52107685473430509</v>
      </c>
      <c r="J139" s="156">
        <f t="shared" si="40"/>
        <v>0.52256902427488461</v>
      </c>
      <c r="K139" s="156">
        <f t="shared" si="40"/>
        <v>0.52414498869986603</v>
      </c>
      <c r="L139" s="156">
        <f t="shared" si="40"/>
        <v>0.52621933382074759</v>
      </c>
      <c r="M139" s="156">
        <f t="shared" si="40"/>
        <v>0.53146782898176015</v>
      </c>
      <c r="N139" s="156">
        <f t="shared" si="40"/>
        <v>0.54631850171413066</v>
      </c>
      <c r="O139" s="156">
        <f t="shared" si="40"/>
        <v>0.58301120616009738</v>
      </c>
      <c r="P139" s="156">
        <f t="shared" si="40"/>
        <v>0.60065793320743432</v>
      </c>
      <c r="Q139" s="156">
        <f t="shared" si="40"/>
        <v>0.63484667363961178</v>
      </c>
      <c r="R139" s="156">
        <f t="shared" ref="R139:V139" si="41">IF(R121=0,"",R121/R103)</f>
        <v>0.65424571059169934</v>
      </c>
      <c r="S139" s="156">
        <f t="shared" si="41"/>
        <v>0.67028503642896908</v>
      </c>
      <c r="T139" s="156">
        <f t="shared" si="41"/>
        <v>0.7123250864136712</v>
      </c>
      <c r="U139" s="156">
        <f t="shared" si="41"/>
        <v>0.77920061693824205</v>
      </c>
      <c r="V139" s="156">
        <f t="shared" si="41"/>
        <v>0.85288749962334665</v>
      </c>
      <c r="W139" s="156">
        <f t="shared" ref="W139" si="42">IF(W121=0,"",W121/W103)</f>
        <v>0.88119427837613795</v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>
        <f t="shared" si="44"/>
        <v>0.95133240579381817</v>
      </c>
      <c r="U140" s="156">
        <f t="shared" si="44"/>
        <v>0.95389843058355306</v>
      </c>
      <c r="V140" s="156">
        <f t="shared" si="44"/>
        <v>0.95660015812238763</v>
      </c>
      <c r="W140" s="156">
        <f t="shared" ref="W140" si="45">IF(W122=0,"",W122/W104)</f>
        <v>0.95702083588670706</v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>
        <f t="shared" si="47"/>
        <v>0.86121615232156701</v>
      </c>
      <c r="U141" s="157">
        <f t="shared" si="47"/>
        <v>0.86121615232156701</v>
      </c>
      <c r="V141" s="157">
        <f t="shared" si="47"/>
        <v>0.87012416051879071</v>
      </c>
      <c r="W141" s="157">
        <f t="shared" ref="W141" si="48">IF(W123=0,"",W123/W105)</f>
        <v>0.8701241605187906</v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0.54880132325238962</v>
      </c>
      <c r="C143" s="157">
        <f t="shared" si="52"/>
        <v>0.54907664639957166</v>
      </c>
      <c r="D143" s="157">
        <f t="shared" si="52"/>
        <v>0.5511464363348455</v>
      </c>
      <c r="E143" s="157">
        <f t="shared" si="52"/>
        <v>0.55409427940698475</v>
      </c>
      <c r="F143" s="157">
        <f t="shared" si="52"/>
        <v>0.55859989863487958</v>
      </c>
      <c r="G143" s="157">
        <f t="shared" si="52"/>
        <v>0.56450801698865527</v>
      </c>
      <c r="H143" s="157">
        <f t="shared" si="52"/>
        <v>0.57178007529329167</v>
      </c>
      <c r="I143" s="157">
        <f t="shared" si="52"/>
        <v>0.57527055738829747</v>
      </c>
      <c r="J143" s="157">
        <f t="shared" si="52"/>
        <v>0.57591855345061738</v>
      </c>
      <c r="K143" s="157">
        <f t="shared" si="52"/>
        <v>0.57646592181617295</v>
      </c>
      <c r="L143" s="157">
        <f t="shared" si="52"/>
        <v>0.57711903062395764</v>
      </c>
      <c r="M143" s="157">
        <f t="shared" si="52"/>
        <v>0.58050895036345396</v>
      </c>
      <c r="N143" s="157">
        <f t="shared" si="52"/>
        <v>0.58837411027976771</v>
      </c>
      <c r="O143" s="157">
        <f t="shared" si="52"/>
        <v>0.59841369388180399</v>
      </c>
      <c r="P143" s="157">
        <f t="shared" si="52"/>
        <v>0.60405929361713662</v>
      </c>
      <c r="Q143" s="157">
        <f t="shared" si="52"/>
        <v>0.6115035321260297</v>
      </c>
      <c r="R143" s="157">
        <f t="shared" ref="R143:V143" si="53">IF(R125=0,"",R125/R107)</f>
        <v>0.61551208615083508</v>
      </c>
      <c r="S143" s="157">
        <f t="shared" si="53"/>
        <v>0.62020201988171586</v>
      </c>
      <c r="T143" s="157">
        <f t="shared" si="53"/>
        <v>0.62562286486117746</v>
      </c>
      <c r="U143" s="157">
        <f t="shared" si="53"/>
        <v>0.65021397416155546</v>
      </c>
      <c r="V143" s="157">
        <f t="shared" si="53"/>
        <v>0.67274265825168234</v>
      </c>
      <c r="W143" s="157">
        <f t="shared" ref="W143" si="54">IF(W125=0,"",W125/W107)</f>
        <v>0.68668121713096542</v>
      </c>
      <c r="DA143" s="131" t="s">
        <v>2067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>
        <f t="shared" si="55"/>
        <v>0.7997322196741824</v>
      </c>
      <c r="M144" s="158">
        <f t="shared" si="55"/>
        <v>0.8206856640578436</v>
      </c>
      <c r="N144" s="158">
        <f t="shared" si="55"/>
        <v>0.81412004040012553</v>
      </c>
      <c r="O144" s="158">
        <f t="shared" si="55"/>
        <v>0.80178651121693523</v>
      </c>
      <c r="P144" s="158">
        <f t="shared" si="55"/>
        <v>0.81973050830224548</v>
      </c>
      <c r="Q144" s="158">
        <f t="shared" si="55"/>
        <v>0.82014841587216814</v>
      </c>
      <c r="R144" s="158">
        <f t="shared" ref="R144:V144" si="56">IF(R126=0,"",R126/R108)</f>
        <v>0.82570963911368234</v>
      </c>
      <c r="S144" s="158">
        <f t="shared" si="56"/>
        <v>0.86137204735471684</v>
      </c>
      <c r="T144" s="158">
        <f t="shared" si="56"/>
        <v>0.8658751350514633</v>
      </c>
      <c r="U144" s="158">
        <f t="shared" si="56"/>
        <v>0.87447186674430177</v>
      </c>
      <c r="V144" s="158">
        <f t="shared" si="56"/>
        <v>0.87948107914556894</v>
      </c>
      <c r="W144" s="158">
        <f t="shared" ref="W144" si="57">IF(W126=0,"",W126/W108)</f>
        <v>0.88108701092716568</v>
      </c>
      <c r="DA144" s="132" t="s">
        <v>2068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>
        <f t="shared" si="58"/>
        <v>0.58707695482368683</v>
      </c>
      <c r="M145" s="156">
        <f t="shared" si="58"/>
        <v>0.58951544159842062</v>
      </c>
      <c r="N145" s="156">
        <f t="shared" si="58"/>
        <v>0.59117835642601557</v>
      </c>
      <c r="O145" s="156">
        <f t="shared" si="58"/>
        <v>0.5950112877973458</v>
      </c>
      <c r="P145" s="156">
        <f t="shared" si="58"/>
        <v>0.59510140771938991</v>
      </c>
      <c r="Q145" s="156">
        <f t="shared" si="58"/>
        <v>0.59927160225505172</v>
      </c>
      <c r="R145" s="156">
        <f t="shared" ref="R145:V145" si="59">IF(R127=0,"",R127/R109)</f>
        <v>0.6097164757947594</v>
      </c>
      <c r="S145" s="156">
        <f t="shared" si="59"/>
        <v>0.65149632975013461</v>
      </c>
      <c r="T145" s="156">
        <f t="shared" si="59"/>
        <v>0.67121038449966852</v>
      </c>
      <c r="U145" s="156">
        <f t="shared" si="59"/>
        <v>0.67404776835260483</v>
      </c>
      <c r="V145" s="156">
        <f t="shared" si="59"/>
        <v>0.68610739135711951</v>
      </c>
      <c r="W145" s="156">
        <f t="shared" ref="W145" si="60">IF(W127=0,"",W127/W109)</f>
        <v>0.68763050733470177</v>
      </c>
      <c r="DA145" s="63" t="s">
        <v>2069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0.72487133468787512</v>
      </c>
      <c r="C147" s="155">
        <f t="shared" si="64"/>
        <v>0.72598488717381227</v>
      </c>
      <c r="D147" s="155">
        <f t="shared" si="64"/>
        <v>0.72743299767498637</v>
      </c>
      <c r="E147" s="155">
        <f t="shared" si="64"/>
        <v>0.73137602083806297</v>
      </c>
      <c r="F147" s="155">
        <f t="shared" si="64"/>
        <v>0.73420403972445014</v>
      </c>
      <c r="G147" s="155">
        <f t="shared" si="64"/>
        <v>0.73675244254071359</v>
      </c>
      <c r="H147" s="155">
        <f t="shared" si="64"/>
        <v>0.74026345689347928</v>
      </c>
      <c r="I147" s="155">
        <f t="shared" si="64"/>
        <v>0.74337113043742753</v>
      </c>
      <c r="J147" s="155">
        <f t="shared" si="64"/>
        <v>0.74181226832374025</v>
      </c>
      <c r="K147" s="155">
        <f t="shared" si="64"/>
        <v>0.74196568768354609</v>
      </c>
      <c r="L147" s="155">
        <f t="shared" si="64"/>
        <v>0.74243835512108225</v>
      </c>
      <c r="M147" s="155">
        <f t="shared" si="64"/>
        <v>0.74561647906623052</v>
      </c>
      <c r="N147" s="155">
        <f t="shared" si="64"/>
        <v>0.75188700590916924</v>
      </c>
      <c r="O147" s="155">
        <f t="shared" si="64"/>
        <v>0.75843536976041159</v>
      </c>
      <c r="P147" s="155">
        <f t="shared" si="64"/>
        <v>0.76260999340067348</v>
      </c>
      <c r="Q147" s="155">
        <f t="shared" si="64"/>
        <v>0.76637352532970171</v>
      </c>
      <c r="R147" s="155">
        <f t="shared" ref="R147:V147" si="65">IF(R129=0,"",R129/R111)</f>
        <v>0.76811461097313583</v>
      </c>
      <c r="S147" s="155">
        <f t="shared" si="65"/>
        <v>0.77330439913696125</v>
      </c>
      <c r="T147" s="155">
        <f t="shared" si="65"/>
        <v>0.78400643430440442</v>
      </c>
      <c r="U147" s="155">
        <f t="shared" si="65"/>
        <v>0.79612869417058663</v>
      </c>
      <c r="V147" s="155">
        <f t="shared" si="65"/>
        <v>0.81973408731930009</v>
      </c>
      <c r="W147" s="155">
        <f t="shared" ref="W147" si="66">IF(W129=0,"",W129/W111)</f>
        <v>0.82516746127854923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0.58313571181018975</v>
      </c>
      <c r="C148" s="156">
        <f t="shared" si="67"/>
        <v>0.58331103465700884</v>
      </c>
      <c r="D148" s="156">
        <f t="shared" si="67"/>
        <v>0.58411226916061476</v>
      </c>
      <c r="E148" s="156">
        <f t="shared" si="67"/>
        <v>0.58484949106684725</v>
      </c>
      <c r="F148" s="156">
        <f t="shared" si="67"/>
        <v>0.58634245163236021</v>
      </c>
      <c r="G148" s="156">
        <f t="shared" si="67"/>
        <v>0.58830976355114961</v>
      </c>
      <c r="H148" s="156">
        <f t="shared" si="67"/>
        <v>0.59046210568841084</v>
      </c>
      <c r="I148" s="156">
        <f t="shared" si="67"/>
        <v>0.59136419929043116</v>
      </c>
      <c r="J148" s="156">
        <f t="shared" si="67"/>
        <v>0.59153981174192316</v>
      </c>
      <c r="K148" s="156">
        <f t="shared" si="67"/>
        <v>0.59166826569114117</v>
      </c>
      <c r="L148" s="156">
        <f t="shared" si="67"/>
        <v>0.59182108156875002</v>
      </c>
      <c r="M148" s="156">
        <f t="shared" si="67"/>
        <v>0.59216028388468278</v>
      </c>
      <c r="N148" s="156">
        <f t="shared" si="67"/>
        <v>0.59271135811386422</v>
      </c>
      <c r="O148" s="156">
        <f t="shared" si="67"/>
        <v>0.59330084236351366</v>
      </c>
      <c r="P148" s="156">
        <f t="shared" si="67"/>
        <v>0.59354356271568887</v>
      </c>
      <c r="Q148" s="156">
        <f t="shared" si="67"/>
        <v>0.59373586331976425</v>
      </c>
      <c r="R148" s="156">
        <f t="shared" ref="R148:V148" si="68">IF(R130=0,"",R130/R112)</f>
        <v>0.59385949804936211</v>
      </c>
      <c r="S148" s="156">
        <f t="shared" si="68"/>
        <v>0.59399792099711868</v>
      </c>
      <c r="T148" s="156">
        <f t="shared" si="68"/>
        <v>0.59408161509413948</v>
      </c>
      <c r="U148" s="156">
        <f t="shared" si="68"/>
        <v>0.5973589033651332</v>
      </c>
      <c r="V148" s="156">
        <f t="shared" si="68"/>
        <v>0.60087347920394585</v>
      </c>
      <c r="W148" s="156">
        <f t="shared" ref="W148" si="69">IF(W130=0,"",W130/W112)</f>
        <v>0.60340838687026543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0.73713773272296701</v>
      </c>
      <c r="C149" s="159">
        <f t="shared" si="70"/>
        <v>0.73741626488028267</v>
      </c>
      <c r="D149" s="159">
        <f t="shared" si="70"/>
        <v>0.73903848811277284</v>
      </c>
      <c r="E149" s="159">
        <f t="shared" si="70"/>
        <v>0.74131855843788019</v>
      </c>
      <c r="F149" s="159">
        <f t="shared" si="70"/>
        <v>0.74458423887177527</v>
      </c>
      <c r="G149" s="159">
        <f t="shared" si="70"/>
        <v>0.74876229271276162</v>
      </c>
      <c r="H149" s="159">
        <f t="shared" si="70"/>
        <v>0.75393580275046501</v>
      </c>
      <c r="I149" s="159">
        <f t="shared" si="70"/>
        <v>0.75645337097309451</v>
      </c>
      <c r="J149" s="159">
        <f t="shared" si="70"/>
        <v>0.75696447141321521</v>
      </c>
      <c r="K149" s="159">
        <f t="shared" si="70"/>
        <v>0.75741858392129813</v>
      </c>
      <c r="L149" s="159">
        <f t="shared" si="70"/>
        <v>0.75802765968850194</v>
      </c>
      <c r="M149" s="159">
        <f t="shared" si="70"/>
        <v>0.7603133150438367</v>
      </c>
      <c r="N149" s="159">
        <f t="shared" si="70"/>
        <v>0.76468472388595032</v>
      </c>
      <c r="O149" s="159">
        <f t="shared" si="70"/>
        <v>0.76954188299493231</v>
      </c>
      <c r="P149" s="159">
        <f t="shared" si="70"/>
        <v>0.77195104736016584</v>
      </c>
      <c r="Q149" s="159">
        <f t="shared" si="70"/>
        <v>0.77524425740257796</v>
      </c>
      <c r="R149" s="159">
        <f t="shared" ref="R149:V149" si="71">IF(R131=0,"",R131/R113)</f>
        <v>0.77739909405033636</v>
      </c>
      <c r="S149" s="159">
        <f t="shared" si="71"/>
        <v>0.78151842600446686</v>
      </c>
      <c r="T149" s="159">
        <f t="shared" si="71"/>
        <v>0.78835468332543646</v>
      </c>
      <c r="U149" s="159">
        <f t="shared" si="71"/>
        <v>0.80557847152795126</v>
      </c>
      <c r="V149" s="159">
        <f t="shared" si="71"/>
        <v>0.82560616080865656</v>
      </c>
      <c r="W149" s="159">
        <f t="shared" ref="W149" si="72">IF(W131=0,"",W131/W113)</f>
        <v>0.83655513217376931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6.7418535221994151</v>
      </c>
      <c r="C151" s="117">
        <f t="shared" si="73"/>
        <v>5.9414079449460511</v>
      </c>
      <c r="D151" s="117">
        <f t="shared" si="73"/>
        <v>5.6643256229165857</v>
      </c>
      <c r="E151" s="117">
        <f t="shared" si="73"/>
        <v>5.30939353149508</v>
      </c>
      <c r="F151" s="117">
        <f t="shared" si="73"/>
        <v>5.0814116502057898</v>
      </c>
      <c r="G151" s="117">
        <f t="shared" si="73"/>
        <v>4.8855736255686839</v>
      </c>
      <c r="H151" s="117">
        <f t="shared" si="73"/>
        <v>4.7392346682556425</v>
      </c>
      <c r="I151" s="117">
        <f t="shared" si="73"/>
        <v>4.6265094872129744</v>
      </c>
      <c r="J151" s="117">
        <f t="shared" si="73"/>
        <v>3.9278069821353832</v>
      </c>
      <c r="K151" s="117">
        <f t="shared" si="73"/>
        <v>3.2169986064158098</v>
      </c>
      <c r="L151" s="117">
        <f t="shared" si="73"/>
        <v>2.3743541899866365</v>
      </c>
      <c r="M151" s="117">
        <f t="shared" si="73"/>
        <v>1.9332520296577755</v>
      </c>
      <c r="N151" s="117">
        <f t="shared" si="73"/>
        <v>1.5231202152035683</v>
      </c>
      <c r="O151" s="117">
        <f t="shared" si="73"/>
        <v>1.2107652547000525</v>
      </c>
      <c r="P151" s="117">
        <f t="shared" si="73"/>
        <v>1.0772277669760788</v>
      </c>
      <c r="Q151" s="117">
        <f t="shared" si="73"/>
        <v>1.0370735461681218</v>
      </c>
      <c r="R151" s="117">
        <f t="shared" ref="R151:V151" si="74">R152+R154+R156+R165</f>
        <v>1.0547511486574597</v>
      </c>
      <c r="S151" s="117">
        <f t="shared" si="74"/>
        <v>1.1867646450171632</v>
      </c>
      <c r="T151" s="117">
        <f t="shared" si="74"/>
        <v>1.4088918157152888</v>
      </c>
      <c r="U151" s="117">
        <f t="shared" si="74"/>
        <v>1.4034098148155807</v>
      </c>
      <c r="V151" s="117">
        <f t="shared" si="74"/>
        <v>2.209780300873716</v>
      </c>
      <c r="W151" s="117">
        <f t="shared" ref="W151" si="75">W152+W154+W156+W165</f>
        <v>2.7858240246408936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5.9835015242070568</v>
      </c>
      <c r="C156" s="122">
        <v>5.2632841001426289</v>
      </c>
      <c r="D156" s="122">
        <v>5.1002405924714207</v>
      </c>
      <c r="E156" s="122">
        <v>4.8278200564307561</v>
      </c>
      <c r="F156" s="122">
        <v>4.5898314455229583</v>
      </c>
      <c r="G156" s="122">
        <v>4.3631217364337926</v>
      </c>
      <c r="H156" s="122">
        <v>4.2291089312208756</v>
      </c>
      <c r="I156" s="122">
        <v>4.0929435063089388</v>
      </c>
      <c r="J156" s="122">
        <v>3.4429084092029254</v>
      </c>
      <c r="K156" s="122">
        <v>2.8180343495072462</v>
      </c>
      <c r="L156" s="122">
        <v>2.0821607484958324</v>
      </c>
      <c r="M156" s="122">
        <v>1.6420516761292947</v>
      </c>
      <c r="N156" s="122">
        <v>1.2526432431750043</v>
      </c>
      <c r="O156" s="122">
        <v>0.97877184364941261</v>
      </c>
      <c r="P156" s="122">
        <v>0.85583137224846595</v>
      </c>
      <c r="Q156" s="122">
        <v>0.81160498479293175</v>
      </c>
      <c r="R156" s="122">
        <v>0.82132608239452187</v>
      </c>
      <c r="S156" s="122">
        <v>0.94623804316027638</v>
      </c>
      <c r="T156" s="122">
        <v>1.29454301778022</v>
      </c>
      <c r="U156" s="122">
        <v>1.1385156810372328</v>
      </c>
      <c r="V156" s="122">
        <v>2.0264459285842435</v>
      </c>
      <c r="W156" s="122">
        <v>2.3907591107074282</v>
      </c>
      <c r="DA156" s="130" t="s">
        <v>2230</v>
      </c>
    </row>
    <row r="157" spans="1:105" ht="12" customHeight="1" x14ac:dyDescent="0.25">
      <c r="A157" s="97" t="s">
        <v>124</v>
      </c>
      <c r="B157" s="98">
        <v>5.9835015242070568</v>
      </c>
      <c r="C157" s="98">
        <v>5.2632841001426289</v>
      </c>
      <c r="D157" s="98">
        <v>5.1002405924714207</v>
      </c>
      <c r="E157" s="98">
        <v>4.8278200564307561</v>
      </c>
      <c r="F157" s="98">
        <v>4.5898314455229583</v>
      </c>
      <c r="G157" s="98">
        <v>4.3631217364337926</v>
      </c>
      <c r="H157" s="98">
        <v>4.2291089312208756</v>
      </c>
      <c r="I157" s="98">
        <v>4.0929435063089388</v>
      </c>
      <c r="J157" s="98">
        <v>3.4429084092029254</v>
      </c>
      <c r="K157" s="98">
        <v>2.8180343495072462</v>
      </c>
      <c r="L157" s="98">
        <v>2.0821607484958324</v>
      </c>
      <c r="M157" s="98">
        <v>1.6420516761292947</v>
      </c>
      <c r="N157" s="98">
        <v>1.2526432431750043</v>
      </c>
      <c r="O157" s="98">
        <v>0.97877184364941261</v>
      </c>
      <c r="P157" s="98">
        <v>0.85583137224846595</v>
      </c>
      <c r="Q157" s="98">
        <v>0.81160498479293175</v>
      </c>
      <c r="R157" s="98">
        <v>0.82132608239452187</v>
      </c>
      <c r="S157" s="98">
        <v>0.94623804316027638</v>
      </c>
      <c r="T157" s="98">
        <v>1.2932713362462593</v>
      </c>
      <c r="U157" s="98">
        <v>1.1375260520417267</v>
      </c>
      <c r="V157" s="98">
        <v>2.024756731690923</v>
      </c>
      <c r="W157" s="98">
        <v>2.3887887954667075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1.2716815339606359E-3</v>
      </c>
      <c r="U158" s="98">
        <v>9.8962899550609053E-4</v>
      </c>
      <c r="V158" s="98">
        <v>1.689196893320481E-3</v>
      </c>
      <c r="W158" s="98">
        <v>1.970315240720466E-3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1.2716815339606359E-3</v>
      </c>
      <c r="U159" s="101">
        <v>9.8962899550609053E-4</v>
      </c>
      <c r="V159" s="101">
        <v>1.689196893320481E-3</v>
      </c>
      <c r="W159" s="101">
        <v>1.970315240720466E-3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0.75835199799235786</v>
      </c>
      <c r="C165" s="122">
        <v>0.67812384480342192</v>
      </c>
      <c r="D165" s="122">
        <v>0.56408503044516489</v>
      </c>
      <c r="E165" s="122">
        <v>0.48157347506432352</v>
      </c>
      <c r="F165" s="122">
        <v>0.4915802046828312</v>
      </c>
      <c r="G165" s="122">
        <v>0.52245188913489127</v>
      </c>
      <c r="H165" s="122">
        <v>0.5101257370347666</v>
      </c>
      <c r="I165" s="122">
        <v>0.53356598090403573</v>
      </c>
      <c r="J165" s="122">
        <v>0.48489857293245797</v>
      </c>
      <c r="K165" s="122">
        <v>0.39896425690856357</v>
      </c>
      <c r="L165" s="122">
        <v>0.29219344149080412</v>
      </c>
      <c r="M165" s="122">
        <v>0.29120035352848089</v>
      </c>
      <c r="N165" s="122">
        <v>0.27047697202856413</v>
      </c>
      <c r="O165" s="122">
        <v>0.23199341105063978</v>
      </c>
      <c r="P165" s="122">
        <v>0.22139639472761277</v>
      </c>
      <c r="Q165" s="122">
        <v>0.22546856137519009</v>
      </c>
      <c r="R165" s="122">
        <v>0.23342506626293774</v>
      </c>
      <c r="S165" s="122">
        <v>0.24052660185688682</v>
      </c>
      <c r="T165" s="122">
        <v>0.11434879793506871</v>
      </c>
      <c r="U165" s="122">
        <v>0.26489413377834781</v>
      </c>
      <c r="V165" s="122">
        <v>0.18333437228947241</v>
      </c>
      <c r="W165" s="122">
        <v>0.39506491393346554</v>
      </c>
      <c r="DA165" s="130" t="s">
        <v>2239</v>
      </c>
    </row>
    <row r="166" spans="1:105" ht="12" customHeight="1" x14ac:dyDescent="0.25">
      <c r="A166" s="97" t="s">
        <v>50</v>
      </c>
      <c r="B166" s="98">
        <v>0.75835199799235786</v>
      </c>
      <c r="C166" s="98">
        <v>0.67812384480342192</v>
      </c>
      <c r="D166" s="98">
        <v>0.56408503044516489</v>
      </c>
      <c r="E166" s="98">
        <v>0.48157347506432352</v>
      </c>
      <c r="F166" s="98">
        <v>0.4915802046828312</v>
      </c>
      <c r="G166" s="98">
        <v>0.52245188913489127</v>
      </c>
      <c r="H166" s="98">
        <v>0.5101257370347666</v>
      </c>
      <c r="I166" s="98">
        <v>0.53356598090403573</v>
      </c>
      <c r="J166" s="98">
        <v>0.48489857293245797</v>
      </c>
      <c r="K166" s="98">
        <v>0.39896425690856357</v>
      </c>
      <c r="L166" s="98">
        <v>0.29219344149080412</v>
      </c>
      <c r="M166" s="98">
        <v>0.29120035352848089</v>
      </c>
      <c r="N166" s="98">
        <v>0.27047697202856413</v>
      </c>
      <c r="O166" s="98">
        <v>0.23199341105063978</v>
      </c>
      <c r="P166" s="98">
        <v>0.22139639472761277</v>
      </c>
      <c r="Q166" s="98">
        <v>0.22546856137519009</v>
      </c>
      <c r="R166" s="98">
        <v>0.23342506626293774</v>
      </c>
      <c r="S166" s="98">
        <v>0.24052660185688682</v>
      </c>
      <c r="T166" s="98">
        <v>0.11434879793506871</v>
      </c>
      <c r="U166" s="98">
        <v>0.26489413377834781</v>
      </c>
      <c r="V166" s="98">
        <v>0.18333437228947241</v>
      </c>
      <c r="W166" s="98">
        <v>0.39506491393346554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14154.477089712827</v>
      </c>
      <c r="C169" s="117">
        <f t="shared" si="78"/>
        <v>15072.801839368756</v>
      </c>
      <c r="D169" s="117">
        <f t="shared" si="78"/>
        <v>15460.839170867892</v>
      </c>
      <c r="E169" s="117">
        <f t="shared" si="78"/>
        <v>15096.032096928284</v>
      </c>
      <c r="F169" s="117">
        <f t="shared" si="78"/>
        <v>13716.994432890202</v>
      </c>
      <c r="G169" s="117">
        <f t="shared" si="78"/>
        <v>12793.652608881972</v>
      </c>
      <c r="H169" s="117">
        <f t="shared" si="78"/>
        <v>11547.850654322396</v>
      </c>
      <c r="I169" s="117">
        <f t="shared" si="78"/>
        <v>10737.193897080495</v>
      </c>
      <c r="J169" s="117">
        <f t="shared" si="78"/>
        <v>11149.262925720763</v>
      </c>
      <c r="K169" s="117">
        <f t="shared" si="78"/>
        <v>10993.985125554284</v>
      </c>
      <c r="L169" s="117">
        <f t="shared" si="78"/>
        <v>12072.403429599222</v>
      </c>
      <c r="M169" s="117">
        <f t="shared" si="78"/>
        <v>13250.622420531618</v>
      </c>
      <c r="N169" s="117">
        <f t="shared" si="78"/>
        <v>14369.495756313292</v>
      </c>
      <c r="O169" s="117">
        <f t="shared" si="78"/>
        <v>14008.672335026606</v>
      </c>
      <c r="P169" s="117">
        <f t="shared" si="78"/>
        <v>13712.78641829452</v>
      </c>
      <c r="Q169" s="117">
        <f t="shared" si="78"/>
        <v>14279.881277880968</v>
      </c>
      <c r="R169" s="117">
        <f t="shared" ref="R169:V169" si="79">R170+R172+R174+R183</f>
        <v>14764.246237125028</v>
      </c>
      <c r="S169" s="117">
        <f t="shared" si="79"/>
        <v>9825.8040047302184</v>
      </c>
      <c r="T169" s="117">
        <f t="shared" si="79"/>
        <v>9989.0128127688095</v>
      </c>
      <c r="U169" s="117">
        <f t="shared" si="79"/>
        <v>13237.94849082494</v>
      </c>
      <c r="V169" s="117">
        <f t="shared" si="79"/>
        <v>16346.937048138985</v>
      </c>
      <c r="W169" s="117">
        <f t="shared" ref="W169" si="80">W170+W172+W174+W183</f>
        <v>14213.417291563837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12525.425209627929</v>
      </c>
      <c r="C170" s="122">
        <f t="shared" si="81"/>
        <v>13643.474498443791</v>
      </c>
      <c r="D170" s="122">
        <f t="shared" si="81"/>
        <v>14037.252676044895</v>
      </c>
      <c r="E170" s="122">
        <f t="shared" si="81"/>
        <v>13617.74889807107</v>
      </c>
      <c r="F170" s="122">
        <f t="shared" si="81"/>
        <v>12261.241533672399</v>
      </c>
      <c r="G170" s="122">
        <f t="shared" si="81"/>
        <v>11351.066282143134</v>
      </c>
      <c r="H170" s="122">
        <f t="shared" si="81"/>
        <v>10129.479059020035</v>
      </c>
      <c r="I170" s="122">
        <f t="shared" si="81"/>
        <v>9197.0858987374104</v>
      </c>
      <c r="J170" s="122">
        <f t="shared" si="81"/>
        <v>9749.1248802049067</v>
      </c>
      <c r="K170" s="122">
        <f t="shared" si="81"/>
        <v>9810.5815085162849</v>
      </c>
      <c r="L170" s="122">
        <f t="shared" si="81"/>
        <v>10970.219962004239</v>
      </c>
      <c r="M170" s="122">
        <f t="shared" si="81"/>
        <v>12080.181762307653</v>
      </c>
      <c r="N170" s="122">
        <f t="shared" si="81"/>
        <v>13102.502082808267</v>
      </c>
      <c r="O170" s="122">
        <f t="shared" si="81"/>
        <v>12553.959055654832</v>
      </c>
      <c r="P170" s="122">
        <f t="shared" si="81"/>
        <v>12199.011319246285</v>
      </c>
      <c r="Q170" s="122">
        <f t="shared" si="81"/>
        <v>12571.549153279917</v>
      </c>
      <c r="R170" s="122">
        <f t="shared" si="81"/>
        <v>12999.762314457652</v>
      </c>
      <c r="S170" s="122">
        <f t="shared" si="81"/>
        <v>7943.8825149724398</v>
      </c>
      <c r="T170" s="122">
        <f t="shared" si="81"/>
        <v>7843.4337684182992</v>
      </c>
      <c r="U170" s="122">
        <f t="shared" si="81"/>
        <v>10809.78311804861</v>
      </c>
      <c r="V170" s="122">
        <f t="shared" si="81"/>
        <v>14159.258637174731</v>
      </c>
      <c r="W170" s="122">
        <f t="shared" si="81"/>
        <v>11584.469443995675</v>
      </c>
      <c r="DA170" s="130" t="s">
        <v>2394</v>
      </c>
    </row>
    <row r="171" spans="1:105" ht="12" customHeight="1" x14ac:dyDescent="0.25">
      <c r="A171" s="97" t="s">
        <v>53</v>
      </c>
      <c r="B171" s="98">
        <v>12525.425209627929</v>
      </c>
      <c r="C171" s="98">
        <v>13643.474498443791</v>
      </c>
      <c r="D171" s="98">
        <v>14037.252676044895</v>
      </c>
      <c r="E171" s="98">
        <v>13617.74889807107</v>
      </c>
      <c r="F171" s="98">
        <v>12261.241533672399</v>
      </c>
      <c r="G171" s="98">
        <v>11351.066282143134</v>
      </c>
      <c r="H171" s="98">
        <v>10129.479059020035</v>
      </c>
      <c r="I171" s="98">
        <v>9197.0858987374104</v>
      </c>
      <c r="J171" s="98">
        <v>9749.1248802049067</v>
      </c>
      <c r="K171" s="98">
        <v>9810.5815085162849</v>
      </c>
      <c r="L171" s="98">
        <v>10970.219962004239</v>
      </c>
      <c r="M171" s="98">
        <v>12080.181762307653</v>
      </c>
      <c r="N171" s="98">
        <v>13102.502082808267</v>
      </c>
      <c r="O171" s="98">
        <v>12553.959055654832</v>
      </c>
      <c r="P171" s="98">
        <v>12199.011319246285</v>
      </c>
      <c r="Q171" s="98">
        <v>12571.549153279917</v>
      </c>
      <c r="R171" s="98">
        <v>12999.762314457652</v>
      </c>
      <c r="S171" s="98">
        <v>7943.8825149724398</v>
      </c>
      <c r="T171" s="98">
        <v>7843.4337684182992</v>
      </c>
      <c r="U171" s="98">
        <v>10809.78311804861</v>
      </c>
      <c r="V171" s="98">
        <v>14159.258637174731</v>
      </c>
      <c r="W171" s="98">
        <v>11584.469443995675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2.7750206136162601</v>
      </c>
      <c r="C172" s="122">
        <f t="shared" si="82"/>
        <v>4.6342057460896768</v>
      </c>
      <c r="D172" s="122">
        <f t="shared" si="82"/>
        <v>6.7546173071145699</v>
      </c>
      <c r="E172" s="122">
        <f t="shared" si="82"/>
        <v>7.320540477926432</v>
      </c>
      <c r="F172" s="122">
        <f t="shared" si="82"/>
        <v>6.277247333712511</v>
      </c>
      <c r="G172" s="122">
        <f t="shared" si="82"/>
        <v>6.4464634743048341</v>
      </c>
      <c r="H172" s="122">
        <f t="shared" si="82"/>
        <v>7.8469579435111605</v>
      </c>
      <c r="I172" s="122">
        <f t="shared" si="82"/>
        <v>12.140718548721894</v>
      </c>
      <c r="J172" s="122">
        <f t="shared" si="82"/>
        <v>11.99673079552789</v>
      </c>
      <c r="K172" s="122">
        <f t="shared" si="82"/>
        <v>15.712657616477504</v>
      </c>
      <c r="L172" s="122">
        <f t="shared" si="82"/>
        <v>22.591812232239484</v>
      </c>
      <c r="M172" s="122">
        <f t="shared" si="82"/>
        <v>22.268011767071613</v>
      </c>
      <c r="N172" s="122">
        <f t="shared" si="82"/>
        <v>37.104708051023309</v>
      </c>
      <c r="O172" s="122">
        <f t="shared" si="82"/>
        <v>38.40619922102141</v>
      </c>
      <c r="P172" s="122">
        <f t="shared" si="82"/>
        <v>32.046753176068812</v>
      </c>
      <c r="Q172" s="122">
        <f t="shared" si="82"/>
        <v>48.152500491904</v>
      </c>
      <c r="R172" s="122">
        <f t="shared" si="82"/>
        <v>46.460466903665122</v>
      </c>
      <c r="S172" s="122">
        <f t="shared" si="82"/>
        <v>45.396342941276572</v>
      </c>
      <c r="T172" s="122">
        <f t="shared" si="82"/>
        <v>46.239952993996098</v>
      </c>
      <c r="U172" s="122">
        <f t="shared" si="82"/>
        <v>40.913955622514315</v>
      </c>
      <c r="V172" s="122">
        <f t="shared" si="82"/>
        <v>38.857832482001704</v>
      </c>
      <c r="W172" s="122">
        <f t="shared" si="82"/>
        <v>38.390779107089806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2.7750206136162601</v>
      </c>
      <c r="C173" s="98">
        <f>RES_hhdet_fech!C165</f>
        <v>4.6342057460896768</v>
      </c>
      <c r="D173" s="98">
        <f>RES_hhdet_fech!D165</f>
        <v>6.7546173071145699</v>
      </c>
      <c r="E173" s="98">
        <f>RES_hhdet_fech!E165</f>
        <v>7.320540477926432</v>
      </c>
      <c r="F173" s="98">
        <f>RES_hhdet_fech!F165</f>
        <v>6.277247333712511</v>
      </c>
      <c r="G173" s="98">
        <f>RES_hhdet_fech!G165</f>
        <v>6.4464634743048341</v>
      </c>
      <c r="H173" s="98">
        <f>RES_hhdet_fech!H165</f>
        <v>7.8469579435111605</v>
      </c>
      <c r="I173" s="98">
        <f>RES_hhdet_fech!I165</f>
        <v>12.140718548721894</v>
      </c>
      <c r="J173" s="98">
        <f>RES_hhdet_fech!J165</f>
        <v>11.99673079552789</v>
      </c>
      <c r="K173" s="98">
        <f>RES_hhdet_fech!K165</f>
        <v>15.712657616477504</v>
      </c>
      <c r="L173" s="98">
        <f>RES_hhdet_fech!L165</f>
        <v>22.591812232239484</v>
      </c>
      <c r="M173" s="98">
        <f>RES_hhdet_fech!M165</f>
        <v>22.268011767071613</v>
      </c>
      <c r="N173" s="98">
        <f>RES_hhdet_fech!N165</f>
        <v>37.104708051023309</v>
      </c>
      <c r="O173" s="98">
        <f>RES_hhdet_fech!O165</f>
        <v>38.40619922102141</v>
      </c>
      <c r="P173" s="98">
        <f>RES_hhdet_fech!P165</f>
        <v>32.046753176068812</v>
      </c>
      <c r="Q173" s="98">
        <f>RES_hhdet_fech!Q165</f>
        <v>48.152500491904</v>
      </c>
      <c r="R173" s="98">
        <f>RES_hhdet_fech!R165</f>
        <v>46.460466903665122</v>
      </c>
      <c r="S173" s="98">
        <f>RES_hhdet_fech!S165</f>
        <v>45.396342941276572</v>
      </c>
      <c r="T173" s="98">
        <f>RES_hhdet_fech!T165</f>
        <v>46.239952993996098</v>
      </c>
      <c r="U173" s="98">
        <f>RES_hhdet_fech!U165</f>
        <v>40.913955622514315</v>
      </c>
      <c r="V173" s="98">
        <f>RES_hhdet_fech!V165</f>
        <v>38.857832482001704</v>
      </c>
      <c r="W173" s="98">
        <f>RES_hhdet_fech!W165</f>
        <v>38.390779107089806</v>
      </c>
      <c r="DA173" s="63" t="s">
        <v>2397</v>
      </c>
    </row>
    <row r="174" spans="1:105" ht="12" customHeight="1" x14ac:dyDescent="0.25">
      <c r="A174" s="121" t="s">
        <v>55</v>
      </c>
      <c r="B174" s="122">
        <v>1358.1214356752196</v>
      </c>
      <c r="C174" s="122">
        <v>1125.8003681416565</v>
      </c>
      <c r="D174" s="122">
        <v>1147.8481716021606</v>
      </c>
      <c r="E174" s="122">
        <v>1175.3350478103914</v>
      </c>
      <c r="F174" s="122">
        <v>1138.0995647138686</v>
      </c>
      <c r="G174" s="122">
        <v>1131.9821311165367</v>
      </c>
      <c r="H174" s="122">
        <v>1138.4761772487414</v>
      </c>
      <c r="I174" s="122">
        <v>1223.7574214872061</v>
      </c>
      <c r="J174" s="122">
        <v>1129.2088367937899</v>
      </c>
      <c r="K174" s="122">
        <v>926.82622422491556</v>
      </c>
      <c r="L174" s="122">
        <v>864.19842919204598</v>
      </c>
      <c r="M174" s="122">
        <v>906.68511917539763</v>
      </c>
      <c r="N174" s="122">
        <v>981.62273677769906</v>
      </c>
      <c r="O174" s="122">
        <v>1175.7778416029246</v>
      </c>
      <c r="P174" s="122">
        <v>1202.7646002846857</v>
      </c>
      <c r="Q174" s="122">
        <v>1365.5326337966962</v>
      </c>
      <c r="R174" s="122">
        <v>1414.7533782245596</v>
      </c>
      <c r="S174" s="122">
        <v>1473.6163404467188</v>
      </c>
      <c r="T174" s="122">
        <v>1750.8554210474451</v>
      </c>
      <c r="U174" s="122">
        <v>2023.4507112443662</v>
      </c>
      <c r="V174" s="122">
        <v>1771.6895368340693</v>
      </c>
      <c r="W174" s="122">
        <v>2148.117585667123</v>
      </c>
      <c r="DA174" s="130" t="s">
        <v>2398</v>
      </c>
    </row>
    <row r="175" spans="1:105" ht="12" customHeight="1" x14ac:dyDescent="0.25">
      <c r="A175" s="97" t="s">
        <v>124</v>
      </c>
      <c r="B175" s="98">
        <v>1354.3355226703138</v>
      </c>
      <c r="C175" s="98">
        <v>1322.9383540038968</v>
      </c>
      <c r="D175" s="98">
        <v>1308.3267231246684</v>
      </c>
      <c r="E175" s="98">
        <v>1271.9462392334763</v>
      </c>
      <c r="F175" s="98">
        <v>1252.1864265784538</v>
      </c>
      <c r="G175" s="98">
        <v>1255.2125501555454</v>
      </c>
      <c r="H175" s="98">
        <v>1254.7050468297846</v>
      </c>
      <c r="I175" s="98">
        <v>1265.6566662233986</v>
      </c>
      <c r="J175" s="98">
        <v>1219.235341686187</v>
      </c>
      <c r="K175" s="98">
        <v>1218.9745767857703</v>
      </c>
      <c r="L175" s="98">
        <v>1180.5839330235749</v>
      </c>
      <c r="M175" s="98">
        <v>1171.5741923664957</v>
      </c>
      <c r="N175" s="98">
        <v>1145.0094259148755</v>
      </c>
      <c r="O175" s="98">
        <v>1121.7738202932344</v>
      </c>
      <c r="P175" s="98">
        <v>1226.8077926251713</v>
      </c>
      <c r="Q175" s="98">
        <v>1246.192556254641</v>
      </c>
      <c r="R175" s="98">
        <v>1292.6807701396065</v>
      </c>
      <c r="S175" s="98">
        <v>1531.4387811005786</v>
      </c>
      <c r="T175" s="98">
        <v>1933.837539222287</v>
      </c>
      <c r="U175" s="98">
        <v>1454.851364842795</v>
      </c>
      <c r="V175" s="98">
        <v>1774.507394258048</v>
      </c>
      <c r="W175" s="98">
        <v>2025.4018836280991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1451.2855307369628</v>
      </c>
      <c r="U176" s="98">
        <v>1192.2602913295045</v>
      </c>
      <c r="V176" s="98">
        <v>1589.5002437610801</v>
      </c>
      <c r="W176" s="98">
        <v>1872.1740616500083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508.92504040429469</v>
      </c>
      <c r="U177" s="101">
        <v>396.0480380292986</v>
      </c>
      <c r="V177" s="101">
        <v>531.15390452308031</v>
      </c>
      <c r="W177" s="101">
        <v>619.54922921555158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942.36049033266818</v>
      </c>
      <c r="U178" s="104">
        <v>796.21225330020604</v>
      </c>
      <c r="V178" s="104">
        <v>1058.3463392379999</v>
      </c>
      <c r="W178" s="104">
        <v>1252.6248324344567</v>
      </c>
      <c r="DA178" s="132" t="s">
        <v>2402</v>
      </c>
    </row>
    <row r="179" spans="1:105" ht="12" customHeight="1" x14ac:dyDescent="0.25">
      <c r="A179" s="106" t="s">
        <v>122</v>
      </c>
      <c r="B179" s="101">
        <v>1358.6594783931373</v>
      </c>
      <c r="C179" s="101">
        <v>1096.3225773111865</v>
      </c>
      <c r="D179" s="101">
        <v>1121.8864036325745</v>
      </c>
      <c r="E179" s="101">
        <v>1158.545028594745</v>
      </c>
      <c r="F179" s="101">
        <v>1117.602241382388</v>
      </c>
      <c r="G179" s="101">
        <v>1109.984605718915</v>
      </c>
      <c r="H179" s="101">
        <v>1117.9106569486719</v>
      </c>
      <c r="I179" s="101">
        <v>1216.5882189864317</v>
      </c>
      <c r="J179" s="101">
        <v>1114.7819884165742</v>
      </c>
      <c r="K179" s="101">
        <v>883.12527935812909</v>
      </c>
      <c r="L179" s="101">
        <v>822.35129476751433</v>
      </c>
      <c r="M179" s="101">
        <v>881.33783857430888</v>
      </c>
      <c r="N179" s="101">
        <v>973.44678039669179</v>
      </c>
      <c r="O179" s="101">
        <v>1185.0712779551154</v>
      </c>
      <c r="P179" s="101">
        <v>1206.7176546083708</v>
      </c>
      <c r="Q179" s="101">
        <v>1375.9665855974306</v>
      </c>
      <c r="R179" s="101">
        <v>1426.8317662692173</v>
      </c>
      <c r="S179" s="101">
        <v>1493.7665649605265</v>
      </c>
      <c r="T179" s="101">
        <v>1803.5892385099037</v>
      </c>
      <c r="U179" s="101">
        <v>2104.8336878201949</v>
      </c>
      <c r="V179" s="101">
        <v>1836.8526293779796</v>
      </c>
      <c r="W179" s="101">
        <v>2224.606767929522</v>
      </c>
      <c r="DA179" s="131" t="s">
        <v>2403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593.03168350371823</v>
      </c>
      <c r="M180" s="104">
        <v>621.76566056804688</v>
      </c>
      <c r="N180" s="104">
        <v>702.56744648500262</v>
      </c>
      <c r="O180" s="104">
        <v>884.18437081769719</v>
      </c>
      <c r="P180" s="104">
        <v>887.93584974993496</v>
      </c>
      <c r="Q180" s="104">
        <v>1023.2035229516672</v>
      </c>
      <c r="R180" s="104">
        <v>1059.5038646326896</v>
      </c>
      <c r="S180" s="104">
        <v>1069.6225302228227</v>
      </c>
      <c r="T180" s="104">
        <v>1307.7299164619428</v>
      </c>
      <c r="U180" s="104">
        <v>1567.5137482119069</v>
      </c>
      <c r="V180" s="104">
        <v>1403.6517875343964</v>
      </c>
      <c r="W180" s="104">
        <v>1730.7370195769695</v>
      </c>
      <c r="DA180" s="132" t="s">
        <v>2404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287.62051502226302</v>
      </c>
      <c r="M181" s="98">
        <v>271.60947776097055</v>
      </c>
      <c r="N181" s="98">
        <v>319.43809879328421</v>
      </c>
      <c r="O181" s="98">
        <v>432.74605831368723</v>
      </c>
      <c r="P181" s="98">
        <v>395.32798420721969</v>
      </c>
      <c r="Q181" s="98">
        <v>459.22568882967454</v>
      </c>
      <c r="R181" s="98">
        <v>473.14657031274226</v>
      </c>
      <c r="S181" s="98">
        <v>425.47494940798163</v>
      </c>
      <c r="T181" s="98">
        <v>533.46909441682919</v>
      </c>
      <c r="U181" s="98">
        <v>603.66843838191505</v>
      </c>
      <c r="V181" s="98">
        <v>538.93144990075746</v>
      </c>
      <c r="W181" s="98">
        <v>658.85791387901941</v>
      </c>
      <c r="DA181" s="63" t="s">
        <v>2405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305.41116848145526</v>
      </c>
      <c r="M182" s="98">
        <v>350.15618280707633</v>
      </c>
      <c r="N182" s="98">
        <v>383.12934769171824</v>
      </c>
      <c r="O182" s="98">
        <v>451.43831250401007</v>
      </c>
      <c r="P182" s="98">
        <v>492.60786554271522</v>
      </c>
      <c r="Q182" s="98">
        <v>563.9778341219926</v>
      </c>
      <c r="R182" s="98">
        <v>586.3572943199473</v>
      </c>
      <c r="S182" s="98">
        <v>644.14758081484081</v>
      </c>
      <c r="T182" s="98">
        <v>774.26082204511363</v>
      </c>
      <c r="U182" s="98">
        <v>963.84530982999183</v>
      </c>
      <c r="V182" s="98">
        <v>864.72033763363902</v>
      </c>
      <c r="W182" s="98">
        <v>1071.8791056979501</v>
      </c>
      <c r="DA182" s="63" t="s">
        <v>2406</v>
      </c>
    </row>
    <row r="183" spans="1:105" ht="12" customHeight="1" x14ac:dyDescent="0.25">
      <c r="A183" s="121" t="s">
        <v>54</v>
      </c>
      <c r="B183" s="122">
        <v>268.15542379606183</v>
      </c>
      <c r="C183" s="122">
        <v>298.89276703722027</v>
      </c>
      <c r="D183" s="122">
        <v>268.9837059137231</v>
      </c>
      <c r="E183" s="122">
        <v>295.62761056889832</v>
      </c>
      <c r="F183" s="122">
        <v>311.37608717022295</v>
      </c>
      <c r="G183" s="122">
        <v>304.15773214799566</v>
      </c>
      <c r="H183" s="122">
        <v>272.0484601101063</v>
      </c>
      <c r="I183" s="122">
        <v>304.20985830715739</v>
      </c>
      <c r="J183" s="122">
        <v>258.93247792653682</v>
      </c>
      <c r="K183" s="122">
        <v>240.86473519660734</v>
      </c>
      <c r="L183" s="122">
        <v>215.39322617069726</v>
      </c>
      <c r="M183" s="122">
        <v>241.48752728149492</v>
      </c>
      <c r="N183" s="122">
        <v>248.26622867630329</v>
      </c>
      <c r="O183" s="122">
        <v>240.52923854782821</v>
      </c>
      <c r="P183" s="122">
        <v>278.96374558747988</v>
      </c>
      <c r="Q183" s="122">
        <v>294.64699031245124</v>
      </c>
      <c r="R183" s="122">
        <v>303.27007753915149</v>
      </c>
      <c r="S183" s="122">
        <v>362.9088063697838</v>
      </c>
      <c r="T183" s="122">
        <v>348.48367030906894</v>
      </c>
      <c r="U183" s="122">
        <v>363.80070590944797</v>
      </c>
      <c r="V183" s="122">
        <v>377.13104164818378</v>
      </c>
      <c r="W183" s="122">
        <v>442.4394827939484</v>
      </c>
      <c r="DA183" s="130" t="s">
        <v>2407</v>
      </c>
    </row>
    <row r="184" spans="1:105" ht="12" customHeight="1" x14ac:dyDescent="0.25">
      <c r="A184" s="97" t="s">
        <v>50</v>
      </c>
      <c r="B184" s="98">
        <v>383.68057003422001</v>
      </c>
      <c r="C184" s="98">
        <v>395.34175460564342</v>
      </c>
      <c r="D184" s="98">
        <v>354.49047880621379</v>
      </c>
      <c r="E184" s="98">
        <v>344.4872924573811</v>
      </c>
      <c r="F184" s="98">
        <v>369.91901839798976</v>
      </c>
      <c r="G184" s="98">
        <v>389.09305989100341</v>
      </c>
      <c r="H184" s="98">
        <v>355.10232350276931</v>
      </c>
      <c r="I184" s="98">
        <v>360.53036810905286</v>
      </c>
      <c r="J184" s="98">
        <v>343.46138193036342</v>
      </c>
      <c r="K184" s="98">
        <v>320.61224207252064</v>
      </c>
      <c r="L184" s="98">
        <v>280.84915763623519</v>
      </c>
      <c r="M184" s="98">
        <v>303.91592853225325</v>
      </c>
      <c r="N184" s="98">
        <v>311.53565117688277</v>
      </c>
      <c r="O184" s="98">
        <v>313.27532585696702</v>
      </c>
      <c r="P184" s="98">
        <v>347.95699823895802</v>
      </c>
      <c r="Q184" s="98">
        <v>377.82793179419127</v>
      </c>
      <c r="R184" s="98">
        <v>430.85114097385843</v>
      </c>
      <c r="S184" s="98">
        <v>485.0399605672585</v>
      </c>
      <c r="T184" s="98">
        <v>281.37752351678574</v>
      </c>
      <c r="U184" s="98">
        <v>574.15685891907469</v>
      </c>
      <c r="V184" s="98">
        <v>358.37990477809785</v>
      </c>
      <c r="W184" s="98">
        <v>724.34328980995815</v>
      </c>
      <c r="DA184" s="63" t="s">
        <v>2408</v>
      </c>
    </row>
    <row r="185" spans="1:105" ht="12" customHeight="1" x14ac:dyDescent="0.25">
      <c r="A185" s="109" t="s">
        <v>120</v>
      </c>
      <c r="B185" s="33">
        <v>261.34523207913622</v>
      </c>
      <c r="C185" s="33">
        <v>293.16233525897348</v>
      </c>
      <c r="D185" s="33">
        <v>263.8305240210592</v>
      </c>
      <c r="E185" s="33">
        <v>292.80959292745763</v>
      </c>
      <c r="F185" s="33">
        <v>307.95467867372514</v>
      </c>
      <c r="G185" s="33">
        <v>298.87924527144969</v>
      </c>
      <c r="H185" s="33">
        <v>266.36246277219158</v>
      </c>
      <c r="I185" s="33">
        <v>300.17417764637111</v>
      </c>
      <c r="J185" s="33">
        <v>252.6625211501036</v>
      </c>
      <c r="K185" s="33">
        <v>234.85850918585234</v>
      </c>
      <c r="L185" s="33">
        <v>210.3197240618079</v>
      </c>
      <c r="M185" s="33">
        <v>236.82842758802207</v>
      </c>
      <c r="N185" s="33">
        <v>244.27758135011953</v>
      </c>
      <c r="O185" s="33">
        <v>236.83043880006176</v>
      </c>
      <c r="P185" s="33">
        <v>275.94076467680372</v>
      </c>
      <c r="Q185" s="33">
        <v>291.35111801573134</v>
      </c>
      <c r="R185" s="33">
        <v>298.55962912371774</v>
      </c>
      <c r="S185" s="33">
        <v>358.77047017089996</v>
      </c>
      <c r="T185" s="33">
        <v>350.39689437019172</v>
      </c>
      <c r="U185" s="33">
        <v>357.57254218854837</v>
      </c>
      <c r="V185" s="33">
        <v>377.66120561844662</v>
      </c>
      <c r="W185" s="33">
        <v>433.77046322806547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8404.9943457929494</v>
      </c>
      <c r="C187" s="117">
        <f t="shared" si="83"/>
        <v>8971.3057708576598</v>
      </c>
      <c r="D187" s="117">
        <f t="shared" si="83"/>
        <v>9203.6997079941175</v>
      </c>
      <c r="E187" s="117">
        <f t="shared" si="83"/>
        <v>8993.8874241598278</v>
      </c>
      <c r="F187" s="117">
        <f t="shared" si="83"/>
        <v>8179.7697444010882</v>
      </c>
      <c r="G187" s="117">
        <f t="shared" si="83"/>
        <v>7670.0681842050617</v>
      </c>
      <c r="H187" s="117">
        <f t="shared" si="83"/>
        <v>6990.2426723207409</v>
      </c>
      <c r="I187" s="117">
        <f t="shared" si="83"/>
        <v>6582.3470607436366</v>
      </c>
      <c r="J187" s="117">
        <f t="shared" si="83"/>
        <v>6884.6140588830913</v>
      </c>
      <c r="K187" s="117">
        <f t="shared" si="83"/>
        <v>6842.1160062747003</v>
      </c>
      <c r="L187" s="117">
        <f t="shared" si="83"/>
        <v>7582.2387768339986</v>
      </c>
      <c r="M187" s="117">
        <f t="shared" si="83"/>
        <v>8500.3685958705591</v>
      </c>
      <c r="N187" s="117">
        <f t="shared" si="83"/>
        <v>9590.1340504441505</v>
      </c>
      <c r="O187" s="117">
        <f t="shared" si="83"/>
        <v>9650.1047326319767</v>
      </c>
      <c r="P187" s="117">
        <f t="shared" si="83"/>
        <v>9455.2917826904813</v>
      </c>
      <c r="Q187" s="117">
        <f t="shared" si="83"/>
        <v>9941.3548570966741</v>
      </c>
      <c r="R187" s="117">
        <f t="shared" ref="R187:V187" si="84">R188+R190+R192+R201</f>
        <v>10297.961375722531</v>
      </c>
      <c r="S187" s="117">
        <f t="shared" si="84"/>
        <v>6921.4429220316888</v>
      </c>
      <c r="T187" s="117">
        <f t="shared" si="84"/>
        <v>7092.5236649847966</v>
      </c>
      <c r="U187" s="117">
        <f t="shared" si="84"/>
        <v>9620.343270079793</v>
      </c>
      <c r="V187" s="117">
        <f t="shared" si="84"/>
        <v>12364.768259417766</v>
      </c>
      <c r="W187" s="117">
        <f t="shared" ref="W187" si="85">W188+W190+W192+W201</f>
        <v>10944.772097111862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7470.5452207669041</v>
      </c>
      <c r="C188" s="122">
        <f t="shared" si="86"/>
        <v>8137.3838814396677</v>
      </c>
      <c r="D188" s="122">
        <f t="shared" si="86"/>
        <v>8372.2451842287355</v>
      </c>
      <c r="E188" s="122">
        <f t="shared" si="86"/>
        <v>8122.0403495675482</v>
      </c>
      <c r="F188" s="122">
        <f t="shared" si="86"/>
        <v>7312.9780272558082</v>
      </c>
      <c r="G188" s="122">
        <f t="shared" si="86"/>
        <v>6803.694792116964</v>
      </c>
      <c r="H188" s="122">
        <f t="shared" si="86"/>
        <v>6130.3200350779261</v>
      </c>
      <c r="I188" s="122">
        <f t="shared" si="86"/>
        <v>5632.6322985579664</v>
      </c>
      <c r="J188" s="122">
        <f t="shared" si="86"/>
        <v>6020.7643770099594</v>
      </c>
      <c r="K188" s="122">
        <f t="shared" si="86"/>
        <v>6096.0068859806115</v>
      </c>
      <c r="L188" s="122">
        <f t="shared" si="86"/>
        <v>6869.3724445540174</v>
      </c>
      <c r="M188" s="122">
        <f t="shared" si="86"/>
        <v>7737.2955757496584</v>
      </c>
      <c r="N188" s="122">
        <f t="shared" si="86"/>
        <v>8723.3200900138763</v>
      </c>
      <c r="O188" s="122">
        <f t="shared" si="86"/>
        <v>8649.3233074269247</v>
      </c>
      <c r="P188" s="122">
        <f t="shared" si="86"/>
        <v>8415.5257568913639</v>
      </c>
      <c r="Q188" s="122">
        <f t="shared" si="86"/>
        <v>8723.4575138672353</v>
      </c>
      <c r="R188" s="122">
        <f t="shared" si="86"/>
        <v>9037.0946621675612</v>
      </c>
      <c r="S188" s="122">
        <f t="shared" si="86"/>
        <v>5560.1168005684594</v>
      </c>
      <c r="T188" s="122">
        <f t="shared" si="86"/>
        <v>5523.7688746494632</v>
      </c>
      <c r="U188" s="122">
        <f t="shared" si="86"/>
        <v>7832.7285762650854</v>
      </c>
      <c r="V188" s="122">
        <f t="shared" si="86"/>
        <v>10664.460315799437</v>
      </c>
      <c r="W188" s="122">
        <f t="shared" si="86"/>
        <v>8895.1157627290504</v>
      </c>
      <c r="DA188" s="130" t="s">
        <v>2562</v>
      </c>
    </row>
    <row r="189" spans="1:105" ht="12" customHeight="1" x14ac:dyDescent="0.25">
      <c r="A189" s="97" t="s">
        <v>53</v>
      </c>
      <c r="B189" s="98">
        <v>7470.5452207669041</v>
      </c>
      <c r="C189" s="98">
        <v>8137.3838814396677</v>
      </c>
      <c r="D189" s="98">
        <v>8372.2451842287355</v>
      </c>
      <c r="E189" s="98">
        <v>8122.0403495675482</v>
      </c>
      <c r="F189" s="98">
        <v>7312.9780272558082</v>
      </c>
      <c r="G189" s="98">
        <v>6803.694792116964</v>
      </c>
      <c r="H189" s="98">
        <v>6130.3200350779261</v>
      </c>
      <c r="I189" s="98">
        <v>5632.6322985579664</v>
      </c>
      <c r="J189" s="98">
        <v>6020.7643770099594</v>
      </c>
      <c r="K189" s="98">
        <v>6096.0068859806115</v>
      </c>
      <c r="L189" s="98">
        <v>6869.3724445540174</v>
      </c>
      <c r="M189" s="98">
        <v>7737.2955757496584</v>
      </c>
      <c r="N189" s="98">
        <v>8723.3200900138763</v>
      </c>
      <c r="O189" s="98">
        <v>8649.3233074269247</v>
      </c>
      <c r="P189" s="98">
        <v>8415.5257568913639</v>
      </c>
      <c r="Q189" s="98">
        <v>8723.4575138672353</v>
      </c>
      <c r="R189" s="98">
        <v>9037.0946621675612</v>
      </c>
      <c r="S189" s="98">
        <v>5560.1168005684594</v>
      </c>
      <c r="T189" s="98">
        <v>5523.7688746494632</v>
      </c>
      <c r="U189" s="98">
        <v>7832.7285762650854</v>
      </c>
      <c r="V189" s="98">
        <v>10664.460315799437</v>
      </c>
      <c r="W189" s="98">
        <v>8895.1157627290504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4.6656113880305066</v>
      </c>
      <c r="C190" s="122">
        <f t="shared" si="87"/>
        <v>8.7760522054888543</v>
      </c>
      <c r="D190" s="122">
        <f t="shared" si="87"/>
        <v>13.50886701527484</v>
      </c>
      <c r="E190" s="122">
        <f t="shared" si="87"/>
        <v>14.892964409596898</v>
      </c>
      <c r="F190" s="122">
        <f t="shared" si="87"/>
        <v>13.02431519451655</v>
      </c>
      <c r="G190" s="122">
        <f t="shared" si="87"/>
        <v>13.854602290242637</v>
      </c>
      <c r="H190" s="122">
        <f t="shared" si="87"/>
        <v>17.959441709824798</v>
      </c>
      <c r="I190" s="122">
        <f t="shared" si="87"/>
        <v>29.603834346300598</v>
      </c>
      <c r="J190" s="122">
        <f t="shared" si="87"/>
        <v>30.422020944328011</v>
      </c>
      <c r="K190" s="122">
        <f t="shared" si="87"/>
        <v>41.410840880694451</v>
      </c>
      <c r="L190" s="122">
        <f t="shared" si="87"/>
        <v>60.475034740635557</v>
      </c>
      <c r="M190" s="122">
        <f t="shared" si="87"/>
        <v>60.133783616408969</v>
      </c>
      <c r="N190" s="122">
        <f t="shared" si="87"/>
        <v>103.46348656486495</v>
      </c>
      <c r="O190" s="122">
        <f t="shared" si="87"/>
        <v>112.34148391660152</v>
      </c>
      <c r="P190" s="122">
        <f t="shared" si="87"/>
        <v>97.746234349859947</v>
      </c>
      <c r="Q190" s="122">
        <f t="shared" si="87"/>
        <v>152.80194600396726</v>
      </c>
      <c r="R190" s="122">
        <f t="shared" si="87"/>
        <v>151.10527834754413</v>
      </c>
      <c r="S190" s="122">
        <f t="shared" si="87"/>
        <v>150.4244056395182</v>
      </c>
      <c r="T190" s="122">
        <f t="shared" si="87"/>
        <v>155.2975261972995</v>
      </c>
      <c r="U190" s="122">
        <f t="shared" si="87"/>
        <v>140.67866574059781</v>
      </c>
      <c r="V190" s="122">
        <f t="shared" si="87"/>
        <v>138.52621617857494</v>
      </c>
      <c r="W190" s="122">
        <f t="shared" si="87"/>
        <v>140.6795650055754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4.6656113880305066</v>
      </c>
      <c r="C191" s="98">
        <f>RES_hhdet_tesh!C165</f>
        <v>8.7760522054888543</v>
      </c>
      <c r="D191" s="98">
        <f>RES_hhdet_tesh!D165</f>
        <v>13.50886701527484</v>
      </c>
      <c r="E191" s="98">
        <f>RES_hhdet_tesh!E165</f>
        <v>14.892964409596898</v>
      </c>
      <c r="F191" s="98">
        <f>RES_hhdet_tesh!F165</f>
        <v>13.02431519451655</v>
      </c>
      <c r="G191" s="98">
        <f>RES_hhdet_tesh!G165</f>
        <v>13.854602290242637</v>
      </c>
      <c r="H191" s="98">
        <f>RES_hhdet_tesh!H165</f>
        <v>17.959441709824798</v>
      </c>
      <c r="I191" s="98">
        <f>RES_hhdet_tesh!I165</f>
        <v>29.603834346300598</v>
      </c>
      <c r="J191" s="98">
        <f>RES_hhdet_tesh!J165</f>
        <v>30.422020944328011</v>
      </c>
      <c r="K191" s="98">
        <f>RES_hhdet_tesh!K165</f>
        <v>41.410840880694451</v>
      </c>
      <c r="L191" s="98">
        <f>RES_hhdet_tesh!L165</f>
        <v>60.475034740635557</v>
      </c>
      <c r="M191" s="98">
        <f>RES_hhdet_tesh!M165</f>
        <v>60.133783616408969</v>
      </c>
      <c r="N191" s="98">
        <f>RES_hhdet_tesh!N165</f>
        <v>103.46348656486495</v>
      </c>
      <c r="O191" s="98">
        <f>RES_hhdet_tesh!O165</f>
        <v>112.34148391660152</v>
      </c>
      <c r="P191" s="98">
        <f>RES_hhdet_tesh!P165</f>
        <v>97.746234349859947</v>
      </c>
      <c r="Q191" s="98">
        <f>RES_hhdet_tesh!Q165</f>
        <v>152.80194600396726</v>
      </c>
      <c r="R191" s="98">
        <f>RES_hhdet_tesh!R165</f>
        <v>151.10527834754413</v>
      </c>
      <c r="S191" s="98">
        <f>RES_hhdet_tesh!S165</f>
        <v>150.4244056395182</v>
      </c>
      <c r="T191" s="98">
        <f>RES_hhdet_tesh!T165</f>
        <v>155.2975261972995</v>
      </c>
      <c r="U191" s="98">
        <f>RES_hhdet_tesh!U165</f>
        <v>140.67866574059781</v>
      </c>
      <c r="V191" s="98">
        <f>RES_hhdet_tesh!V165</f>
        <v>138.52621617857494</v>
      </c>
      <c r="W191" s="98">
        <f>RES_hhdet_tesh!W165</f>
        <v>140.6795650055754</v>
      </c>
      <c r="DA191" s="63" t="s">
        <v>2565</v>
      </c>
    </row>
    <row r="192" spans="1:105" ht="12" customHeight="1" x14ac:dyDescent="0.25">
      <c r="A192" s="121" t="s">
        <v>55</v>
      </c>
      <c r="B192" s="122">
        <v>735.40533368717115</v>
      </c>
      <c r="C192" s="122">
        <v>608.15420545791892</v>
      </c>
      <c r="D192" s="122">
        <v>622.27803323156127</v>
      </c>
      <c r="E192" s="122">
        <v>640.73916471493771</v>
      </c>
      <c r="F192" s="122">
        <v>625.15382087679268</v>
      </c>
      <c r="G192" s="122">
        <v>628.42983772017442</v>
      </c>
      <c r="H192" s="122">
        <v>640.57566200933468</v>
      </c>
      <c r="I192" s="122">
        <v>693.97010157936779</v>
      </c>
      <c r="J192" s="122">
        <v>641.3483721354321</v>
      </c>
      <c r="K192" s="122">
        <v>525.98491052452891</v>
      </c>
      <c r="L192" s="122">
        <v>492.47510499694977</v>
      </c>
      <c r="M192" s="122">
        <v>522.88215667445354</v>
      </c>
      <c r="N192" s="122">
        <v>576.6823225176239</v>
      </c>
      <c r="O192" s="122">
        <v>706.01405931223826</v>
      </c>
      <c r="P192" s="122">
        <v>729.27925126776279</v>
      </c>
      <c r="Q192" s="122">
        <v>839.28574453193119</v>
      </c>
      <c r="R192" s="122">
        <v>876.81525757864654</v>
      </c>
      <c r="S192" s="122">
        <v>930.26273937241353</v>
      </c>
      <c r="T192" s="122">
        <v>1140.2438243657093</v>
      </c>
      <c r="U192" s="122">
        <v>1357.3038471400837</v>
      </c>
      <c r="V192" s="122">
        <v>1252.6345572145046</v>
      </c>
      <c r="W192" s="122">
        <v>1543.890104590758</v>
      </c>
      <c r="DA192" s="130" t="s">
        <v>2566</v>
      </c>
    </row>
    <row r="193" spans="1:105" ht="12" customHeight="1" x14ac:dyDescent="0.25">
      <c r="A193" s="97" t="s">
        <v>124</v>
      </c>
      <c r="B193" s="98">
        <v>663.43094895855927</v>
      </c>
      <c r="C193" s="98">
        <v>649.54479120044562</v>
      </c>
      <c r="D193" s="98">
        <v>646.72115820031934</v>
      </c>
      <c r="E193" s="98">
        <v>633.81120042076486</v>
      </c>
      <c r="F193" s="98">
        <v>629.94788773494338</v>
      </c>
      <c r="G193" s="98">
        <v>638.70745320164519</v>
      </c>
      <c r="H193" s="98">
        <v>648.35583309146568</v>
      </c>
      <c r="I193" s="98">
        <v>659.50439480919465</v>
      </c>
      <c r="J193" s="98">
        <v>637.13462286640618</v>
      </c>
      <c r="K193" s="98">
        <v>638.91941577480156</v>
      </c>
      <c r="L193" s="98">
        <v>621.24609075514365</v>
      </c>
      <c r="M193" s="98">
        <v>622.65399250808059</v>
      </c>
      <c r="N193" s="98">
        <v>625.53983401437154</v>
      </c>
      <c r="O193" s="98">
        <v>654.006708007979</v>
      </c>
      <c r="P193" s="98">
        <v>736.89183316100991</v>
      </c>
      <c r="Q193" s="98">
        <v>791.14119905270354</v>
      </c>
      <c r="R193" s="98">
        <v>845.73084902821199</v>
      </c>
      <c r="S193" s="98">
        <v>1026.5004991787375</v>
      </c>
      <c r="T193" s="98">
        <v>1377.5209922365168</v>
      </c>
      <c r="U193" s="98">
        <v>1133.6210810389491</v>
      </c>
      <c r="V193" s="98">
        <v>1513.4551745518866</v>
      </c>
      <c r="W193" s="98">
        <v>1784.7725512653333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1380.6549554497531</v>
      </c>
      <c r="U194" s="98">
        <v>1137.295220746304</v>
      </c>
      <c r="V194" s="98">
        <v>1520.516184517423</v>
      </c>
      <c r="W194" s="98">
        <v>1791.7095854057025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438.29446511708471</v>
      </c>
      <c r="U195" s="101">
        <v>341.08296744609828</v>
      </c>
      <c r="V195" s="101">
        <v>462.1698452794231</v>
      </c>
      <c r="W195" s="101">
        <v>539.08475297124562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942.36049033266818</v>
      </c>
      <c r="U196" s="104">
        <v>796.21225330020604</v>
      </c>
      <c r="V196" s="104">
        <v>1058.3463392379999</v>
      </c>
      <c r="W196" s="104">
        <v>1252.6248324344567</v>
      </c>
      <c r="DA196" s="132" t="s">
        <v>2570</v>
      </c>
    </row>
    <row r="197" spans="1:105" ht="12" customHeight="1" x14ac:dyDescent="0.25">
      <c r="A197" s="106" t="s">
        <v>122</v>
      </c>
      <c r="B197" s="101">
        <v>745.63411959155519</v>
      </c>
      <c r="C197" s="101">
        <v>601.96512412216146</v>
      </c>
      <c r="D197" s="101">
        <v>618.3236933346094</v>
      </c>
      <c r="E197" s="101">
        <v>641.94317277974972</v>
      </c>
      <c r="F197" s="101">
        <v>624.2924987503161</v>
      </c>
      <c r="G197" s="101">
        <v>626.59520866231912</v>
      </c>
      <c r="H197" s="101">
        <v>639.19903960128477</v>
      </c>
      <c r="I197" s="101">
        <v>699.86738284836065</v>
      </c>
      <c r="J197" s="101">
        <v>642.02363018167625</v>
      </c>
      <c r="K197" s="101">
        <v>509.09162824434918</v>
      </c>
      <c r="L197" s="101">
        <v>474.59458206858432</v>
      </c>
      <c r="M197" s="101">
        <v>511.62450358636727</v>
      </c>
      <c r="N197" s="101">
        <v>572.75088332060795</v>
      </c>
      <c r="O197" s="101">
        <v>709.16288095435073</v>
      </c>
      <c r="P197" s="101">
        <v>728.92901403806036</v>
      </c>
      <c r="Q197" s="101">
        <v>841.40842718022179</v>
      </c>
      <c r="R197" s="101">
        <v>878.2321970426467</v>
      </c>
      <c r="S197" s="101">
        <v>926.43704082029069</v>
      </c>
      <c r="T197" s="101">
        <v>1128.3666664293555</v>
      </c>
      <c r="U197" s="101">
        <v>1368.5922771066917</v>
      </c>
      <c r="V197" s="101">
        <v>1235.7291207043343</v>
      </c>
      <c r="W197" s="101">
        <v>1527.5956830396274</v>
      </c>
      <c r="DA197" s="131" t="s">
        <v>2571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474.26654458554594</v>
      </c>
      <c r="M198" s="104">
        <v>510.27416403165131</v>
      </c>
      <c r="N198" s="104">
        <v>571.97423791618326</v>
      </c>
      <c r="O198" s="104">
        <v>708.92710195046243</v>
      </c>
      <c r="P198" s="104">
        <v>727.86810545530034</v>
      </c>
      <c r="Q198" s="104">
        <v>839.17874846363134</v>
      </c>
      <c r="R198" s="104">
        <v>874.84255370540973</v>
      </c>
      <c r="S198" s="104">
        <v>921.3429487547653</v>
      </c>
      <c r="T198" s="104">
        <v>1132.3308180273234</v>
      </c>
      <c r="U198" s="104">
        <v>1370.7466735462235</v>
      </c>
      <c r="V198" s="104">
        <v>1234.4851888453579</v>
      </c>
      <c r="W198" s="104">
        <v>1524.9299072800632</v>
      </c>
      <c r="DA198" s="132" t="s">
        <v>2572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168.85537610409065</v>
      </c>
      <c r="M199" s="98">
        <v>160.11798122457492</v>
      </c>
      <c r="N199" s="98">
        <v>188.84489022446499</v>
      </c>
      <c r="O199" s="98">
        <v>257.48878944645236</v>
      </c>
      <c r="P199" s="98">
        <v>235.26023991258518</v>
      </c>
      <c r="Q199" s="98">
        <v>275.20091434163885</v>
      </c>
      <c r="R199" s="98">
        <v>288.48525938546254</v>
      </c>
      <c r="S199" s="98">
        <v>277.19536793992421</v>
      </c>
      <c r="T199" s="98">
        <v>358.06999598220995</v>
      </c>
      <c r="U199" s="98">
        <v>406.90136371623186</v>
      </c>
      <c r="V199" s="98">
        <v>369.76485121171879</v>
      </c>
      <c r="W199" s="98">
        <v>453.05080158211331</v>
      </c>
      <c r="DA199" s="63" t="s">
        <v>2573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305.41116848145526</v>
      </c>
      <c r="M200" s="98">
        <v>350.15618280707633</v>
      </c>
      <c r="N200" s="98">
        <v>383.12934769171824</v>
      </c>
      <c r="O200" s="98">
        <v>451.43831250401007</v>
      </c>
      <c r="P200" s="98">
        <v>492.60786554271522</v>
      </c>
      <c r="Q200" s="98">
        <v>563.9778341219926</v>
      </c>
      <c r="R200" s="98">
        <v>586.3572943199473</v>
      </c>
      <c r="S200" s="98">
        <v>644.14758081484081</v>
      </c>
      <c r="T200" s="98">
        <v>774.26082204511363</v>
      </c>
      <c r="U200" s="98">
        <v>963.84530982999183</v>
      </c>
      <c r="V200" s="98">
        <v>864.72033763363902</v>
      </c>
      <c r="W200" s="98">
        <v>1071.8791056979501</v>
      </c>
      <c r="DA200" s="63" t="s">
        <v>2574</v>
      </c>
    </row>
    <row r="201" spans="1:105" ht="12" customHeight="1" x14ac:dyDescent="0.25">
      <c r="A201" s="121" t="s">
        <v>54</v>
      </c>
      <c r="B201" s="122">
        <v>194.3781799508441</v>
      </c>
      <c r="C201" s="122">
        <v>216.99163175458486</v>
      </c>
      <c r="D201" s="122">
        <v>195.66762351854652</v>
      </c>
      <c r="E201" s="122">
        <v>216.21494546774534</v>
      </c>
      <c r="F201" s="122">
        <v>228.61358107397021</v>
      </c>
      <c r="G201" s="122">
        <v>224.08895207767998</v>
      </c>
      <c r="H201" s="122">
        <v>201.38753352365509</v>
      </c>
      <c r="I201" s="122">
        <v>226.14082626000121</v>
      </c>
      <c r="J201" s="122">
        <v>192.07928879337106</v>
      </c>
      <c r="K201" s="122">
        <v>178.713368888866</v>
      </c>
      <c r="L201" s="122">
        <v>159.91619254239572</v>
      </c>
      <c r="M201" s="122">
        <v>180.05707983003853</v>
      </c>
      <c r="N201" s="122">
        <v>186.66815134778682</v>
      </c>
      <c r="O201" s="122">
        <v>182.42588197621234</v>
      </c>
      <c r="P201" s="122">
        <v>212.74054018149519</v>
      </c>
      <c r="Q201" s="122">
        <v>225.80965269353973</v>
      </c>
      <c r="R201" s="122">
        <v>232.94617762877809</v>
      </c>
      <c r="S201" s="122">
        <v>280.63897645129742</v>
      </c>
      <c r="T201" s="122">
        <v>273.21343977232476</v>
      </c>
      <c r="U201" s="122">
        <v>289.63218093402645</v>
      </c>
      <c r="V201" s="122">
        <v>309.14717022525087</v>
      </c>
      <c r="W201" s="122">
        <v>365.08666478647672</v>
      </c>
      <c r="DA201" s="130" t="s">
        <v>2575</v>
      </c>
    </row>
    <row r="202" spans="1:105" ht="12" customHeight="1" x14ac:dyDescent="0.25">
      <c r="A202" s="97" t="s">
        <v>50</v>
      </c>
      <c r="B202" s="98">
        <v>223.73784231464427</v>
      </c>
      <c r="C202" s="98">
        <v>230.60720792213513</v>
      </c>
      <c r="D202" s="98">
        <v>207.06223797133032</v>
      </c>
      <c r="E202" s="98">
        <v>201.47321767269551</v>
      </c>
      <c r="F202" s="98">
        <v>216.89922415291352</v>
      </c>
      <c r="G202" s="98">
        <v>228.90724606386951</v>
      </c>
      <c r="H202" s="98">
        <v>209.67446567029245</v>
      </c>
      <c r="I202" s="98">
        <v>213.20475245669439</v>
      </c>
      <c r="J202" s="98">
        <v>203.17108120770794</v>
      </c>
      <c r="K202" s="98">
        <v>189.69608922639662</v>
      </c>
      <c r="L202" s="98">
        <v>166.21245222994906</v>
      </c>
      <c r="M202" s="98">
        <v>179.96694251673605</v>
      </c>
      <c r="N202" s="98">
        <v>184.65071890993724</v>
      </c>
      <c r="O202" s="98">
        <v>185.86651472264282</v>
      </c>
      <c r="P202" s="98">
        <v>206.5276364066078</v>
      </c>
      <c r="Q202" s="98">
        <v>224.32999327014522</v>
      </c>
      <c r="R202" s="98">
        <v>255.86504231273051</v>
      </c>
      <c r="S202" s="98">
        <v>288.11272817747596</v>
      </c>
      <c r="T202" s="98">
        <v>167.16121362204132</v>
      </c>
      <c r="U202" s="98">
        <v>342.97771160346798</v>
      </c>
      <c r="V202" s="98">
        <v>215.34098026079445</v>
      </c>
      <c r="W202" s="98">
        <v>437.07481604452801</v>
      </c>
      <c r="DA202" s="63" t="s">
        <v>2576</v>
      </c>
    </row>
    <row r="203" spans="1:105" ht="12" customHeight="1" x14ac:dyDescent="0.25">
      <c r="A203" s="109" t="s">
        <v>120</v>
      </c>
      <c r="B203" s="33">
        <v>192.64743183277216</v>
      </c>
      <c r="C203" s="33">
        <v>216.18267427025339</v>
      </c>
      <c r="D203" s="33">
        <v>194.98091159052416</v>
      </c>
      <c r="E203" s="33">
        <v>217.06518532576541</v>
      </c>
      <c r="F203" s="33">
        <v>229.29820002727772</v>
      </c>
      <c r="G203" s="33">
        <v>223.78950893371049</v>
      </c>
      <c r="H203" s="33">
        <v>200.82019719274311</v>
      </c>
      <c r="I203" s="33">
        <v>227.06776855967399</v>
      </c>
      <c r="J203" s="33">
        <v>191.2565517683185</v>
      </c>
      <c r="K203" s="33">
        <v>177.88619944941547</v>
      </c>
      <c r="L203" s="33">
        <v>159.42816821690377</v>
      </c>
      <c r="M203" s="33">
        <v>180.06380687606827</v>
      </c>
      <c r="N203" s="33">
        <v>186.79533484624392</v>
      </c>
      <c r="O203" s="33">
        <v>182.2509418247156</v>
      </c>
      <c r="P203" s="33">
        <v>213.01276230162375</v>
      </c>
      <c r="Q203" s="33">
        <v>225.86828112951648</v>
      </c>
      <c r="R203" s="33">
        <v>232.09998520078258</v>
      </c>
      <c r="S203" s="33">
        <v>280.38573314484432</v>
      </c>
      <c r="T203" s="33">
        <v>276.23703269942888</v>
      </c>
      <c r="U203" s="33">
        <v>288.05274199661466</v>
      </c>
      <c r="V203" s="33">
        <v>311.79941805701429</v>
      </c>
      <c r="W203" s="33">
        <v>362.87290719883146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43.133783675084707</v>
      </c>
      <c r="C205" s="117">
        <f t="shared" si="88"/>
        <v>44.127448678317691</v>
      </c>
      <c r="D205" s="117">
        <f t="shared" si="88"/>
        <v>45.962119320317314</v>
      </c>
      <c r="E205" s="117">
        <f t="shared" si="88"/>
        <v>47.046569297455825</v>
      </c>
      <c r="F205" s="117">
        <f t="shared" si="88"/>
        <v>47.961373977855075</v>
      </c>
      <c r="G205" s="117">
        <f t="shared" si="88"/>
        <v>48.360524484960841</v>
      </c>
      <c r="H205" s="117">
        <f t="shared" si="88"/>
        <v>48.018021502737092</v>
      </c>
      <c r="I205" s="117">
        <f t="shared" si="88"/>
        <v>47.482547387135909</v>
      </c>
      <c r="J205" s="117">
        <f t="shared" si="88"/>
        <v>43.640845106667371</v>
      </c>
      <c r="K205" s="117">
        <f t="shared" si="88"/>
        <v>41.131777814348304</v>
      </c>
      <c r="L205" s="117">
        <f t="shared" si="88"/>
        <v>37.292154580512289</v>
      </c>
      <c r="M205" s="117">
        <f t="shared" si="88"/>
        <v>31.830414081562431</v>
      </c>
      <c r="N205" s="117">
        <f t="shared" si="88"/>
        <v>23.633320121703832</v>
      </c>
      <c r="O205" s="117">
        <f t="shared" si="88"/>
        <v>17.970275093505883</v>
      </c>
      <c r="P205" s="117">
        <f t="shared" si="88"/>
        <v>16.143564425369838</v>
      </c>
      <c r="Q205" s="117">
        <f t="shared" si="88"/>
        <v>15.045969593455711</v>
      </c>
      <c r="R205" s="117">
        <f t="shared" ref="R205:V205" si="89">R206+R208+R210+R219</f>
        <v>15.746784937109368</v>
      </c>
      <c r="S205" s="117">
        <f t="shared" si="89"/>
        <v>17.817148766171677</v>
      </c>
      <c r="T205" s="117">
        <f t="shared" si="89"/>
        <v>21.830422630315297</v>
      </c>
      <c r="U205" s="117">
        <f t="shared" si="89"/>
        <v>19.87044535900182</v>
      </c>
      <c r="V205" s="117">
        <f t="shared" si="89"/>
        <v>26.980785583669704</v>
      </c>
      <c r="W205" s="117">
        <f t="shared" ref="W205" si="90">W206+W208+W210+W219</f>
        <v>34.615969887930788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38.281914538019954</v>
      </c>
      <c r="C210" s="122">
        <v>39.090953046914251</v>
      </c>
      <c r="D210" s="122">
        <v>41.384955999897926</v>
      </c>
      <c r="E210" s="122">
        <v>42.7793437222496</v>
      </c>
      <c r="F210" s="122">
        <v>43.321548736389154</v>
      </c>
      <c r="G210" s="122">
        <v>43.188962389469758</v>
      </c>
      <c r="H210" s="122">
        <v>42.849417218566686</v>
      </c>
      <c r="I210" s="122">
        <v>42.006481242137802</v>
      </c>
      <c r="J210" s="122">
        <v>38.253262771273462</v>
      </c>
      <c r="K210" s="122">
        <v>36.030715868501588</v>
      </c>
      <c r="L210" s="122">
        <v>32.702896990620751</v>
      </c>
      <c r="M210" s="122">
        <v>27.035887712876956</v>
      </c>
      <c r="N210" s="122">
        <v>19.436495208152376</v>
      </c>
      <c r="O210" s="122">
        <v>14.527010265516099</v>
      </c>
      <c r="P210" s="122">
        <v>12.825670966437865</v>
      </c>
      <c r="Q210" s="122">
        <v>11.774848532402856</v>
      </c>
      <c r="R210" s="122">
        <v>12.261892484466303</v>
      </c>
      <c r="S210" s="122">
        <v>14.20607199075601</v>
      </c>
      <c r="T210" s="122">
        <v>20.058616904462795</v>
      </c>
      <c r="U210" s="122">
        <v>16.119891275942017</v>
      </c>
      <c r="V210" s="122">
        <v>24.742325322754557</v>
      </c>
      <c r="W210" s="122">
        <v>29.706989620858227</v>
      </c>
      <c r="DA210" s="130" t="s">
        <v>2734</v>
      </c>
    </row>
    <row r="211" spans="1:105" ht="12" customHeight="1" x14ac:dyDescent="0.25">
      <c r="A211" s="97" t="s">
        <v>124</v>
      </c>
      <c r="B211" s="98">
        <v>307.65085732978849</v>
      </c>
      <c r="C211" s="98">
        <v>300.51867649552526</v>
      </c>
      <c r="D211" s="98">
        <v>297.19949842499977</v>
      </c>
      <c r="E211" s="98">
        <v>288.93530770427651</v>
      </c>
      <c r="F211" s="98">
        <v>284.4466686615616</v>
      </c>
      <c r="G211" s="98">
        <v>285.13408289333375</v>
      </c>
      <c r="H211" s="98">
        <v>285.01879843785389</v>
      </c>
      <c r="I211" s="98">
        <v>287.50656829930733</v>
      </c>
      <c r="J211" s="98">
        <v>276.96150021743426</v>
      </c>
      <c r="K211" s="98">
        <v>276.90226486265561</v>
      </c>
      <c r="L211" s="98">
        <v>268.18144622563528</v>
      </c>
      <c r="M211" s="98">
        <v>266.13479353797322</v>
      </c>
      <c r="N211" s="98">
        <v>260.10034119082314</v>
      </c>
      <c r="O211" s="98">
        <v>254.82214101781116</v>
      </c>
      <c r="P211" s="98">
        <v>278.68165817273393</v>
      </c>
      <c r="Q211" s="98">
        <v>283.0851010788042</v>
      </c>
      <c r="R211" s="98">
        <v>293.64536374491308</v>
      </c>
      <c r="S211" s="98">
        <v>347.8816335148075</v>
      </c>
      <c r="T211" s="98">
        <v>439.29053540973479</v>
      </c>
      <c r="U211" s="98">
        <v>330.48403603768935</v>
      </c>
      <c r="V211" s="98">
        <v>403.09709967965819</v>
      </c>
      <c r="W211" s="98">
        <v>460.09029188495907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115.60741217823964</v>
      </c>
      <c r="U212" s="98">
        <v>89.966272318735506</v>
      </c>
      <c r="V212" s="98">
        <v>120.65692095146292</v>
      </c>
      <c r="W212" s="98">
        <v>140.73680290860472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115.60741217823964</v>
      </c>
      <c r="U213" s="101">
        <v>89.966272318735506</v>
      </c>
      <c r="V213" s="101">
        <v>120.65692095146292</v>
      </c>
      <c r="W213" s="101">
        <v>140.73680290860472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4.8518691370647522</v>
      </c>
      <c r="C219" s="122">
        <v>5.0364956314034393</v>
      </c>
      <c r="D219" s="122">
        <v>4.5771633204193876</v>
      </c>
      <c r="E219" s="122">
        <v>4.2672255752062265</v>
      </c>
      <c r="F219" s="122">
        <v>4.6398252414659193</v>
      </c>
      <c r="G219" s="122">
        <v>5.1715620954910841</v>
      </c>
      <c r="H219" s="122">
        <v>5.1686042841704065</v>
      </c>
      <c r="I219" s="122">
        <v>5.476066144998109</v>
      </c>
      <c r="J219" s="122">
        <v>5.3875823353939083</v>
      </c>
      <c r="K219" s="122">
        <v>5.1010619458467188</v>
      </c>
      <c r="L219" s="122">
        <v>4.5892575898915346</v>
      </c>
      <c r="M219" s="122">
        <v>4.7945263686854735</v>
      </c>
      <c r="N219" s="122">
        <v>4.1968249135514544</v>
      </c>
      <c r="O219" s="122">
        <v>3.4432648279897853</v>
      </c>
      <c r="P219" s="122">
        <v>3.317893458931974</v>
      </c>
      <c r="Q219" s="122">
        <v>3.2711210610528543</v>
      </c>
      <c r="R219" s="122">
        <v>3.4848924526430642</v>
      </c>
      <c r="S219" s="122">
        <v>3.6110767754156678</v>
      </c>
      <c r="T219" s="122">
        <v>1.7718057258525011</v>
      </c>
      <c r="U219" s="122">
        <v>3.7505540830598036</v>
      </c>
      <c r="V219" s="122">
        <v>2.2384602609151476</v>
      </c>
      <c r="W219" s="122">
        <v>4.9089802670725611</v>
      </c>
      <c r="DA219" s="130" t="s">
        <v>2743</v>
      </c>
    </row>
    <row r="220" spans="1:105" ht="12" customHeight="1" x14ac:dyDescent="0.25">
      <c r="A220" s="97" t="s">
        <v>50</v>
      </c>
      <c r="B220" s="98">
        <v>87.156878288973431</v>
      </c>
      <c r="C220" s="98">
        <v>89.805832976217971</v>
      </c>
      <c r="D220" s="98">
        <v>80.526057165619534</v>
      </c>
      <c r="E220" s="98">
        <v>78.253733354618703</v>
      </c>
      <c r="F220" s="98">
        <v>84.030804219287376</v>
      </c>
      <c r="G220" s="98">
        <v>88.386379484840347</v>
      </c>
      <c r="H220" s="98">
        <v>80.665043806889088</v>
      </c>
      <c r="I220" s="98">
        <v>81.89807841965245</v>
      </c>
      <c r="J220" s="98">
        <v>78.020687519301362</v>
      </c>
      <c r="K220" s="98">
        <v>72.830276909193785</v>
      </c>
      <c r="L220" s="98">
        <v>63.797694648647195</v>
      </c>
      <c r="M220" s="98">
        <v>69.037542325386653</v>
      </c>
      <c r="N220" s="98">
        <v>70.768438521340698</v>
      </c>
      <c r="O220" s="98">
        <v>71.163623021668641</v>
      </c>
      <c r="P220" s="98">
        <v>79.041911719961718</v>
      </c>
      <c r="Q220" s="98">
        <v>85.827392986368523</v>
      </c>
      <c r="R220" s="98">
        <v>97.872145183621697</v>
      </c>
      <c r="S220" s="98">
        <v>110.18167744245847</v>
      </c>
      <c r="T220" s="98">
        <v>63.917718242073065</v>
      </c>
      <c r="U220" s="98">
        <v>130.42547207205703</v>
      </c>
      <c r="V220" s="98">
        <v>81.409579169392714</v>
      </c>
      <c r="W220" s="98">
        <v>164.54182171323012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162.46832420889086</v>
      </c>
      <c r="C223" s="118">
        <f t="shared" si="93"/>
        <v>172.9801370528117</v>
      </c>
      <c r="D223" s="118">
        <f t="shared" si="93"/>
        <v>177.39619286628727</v>
      </c>
      <c r="E223" s="118">
        <f t="shared" si="93"/>
        <v>173.17187203291905</v>
      </c>
      <c r="F223" s="118">
        <f t="shared" si="93"/>
        <v>157.31581546170807</v>
      </c>
      <c r="G223" s="118">
        <f t="shared" si="93"/>
        <v>146.68936331314757</v>
      </c>
      <c r="H223" s="118">
        <f t="shared" si="93"/>
        <v>132.36957338583881</v>
      </c>
      <c r="I223" s="118">
        <f t="shared" si="93"/>
        <v>123.03336563882628</v>
      </c>
      <c r="J223" s="118">
        <f t="shared" si="93"/>
        <v>127.72310595081059</v>
      </c>
      <c r="K223" s="118">
        <f t="shared" si="93"/>
        <v>125.90185153968773</v>
      </c>
      <c r="L223" s="118">
        <f t="shared" si="93"/>
        <v>138.21638962455171</v>
      </c>
      <c r="M223" s="118">
        <f t="shared" si="93"/>
        <v>151.6576815974561</v>
      </c>
      <c r="N223" s="118">
        <f t="shared" si="93"/>
        <v>164.41070659397357</v>
      </c>
      <c r="O223" s="118">
        <f t="shared" si="93"/>
        <v>160.22940976814996</v>
      </c>
      <c r="P223" s="118">
        <f t="shared" si="93"/>
        <v>156.79040950103044</v>
      </c>
      <c r="Q223" s="118">
        <f t="shared" si="93"/>
        <v>163.21719857578341</v>
      </c>
      <c r="R223" s="118">
        <f t="shared" ref="R223:V223" si="94">R224+R226+R228+R237</f>
        <v>168.69191986054039</v>
      </c>
      <c r="S223" s="118">
        <f t="shared" si="94"/>
        <v>112.22381132452766</v>
      </c>
      <c r="T223" s="118">
        <f t="shared" si="94"/>
        <v>114.03394799172713</v>
      </c>
      <c r="U223" s="118">
        <f t="shared" si="94"/>
        <v>151.06329877448763</v>
      </c>
      <c r="V223" s="118">
        <f t="shared" si="94"/>
        <v>186.45932694288419</v>
      </c>
      <c r="W223" s="118">
        <f t="shared" ref="W223" si="95">W224+W226+W228+W237</f>
        <v>162.05489672712068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143.76969427510883</v>
      </c>
      <c r="C224" s="123">
        <f t="shared" si="96"/>
        <v>156.57673429057607</v>
      </c>
      <c r="D224" s="123">
        <f t="shared" si="96"/>
        <v>161.06209730999242</v>
      </c>
      <c r="E224" s="123">
        <f t="shared" si="96"/>
        <v>156.21396764471854</v>
      </c>
      <c r="F224" s="123">
        <f t="shared" si="96"/>
        <v>140.62025175264409</v>
      </c>
      <c r="G224" s="123">
        <f t="shared" si="96"/>
        <v>130.14896814510456</v>
      </c>
      <c r="H224" s="123">
        <f t="shared" si="96"/>
        <v>116.11120214491099</v>
      </c>
      <c r="I224" s="123">
        <f t="shared" si="96"/>
        <v>105.38586180312227</v>
      </c>
      <c r="J224" s="123">
        <f t="shared" si="96"/>
        <v>111.68348242371347</v>
      </c>
      <c r="K224" s="123">
        <f t="shared" si="96"/>
        <v>112.34964960360078</v>
      </c>
      <c r="L224" s="123">
        <f t="shared" si="96"/>
        <v>125.59754197890895</v>
      </c>
      <c r="M224" s="123">
        <f t="shared" si="96"/>
        <v>138.26160773464616</v>
      </c>
      <c r="N224" s="123">
        <f t="shared" si="96"/>
        <v>149.91421147377878</v>
      </c>
      <c r="O224" s="123">
        <f t="shared" si="96"/>
        <v>143.59058457749808</v>
      </c>
      <c r="P224" s="123">
        <f t="shared" si="96"/>
        <v>139.48208058579348</v>
      </c>
      <c r="Q224" s="123">
        <f t="shared" si="96"/>
        <v>143.69118304466718</v>
      </c>
      <c r="R224" s="123">
        <f t="shared" si="96"/>
        <v>148.53144734489251</v>
      </c>
      <c r="S224" s="123">
        <f t="shared" si="96"/>
        <v>90.729753220734878</v>
      </c>
      <c r="T224" s="123">
        <f t="shared" si="96"/>
        <v>89.540151283122555</v>
      </c>
      <c r="U224" s="123">
        <f t="shared" si="96"/>
        <v>123.35457400978525</v>
      </c>
      <c r="V224" s="123">
        <f t="shared" si="96"/>
        <v>161.50584220903846</v>
      </c>
      <c r="W224" s="123">
        <f t="shared" si="96"/>
        <v>132.08083326305066</v>
      </c>
      <c r="DA224" s="130" t="s">
        <v>2898</v>
      </c>
    </row>
    <row r="225" spans="1:105" ht="12" customHeight="1" x14ac:dyDescent="0.25">
      <c r="A225" s="97" t="s">
        <v>53</v>
      </c>
      <c r="B225" s="99">
        <v>143.76969427510883</v>
      </c>
      <c r="C225" s="99">
        <v>156.57673429057607</v>
      </c>
      <c r="D225" s="99">
        <v>161.06209730999242</v>
      </c>
      <c r="E225" s="99">
        <v>156.21396764471854</v>
      </c>
      <c r="F225" s="99">
        <v>140.62025175264409</v>
      </c>
      <c r="G225" s="99">
        <v>130.14896814510456</v>
      </c>
      <c r="H225" s="99">
        <v>116.11120214491099</v>
      </c>
      <c r="I225" s="99">
        <v>105.38586180312227</v>
      </c>
      <c r="J225" s="99">
        <v>111.68348242371347</v>
      </c>
      <c r="K225" s="99">
        <v>112.34964960360078</v>
      </c>
      <c r="L225" s="99">
        <v>125.59754197890895</v>
      </c>
      <c r="M225" s="99">
        <v>138.26160773464616</v>
      </c>
      <c r="N225" s="99">
        <v>149.91421147377878</v>
      </c>
      <c r="O225" s="99">
        <v>143.59058457749808</v>
      </c>
      <c r="P225" s="99">
        <v>139.48208058579348</v>
      </c>
      <c r="Q225" s="99">
        <v>143.69118304466718</v>
      </c>
      <c r="R225" s="99">
        <v>148.53144734489251</v>
      </c>
      <c r="S225" s="99">
        <v>90.729753220734878</v>
      </c>
      <c r="T225" s="99">
        <v>89.540151283122555</v>
      </c>
      <c r="U225" s="99">
        <v>123.35457400978525</v>
      </c>
      <c r="V225" s="99">
        <v>161.50584220903846</v>
      </c>
      <c r="W225" s="99">
        <v>132.08083326305066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3.185232106292589E-2</v>
      </c>
      <c r="C226" s="123">
        <f t="shared" si="97"/>
        <v>5.3183578848343134E-2</v>
      </c>
      <c r="D226" s="123">
        <f t="shared" si="97"/>
        <v>7.750183423475808E-2</v>
      </c>
      <c r="E226" s="123">
        <f t="shared" si="97"/>
        <v>8.3976484066513868E-2</v>
      </c>
      <c r="F226" s="123">
        <f t="shared" si="97"/>
        <v>7.1991739005885541E-2</v>
      </c>
      <c r="G226" s="123">
        <f t="shared" si="97"/>
        <v>7.3913811135588994E-2</v>
      </c>
      <c r="H226" s="123">
        <f t="shared" si="97"/>
        <v>8.9947342276235936E-2</v>
      </c>
      <c r="I226" s="123">
        <f t="shared" si="97"/>
        <v>0.13911581355805916</v>
      </c>
      <c r="J226" s="123">
        <f t="shared" si="97"/>
        <v>0.13743148122605653</v>
      </c>
      <c r="K226" s="123">
        <f t="shared" si="97"/>
        <v>0.17993954548159863</v>
      </c>
      <c r="L226" s="123">
        <f t="shared" si="97"/>
        <v>0.25865261544855345</v>
      </c>
      <c r="M226" s="123">
        <f t="shared" si="97"/>
        <v>0.25486463436964057</v>
      </c>
      <c r="N226" s="123">
        <f t="shared" si="97"/>
        <v>0.4245389937188021</v>
      </c>
      <c r="O226" s="123">
        <f t="shared" si="97"/>
        <v>0.43928521457637149</v>
      </c>
      <c r="P226" s="123">
        <f t="shared" si="97"/>
        <v>0.36641885904026184</v>
      </c>
      <c r="Q226" s="123">
        <f t="shared" si="97"/>
        <v>0.55037686110748041</v>
      </c>
      <c r="R226" s="123">
        <f t="shared" si="97"/>
        <v>0.53084358210504401</v>
      </c>
      <c r="S226" s="123">
        <f t="shared" si="97"/>
        <v>0.51848689660538905</v>
      </c>
      <c r="T226" s="123">
        <f t="shared" si="97"/>
        <v>0.52787242280007451</v>
      </c>
      <c r="U226" s="123">
        <f t="shared" si="97"/>
        <v>0.46688481274373483</v>
      </c>
      <c r="V226" s="123">
        <f t="shared" si="97"/>
        <v>0.44322708711221426</v>
      </c>
      <c r="W226" s="123">
        <f t="shared" si="97"/>
        <v>0.437714141212597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3.185232106292589E-2</v>
      </c>
      <c r="C227" s="99">
        <f>RES_hhdet_fecs!C165</f>
        <v>5.3183578848343134E-2</v>
      </c>
      <c r="D227" s="99">
        <f>RES_hhdet_fecs!D165</f>
        <v>7.750183423475808E-2</v>
      </c>
      <c r="E227" s="99">
        <f>RES_hhdet_fecs!E165</f>
        <v>8.3976484066513868E-2</v>
      </c>
      <c r="F227" s="99">
        <f>RES_hhdet_fecs!F165</f>
        <v>7.1991739005885541E-2</v>
      </c>
      <c r="G227" s="99">
        <f>RES_hhdet_fecs!G165</f>
        <v>7.3913811135588994E-2</v>
      </c>
      <c r="H227" s="99">
        <f>RES_hhdet_fecs!H165</f>
        <v>8.9947342276235936E-2</v>
      </c>
      <c r="I227" s="99">
        <f>RES_hhdet_fecs!I165</f>
        <v>0.13911581355805916</v>
      </c>
      <c r="J227" s="99">
        <f>RES_hhdet_fecs!J165</f>
        <v>0.13743148122605653</v>
      </c>
      <c r="K227" s="99">
        <f>RES_hhdet_fecs!K165</f>
        <v>0.17993954548159863</v>
      </c>
      <c r="L227" s="99">
        <f>RES_hhdet_fecs!L165</f>
        <v>0.25865261544855345</v>
      </c>
      <c r="M227" s="99">
        <f>RES_hhdet_fecs!M165</f>
        <v>0.25486463436964057</v>
      </c>
      <c r="N227" s="99">
        <f>RES_hhdet_fecs!N165</f>
        <v>0.4245389937188021</v>
      </c>
      <c r="O227" s="99">
        <f>RES_hhdet_fecs!O165</f>
        <v>0.43928521457637149</v>
      </c>
      <c r="P227" s="99">
        <f>RES_hhdet_fecs!P165</f>
        <v>0.36641885904026184</v>
      </c>
      <c r="Q227" s="99">
        <f>RES_hhdet_fecs!Q165</f>
        <v>0.55037686110748041</v>
      </c>
      <c r="R227" s="99">
        <f>RES_hhdet_fecs!R165</f>
        <v>0.53084358210504401</v>
      </c>
      <c r="S227" s="99">
        <f>RES_hhdet_fecs!S165</f>
        <v>0.51848689660538905</v>
      </c>
      <c r="T227" s="99">
        <f>RES_hhdet_fecs!T165</f>
        <v>0.52787242280007451</v>
      </c>
      <c r="U227" s="99">
        <f>RES_hhdet_fecs!U165</f>
        <v>0.46688481274373483</v>
      </c>
      <c r="V227" s="99">
        <f>RES_hhdet_fecs!V165</f>
        <v>0.44322708711221426</v>
      </c>
      <c r="W227" s="99">
        <f>RES_hhdet_fecs!W165</f>
        <v>0.437714141212597</v>
      </c>
      <c r="DA227" s="63" t="s">
        <v>2901</v>
      </c>
    </row>
    <row r="228" spans="1:105" ht="12" customHeight="1" x14ac:dyDescent="0.25">
      <c r="A228" s="121" t="s">
        <v>55</v>
      </c>
      <c r="B228" s="123">
        <v>15.588828349348976</v>
      </c>
      <c r="C228" s="123">
        <v>12.920033318994742</v>
      </c>
      <c r="D228" s="123">
        <v>13.170300355651502</v>
      </c>
      <c r="E228" s="123">
        <v>13.482680030644664</v>
      </c>
      <c r="F228" s="123">
        <v>13.052499363146048</v>
      </c>
      <c r="G228" s="123">
        <v>12.979071979808563</v>
      </c>
      <c r="H228" s="123">
        <v>13.050013409720467</v>
      </c>
      <c r="I228" s="123">
        <v>14.022564529825766</v>
      </c>
      <c r="J228" s="123">
        <v>12.93592777058678</v>
      </c>
      <c r="K228" s="123">
        <v>10.613907182230385</v>
      </c>
      <c r="L228" s="123">
        <v>9.8941679259387332</v>
      </c>
      <c r="M228" s="123">
        <v>10.377305967151484</v>
      </c>
      <c r="N228" s="123">
        <v>11.231381427662459</v>
      </c>
      <c r="O228" s="123">
        <v>13.448397183754112</v>
      </c>
      <c r="P228" s="123">
        <v>13.752270943299157</v>
      </c>
      <c r="Q228" s="123">
        <v>15.607861628187251</v>
      </c>
      <c r="R228" s="123">
        <v>16.16455453728323</v>
      </c>
      <c r="S228" s="123">
        <v>16.83066770672616</v>
      </c>
      <c r="T228" s="123">
        <v>19.987656414810008</v>
      </c>
      <c r="U228" s="123">
        <v>23.090370804812601</v>
      </c>
      <c r="V228" s="123">
        <v>20.208558803218686</v>
      </c>
      <c r="W228" s="123">
        <v>24.491856276506759</v>
      </c>
      <c r="DA228" s="130" t="s">
        <v>2902</v>
      </c>
    </row>
    <row r="229" spans="1:105" ht="12" customHeight="1" x14ac:dyDescent="0.25">
      <c r="A229" s="97" t="s">
        <v>124</v>
      </c>
      <c r="B229" s="99">
        <v>15.545372774295998</v>
      </c>
      <c r="C229" s="99">
        <v>15.182449834263792</v>
      </c>
      <c r="D229" s="99">
        <v>15.011615937695108</v>
      </c>
      <c r="E229" s="99">
        <v>14.590940848496963</v>
      </c>
      <c r="F229" s="99">
        <v>14.360925038719705</v>
      </c>
      <c r="G229" s="99">
        <v>14.392006367060482</v>
      </c>
      <c r="H229" s="99">
        <v>14.382310331641801</v>
      </c>
      <c r="I229" s="99">
        <v>14.502671822944531</v>
      </c>
      <c r="J229" s="99">
        <v>13.967248396834318</v>
      </c>
      <c r="K229" s="99">
        <v>13.959556470602205</v>
      </c>
      <c r="L229" s="99">
        <v>13.516450955506974</v>
      </c>
      <c r="M229" s="99">
        <v>13.409047529601731</v>
      </c>
      <c r="N229" s="99">
        <v>13.100794346852121</v>
      </c>
      <c r="O229" s="99">
        <v>12.830706066950514</v>
      </c>
      <c r="P229" s="99">
        <v>14.027178015996467</v>
      </c>
      <c r="Q229" s="99">
        <v>14.243819956188037</v>
      </c>
      <c r="R229" s="99">
        <v>14.769788946849404</v>
      </c>
      <c r="S229" s="99">
        <v>17.491077243405151</v>
      </c>
      <c r="T229" s="99">
        <v>22.076568876779529</v>
      </c>
      <c r="U229" s="99">
        <v>16.601865957707979</v>
      </c>
      <c r="V229" s="99">
        <v>20.240700347359265</v>
      </c>
      <c r="W229" s="99">
        <v>23.092707851269601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16.567785209130378</v>
      </c>
      <c r="U230" s="99">
        <v>13.605338676978267</v>
      </c>
      <c r="V230" s="99">
        <v>18.130439039097073</v>
      </c>
      <c r="W230" s="99">
        <v>21.345674160707418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5.8098565570930107</v>
      </c>
      <c r="U231" s="102">
        <v>4.5194558008241126</v>
      </c>
      <c r="V231" s="102">
        <v>6.0585416857486187</v>
      </c>
      <c r="W231" s="102">
        <v>7.0638175393249698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10.757928652037368</v>
      </c>
      <c r="U232" s="105">
        <v>9.0858828761541552</v>
      </c>
      <c r="V232" s="105">
        <v>12.071897353348456</v>
      </c>
      <c r="W232" s="105">
        <v>14.281856621382447</v>
      </c>
      <c r="DA232" s="132" t="s">
        <v>2906</v>
      </c>
    </row>
    <row r="233" spans="1:105" ht="12" customHeight="1" x14ac:dyDescent="0.25">
      <c r="A233" s="106" t="s">
        <v>122</v>
      </c>
      <c r="B233" s="102">
        <v>15.595004126679276</v>
      </c>
      <c r="C233" s="102">
        <v>12.581737071740266</v>
      </c>
      <c r="D233" s="102">
        <v>12.872417508091683</v>
      </c>
      <c r="E233" s="102">
        <v>13.290075839001894</v>
      </c>
      <c r="F233" s="102">
        <v>12.817422127352875</v>
      </c>
      <c r="G233" s="102">
        <v>12.726852922930176</v>
      </c>
      <c r="H233" s="102">
        <v>12.814276974424686</v>
      </c>
      <c r="I233" s="102">
        <v>13.94041540212338</v>
      </c>
      <c r="J233" s="102">
        <v>12.770657483564619</v>
      </c>
      <c r="K233" s="102">
        <v>10.113448994418818</v>
      </c>
      <c r="L233" s="102">
        <v>9.4150620155024658</v>
      </c>
      <c r="M233" s="102">
        <v>10.087198099855764</v>
      </c>
      <c r="N233" s="102">
        <v>11.137835015980455</v>
      </c>
      <c r="O233" s="102">
        <v>13.554694324968999</v>
      </c>
      <c r="P233" s="102">
        <v>13.797469707961861</v>
      </c>
      <c r="Q233" s="102">
        <v>15.727120349590525</v>
      </c>
      <c r="R233" s="102">
        <v>16.302558634163603</v>
      </c>
      <c r="S233" s="102">
        <v>17.060810196124056</v>
      </c>
      <c r="T233" s="102">
        <v>20.589662389838125</v>
      </c>
      <c r="U233" s="102">
        <v>24.019063110433247</v>
      </c>
      <c r="V233" s="102">
        <v>20.951833603964165</v>
      </c>
      <c r="W233" s="102">
        <v>25.363951021774817</v>
      </c>
      <c r="DA233" s="131" t="s">
        <v>2907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6.7895923711335806</v>
      </c>
      <c r="M234" s="105">
        <v>7.1163101314057116</v>
      </c>
      <c r="N234" s="105">
        <v>8.0385291359840103</v>
      </c>
      <c r="O234" s="105">
        <v>10.11318820757282</v>
      </c>
      <c r="P234" s="105">
        <v>10.152555523449385</v>
      </c>
      <c r="Q234" s="105">
        <v>11.695084107437738</v>
      </c>
      <c r="R234" s="105">
        <v>12.105578446336839</v>
      </c>
      <c r="S234" s="105">
        <v>12.216518563000353</v>
      </c>
      <c r="T234" s="105">
        <v>14.928963259554715</v>
      </c>
      <c r="U234" s="105">
        <v>17.887499550505972</v>
      </c>
      <c r="V234" s="105">
        <v>16.010581480500392</v>
      </c>
      <c r="W234" s="105">
        <v>19.733073561121849</v>
      </c>
      <c r="DA234" s="132" t="s">
        <v>2908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3.2929540004322964</v>
      </c>
      <c r="M235" s="99">
        <v>3.1086587776660823</v>
      </c>
      <c r="N235" s="99">
        <v>3.6548981555295672</v>
      </c>
      <c r="O235" s="99">
        <v>4.9496942925650798</v>
      </c>
      <c r="P235" s="99">
        <v>4.5201343213785625</v>
      </c>
      <c r="Q235" s="99">
        <v>5.2488903084169394</v>
      </c>
      <c r="R235" s="99">
        <v>5.4060330639018694</v>
      </c>
      <c r="S235" s="99">
        <v>4.8594924570740279</v>
      </c>
      <c r="T235" s="99">
        <v>6.0900499486956088</v>
      </c>
      <c r="U235" s="99">
        <v>6.8886916829461748</v>
      </c>
      <c r="V235" s="99">
        <v>6.1472553005450079</v>
      </c>
      <c r="W235" s="99">
        <v>7.5119972207445924</v>
      </c>
      <c r="DA235" s="63" t="s">
        <v>2909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3.4966383707012847</v>
      </c>
      <c r="M236" s="99">
        <v>4.0076513537396288</v>
      </c>
      <c r="N236" s="99">
        <v>4.3836309804544422</v>
      </c>
      <c r="O236" s="99">
        <v>5.1634939150077415</v>
      </c>
      <c r="P236" s="99">
        <v>5.6324212020708213</v>
      </c>
      <c r="Q236" s="99">
        <v>6.4461937990207989</v>
      </c>
      <c r="R236" s="99">
        <v>6.6995453824349696</v>
      </c>
      <c r="S236" s="99">
        <v>7.3570261059263213</v>
      </c>
      <c r="T236" s="99">
        <v>8.8389133108591054</v>
      </c>
      <c r="U236" s="99">
        <v>10.998807867559796</v>
      </c>
      <c r="V236" s="99">
        <v>9.8633261799553864</v>
      </c>
      <c r="W236" s="99">
        <v>12.221076340377255</v>
      </c>
      <c r="DA236" s="63" t="s">
        <v>2910</v>
      </c>
    </row>
    <row r="237" spans="1:105" ht="12" customHeight="1" x14ac:dyDescent="0.25">
      <c r="A237" s="121" t="s">
        <v>54</v>
      </c>
      <c r="B237" s="123">
        <v>3.0779492633701389</v>
      </c>
      <c r="C237" s="123">
        <v>3.4301858643925325</v>
      </c>
      <c r="D237" s="123">
        <v>3.0862933664085803</v>
      </c>
      <c r="E237" s="123">
        <v>3.3912478734893408</v>
      </c>
      <c r="F237" s="123">
        <v>3.5710726069120668</v>
      </c>
      <c r="G237" s="123">
        <v>3.4874093770988663</v>
      </c>
      <c r="H237" s="123">
        <v>3.1184104889311297</v>
      </c>
      <c r="I237" s="123">
        <v>3.485823492320177</v>
      </c>
      <c r="J237" s="123">
        <v>2.96626427528428</v>
      </c>
      <c r="K237" s="123">
        <v>2.7583552083749558</v>
      </c>
      <c r="L237" s="123">
        <v>2.466027104255462</v>
      </c>
      <c r="M237" s="123">
        <v>2.7639032612888088</v>
      </c>
      <c r="N237" s="123">
        <v>2.8405746988135387</v>
      </c>
      <c r="O237" s="123">
        <v>2.75114279232143</v>
      </c>
      <c r="P237" s="123">
        <v>3.189639112897531</v>
      </c>
      <c r="Q237" s="123">
        <v>3.3677770418215065</v>
      </c>
      <c r="R237" s="123">
        <v>3.4650743962596233</v>
      </c>
      <c r="S237" s="123">
        <v>4.1449035004612194</v>
      </c>
      <c r="T237" s="123">
        <v>3.9782678709944999</v>
      </c>
      <c r="U237" s="123">
        <v>4.1514691471460576</v>
      </c>
      <c r="V237" s="123">
        <v>4.3016988435148278</v>
      </c>
      <c r="W237" s="123">
        <v>5.0444930463506594</v>
      </c>
      <c r="DA237" s="130" t="s">
        <v>2911</v>
      </c>
    </row>
    <row r="238" spans="1:105" ht="12" customHeight="1" x14ac:dyDescent="0.25">
      <c r="A238" s="97" t="s">
        <v>50</v>
      </c>
      <c r="B238" s="99">
        <v>4.4039733046921352</v>
      </c>
      <c r="C238" s="99">
        <v>4.5370642846086291</v>
      </c>
      <c r="D238" s="99">
        <v>4.0673899167168921</v>
      </c>
      <c r="E238" s="99">
        <v>3.9517343990368805</v>
      </c>
      <c r="F238" s="99">
        <v>4.2424827332829</v>
      </c>
      <c r="G238" s="99">
        <v>4.4612602022155032</v>
      </c>
      <c r="H238" s="99">
        <v>4.0704321936123833</v>
      </c>
      <c r="I238" s="99">
        <v>4.1311785023759997</v>
      </c>
      <c r="J238" s="99">
        <v>3.9346057911238752</v>
      </c>
      <c r="K238" s="99">
        <v>3.6716144730262945</v>
      </c>
      <c r="L238" s="99">
        <v>3.2154290422736227</v>
      </c>
      <c r="M238" s="99">
        <v>3.4784166100999276</v>
      </c>
      <c r="N238" s="99">
        <v>3.5644811347469423</v>
      </c>
      <c r="O238" s="99">
        <v>3.5832032726955307</v>
      </c>
      <c r="P238" s="99">
        <v>3.9784999618932888</v>
      </c>
      <c r="Q238" s="99">
        <v>4.3185244590689731</v>
      </c>
      <c r="R238" s="99">
        <v>4.9227779717075064</v>
      </c>
      <c r="S238" s="99">
        <v>5.5398044774098754</v>
      </c>
      <c r="T238" s="99">
        <v>3.2121882796804808</v>
      </c>
      <c r="U238" s="99">
        <v>6.5519237503022341</v>
      </c>
      <c r="V238" s="99">
        <v>4.0878163069935187</v>
      </c>
      <c r="W238" s="99">
        <v>8.2586315885347847</v>
      </c>
      <c r="DA238" s="63" t="s">
        <v>2912</v>
      </c>
    </row>
    <row r="239" spans="1:105" ht="12" customHeight="1" x14ac:dyDescent="0.25">
      <c r="A239" s="109" t="s">
        <v>120</v>
      </c>
      <c r="B239" s="110">
        <v>2.9997803258122615</v>
      </c>
      <c r="C239" s="110">
        <v>3.364421656454506</v>
      </c>
      <c r="D239" s="110">
        <v>3.0271662492577494</v>
      </c>
      <c r="E239" s="110">
        <v>3.3589214060271146</v>
      </c>
      <c r="F239" s="110">
        <v>3.5318335687767455</v>
      </c>
      <c r="G239" s="110">
        <v>3.4268873430208284</v>
      </c>
      <c r="H239" s="110">
        <v>3.0532335945961595</v>
      </c>
      <c r="I239" s="110">
        <v>3.4395801833979953</v>
      </c>
      <c r="J239" s="110">
        <v>2.894437253265099</v>
      </c>
      <c r="K239" s="110">
        <v>2.6895725998045479</v>
      </c>
      <c r="L239" s="110">
        <v>2.4079408127947306</v>
      </c>
      <c r="M239" s="110">
        <v>2.7105783505473586</v>
      </c>
      <c r="N239" s="110">
        <v>2.7949380017176146</v>
      </c>
      <c r="O239" s="110">
        <v>2.7088363919530414</v>
      </c>
      <c r="P239" s="110">
        <v>3.1550746997694761</v>
      </c>
      <c r="Q239" s="110">
        <v>3.3301056471743111</v>
      </c>
      <c r="R239" s="110">
        <v>3.411254202946572</v>
      </c>
      <c r="S239" s="110">
        <v>4.0976381712772234</v>
      </c>
      <c r="T239" s="110">
        <v>4.0001091176894397</v>
      </c>
      <c r="U239" s="110">
        <v>4.0803971862875628</v>
      </c>
      <c r="V239" s="110">
        <v>4.3077460936371885</v>
      </c>
      <c r="W239" s="110">
        <v>4.9456528419398333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96.474446755693521</v>
      </c>
      <c r="C241" s="118">
        <f t="shared" si="98"/>
        <v>102.95748052179194</v>
      </c>
      <c r="D241" s="118">
        <f t="shared" si="98"/>
        <v>105.60237193069932</v>
      </c>
      <c r="E241" s="118">
        <f t="shared" si="98"/>
        <v>103.17203302793723</v>
      </c>
      <c r="F241" s="118">
        <f t="shared" si="98"/>
        <v>93.811159137310469</v>
      </c>
      <c r="G241" s="118">
        <f t="shared" si="98"/>
        <v>87.943408571869412</v>
      </c>
      <c r="H241" s="118">
        <f t="shared" si="98"/>
        <v>80.127070231224494</v>
      </c>
      <c r="I241" s="118">
        <f t="shared" si="98"/>
        <v>75.424577450010233</v>
      </c>
      <c r="J241" s="118">
        <f t="shared" si="98"/>
        <v>78.868378719871274</v>
      </c>
      <c r="K241" s="118">
        <f t="shared" si="98"/>
        <v>78.355124534142703</v>
      </c>
      <c r="L241" s="118">
        <f t="shared" si="98"/>
        <v>86.808701773153331</v>
      </c>
      <c r="M241" s="118">
        <f t="shared" si="98"/>
        <v>97.289482188854905</v>
      </c>
      <c r="N241" s="118">
        <f t="shared" si="98"/>
        <v>109.72693421560813</v>
      </c>
      <c r="O241" s="118">
        <f t="shared" si="98"/>
        <v>110.376668718586</v>
      </c>
      <c r="P241" s="118">
        <f t="shared" si="98"/>
        <v>108.11070962076207</v>
      </c>
      <c r="Q241" s="118">
        <f t="shared" si="98"/>
        <v>113.62840196272688</v>
      </c>
      <c r="R241" s="118">
        <f t="shared" ref="R241:V241" si="99">R242+R244+R246+R255</f>
        <v>117.66146725134807</v>
      </c>
      <c r="S241" s="118">
        <f t="shared" si="99"/>
        <v>79.052126849023011</v>
      </c>
      <c r="T241" s="118">
        <f t="shared" si="99"/>
        <v>80.967808321269516</v>
      </c>
      <c r="U241" s="118">
        <f t="shared" si="99"/>
        <v>109.78142049188713</v>
      </c>
      <c r="V241" s="118">
        <f t="shared" si="99"/>
        <v>141.03720841808996</v>
      </c>
      <c r="W241" s="118">
        <f t="shared" ref="W241" si="100">W242+W244+W246+W255</f>
        <v>124.78729608199576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85.748626053225848</v>
      </c>
      <c r="C242" s="123">
        <f t="shared" si="101"/>
        <v>93.387134924459701</v>
      </c>
      <c r="D242" s="123">
        <f t="shared" si="101"/>
        <v>96.062342089670267</v>
      </c>
      <c r="E242" s="123">
        <f t="shared" si="101"/>
        <v>93.170769844064552</v>
      </c>
      <c r="F242" s="123">
        <f t="shared" si="101"/>
        <v>83.87020257533915</v>
      </c>
      <c r="G242" s="123">
        <f t="shared" si="101"/>
        <v>78.009751221456099</v>
      </c>
      <c r="H242" s="123">
        <f t="shared" si="101"/>
        <v>70.270033104228858</v>
      </c>
      <c r="I242" s="123">
        <f t="shared" si="101"/>
        <v>64.542162108665636</v>
      </c>
      <c r="J242" s="123">
        <f t="shared" si="101"/>
        <v>68.97233759333885</v>
      </c>
      <c r="K242" s="123">
        <f t="shared" si="101"/>
        <v>69.810768813910869</v>
      </c>
      <c r="L242" s="123">
        <f t="shared" si="101"/>
        <v>78.647128039537137</v>
      </c>
      <c r="M242" s="123">
        <f t="shared" si="101"/>
        <v>88.555863386028747</v>
      </c>
      <c r="N242" s="123">
        <f t="shared" si="101"/>
        <v>99.809154347984844</v>
      </c>
      <c r="O242" s="123">
        <f t="shared" si="101"/>
        <v>98.92985825485701</v>
      </c>
      <c r="P242" s="123">
        <f t="shared" si="101"/>
        <v>96.222145473594495</v>
      </c>
      <c r="Q242" s="123">
        <f t="shared" si="101"/>
        <v>99.70799263672609</v>
      </c>
      <c r="R242" s="123">
        <f t="shared" si="101"/>
        <v>103.25517632516426</v>
      </c>
      <c r="S242" s="123">
        <f t="shared" si="101"/>
        <v>63.503963489292424</v>
      </c>
      <c r="T242" s="123">
        <f t="shared" si="101"/>
        <v>63.059001362467932</v>
      </c>
      <c r="U242" s="123">
        <f t="shared" si="101"/>
        <v>89.382264778858115</v>
      </c>
      <c r="V242" s="123">
        <f t="shared" si="101"/>
        <v>121.64285497872154</v>
      </c>
      <c r="W242" s="123">
        <f t="shared" si="101"/>
        <v>101.41805005334072</v>
      </c>
      <c r="DA242" s="130" t="s">
        <v>3066</v>
      </c>
    </row>
    <row r="243" spans="1:105" ht="12" customHeight="1" x14ac:dyDescent="0.25">
      <c r="A243" s="97" t="s">
        <v>53</v>
      </c>
      <c r="B243" s="99">
        <v>85.748626053225848</v>
      </c>
      <c r="C243" s="99">
        <v>93.387134924459701</v>
      </c>
      <c r="D243" s="99">
        <v>96.062342089670267</v>
      </c>
      <c r="E243" s="99">
        <v>93.170769844064552</v>
      </c>
      <c r="F243" s="99">
        <v>83.87020257533915</v>
      </c>
      <c r="G243" s="99">
        <v>78.009751221456099</v>
      </c>
      <c r="H243" s="99">
        <v>70.270033104228858</v>
      </c>
      <c r="I243" s="99">
        <v>64.542162108665636</v>
      </c>
      <c r="J243" s="99">
        <v>68.97233759333885</v>
      </c>
      <c r="K243" s="99">
        <v>69.810768813910869</v>
      </c>
      <c r="L243" s="99">
        <v>78.647128039537137</v>
      </c>
      <c r="M243" s="99">
        <v>88.555863386028747</v>
      </c>
      <c r="N243" s="99">
        <v>99.809154347984844</v>
      </c>
      <c r="O243" s="99">
        <v>98.92985825485701</v>
      </c>
      <c r="P243" s="99">
        <v>96.222145473594495</v>
      </c>
      <c r="Q243" s="99">
        <v>99.70799263672609</v>
      </c>
      <c r="R243" s="99">
        <v>103.25517632516426</v>
      </c>
      <c r="S243" s="99">
        <v>63.503963489292424</v>
      </c>
      <c r="T243" s="99">
        <v>63.059001362467932</v>
      </c>
      <c r="U243" s="99">
        <v>89.382264778858115</v>
      </c>
      <c r="V243" s="99">
        <v>121.64285497872154</v>
      </c>
      <c r="W243" s="99">
        <v>101.41805005334072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5.3552954222105612E-2</v>
      </c>
      <c r="C244" s="123">
        <f t="shared" si="102"/>
        <v>0.10071669019909764</v>
      </c>
      <c r="D244" s="123">
        <f t="shared" si="102"/>
        <v>0.15499945067420287</v>
      </c>
      <c r="E244" s="123">
        <f t="shared" si="102"/>
        <v>0.17084241146084411</v>
      </c>
      <c r="F244" s="123">
        <f t="shared" si="102"/>
        <v>0.14937169914881795</v>
      </c>
      <c r="G244" s="123">
        <f t="shared" si="102"/>
        <v>0.15885399197893119</v>
      </c>
      <c r="H244" s="123">
        <f t="shared" si="102"/>
        <v>0.20586373244163181</v>
      </c>
      <c r="I244" s="123">
        <f t="shared" si="102"/>
        <v>0.33921892538701348</v>
      </c>
      <c r="J244" s="123">
        <f t="shared" si="102"/>
        <v>0.34850689504741361</v>
      </c>
      <c r="K244" s="123">
        <f t="shared" si="102"/>
        <v>0.47423218070180573</v>
      </c>
      <c r="L244" s="123">
        <f t="shared" si="102"/>
        <v>0.69237588132419403</v>
      </c>
      <c r="M244" s="123">
        <f t="shared" si="102"/>
        <v>0.68825070396819799</v>
      </c>
      <c r="N244" s="123">
        <f t="shared" si="102"/>
        <v>1.1837927524584089</v>
      </c>
      <c r="O244" s="123">
        <f t="shared" si="102"/>
        <v>1.28494758317873</v>
      </c>
      <c r="P244" s="123">
        <f t="shared" si="102"/>
        <v>1.1176191069709891</v>
      </c>
      <c r="Q244" s="123">
        <f t="shared" si="102"/>
        <v>1.7465065064880261</v>
      </c>
      <c r="R244" s="123">
        <f t="shared" si="102"/>
        <v>1.7264843119056621</v>
      </c>
      <c r="S244" s="123">
        <f t="shared" si="102"/>
        <v>1.7180477148706366</v>
      </c>
      <c r="T244" s="123">
        <f t="shared" si="102"/>
        <v>1.7728668846023838</v>
      </c>
      <c r="U244" s="123">
        <f t="shared" si="102"/>
        <v>1.6053381178131401</v>
      </c>
      <c r="V244" s="123">
        <f t="shared" si="102"/>
        <v>1.5800822476123815</v>
      </c>
      <c r="W244" s="123">
        <f t="shared" si="102"/>
        <v>1.6039641917870158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5.3552954222105612E-2</v>
      </c>
      <c r="C245" s="99">
        <f>RES_hhdet_tess!C165</f>
        <v>0.10071669019909764</v>
      </c>
      <c r="D245" s="99">
        <f>RES_hhdet_tess!D165</f>
        <v>0.15499945067420287</v>
      </c>
      <c r="E245" s="99">
        <f>RES_hhdet_tess!E165</f>
        <v>0.17084241146084411</v>
      </c>
      <c r="F245" s="99">
        <f>RES_hhdet_tess!F165</f>
        <v>0.14937169914881795</v>
      </c>
      <c r="G245" s="99">
        <f>RES_hhdet_tess!G165</f>
        <v>0.15885399197893119</v>
      </c>
      <c r="H245" s="99">
        <f>RES_hhdet_tess!H165</f>
        <v>0.20586373244163181</v>
      </c>
      <c r="I245" s="99">
        <f>RES_hhdet_tess!I165</f>
        <v>0.33921892538701348</v>
      </c>
      <c r="J245" s="99">
        <f>RES_hhdet_tess!J165</f>
        <v>0.34850689504741361</v>
      </c>
      <c r="K245" s="99">
        <f>RES_hhdet_tess!K165</f>
        <v>0.47423218070180573</v>
      </c>
      <c r="L245" s="99">
        <f>RES_hhdet_tess!L165</f>
        <v>0.69237588132419403</v>
      </c>
      <c r="M245" s="99">
        <f>RES_hhdet_tess!M165</f>
        <v>0.68825070396819799</v>
      </c>
      <c r="N245" s="99">
        <f>RES_hhdet_tess!N165</f>
        <v>1.1837927524584089</v>
      </c>
      <c r="O245" s="99">
        <f>RES_hhdet_tess!O165</f>
        <v>1.28494758317873</v>
      </c>
      <c r="P245" s="99">
        <f>RES_hhdet_tess!P165</f>
        <v>1.1176191069709891</v>
      </c>
      <c r="Q245" s="99">
        <f>RES_hhdet_tess!Q165</f>
        <v>1.7465065064880261</v>
      </c>
      <c r="R245" s="99">
        <f>RES_hhdet_tess!R165</f>
        <v>1.7264843119056621</v>
      </c>
      <c r="S245" s="99">
        <f>RES_hhdet_tess!S165</f>
        <v>1.7180477148706366</v>
      </c>
      <c r="T245" s="99">
        <f>RES_hhdet_tess!T165</f>
        <v>1.7728668846023838</v>
      </c>
      <c r="U245" s="99">
        <f>RES_hhdet_tess!U165</f>
        <v>1.6053381178131401</v>
      </c>
      <c r="V245" s="99">
        <f>RES_hhdet_tess!V165</f>
        <v>1.5800822476123815</v>
      </c>
      <c r="W245" s="99">
        <f>RES_hhdet_tess!W165</f>
        <v>1.6039641917870158</v>
      </c>
      <c r="DA245" s="63" t="s">
        <v>3069</v>
      </c>
    </row>
    <row r="246" spans="1:105" ht="12" customHeight="1" x14ac:dyDescent="0.25">
      <c r="A246" s="121" t="s">
        <v>55</v>
      </c>
      <c r="B246" s="123">
        <v>8.4411505576048782</v>
      </c>
      <c r="C246" s="123">
        <v>6.9793658093869215</v>
      </c>
      <c r="D246" s="123">
        <v>7.1399587551238479</v>
      </c>
      <c r="E246" s="123">
        <v>7.3501433970236567</v>
      </c>
      <c r="F246" s="123">
        <v>7.1696889286783341</v>
      </c>
      <c r="G246" s="123">
        <v>7.2054459817174079</v>
      </c>
      <c r="H246" s="123">
        <v>7.3427280660049714</v>
      </c>
      <c r="I246" s="123">
        <v>7.9519358659661981</v>
      </c>
      <c r="J246" s="123">
        <v>7.3471230009887103</v>
      </c>
      <c r="K246" s="123">
        <v>6.023518620472613</v>
      </c>
      <c r="L246" s="123">
        <v>5.6383247453245628</v>
      </c>
      <c r="M246" s="123">
        <v>5.984556280696129</v>
      </c>
      <c r="N246" s="123">
        <v>6.5981959098126302</v>
      </c>
      <c r="O246" s="123">
        <v>8.0752988795922693</v>
      </c>
      <c r="P246" s="123">
        <v>8.3384943773592681</v>
      </c>
      <c r="Q246" s="123">
        <v>9.5929276554475784</v>
      </c>
      <c r="R246" s="123">
        <v>10.018232342402214</v>
      </c>
      <c r="S246" s="123">
        <v>10.624843533955097</v>
      </c>
      <c r="T246" s="123">
        <v>13.016952465953027</v>
      </c>
      <c r="U246" s="123">
        <v>15.488713884209012</v>
      </c>
      <c r="V246" s="123">
        <v>14.288022016344922</v>
      </c>
      <c r="W246" s="123">
        <v>17.602730316373556</v>
      </c>
      <c r="DA246" s="130" t="s">
        <v>3070</v>
      </c>
    </row>
    <row r="247" spans="1:105" ht="12" customHeight="1" x14ac:dyDescent="0.25">
      <c r="A247" s="97" t="s">
        <v>124</v>
      </c>
      <c r="B247" s="99">
        <v>7.6150121140079623</v>
      </c>
      <c r="C247" s="99">
        <v>7.4543769765700407</v>
      </c>
      <c r="D247" s="99">
        <v>7.4204168378508779</v>
      </c>
      <c r="E247" s="99">
        <v>7.2706702918728503</v>
      </c>
      <c r="F247" s="99">
        <v>7.2246705458873901</v>
      </c>
      <c r="G247" s="99">
        <v>7.3232869859594363</v>
      </c>
      <c r="H247" s="99">
        <v>7.4319098503766838</v>
      </c>
      <c r="I247" s="99">
        <v>7.5570066187437668</v>
      </c>
      <c r="J247" s="99">
        <v>7.2988513665386545</v>
      </c>
      <c r="K247" s="99">
        <v>7.3168315685389347</v>
      </c>
      <c r="L247" s="99">
        <v>7.1126178174276866</v>
      </c>
      <c r="M247" s="99">
        <v>7.1264773792706668</v>
      </c>
      <c r="N247" s="99">
        <v>7.1572063388372023</v>
      </c>
      <c r="O247" s="99">
        <v>7.4804454199784987</v>
      </c>
      <c r="P247" s="99">
        <v>8.4255357558211958</v>
      </c>
      <c r="Q247" s="99">
        <v>9.042641719107495</v>
      </c>
      <c r="R247" s="99">
        <v>9.6630710648209153</v>
      </c>
      <c r="S247" s="99">
        <v>11.724007347277736</v>
      </c>
      <c r="T247" s="99">
        <v>15.725693832869343</v>
      </c>
      <c r="U247" s="99">
        <v>12.936184196572054</v>
      </c>
      <c r="V247" s="99">
        <v>17.263040309884648</v>
      </c>
      <c r="W247" s="99">
        <v>20.349162030750492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15.76147096167724</v>
      </c>
      <c r="U248" s="99">
        <v>12.978111211527283</v>
      </c>
      <c r="V248" s="99">
        <v>17.34358085162857</v>
      </c>
      <c r="W248" s="99">
        <v>20.428254927845497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5.0035423096398697</v>
      </c>
      <c r="U249" s="102">
        <v>3.89222833537313</v>
      </c>
      <c r="V249" s="102">
        <v>5.2716834982801153</v>
      </c>
      <c r="W249" s="102">
        <v>6.1463983064630483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10.757928652037368</v>
      </c>
      <c r="U250" s="105">
        <v>9.0858828761541552</v>
      </c>
      <c r="V250" s="105">
        <v>12.071897353348456</v>
      </c>
      <c r="W250" s="105">
        <v>14.281856621382447</v>
      </c>
      <c r="DA250" s="132" t="s">
        <v>3074</v>
      </c>
    </row>
    <row r="251" spans="1:105" ht="12" customHeight="1" x14ac:dyDescent="0.25">
      <c r="A251" s="106" t="s">
        <v>122</v>
      </c>
      <c r="B251" s="102">
        <v>8.5585589008480625</v>
      </c>
      <c r="C251" s="102">
        <v>6.9083379972323131</v>
      </c>
      <c r="D251" s="102">
        <v>7.0945870365990027</v>
      </c>
      <c r="E251" s="102">
        <v>7.3639549952759324</v>
      </c>
      <c r="F251" s="102">
        <v>7.1598107010997776</v>
      </c>
      <c r="G251" s="102">
        <v>7.1844105060295851</v>
      </c>
      <c r="H251" s="102">
        <v>7.3269482532656411</v>
      </c>
      <c r="I251" s="102">
        <v>8.0195105386039227</v>
      </c>
      <c r="J251" s="102">
        <v>7.354858584547836</v>
      </c>
      <c r="K251" s="102">
        <v>5.8300586973084911</v>
      </c>
      <c r="L251" s="102">
        <v>5.4336114636512276</v>
      </c>
      <c r="M251" s="102">
        <v>5.8557087810554957</v>
      </c>
      <c r="N251" s="102">
        <v>6.5532137679703419</v>
      </c>
      <c r="O251" s="102">
        <v>8.1113147004434243</v>
      </c>
      <c r="P251" s="102">
        <v>8.3344898054952825</v>
      </c>
      <c r="Q251" s="102">
        <v>9.617189643945764</v>
      </c>
      <c r="R251" s="102">
        <v>10.034421874510349</v>
      </c>
      <c r="S251" s="102">
        <v>10.581148944454711</v>
      </c>
      <c r="T251" s="102">
        <v>12.881363570854967</v>
      </c>
      <c r="U251" s="102">
        <v>15.617530480672013</v>
      </c>
      <c r="V251" s="102">
        <v>14.095192233977778</v>
      </c>
      <c r="W251" s="102">
        <v>17.416948758882526</v>
      </c>
      <c r="DA251" s="131" t="s">
        <v>3075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5.4298557776495553</v>
      </c>
      <c r="M252" s="105">
        <v>5.8402537058342565</v>
      </c>
      <c r="N252" s="105">
        <v>6.5443276649448885</v>
      </c>
      <c r="O252" s="105">
        <v>8.1086178902300627</v>
      </c>
      <c r="P252" s="105">
        <v>8.3223594998039321</v>
      </c>
      <c r="Q252" s="105">
        <v>9.5917047042068297</v>
      </c>
      <c r="R252" s="105">
        <v>9.9956928101871618</v>
      </c>
      <c r="S252" s="105">
        <v>10.522967606158517</v>
      </c>
      <c r="T252" s="105">
        <v>12.926618078545271</v>
      </c>
      <c r="U252" s="105">
        <v>15.642115123318813</v>
      </c>
      <c r="V252" s="105">
        <v>14.081003478218548</v>
      </c>
      <c r="W252" s="105">
        <v>17.386554800374725</v>
      </c>
      <c r="DA252" s="132" t="s">
        <v>3076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1.9332174069482702</v>
      </c>
      <c r="M253" s="99">
        <v>1.8326023520946266</v>
      </c>
      <c r="N253" s="99">
        <v>2.1606966844904458</v>
      </c>
      <c r="O253" s="99">
        <v>2.9451239752223208</v>
      </c>
      <c r="P253" s="99">
        <v>2.6899382977331117</v>
      </c>
      <c r="Q253" s="99">
        <v>3.1455109051860317</v>
      </c>
      <c r="R253" s="99">
        <v>3.2961474277521932</v>
      </c>
      <c r="S253" s="99">
        <v>3.1659415002321927</v>
      </c>
      <c r="T253" s="99">
        <v>4.0877047676861666</v>
      </c>
      <c r="U253" s="99">
        <v>4.6433072557590194</v>
      </c>
      <c r="V253" s="99">
        <v>4.2176772982631601</v>
      </c>
      <c r="W253" s="99">
        <v>5.1654784599974732</v>
      </c>
      <c r="DA253" s="63" t="s">
        <v>3077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3.4966383707012847</v>
      </c>
      <c r="M254" s="99">
        <v>4.0076513537396288</v>
      </c>
      <c r="N254" s="99">
        <v>4.3836309804544422</v>
      </c>
      <c r="O254" s="99">
        <v>5.1634939150077415</v>
      </c>
      <c r="P254" s="99">
        <v>5.6324212020708213</v>
      </c>
      <c r="Q254" s="99">
        <v>6.4461937990207989</v>
      </c>
      <c r="R254" s="99">
        <v>6.6995453824349696</v>
      </c>
      <c r="S254" s="99">
        <v>7.3570261059263213</v>
      </c>
      <c r="T254" s="99">
        <v>8.8389133108591054</v>
      </c>
      <c r="U254" s="99">
        <v>10.998807867559796</v>
      </c>
      <c r="V254" s="99">
        <v>9.8633261799553864</v>
      </c>
      <c r="W254" s="99">
        <v>12.221076340377255</v>
      </c>
      <c r="DA254" s="63" t="s">
        <v>3078</v>
      </c>
    </row>
    <row r="255" spans="1:105" ht="12" customHeight="1" x14ac:dyDescent="0.25">
      <c r="A255" s="121" t="s">
        <v>54</v>
      </c>
      <c r="B255" s="123">
        <v>2.2311171906406746</v>
      </c>
      <c r="C255" s="123">
        <v>2.4902630977462179</v>
      </c>
      <c r="D255" s="123">
        <v>2.2450716352310183</v>
      </c>
      <c r="E255" s="123">
        <v>2.4802773753881771</v>
      </c>
      <c r="F255" s="123">
        <v>2.6218959341441628</v>
      </c>
      <c r="G255" s="123">
        <v>2.5693573767169786</v>
      </c>
      <c r="H255" s="123">
        <v>2.3084453285490429</v>
      </c>
      <c r="I255" s="123">
        <v>2.5912605499913912</v>
      </c>
      <c r="J255" s="123">
        <v>2.2004112304963068</v>
      </c>
      <c r="K255" s="123">
        <v>2.0466049190574154</v>
      </c>
      <c r="L255" s="123">
        <v>1.8308731069674309</v>
      </c>
      <c r="M255" s="123">
        <v>2.0608118181618336</v>
      </c>
      <c r="N255" s="123">
        <v>2.1357912053522519</v>
      </c>
      <c r="O255" s="123">
        <v>2.0865640009579951</v>
      </c>
      <c r="P255" s="123">
        <v>2.4324506628373159</v>
      </c>
      <c r="Q255" s="123">
        <v>2.5809751640651823</v>
      </c>
      <c r="R255" s="123">
        <v>2.6615742718759341</v>
      </c>
      <c r="S255" s="123">
        <v>3.2052721109048501</v>
      </c>
      <c r="T255" s="123">
        <v>3.1189876082461718</v>
      </c>
      <c r="U255" s="123">
        <v>3.3051037110068702</v>
      </c>
      <c r="V255" s="123">
        <v>3.5262491754111163</v>
      </c>
      <c r="W255" s="123">
        <v>4.1625515204944685</v>
      </c>
      <c r="DA255" s="130" t="s">
        <v>3079</v>
      </c>
    </row>
    <row r="256" spans="1:105" ht="12" customHeight="1" x14ac:dyDescent="0.25">
      <c r="A256" s="97" t="s">
        <v>50</v>
      </c>
      <c r="B256" s="99">
        <v>2.5681141078247225</v>
      </c>
      <c r="C256" s="99">
        <v>2.6465196621604208</v>
      </c>
      <c r="D256" s="99">
        <v>2.3758123538145073</v>
      </c>
      <c r="E256" s="99">
        <v>2.311169852108073</v>
      </c>
      <c r="F256" s="99">
        <v>2.4875477268410529</v>
      </c>
      <c r="G256" s="99">
        <v>2.6246029347055568</v>
      </c>
      <c r="H256" s="99">
        <v>2.4034359641022651</v>
      </c>
      <c r="I256" s="99">
        <v>2.4430310671834254</v>
      </c>
      <c r="J256" s="99">
        <v>2.3274759689600977</v>
      </c>
      <c r="K256" s="99">
        <v>2.1723777675419611</v>
      </c>
      <c r="L256" s="99">
        <v>1.9029586935059453</v>
      </c>
      <c r="M256" s="99">
        <v>2.059780167305969</v>
      </c>
      <c r="N256" s="99">
        <v>2.112708454347108</v>
      </c>
      <c r="O256" s="99">
        <v>2.125917520049958</v>
      </c>
      <c r="P256" s="99">
        <v>2.3614130416463746</v>
      </c>
      <c r="Q256" s="99">
        <v>2.5640628479728353</v>
      </c>
      <c r="R256" s="99">
        <v>2.9234384552866763</v>
      </c>
      <c r="S256" s="99">
        <v>3.2906323423119952</v>
      </c>
      <c r="T256" s="99">
        <v>1.9083020011790459</v>
      </c>
      <c r="U256" s="99">
        <v>3.9138499864125138</v>
      </c>
      <c r="V256" s="99">
        <v>2.4562604067298208</v>
      </c>
      <c r="W256" s="99">
        <v>4.9833275645935915</v>
      </c>
      <c r="DA256" s="63" t="s">
        <v>3080</v>
      </c>
    </row>
    <row r="257" spans="1:105" ht="12" customHeight="1" x14ac:dyDescent="0.25">
      <c r="A257" s="109" t="s">
        <v>120</v>
      </c>
      <c r="B257" s="110">
        <v>2.2112512680362144</v>
      </c>
      <c r="C257" s="110">
        <v>2.4809792513850151</v>
      </c>
      <c r="D257" s="110">
        <v>2.2371923681174599</v>
      </c>
      <c r="E257" s="110">
        <v>2.4900307746221584</v>
      </c>
      <c r="F257" s="110">
        <v>2.6297476096294181</v>
      </c>
      <c r="G257" s="110">
        <v>2.5659240238286194</v>
      </c>
      <c r="H257" s="110">
        <v>2.3019421211265434</v>
      </c>
      <c r="I257" s="110">
        <v>2.6018820244636687</v>
      </c>
      <c r="J257" s="110">
        <v>2.1909861654565344</v>
      </c>
      <c r="K257" s="110">
        <v>2.037132269897485</v>
      </c>
      <c r="L257" s="110">
        <v>1.8252857389912189</v>
      </c>
      <c r="M257" s="110">
        <v>2.0608888113907167</v>
      </c>
      <c r="N257" s="110">
        <v>2.1372463941217839</v>
      </c>
      <c r="O257" s="110">
        <v>2.084563057788742</v>
      </c>
      <c r="P257" s="110">
        <v>2.4355632189866085</v>
      </c>
      <c r="Q257" s="110">
        <v>2.5816452795157798</v>
      </c>
      <c r="R257" s="110">
        <v>2.6519059269460672</v>
      </c>
      <c r="S257" s="110">
        <v>3.2023797339523981</v>
      </c>
      <c r="T257" s="110">
        <v>3.1535047567432488</v>
      </c>
      <c r="U257" s="110">
        <v>3.2870801285564877</v>
      </c>
      <c r="V257" s="110">
        <v>3.556501714106286</v>
      </c>
      <c r="W257" s="110">
        <v>4.1373112668745549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0.49509943080645485</v>
      </c>
      <c r="C259" s="118">
        <f t="shared" si="103"/>
        <v>0.50642025295052784</v>
      </c>
      <c r="D259" s="118">
        <f t="shared" si="103"/>
        <v>0.52736496986874881</v>
      </c>
      <c r="E259" s="118">
        <f t="shared" si="103"/>
        <v>0.53968767591747802</v>
      </c>
      <c r="F259" s="118">
        <f t="shared" si="103"/>
        <v>0.55005363564913612</v>
      </c>
      <c r="G259" s="118">
        <f t="shared" si="103"/>
        <v>0.55449172828593218</v>
      </c>
      <c r="H259" s="118">
        <f t="shared" si="103"/>
        <v>0.55041628190525893</v>
      </c>
      <c r="I259" s="118">
        <f t="shared" si="103"/>
        <v>0.54408420581217631</v>
      </c>
      <c r="J259" s="118">
        <f t="shared" si="103"/>
        <v>0.49993836547553244</v>
      </c>
      <c r="K259" s="118">
        <f t="shared" si="103"/>
        <v>0.47103638260420272</v>
      </c>
      <c r="L259" s="118">
        <f t="shared" si="103"/>
        <v>0.42695615645195606</v>
      </c>
      <c r="M259" s="118">
        <f t="shared" si="103"/>
        <v>0.36430943775266861</v>
      </c>
      <c r="N259" s="118">
        <f t="shared" si="103"/>
        <v>0.27040412038562733</v>
      </c>
      <c r="O259" s="118">
        <f t="shared" si="103"/>
        <v>0.20554171749768929</v>
      </c>
      <c r="P259" s="118">
        <f t="shared" si="103"/>
        <v>0.18458364331286711</v>
      </c>
      <c r="Q259" s="118">
        <f t="shared" si="103"/>
        <v>0.17197348907264007</v>
      </c>
      <c r="R259" s="118">
        <f t="shared" ref="R259:V259" si="104">R260+R262+R264+R273</f>
        <v>0.17991811705175664</v>
      </c>
      <c r="S259" s="118">
        <f t="shared" si="104"/>
        <v>0.20349564682068888</v>
      </c>
      <c r="T259" s="118">
        <f t="shared" si="104"/>
        <v>0.24921474479246059</v>
      </c>
      <c r="U259" s="118">
        <f t="shared" si="104"/>
        <v>0.22674925998763792</v>
      </c>
      <c r="V259" s="118">
        <f t="shared" si="104"/>
        <v>0.30775301241488895</v>
      </c>
      <c r="W259" s="118">
        <f t="shared" ref="W259" si="105">W260+W262+W264+W273</f>
        <v>0.39467548937912988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0.43940856755636354</v>
      </c>
      <c r="C264" s="123">
        <v>0.44861987091999356</v>
      </c>
      <c r="D264" s="123">
        <v>0.47484703483327084</v>
      </c>
      <c r="E264" s="123">
        <v>0.49073683661742279</v>
      </c>
      <c r="F264" s="123">
        <v>0.4968409661367208</v>
      </c>
      <c r="G264" s="123">
        <v>0.49519567153703092</v>
      </c>
      <c r="H264" s="123">
        <v>0.4911701100784896</v>
      </c>
      <c r="I264" s="123">
        <v>0.48133607490032382</v>
      </c>
      <c r="J264" s="123">
        <v>0.43821959948834077</v>
      </c>
      <c r="K264" s="123">
        <v>0.41261960866224556</v>
      </c>
      <c r="L264" s="123">
        <v>0.3744139581373544</v>
      </c>
      <c r="M264" s="123">
        <v>0.30943452468397847</v>
      </c>
      <c r="N264" s="123">
        <v>0.22238552869739558</v>
      </c>
      <c r="O264" s="123">
        <v>0.16615809299212075</v>
      </c>
      <c r="P264" s="123">
        <v>0.14664723431194326</v>
      </c>
      <c r="Q264" s="123">
        <v>0.13458499785217815</v>
      </c>
      <c r="R264" s="123">
        <v>0.14010076444857086</v>
      </c>
      <c r="S264" s="123">
        <v>0.16225232479558624</v>
      </c>
      <c r="T264" s="123">
        <v>0.22898792100312315</v>
      </c>
      <c r="U264" s="123">
        <v>0.1839502513337048</v>
      </c>
      <c r="V264" s="123">
        <v>0.2822202907551975</v>
      </c>
      <c r="W264" s="123">
        <v>0.33870553691118332</v>
      </c>
      <c r="DA264" s="130" t="s">
        <v>3238</v>
      </c>
    </row>
    <row r="265" spans="1:105" ht="12" customHeight="1" x14ac:dyDescent="0.25">
      <c r="A265" s="97" t="s">
        <v>124</v>
      </c>
      <c r="B265" s="99">
        <v>3.531286879409079</v>
      </c>
      <c r="C265" s="99">
        <v>3.4488453043513636</v>
      </c>
      <c r="D265" s="99">
        <v>3.4100386764068218</v>
      </c>
      <c r="E265" s="99">
        <v>3.3144781231445704</v>
      </c>
      <c r="F265" s="99">
        <v>3.2622277317955688</v>
      </c>
      <c r="G265" s="99">
        <v>3.2692881663414597</v>
      </c>
      <c r="H265" s="99">
        <v>3.2670856149357519</v>
      </c>
      <c r="I265" s="99">
        <v>3.2944269313000811</v>
      </c>
      <c r="J265" s="99">
        <v>3.1728001458248838</v>
      </c>
      <c r="K265" s="99">
        <v>3.1710528478619975</v>
      </c>
      <c r="L265" s="99">
        <v>3.0703969990529645</v>
      </c>
      <c r="M265" s="99">
        <v>3.0459992368243296</v>
      </c>
      <c r="N265" s="99">
        <v>2.9759764438309282</v>
      </c>
      <c r="O265" s="99">
        <v>2.9146231901684789</v>
      </c>
      <c r="P265" s="99">
        <v>3.1864137581137579</v>
      </c>
      <c r="Q265" s="99">
        <v>3.2356261412476743</v>
      </c>
      <c r="R265" s="99">
        <v>3.3551052571663118</v>
      </c>
      <c r="S265" s="99">
        <v>3.9732731066119147</v>
      </c>
      <c r="T265" s="99">
        <v>5.0149133860492388</v>
      </c>
      <c r="U265" s="99">
        <v>3.7712798709529451</v>
      </c>
      <c r="V265" s="99">
        <v>4.5978774909061313</v>
      </c>
      <c r="W265" s="99">
        <v>5.2457395154944031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1.3197670155092491</v>
      </c>
      <c r="U266" s="99">
        <v>1.0266395797152059</v>
      </c>
      <c r="V266" s="99">
        <v>1.3762583293346562</v>
      </c>
      <c r="W266" s="99">
        <v>1.6046167922330603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1.3197670155092491</v>
      </c>
      <c r="U267" s="102">
        <v>1.0266395797152059</v>
      </c>
      <c r="V267" s="102">
        <v>1.3762583293346562</v>
      </c>
      <c r="W267" s="102">
        <v>1.6046167922330603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5.569086325009133E-2</v>
      </c>
      <c r="C273" s="123">
        <v>5.7800382030534302E-2</v>
      </c>
      <c r="D273" s="123">
        <v>5.251793503547799E-2</v>
      </c>
      <c r="E273" s="123">
        <v>4.8950839300055213E-2</v>
      </c>
      <c r="F273" s="123">
        <v>5.3212669512415357E-2</v>
      </c>
      <c r="G273" s="123">
        <v>5.9296056748901288E-2</v>
      </c>
      <c r="H273" s="123">
        <v>5.9246171826769362E-2</v>
      </c>
      <c r="I273" s="123">
        <v>6.2748130911852454E-2</v>
      </c>
      <c r="J273" s="123">
        <v>6.1718765987191677E-2</v>
      </c>
      <c r="K273" s="123">
        <v>5.8416773941957156E-2</v>
      </c>
      <c r="L273" s="123">
        <v>5.2542198314601656E-2</v>
      </c>
      <c r="M273" s="123">
        <v>5.4874913068690134E-2</v>
      </c>
      <c r="N273" s="123">
        <v>4.8018591688231742E-2</v>
      </c>
      <c r="O273" s="123">
        <v>3.9383624505568531E-2</v>
      </c>
      <c r="P273" s="123">
        <v>3.7936409000923849E-2</v>
      </c>
      <c r="Q273" s="123">
        <v>3.7388491220461915E-2</v>
      </c>
      <c r="R273" s="123">
        <v>3.9817352603185766E-2</v>
      </c>
      <c r="S273" s="123">
        <v>4.1243322025102641E-2</v>
      </c>
      <c r="T273" s="123">
        <v>2.022682378933742E-2</v>
      </c>
      <c r="U273" s="123">
        <v>4.2799008653933136E-2</v>
      </c>
      <c r="V273" s="123">
        <v>2.5532721659691476E-2</v>
      </c>
      <c r="W273" s="123">
        <v>5.5969952467946532E-2</v>
      </c>
      <c r="DA273" s="130" t="s">
        <v>3247</v>
      </c>
    </row>
    <row r="274" spans="1:105" ht="12" customHeight="1" x14ac:dyDescent="0.25">
      <c r="A274" s="97" t="s">
        <v>50</v>
      </c>
      <c r="B274" s="99">
        <v>1.0004065758938656</v>
      </c>
      <c r="C274" s="99">
        <v>1.0306395228916965</v>
      </c>
      <c r="D274" s="99">
        <v>0.92394829348140928</v>
      </c>
      <c r="E274" s="99">
        <v>0.89767598608521793</v>
      </c>
      <c r="F274" s="99">
        <v>0.96372237769254387</v>
      </c>
      <c r="G274" s="99">
        <v>1.0134198675352739</v>
      </c>
      <c r="H274" s="99">
        <v>0.92463937710098909</v>
      </c>
      <c r="I274" s="99">
        <v>0.93843850859973221</v>
      </c>
      <c r="J274" s="99">
        <v>0.89378505151169951</v>
      </c>
      <c r="K274" s="99">
        <v>0.834043943692653</v>
      </c>
      <c r="L274" s="99">
        <v>0.73041686124287619</v>
      </c>
      <c r="M274" s="99">
        <v>0.79015711715029957</v>
      </c>
      <c r="N274" s="99">
        <v>0.80970753456911548</v>
      </c>
      <c r="O274" s="99">
        <v>0.81396045542551698</v>
      </c>
      <c r="P274" s="99">
        <v>0.90375605134367964</v>
      </c>
      <c r="Q274" s="99">
        <v>0.98099601612210829</v>
      </c>
      <c r="R274" s="99">
        <v>1.1182582440530773</v>
      </c>
      <c r="S274" s="99">
        <v>1.2584219850884275</v>
      </c>
      <c r="T274" s="99">
        <v>0.72968068961221821</v>
      </c>
      <c r="U274" s="99">
        <v>1.4883349991186559</v>
      </c>
      <c r="V274" s="99">
        <v>0.92858835229664782</v>
      </c>
      <c r="W274" s="99">
        <v>1.876030751651562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</v>
      </c>
      <c r="D279" s="117">
        <f t="shared" si="108"/>
        <v>0</v>
      </c>
      <c r="E279" s="117">
        <f t="shared" si="108"/>
        <v>0</v>
      </c>
      <c r="F279" s="117">
        <f t="shared" si="108"/>
        <v>0</v>
      </c>
      <c r="G279" s="117">
        <f t="shared" si="108"/>
        <v>2.1015565799669065</v>
      </c>
      <c r="H279" s="117">
        <f t="shared" si="108"/>
        <v>3.2669514866852793</v>
      </c>
      <c r="I279" s="117">
        <f t="shared" si="108"/>
        <v>3.871677171031942</v>
      </c>
      <c r="J279" s="117">
        <f t="shared" si="108"/>
        <v>1.3532594453870106</v>
      </c>
      <c r="K279" s="117">
        <f t="shared" si="108"/>
        <v>0.16159186932766573</v>
      </c>
      <c r="L279" s="117">
        <f t="shared" si="108"/>
        <v>0</v>
      </c>
      <c r="M279" s="117">
        <f t="shared" si="108"/>
        <v>2.7111089603476639</v>
      </c>
      <c r="N279" s="117">
        <f t="shared" si="108"/>
        <v>4.3997652688227538</v>
      </c>
      <c r="O279" s="117">
        <f t="shared" si="108"/>
        <v>3.6261414989615472</v>
      </c>
      <c r="P279" s="117">
        <f t="shared" si="108"/>
        <v>0.29230263663253681</v>
      </c>
      <c r="Q279" s="117">
        <f t="shared" si="108"/>
        <v>1.7074016898755073</v>
      </c>
      <c r="R279" s="117">
        <f t="shared" ref="R279:V279" si="109">R280+R282+R284+R293</f>
        <v>0.10048976712381433</v>
      </c>
      <c r="S279" s="117">
        <f t="shared" si="109"/>
        <v>0.43254256815116943</v>
      </c>
      <c r="T279" s="117">
        <f t="shared" si="109"/>
        <v>0.2982180732888815</v>
      </c>
      <c r="U279" s="117">
        <f t="shared" si="109"/>
        <v>2.3294629102865216</v>
      </c>
      <c r="V279" s="117">
        <f t="shared" si="109"/>
        <v>4.2873743592425599</v>
      </c>
      <c r="W279" s="117">
        <f t="shared" ref="W279" si="110">W280+W282+W284+W293</f>
        <v>1.0168759281307971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</v>
      </c>
      <c r="D280" s="122">
        <f t="shared" si="111"/>
        <v>0</v>
      </c>
      <c r="E280" s="122">
        <f t="shared" si="111"/>
        <v>0</v>
      </c>
      <c r="F280" s="122">
        <f t="shared" si="111"/>
        <v>0</v>
      </c>
      <c r="G280" s="122">
        <f t="shared" si="111"/>
        <v>1.8378343939030519</v>
      </c>
      <c r="H280" s="122">
        <f t="shared" si="111"/>
        <v>2.8117781826116897</v>
      </c>
      <c r="I280" s="122">
        <f t="shared" si="111"/>
        <v>3.2355141389707089</v>
      </c>
      <c r="J280" s="122">
        <f t="shared" si="111"/>
        <v>1.1565416280147627</v>
      </c>
      <c r="K280" s="122">
        <f t="shared" si="111"/>
        <v>0.14136653037059141</v>
      </c>
      <c r="L280" s="122">
        <f t="shared" si="111"/>
        <v>0</v>
      </c>
      <c r="M280" s="122">
        <f t="shared" si="111"/>
        <v>2.4282199768755799</v>
      </c>
      <c r="N280" s="122">
        <f t="shared" si="111"/>
        <v>3.9292418515430523</v>
      </c>
      <c r="O280" s="122">
        <f t="shared" si="111"/>
        <v>3.171280832633224</v>
      </c>
      <c r="P280" s="122">
        <f t="shared" si="111"/>
        <v>0.25201694455370438</v>
      </c>
      <c r="Q280" s="122">
        <f t="shared" si="111"/>
        <v>1.4435851699703179</v>
      </c>
      <c r="R280" s="122">
        <f t="shared" si="111"/>
        <v>8.4367288650184086E-2</v>
      </c>
      <c r="S280" s="122">
        <f t="shared" si="111"/>
        <v>0.32332320883537452</v>
      </c>
      <c r="T280" s="122">
        <f t="shared" si="111"/>
        <v>0.21193470882749701</v>
      </c>
      <c r="U280" s="122">
        <f t="shared" si="111"/>
        <v>1.6750065604455187</v>
      </c>
      <c r="V280" s="122">
        <f t="shared" si="111"/>
        <v>3.3644239603824153</v>
      </c>
      <c r="W280" s="122">
        <f t="shared" si="111"/>
        <v>0.69706706131148966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0</v>
      </c>
      <c r="D281" s="98">
        <v>0</v>
      </c>
      <c r="E281" s="98">
        <v>0</v>
      </c>
      <c r="F281" s="98">
        <v>0</v>
      </c>
      <c r="G281" s="98">
        <v>1.8378343939030519</v>
      </c>
      <c r="H281" s="98">
        <v>2.8117781826116897</v>
      </c>
      <c r="I281" s="98">
        <v>3.2355141389707089</v>
      </c>
      <c r="J281" s="98">
        <v>1.1565416280147627</v>
      </c>
      <c r="K281" s="98">
        <v>0.14136653037059141</v>
      </c>
      <c r="L281" s="98">
        <v>0</v>
      </c>
      <c r="M281" s="98">
        <v>2.4282199768755799</v>
      </c>
      <c r="N281" s="98">
        <v>3.9292418515430523</v>
      </c>
      <c r="O281" s="98">
        <v>3.171280832633224</v>
      </c>
      <c r="P281" s="98">
        <v>0.25201694455370438</v>
      </c>
      <c r="Q281" s="98">
        <v>1.4435851699703179</v>
      </c>
      <c r="R281" s="98">
        <v>8.4367288650184086E-2</v>
      </c>
      <c r="S281" s="98">
        <v>0.32332320883537452</v>
      </c>
      <c r="T281" s="98">
        <v>0.21193470882749701</v>
      </c>
      <c r="U281" s="98">
        <v>1.6750065604455187</v>
      </c>
      <c r="V281" s="98">
        <v>3.3644239603824153</v>
      </c>
      <c r="W281" s="98">
        <v>0.69706706131148966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0</v>
      </c>
      <c r="E282" s="122">
        <f t="shared" si="112"/>
        <v>0</v>
      </c>
      <c r="F282" s="122">
        <f t="shared" si="112"/>
        <v>0</v>
      </c>
      <c r="G282" s="122">
        <f t="shared" si="112"/>
        <v>3.5237706279468784E-3</v>
      </c>
      <c r="H282" s="122">
        <f t="shared" si="112"/>
        <v>8.0667934085874304E-3</v>
      </c>
      <c r="I282" s="122">
        <f t="shared" si="112"/>
        <v>1.4604424197449875E-2</v>
      </c>
      <c r="J282" s="122">
        <f t="shared" si="112"/>
        <v>4.1458430682700031E-3</v>
      </c>
      <c r="K282" s="122">
        <f t="shared" si="112"/>
        <v>6.2430903105505922E-4</v>
      </c>
      <c r="L282" s="122">
        <f t="shared" si="112"/>
        <v>0</v>
      </c>
      <c r="M282" s="122">
        <f t="shared" si="112"/>
        <v>6.9980621065626036E-3</v>
      </c>
      <c r="N282" s="122">
        <f t="shared" si="112"/>
        <v>2.4872850999396359E-2</v>
      </c>
      <c r="O282" s="122">
        <f t="shared" si="112"/>
        <v>1.9551601570685334E-2</v>
      </c>
      <c r="P282" s="122">
        <f t="shared" si="112"/>
        <v>1.2989085144695838E-3</v>
      </c>
      <c r="Q282" s="122">
        <f t="shared" si="112"/>
        <v>1.2273983579166637E-2</v>
      </c>
      <c r="R282" s="122">
        <f t="shared" si="112"/>
        <v>7.5018773946190775E-4</v>
      </c>
      <c r="S282" s="122">
        <f t="shared" si="112"/>
        <v>5.1242641052557138E-3</v>
      </c>
      <c r="T282" s="122">
        <f t="shared" si="112"/>
        <v>4.0578410285845327E-3</v>
      </c>
      <c r="U282" s="122">
        <f t="shared" si="112"/>
        <v>2.3086396928124742E-2</v>
      </c>
      <c r="V282" s="122">
        <f t="shared" si="112"/>
        <v>3.445286726418182E-2</v>
      </c>
      <c r="W282" s="122">
        <f t="shared" si="112"/>
        <v>4.8132870523403043E-3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0</v>
      </c>
      <c r="F283" s="98">
        <v>0</v>
      </c>
      <c r="G283" s="98">
        <v>3.5237706279468784E-3</v>
      </c>
      <c r="H283" s="98">
        <v>8.0667934085874304E-3</v>
      </c>
      <c r="I283" s="98">
        <v>1.4604424197449875E-2</v>
      </c>
      <c r="J283" s="98">
        <v>4.1458430682700031E-3</v>
      </c>
      <c r="K283" s="98">
        <v>6.2430903105505922E-4</v>
      </c>
      <c r="L283" s="98">
        <v>0</v>
      </c>
      <c r="M283" s="98">
        <v>6.9980621065626036E-3</v>
      </c>
      <c r="N283" s="98">
        <v>2.4872850999396359E-2</v>
      </c>
      <c r="O283" s="98">
        <v>1.9551601570685334E-2</v>
      </c>
      <c r="P283" s="98">
        <v>1.2989085144695838E-3</v>
      </c>
      <c r="Q283" s="98">
        <v>1.2273983579166637E-2</v>
      </c>
      <c r="R283" s="98">
        <v>7.5018773946190775E-4</v>
      </c>
      <c r="S283" s="98">
        <v>5.1242641052557138E-3</v>
      </c>
      <c r="T283" s="98">
        <v>4.0578410285845327E-3</v>
      </c>
      <c r="U283" s="98">
        <v>2.3086396928124742E-2</v>
      </c>
      <c r="V283" s="98">
        <v>3.445286726418182E-2</v>
      </c>
      <c r="W283" s="98">
        <v>4.8132870523403043E-3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0</v>
      </c>
      <c r="D284" s="122">
        <v>0</v>
      </c>
      <c r="E284" s="122">
        <v>0</v>
      </c>
      <c r="F284" s="122">
        <v>0</v>
      </c>
      <c r="G284" s="122">
        <v>0.20374369920156399</v>
      </c>
      <c r="H284" s="122">
        <v>0.35887386258430054</v>
      </c>
      <c r="I284" s="122">
        <v>0.49526098135201563</v>
      </c>
      <c r="J284" s="122">
        <v>0.15546989852590631</v>
      </c>
      <c r="K284" s="122">
        <v>1.5363397171256231E-2</v>
      </c>
      <c r="L284" s="122">
        <v>0</v>
      </c>
      <c r="M284" s="122">
        <v>0.21486855240675209</v>
      </c>
      <c r="N284" s="122">
        <v>0.3521942635141449</v>
      </c>
      <c r="O284" s="122">
        <v>0.35813772492790358</v>
      </c>
      <c r="P284" s="122">
        <v>3.1256875779727786E-2</v>
      </c>
      <c r="Q284" s="122">
        <v>0.20359702220120771</v>
      </c>
      <c r="R284" s="122">
        <v>1.2417910844476991E-2</v>
      </c>
      <c r="S284" s="122">
        <v>8.0588301860170575E-2</v>
      </c>
      <c r="T284" s="122">
        <v>6.5954980434311375E-2</v>
      </c>
      <c r="U284" s="122">
        <v>0.52861027861499732</v>
      </c>
      <c r="V284" s="122">
        <v>0.71971308052409277</v>
      </c>
      <c r="W284" s="122">
        <v>0.25729783656034477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2.6735034848334477E-2</v>
      </c>
      <c r="H285" s="98">
        <v>4.9274941983352312E-2</v>
      </c>
      <c r="I285" s="98">
        <v>5.836196089027447E-2</v>
      </c>
      <c r="J285" s="98">
        <v>1.3015580331138442E-2</v>
      </c>
      <c r="K285" s="98">
        <v>8.8096991319026061E-4</v>
      </c>
      <c r="L285" s="98">
        <v>0</v>
      </c>
      <c r="M285" s="98">
        <v>1.0989010238628945E-2</v>
      </c>
      <c r="N285" s="98">
        <v>1.4794529400860672E-2</v>
      </c>
      <c r="O285" s="98">
        <v>1.6405174154059454E-2</v>
      </c>
      <c r="P285" s="98">
        <v>2.5632281922092186E-4</v>
      </c>
      <c r="Q285" s="98">
        <v>7.2345722987527516E-3</v>
      </c>
      <c r="R285" s="98">
        <v>6.0510661946356562E-4</v>
      </c>
      <c r="S285" s="98">
        <v>2.500145994313517E-3</v>
      </c>
      <c r="T285" s="98">
        <v>5.9159049328971532E-3</v>
      </c>
      <c r="U285" s="98">
        <v>1.8005359089325563E-2</v>
      </c>
      <c r="V285" s="98">
        <v>6.0842519912389773E-2</v>
      </c>
      <c r="W285" s="98">
        <v>1.4444181586848728E-2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1.1717079340443695E-4</v>
      </c>
      <c r="U286" s="98">
        <v>0</v>
      </c>
      <c r="V286" s="98">
        <v>1.2483166185897523E-4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4.1088503609124838E-5</v>
      </c>
      <c r="U287" s="101">
        <v>0</v>
      </c>
      <c r="V287" s="101">
        <v>4.063259717548506E-5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7.6082289795312104E-5</v>
      </c>
      <c r="U288" s="104">
        <v>0</v>
      </c>
      <c r="V288" s="104">
        <v>8.4199064683490184E-5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0</v>
      </c>
      <c r="D289" s="101">
        <v>0</v>
      </c>
      <c r="E289" s="101">
        <v>0</v>
      </c>
      <c r="F289" s="101">
        <v>0</v>
      </c>
      <c r="G289" s="101">
        <v>0.17700866435322951</v>
      </c>
      <c r="H289" s="101">
        <v>0.30959892060094824</v>
      </c>
      <c r="I289" s="101">
        <v>0.43689902046174117</v>
      </c>
      <c r="J289" s="101">
        <v>0.14245431819476786</v>
      </c>
      <c r="K289" s="101">
        <v>1.448242725806597E-2</v>
      </c>
      <c r="L289" s="101">
        <v>0</v>
      </c>
      <c r="M289" s="101">
        <v>0.19755071695334786</v>
      </c>
      <c r="N289" s="101">
        <v>0.33536842283343632</v>
      </c>
      <c r="O289" s="101">
        <v>0.33863103282529078</v>
      </c>
      <c r="P289" s="101">
        <v>3.1000552960506866E-2</v>
      </c>
      <c r="Q289" s="101">
        <v>0.19490393205041798</v>
      </c>
      <c r="R289" s="101">
        <v>1.1312644157528643E-2</v>
      </c>
      <c r="S289" s="101">
        <v>5.3425917997501897E-2</v>
      </c>
      <c r="T289" s="101">
        <v>2.5305132165923672E-2</v>
      </c>
      <c r="U289" s="101">
        <v>0.50836884118057846</v>
      </c>
      <c r="V289" s="101">
        <v>0.53981567259634322</v>
      </c>
      <c r="W289" s="101">
        <v>0.23492356031739428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6.3288252147752945E-3</v>
      </c>
      <c r="N290" s="104">
        <v>2.0313112798478958E-3</v>
      </c>
      <c r="O290" s="104">
        <v>3.1015179485533594E-3</v>
      </c>
      <c r="P290" s="104">
        <v>0</v>
      </c>
      <c r="Q290" s="104">
        <v>1.4585178520369912E-3</v>
      </c>
      <c r="R290" s="104">
        <v>5.0016006748478331E-4</v>
      </c>
      <c r="S290" s="104">
        <v>2.4662237868355162E-2</v>
      </c>
      <c r="T290" s="104">
        <v>3.4616772542086116E-2</v>
      </c>
      <c r="U290" s="104">
        <v>2.2360783450932737E-3</v>
      </c>
      <c r="V290" s="104">
        <v>0.11893005635350085</v>
      </c>
      <c r="W290" s="104">
        <v>7.930094656101741E-3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2.7573972097938975E-3</v>
      </c>
      <c r="N291" s="98">
        <v>9.1556892578654146E-4</v>
      </c>
      <c r="O291" s="98">
        <v>1.4944214761683182E-3</v>
      </c>
      <c r="P291" s="98">
        <v>0</v>
      </c>
      <c r="Q291" s="98">
        <v>6.275446986901634E-4</v>
      </c>
      <c r="R291" s="98">
        <v>2.1402167837617503E-4</v>
      </c>
      <c r="S291" s="98">
        <v>9.6513503509255416E-3</v>
      </c>
      <c r="T291" s="98">
        <v>1.4007125815500111E-2</v>
      </c>
      <c r="U291" s="98">
        <v>8.480685204320192E-4</v>
      </c>
      <c r="V291" s="98">
        <v>4.5090079265325364E-2</v>
      </c>
      <c r="W291" s="98">
        <v>2.9655062417881088E-3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3.5714280049813966E-3</v>
      </c>
      <c r="N292" s="98">
        <v>1.1157423540613543E-3</v>
      </c>
      <c r="O292" s="98">
        <v>1.6070964723850412E-3</v>
      </c>
      <c r="P292" s="98">
        <v>0</v>
      </c>
      <c r="Q292" s="98">
        <v>8.3097315334682768E-4</v>
      </c>
      <c r="R292" s="98">
        <v>2.8613838910860825E-4</v>
      </c>
      <c r="S292" s="98">
        <v>1.5010887517429619E-2</v>
      </c>
      <c r="T292" s="98">
        <v>2.0609646726586002E-2</v>
      </c>
      <c r="U292" s="98">
        <v>1.3880098246612544E-3</v>
      </c>
      <c r="V292" s="98">
        <v>7.3839977088175482E-2</v>
      </c>
      <c r="W292" s="98">
        <v>4.9645884143136318E-3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0</v>
      </c>
      <c r="D293" s="122">
        <v>0</v>
      </c>
      <c r="E293" s="122">
        <v>0</v>
      </c>
      <c r="F293" s="122">
        <v>0</v>
      </c>
      <c r="G293" s="122">
        <v>5.6454716234343866E-2</v>
      </c>
      <c r="H293" s="122">
        <v>8.8232648080701762E-2</v>
      </c>
      <c r="I293" s="122">
        <v>0.12629762651176732</v>
      </c>
      <c r="J293" s="122">
        <v>3.7102075778071598E-2</v>
      </c>
      <c r="K293" s="122">
        <v>4.2376327547630072E-3</v>
      </c>
      <c r="L293" s="122">
        <v>0</v>
      </c>
      <c r="M293" s="122">
        <v>6.1022368958769509E-2</v>
      </c>
      <c r="N293" s="122">
        <v>9.3456302766160682E-2</v>
      </c>
      <c r="O293" s="122">
        <v>7.7171339829734356E-2</v>
      </c>
      <c r="P293" s="122">
        <v>7.7299077846350612E-3</v>
      </c>
      <c r="Q293" s="122">
        <v>4.7945514124815097E-2</v>
      </c>
      <c r="R293" s="122">
        <v>2.9543798896913389E-3</v>
      </c>
      <c r="S293" s="122">
        <v>2.3506793350368614E-2</v>
      </c>
      <c r="T293" s="122">
        <v>1.6270542998488582E-2</v>
      </c>
      <c r="U293" s="122">
        <v>0.10275967429788076</v>
      </c>
      <c r="V293" s="122">
        <v>0.16878445107187037</v>
      </c>
      <c r="W293" s="122">
        <v>5.7697743206622458E-2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5.2251287621180127E-3</v>
      </c>
      <c r="H294" s="98">
        <v>9.016468363498422E-3</v>
      </c>
      <c r="I294" s="98">
        <v>1.1575357681568272E-2</v>
      </c>
      <c r="J294" s="98">
        <v>4.4502125420345113E-3</v>
      </c>
      <c r="K294" s="98">
        <v>3.2996668001995458E-4</v>
      </c>
      <c r="L294" s="98">
        <v>0</v>
      </c>
      <c r="M294" s="98">
        <v>3.4659041222583746E-3</v>
      </c>
      <c r="N294" s="98">
        <v>4.7058256853590207E-3</v>
      </c>
      <c r="O294" s="98">
        <v>3.7410035541107032E-3</v>
      </c>
      <c r="P294" s="98">
        <v>2.093381491335698E-4</v>
      </c>
      <c r="Q294" s="98">
        <v>2.1438946675086316E-3</v>
      </c>
      <c r="R294" s="98">
        <v>1.1089018368224647E-4</v>
      </c>
      <c r="S294" s="98">
        <v>4.1464338177166064E-4</v>
      </c>
      <c r="T294" s="98">
        <v>2.3951477957932348E-5</v>
      </c>
      <c r="U294" s="98">
        <v>6.3106976762147991E-3</v>
      </c>
      <c r="V294" s="98">
        <v>4.7713608608151966E-3</v>
      </c>
      <c r="W294" s="98">
        <v>4.699720564337778E-3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0</v>
      </c>
      <c r="D295" s="33">
        <v>0</v>
      </c>
      <c r="E295" s="33">
        <v>0</v>
      </c>
      <c r="F295" s="33">
        <v>0</v>
      </c>
      <c r="G295" s="33">
        <v>5.1229587472225856E-2</v>
      </c>
      <c r="H295" s="33">
        <v>7.9216179717203336E-2</v>
      </c>
      <c r="I295" s="33">
        <v>0.11472226883019905</v>
      </c>
      <c r="J295" s="33">
        <v>3.2651863236037089E-2</v>
      </c>
      <c r="K295" s="33">
        <v>3.9076660747430526E-3</v>
      </c>
      <c r="L295" s="33">
        <v>0</v>
      </c>
      <c r="M295" s="33">
        <v>5.7556464836511133E-2</v>
      </c>
      <c r="N295" s="33">
        <v>8.8750477080801665E-2</v>
      </c>
      <c r="O295" s="33">
        <v>7.3430336275623648E-2</v>
      </c>
      <c r="P295" s="33">
        <v>7.5205696355014912E-3</v>
      </c>
      <c r="Q295" s="33">
        <v>4.5801619457306465E-2</v>
      </c>
      <c r="R295" s="33">
        <v>2.8434897060090926E-3</v>
      </c>
      <c r="S295" s="33">
        <v>2.3092149968596952E-2</v>
      </c>
      <c r="T295" s="33">
        <v>1.6246591520530651E-2</v>
      </c>
      <c r="U295" s="33">
        <v>9.6448976621665961E-2</v>
      </c>
      <c r="V295" s="33">
        <v>0.16401309021105517</v>
      </c>
      <c r="W295" s="33">
        <v>5.2998022642284683E-2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</v>
      </c>
      <c r="D297" s="117">
        <f t="shared" si="113"/>
        <v>0</v>
      </c>
      <c r="E297" s="117">
        <f t="shared" si="113"/>
        <v>0</v>
      </c>
      <c r="F297" s="117">
        <f t="shared" si="113"/>
        <v>0</v>
      </c>
      <c r="G297" s="117">
        <f t="shared" si="113"/>
        <v>1.3683997230231277</v>
      </c>
      <c r="H297" s="117">
        <f t="shared" si="113"/>
        <v>2.1465681378459851</v>
      </c>
      <c r="I297" s="117">
        <f t="shared" si="113"/>
        <v>2.5720139928440888</v>
      </c>
      <c r="J297" s="117">
        <f t="shared" si="113"/>
        <v>0.90642962937614135</v>
      </c>
      <c r="K297" s="117">
        <f t="shared" si="113"/>
        <v>0.10988887351702935</v>
      </c>
      <c r="L297" s="117">
        <f t="shared" si="113"/>
        <v>0</v>
      </c>
      <c r="M297" s="117">
        <f t="shared" si="113"/>
        <v>1.8854039073798952</v>
      </c>
      <c r="N297" s="117">
        <f t="shared" si="113"/>
        <v>3.1430437414796759</v>
      </c>
      <c r="O297" s="117">
        <f t="shared" si="113"/>
        <v>2.6404976513397016</v>
      </c>
      <c r="P297" s="117">
        <f t="shared" si="113"/>
        <v>0.21753580082802745</v>
      </c>
      <c r="Q297" s="117">
        <f t="shared" si="113"/>
        <v>1.3162674144589646</v>
      </c>
      <c r="R297" s="117">
        <f t="shared" ref="R297:V297" si="114">R298+R300+R302+R311</f>
        <v>7.9712122487701473E-2</v>
      </c>
      <c r="S297" s="117">
        <f t="shared" si="114"/>
        <v>0.35945672342662544</v>
      </c>
      <c r="T297" s="117">
        <f t="shared" si="114"/>
        <v>0.2585478699676389</v>
      </c>
      <c r="U297" s="117">
        <f t="shared" si="114"/>
        <v>1.9824538115407413</v>
      </c>
      <c r="V297" s="117">
        <f t="shared" si="114"/>
        <v>3.7646565710804234</v>
      </c>
      <c r="W297" s="117">
        <f t="shared" ref="W297" si="115">W298+W300+W302+W311</f>
        <v>0.87112889598999699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</v>
      </c>
      <c r="D298" s="122">
        <f t="shared" si="116"/>
        <v>0</v>
      </c>
      <c r="E298" s="122">
        <f t="shared" si="116"/>
        <v>0</v>
      </c>
      <c r="F298" s="122">
        <f t="shared" si="116"/>
        <v>0</v>
      </c>
      <c r="G298" s="122">
        <f t="shared" si="116"/>
        <v>1.2019152149669641</v>
      </c>
      <c r="H298" s="122">
        <f t="shared" si="116"/>
        <v>1.8557515834787235</v>
      </c>
      <c r="I298" s="122">
        <f t="shared" si="116"/>
        <v>2.155323861165181</v>
      </c>
      <c r="J298" s="122">
        <f t="shared" si="116"/>
        <v>0.77784202980059902</v>
      </c>
      <c r="K298" s="122">
        <f t="shared" si="116"/>
        <v>9.6034105761175728E-2</v>
      </c>
      <c r="L298" s="122">
        <f t="shared" si="116"/>
        <v>0</v>
      </c>
      <c r="M298" s="122">
        <f t="shared" si="116"/>
        <v>1.6899957045830591</v>
      </c>
      <c r="N298" s="122">
        <f t="shared" si="116"/>
        <v>2.7835897732817778</v>
      </c>
      <c r="O298" s="122">
        <f t="shared" si="116"/>
        <v>2.2978766163157522</v>
      </c>
      <c r="P298" s="122">
        <f t="shared" si="116"/>
        <v>0.18748179252006381</v>
      </c>
      <c r="Q298" s="122">
        <f t="shared" si="116"/>
        <v>1.1035880503509057</v>
      </c>
      <c r="R298" s="122">
        <f t="shared" si="116"/>
        <v>6.6360355899957479E-2</v>
      </c>
      <c r="S298" s="122">
        <f t="shared" si="116"/>
        <v>0.26263108605548646</v>
      </c>
      <c r="T298" s="122">
        <f t="shared" si="116"/>
        <v>0.17766748396850326</v>
      </c>
      <c r="U298" s="122">
        <f t="shared" si="116"/>
        <v>1.442720944018846</v>
      </c>
      <c r="V298" s="122">
        <f t="shared" si="116"/>
        <v>2.9539229461034942</v>
      </c>
      <c r="W298" s="122">
        <f t="shared" si="116"/>
        <v>0.6178520683773886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0</v>
      </c>
      <c r="D299" s="98">
        <v>0</v>
      </c>
      <c r="E299" s="98">
        <v>0</v>
      </c>
      <c r="F299" s="98">
        <v>0</v>
      </c>
      <c r="G299" s="98">
        <v>1.2019152149669641</v>
      </c>
      <c r="H299" s="98">
        <v>1.8557515834787235</v>
      </c>
      <c r="I299" s="98">
        <v>2.155323861165181</v>
      </c>
      <c r="J299" s="98">
        <v>0.77784202980059902</v>
      </c>
      <c r="K299" s="98">
        <v>9.6034105761175728E-2</v>
      </c>
      <c r="L299" s="98">
        <v>0</v>
      </c>
      <c r="M299" s="98">
        <v>1.6899957045830591</v>
      </c>
      <c r="N299" s="98">
        <v>2.7835897732817778</v>
      </c>
      <c r="O299" s="98">
        <v>2.2978766163157522</v>
      </c>
      <c r="P299" s="98">
        <v>0.18748179252006381</v>
      </c>
      <c r="Q299" s="98">
        <v>1.1035880503509057</v>
      </c>
      <c r="R299" s="98">
        <v>6.6360355899957479E-2</v>
      </c>
      <c r="S299" s="98">
        <v>0.26263108605548646</v>
      </c>
      <c r="T299" s="98">
        <v>0.17766748396850326</v>
      </c>
      <c r="U299" s="98">
        <v>1.442720944018846</v>
      </c>
      <c r="V299" s="98">
        <v>2.9539229461034942</v>
      </c>
      <c r="W299" s="98">
        <v>0.6178520683773886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0</v>
      </c>
      <c r="E300" s="122">
        <f t="shared" si="117"/>
        <v>0</v>
      </c>
      <c r="F300" s="122">
        <f t="shared" si="117"/>
        <v>0</v>
      </c>
      <c r="G300" s="122">
        <f t="shared" si="117"/>
        <v>8.7408366799217058E-3</v>
      </c>
      <c r="H300" s="122">
        <f t="shared" si="117"/>
        <v>2.0592865209757252E-2</v>
      </c>
      <c r="I300" s="122">
        <f t="shared" si="117"/>
        <v>3.8348218036230432E-2</v>
      </c>
      <c r="J300" s="122">
        <f t="shared" si="117"/>
        <v>1.1194323884717364E-2</v>
      </c>
      <c r="K300" s="122">
        <f t="shared" si="117"/>
        <v>1.7332744385675409E-3</v>
      </c>
      <c r="L300" s="122">
        <f t="shared" si="117"/>
        <v>0</v>
      </c>
      <c r="M300" s="122">
        <f t="shared" si="117"/>
        <v>2.0628731087321779E-2</v>
      </c>
      <c r="N300" s="122">
        <f t="shared" si="117"/>
        <v>7.6126526235401476E-2</v>
      </c>
      <c r="O300" s="122">
        <f t="shared" si="117"/>
        <v>6.247498851732694E-2</v>
      </c>
      <c r="P300" s="122">
        <f t="shared" si="117"/>
        <v>4.3403507103807757E-3</v>
      </c>
      <c r="Q300" s="122">
        <f t="shared" si="117"/>
        <v>4.2555536910237522E-2</v>
      </c>
      <c r="R300" s="122">
        <f t="shared" si="117"/>
        <v>2.6601111150790862E-3</v>
      </c>
      <c r="S300" s="122">
        <f t="shared" si="117"/>
        <v>1.84916413560718E-2</v>
      </c>
      <c r="T300" s="122">
        <f t="shared" si="117"/>
        <v>1.4855938579537426E-2</v>
      </c>
      <c r="U300" s="122">
        <f t="shared" si="117"/>
        <v>8.5621674770078954E-2</v>
      </c>
      <c r="V300" s="122">
        <f t="shared" si="117"/>
        <v>0.12945287572892314</v>
      </c>
      <c r="W300" s="122">
        <f t="shared" si="117"/>
        <v>1.8314606317586503E-2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0</v>
      </c>
      <c r="F301" s="98">
        <v>0</v>
      </c>
      <c r="G301" s="98">
        <v>8.7408366799217058E-3</v>
      </c>
      <c r="H301" s="98">
        <v>2.0592865209757252E-2</v>
      </c>
      <c r="I301" s="98">
        <v>3.8348218036230432E-2</v>
      </c>
      <c r="J301" s="98">
        <v>1.1194323884717364E-2</v>
      </c>
      <c r="K301" s="98">
        <v>1.7332744385675409E-3</v>
      </c>
      <c r="L301" s="98">
        <v>0</v>
      </c>
      <c r="M301" s="98">
        <v>2.0628731087321779E-2</v>
      </c>
      <c r="N301" s="98">
        <v>7.6126526235401476E-2</v>
      </c>
      <c r="O301" s="98">
        <v>6.247498851732694E-2</v>
      </c>
      <c r="P301" s="98">
        <v>4.3403507103807757E-3</v>
      </c>
      <c r="Q301" s="98">
        <v>4.2555536910237522E-2</v>
      </c>
      <c r="R301" s="98">
        <v>2.6601111150790862E-3</v>
      </c>
      <c r="S301" s="98">
        <v>1.84916413560718E-2</v>
      </c>
      <c r="T301" s="98">
        <v>1.4855938579537426E-2</v>
      </c>
      <c r="U301" s="98">
        <v>8.5621674770078954E-2</v>
      </c>
      <c r="V301" s="98">
        <v>0.12945287572892314</v>
      </c>
      <c r="W301" s="98">
        <v>1.8314606317586503E-2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0</v>
      </c>
      <c r="D302" s="122">
        <v>0</v>
      </c>
      <c r="E302" s="122">
        <v>0</v>
      </c>
      <c r="F302" s="122">
        <v>0</v>
      </c>
      <c r="G302" s="122">
        <v>0.11588001719451749</v>
      </c>
      <c r="H302" s="122">
        <v>0.20481379166206515</v>
      </c>
      <c r="I302" s="122">
        <v>0.28430956935740265</v>
      </c>
      <c r="J302" s="122">
        <v>8.9890374612917726E-2</v>
      </c>
      <c r="K302" s="122">
        <v>8.9431474906865333E-3</v>
      </c>
      <c r="L302" s="122">
        <v>0</v>
      </c>
      <c r="M302" s="122">
        <v>0.12853375303547931</v>
      </c>
      <c r="N302" s="122">
        <v>0.21209498724985762</v>
      </c>
      <c r="O302" s="122">
        <v>0.22096138450496397</v>
      </c>
      <c r="P302" s="122">
        <v>1.9709978306639842E-2</v>
      </c>
      <c r="Q302" s="122">
        <v>0.13268852891587901</v>
      </c>
      <c r="R302" s="122">
        <v>8.3505554348465398E-3</v>
      </c>
      <c r="S302" s="122">
        <v>5.9305482394980374E-2</v>
      </c>
      <c r="T302" s="122">
        <v>5.2566380203648233E-2</v>
      </c>
      <c r="U302" s="122">
        <v>0.36919142879345418</v>
      </c>
      <c r="V302" s="122">
        <v>0.5386053099814575</v>
      </c>
      <c r="W302" s="122">
        <v>0.18648948902124046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1.3997854378549262E-2</v>
      </c>
      <c r="H303" s="98">
        <v>2.603444050980841E-2</v>
      </c>
      <c r="I303" s="98">
        <v>3.1145941873041632E-2</v>
      </c>
      <c r="J303" s="98">
        <v>7.027826671005189E-3</v>
      </c>
      <c r="K303" s="98">
        <v>4.8239261355450874E-4</v>
      </c>
      <c r="L303" s="98">
        <v>0</v>
      </c>
      <c r="M303" s="98">
        <v>6.3255269580117218E-3</v>
      </c>
      <c r="N303" s="98">
        <v>8.9850507179216228E-3</v>
      </c>
      <c r="O303" s="98">
        <v>1.0728546103136765E-2</v>
      </c>
      <c r="P303" s="98">
        <v>1.8219815865574339E-4</v>
      </c>
      <c r="Q303" s="98">
        <v>5.5158182184438902E-3</v>
      </c>
      <c r="R303" s="98">
        <v>4.8242437669518623E-4</v>
      </c>
      <c r="S303" s="98">
        <v>2.0771684213110536E-3</v>
      </c>
      <c r="T303" s="98">
        <v>5.094872883809865E-3</v>
      </c>
      <c r="U303" s="98">
        <v>1.5962601353546924E-2</v>
      </c>
      <c r="V303" s="98">
        <v>5.5057143022792604E-2</v>
      </c>
      <c r="W303" s="98">
        <v>1.3195496079442426E-2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1.1146837277821342E-4</v>
      </c>
      <c r="U304" s="98">
        <v>0</v>
      </c>
      <c r="V304" s="98">
        <v>1.2096800057404065E-4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3.5386082982901315E-5</v>
      </c>
      <c r="U305" s="101">
        <v>0</v>
      </c>
      <c r="V305" s="101">
        <v>3.6768935890550466E-5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7.6082289795312104E-5</v>
      </c>
      <c r="U306" s="104">
        <v>0</v>
      </c>
      <c r="V306" s="104">
        <v>8.4199064683490184E-5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0</v>
      </c>
      <c r="D307" s="101">
        <v>0</v>
      </c>
      <c r="E307" s="101">
        <v>0</v>
      </c>
      <c r="F307" s="101">
        <v>0</v>
      </c>
      <c r="G307" s="101">
        <v>0.10188216281596822</v>
      </c>
      <c r="H307" s="101">
        <v>0.17877935115225674</v>
      </c>
      <c r="I307" s="101">
        <v>0.253163627484361</v>
      </c>
      <c r="J307" s="101">
        <v>8.2862547941912543E-2</v>
      </c>
      <c r="K307" s="101">
        <v>8.4607548771320241E-3</v>
      </c>
      <c r="L307" s="101">
        <v>0</v>
      </c>
      <c r="M307" s="101">
        <v>0.11700367014179475</v>
      </c>
      <c r="N307" s="101">
        <v>0.20144424350549481</v>
      </c>
      <c r="O307" s="101">
        <v>0.2077090954824386</v>
      </c>
      <c r="P307" s="101">
        <v>1.9527780147984099E-2</v>
      </c>
      <c r="Q307" s="101">
        <v>0.12593625250946736</v>
      </c>
      <c r="R307" s="101">
        <v>7.4412138159411188E-3</v>
      </c>
      <c r="S307" s="101">
        <v>3.5757806623102767E-2</v>
      </c>
      <c r="T307" s="101">
        <v>1.721911295324885E-2</v>
      </c>
      <c r="U307" s="101">
        <v>0.35125484901141907</v>
      </c>
      <c r="V307" s="101">
        <v>0.37801235661786931</v>
      </c>
      <c r="W307" s="101">
        <v>0.16623102351728131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5.2045559356728313E-3</v>
      </c>
      <c r="N308" s="104">
        <v>1.665693026441175E-3</v>
      </c>
      <c r="O308" s="104">
        <v>2.5237429193886111E-3</v>
      </c>
      <c r="P308" s="104">
        <v>0</v>
      </c>
      <c r="Q308" s="104">
        <v>1.2364581879677726E-3</v>
      </c>
      <c r="R308" s="104">
        <v>4.2691724221023491E-4</v>
      </c>
      <c r="S308" s="104">
        <v>2.1470507350566551E-2</v>
      </c>
      <c r="T308" s="104">
        <v>3.0140925993811303E-2</v>
      </c>
      <c r="U308" s="104">
        <v>1.973978428488162E-3</v>
      </c>
      <c r="V308" s="104">
        <v>0.10541484234022157</v>
      </c>
      <c r="W308" s="104">
        <v>7.0629694245167357E-3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1.633127930691435E-3</v>
      </c>
      <c r="N309" s="98">
        <v>5.4995067237982077E-4</v>
      </c>
      <c r="O309" s="98">
        <v>9.1664644700356992E-4</v>
      </c>
      <c r="P309" s="98">
        <v>0</v>
      </c>
      <c r="Q309" s="98">
        <v>4.0548503462094492E-4</v>
      </c>
      <c r="R309" s="98">
        <v>1.4077885310162668E-4</v>
      </c>
      <c r="S309" s="98">
        <v>6.4596198331369316E-3</v>
      </c>
      <c r="T309" s="98">
        <v>9.5312792672252993E-3</v>
      </c>
      <c r="U309" s="98">
        <v>5.859686038269075E-4</v>
      </c>
      <c r="V309" s="98">
        <v>3.1574865252046086E-2</v>
      </c>
      <c r="W309" s="98">
        <v>2.0983810102031038E-3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3.5714280049813966E-3</v>
      </c>
      <c r="N310" s="98">
        <v>1.1157423540613543E-3</v>
      </c>
      <c r="O310" s="98">
        <v>1.6070964723850412E-3</v>
      </c>
      <c r="P310" s="98">
        <v>0</v>
      </c>
      <c r="Q310" s="98">
        <v>8.3097315334682768E-4</v>
      </c>
      <c r="R310" s="98">
        <v>2.8613838910860825E-4</v>
      </c>
      <c r="S310" s="98">
        <v>1.5010887517429619E-2</v>
      </c>
      <c r="T310" s="98">
        <v>2.0609646726586002E-2</v>
      </c>
      <c r="U310" s="98">
        <v>1.3880098246612544E-3</v>
      </c>
      <c r="V310" s="98">
        <v>7.3839977088175482E-2</v>
      </c>
      <c r="W310" s="98">
        <v>4.9645884143136318E-3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0</v>
      </c>
      <c r="D311" s="122">
        <v>0</v>
      </c>
      <c r="E311" s="122">
        <v>0</v>
      </c>
      <c r="F311" s="122">
        <v>0</v>
      </c>
      <c r="G311" s="122">
        <v>4.1863654181724337E-2</v>
      </c>
      <c r="H311" s="122">
        <v>6.5409897495439337E-2</v>
      </c>
      <c r="I311" s="122">
        <v>9.4032344285274974E-2</v>
      </c>
      <c r="J311" s="122">
        <v>2.7502901077907257E-2</v>
      </c>
      <c r="K311" s="122">
        <v>3.1783458265995505E-3</v>
      </c>
      <c r="L311" s="122">
        <v>0</v>
      </c>
      <c r="M311" s="122">
        <v>4.6245718674034847E-2</v>
      </c>
      <c r="N311" s="122">
        <v>7.1232454712639295E-2</v>
      </c>
      <c r="O311" s="122">
        <v>5.9184662001658464E-2</v>
      </c>
      <c r="P311" s="122">
        <v>6.0036792909430401E-3</v>
      </c>
      <c r="Q311" s="122">
        <v>3.7435298281942288E-2</v>
      </c>
      <c r="R311" s="122">
        <v>2.3411000378183548E-3</v>
      </c>
      <c r="S311" s="122">
        <v>1.9028513620086767E-2</v>
      </c>
      <c r="T311" s="122">
        <v>1.3458067215949998E-2</v>
      </c>
      <c r="U311" s="122">
        <v>8.4919763958362343E-2</v>
      </c>
      <c r="V311" s="122">
        <v>0.14267543926654863</v>
      </c>
      <c r="W311" s="122">
        <v>4.8472732273781481E-2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3.0901494094606632E-3</v>
      </c>
      <c r="H312" s="98">
        <v>5.3365126258303136E-3</v>
      </c>
      <c r="I312" s="98">
        <v>6.8562835269822637E-3</v>
      </c>
      <c r="J312" s="98">
        <v>2.6379048376925117E-3</v>
      </c>
      <c r="K312" s="98">
        <v>1.9573113247779527E-4</v>
      </c>
      <c r="L312" s="98">
        <v>0</v>
      </c>
      <c r="M312" s="98">
        <v>2.0580914320486583E-3</v>
      </c>
      <c r="N312" s="98">
        <v>2.7943702947677532E-3</v>
      </c>
      <c r="O312" s="98">
        <v>2.2214484562723433E-3</v>
      </c>
      <c r="P312" s="98">
        <v>1.243072618096521E-4</v>
      </c>
      <c r="Q312" s="98">
        <v>1.2730678895812207E-3</v>
      </c>
      <c r="R312" s="98">
        <v>6.6001300682561593E-5</v>
      </c>
      <c r="S312" s="98">
        <v>2.4773235440883596E-4</v>
      </c>
      <c r="T312" s="98">
        <v>1.4373277181602882E-5</v>
      </c>
      <c r="U312" s="98">
        <v>3.8043099567366691E-3</v>
      </c>
      <c r="V312" s="98">
        <v>2.8884946621396349E-3</v>
      </c>
      <c r="W312" s="98">
        <v>2.8562068804285565E-3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0</v>
      </c>
      <c r="D313" s="33">
        <v>0</v>
      </c>
      <c r="E313" s="33">
        <v>0</v>
      </c>
      <c r="F313" s="33">
        <v>0</v>
      </c>
      <c r="G313" s="33">
        <v>3.8773504772263677E-2</v>
      </c>
      <c r="H313" s="33">
        <v>6.0073384869609024E-2</v>
      </c>
      <c r="I313" s="33">
        <v>8.7176060758292706E-2</v>
      </c>
      <c r="J313" s="33">
        <v>2.4864996240214744E-2</v>
      </c>
      <c r="K313" s="33">
        <v>2.9826146941217551E-3</v>
      </c>
      <c r="L313" s="33">
        <v>0</v>
      </c>
      <c r="M313" s="33">
        <v>4.4187627241986188E-2</v>
      </c>
      <c r="N313" s="33">
        <v>6.8438084417871539E-2</v>
      </c>
      <c r="O313" s="33">
        <v>5.6963213545386124E-2</v>
      </c>
      <c r="P313" s="33">
        <v>5.8793720291333883E-3</v>
      </c>
      <c r="Q313" s="33">
        <v>3.6162230392361064E-2</v>
      </c>
      <c r="R313" s="33">
        <v>2.2750987371357931E-3</v>
      </c>
      <c r="S313" s="33">
        <v>1.8780781265677931E-2</v>
      </c>
      <c r="T313" s="33">
        <v>1.3443693938768396E-2</v>
      </c>
      <c r="U313" s="33">
        <v>8.1115454001625675E-2</v>
      </c>
      <c r="V313" s="33">
        <v>0.13978694460440899</v>
      </c>
      <c r="W313" s="33">
        <v>4.5616525393352925E-2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 t="str">
        <f t="shared" ref="C315:Q315" si="118">IF(C297=0,"",C297/C279)</f>
        <v/>
      </c>
      <c r="D315" s="154" t="str">
        <f t="shared" si="118"/>
        <v/>
      </c>
      <c r="E315" s="154" t="str">
        <f t="shared" si="118"/>
        <v/>
      </c>
      <c r="F315" s="154" t="str">
        <f t="shared" si="118"/>
        <v/>
      </c>
      <c r="G315" s="154">
        <f t="shared" si="118"/>
        <v>0.65113627492469228</v>
      </c>
      <c r="H315" s="154">
        <f t="shared" si="118"/>
        <v>0.65705540672841156</v>
      </c>
      <c r="I315" s="154">
        <f t="shared" si="118"/>
        <v>0.66431519964732855</v>
      </c>
      <c r="J315" s="154">
        <f t="shared" si="118"/>
        <v>0.66981215794648818</v>
      </c>
      <c r="K315" s="154">
        <f t="shared" si="118"/>
        <v>0.68003962064578682</v>
      </c>
      <c r="L315" s="154" t="str">
        <f t="shared" si="118"/>
        <v/>
      </c>
      <c r="M315" s="154">
        <f t="shared" si="118"/>
        <v>0.69543641917590693</v>
      </c>
      <c r="N315" s="154">
        <f t="shared" si="118"/>
        <v>0.71436623306967029</v>
      </c>
      <c r="O315" s="154">
        <f t="shared" si="118"/>
        <v>0.728183842824635</v>
      </c>
      <c r="P315" s="154">
        <f t="shared" si="118"/>
        <v>0.74421429561546792</v>
      </c>
      <c r="Q315" s="154">
        <f t="shared" si="118"/>
        <v>0.77091842081691875</v>
      </c>
      <c r="R315" s="154">
        <f t="shared" ref="R315:V315" si="119">IF(R297=0,"",R297/R279)</f>
        <v>0.79323621468330663</v>
      </c>
      <c r="S315" s="154">
        <f t="shared" si="119"/>
        <v>0.83103201833535789</v>
      </c>
      <c r="T315" s="154">
        <f t="shared" si="119"/>
        <v>0.8669758580231508</v>
      </c>
      <c r="U315" s="154">
        <f t="shared" si="119"/>
        <v>0.85103471825481924</v>
      </c>
      <c r="V315" s="154">
        <f t="shared" si="119"/>
        <v>0.87807974196718297</v>
      </c>
      <c r="W315" s="154">
        <f t="shared" ref="W315" si="120">IF(W297=0,"",W297/W279)</f>
        <v>0.85667176485462715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 t="str">
        <f t="shared" ref="C316:Q316" si="121">IF(C298=0,"",C298/C280)</f>
        <v/>
      </c>
      <c r="D316" s="155" t="str">
        <f t="shared" si="121"/>
        <v/>
      </c>
      <c r="E316" s="155" t="str">
        <f t="shared" si="121"/>
        <v/>
      </c>
      <c r="F316" s="155" t="str">
        <f t="shared" si="121"/>
        <v/>
      </c>
      <c r="G316" s="155">
        <f t="shared" si="121"/>
        <v>0.6539845042373098</v>
      </c>
      <c r="H316" s="155">
        <f t="shared" si="121"/>
        <v>0.65999216970772168</v>
      </c>
      <c r="I316" s="155">
        <f t="shared" si="121"/>
        <v>0.66614570933410877</v>
      </c>
      <c r="J316" s="155">
        <f t="shared" si="121"/>
        <v>0.67255861004829331</v>
      </c>
      <c r="K316" s="155">
        <f t="shared" si="121"/>
        <v>0.67932703384190707</v>
      </c>
      <c r="L316" s="155" t="str">
        <f t="shared" si="121"/>
        <v/>
      </c>
      <c r="M316" s="155">
        <f t="shared" si="121"/>
        <v>0.69598130345570963</v>
      </c>
      <c r="N316" s="155">
        <f t="shared" si="121"/>
        <v>0.70842922844991951</v>
      </c>
      <c r="O316" s="155">
        <f t="shared" si="121"/>
        <v>0.72458944432484895</v>
      </c>
      <c r="P316" s="155">
        <f t="shared" si="121"/>
        <v>0.74392534538530508</v>
      </c>
      <c r="Q316" s="155">
        <f t="shared" si="121"/>
        <v>0.76447727041529312</v>
      </c>
      <c r="R316" s="155">
        <f t="shared" ref="R316:V316" si="122">IF(R298=0,"",R298/R280)</f>
        <v>0.78656499410702208</v>
      </c>
      <c r="S316" s="155">
        <f t="shared" si="122"/>
        <v>0.81228652592400041</v>
      </c>
      <c r="T316" s="155">
        <f t="shared" si="122"/>
        <v>0.83831235077740218</v>
      </c>
      <c r="U316" s="155">
        <f t="shared" si="122"/>
        <v>0.86132256319946032</v>
      </c>
      <c r="V316" s="155">
        <f t="shared" si="122"/>
        <v>0.87798772713761619</v>
      </c>
      <c r="W316" s="155">
        <f t="shared" ref="W316" si="123">IF(W298=0,"",W298/W280)</f>
        <v>0.8863595809776712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 t="str">
        <f t="shared" ref="C317:Q317" si="124">IF(C299=0,"",C299/C281)</f>
        <v/>
      </c>
      <c r="D317" s="156" t="str">
        <f t="shared" si="124"/>
        <v/>
      </c>
      <c r="E317" s="156" t="str">
        <f t="shared" si="124"/>
        <v/>
      </c>
      <c r="F317" s="156" t="str">
        <f t="shared" si="124"/>
        <v/>
      </c>
      <c r="G317" s="156">
        <f t="shared" si="124"/>
        <v>0.6539845042373098</v>
      </c>
      <c r="H317" s="156">
        <f t="shared" si="124"/>
        <v>0.65999216970772168</v>
      </c>
      <c r="I317" s="156">
        <f t="shared" si="124"/>
        <v>0.66614570933410877</v>
      </c>
      <c r="J317" s="156">
        <f t="shared" si="124"/>
        <v>0.67255861004829331</v>
      </c>
      <c r="K317" s="156">
        <f t="shared" si="124"/>
        <v>0.67932703384190707</v>
      </c>
      <c r="L317" s="156" t="str">
        <f t="shared" si="124"/>
        <v/>
      </c>
      <c r="M317" s="156">
        <f t="shared" si="124"/>
        <v>0.69598130345570963</v>
      </c>
      <c r="N317" s="156">
        <f t="shared" si="124"/>
        <v>0.70842922844991951</v>
      </c>
      <c r="O317" s="156">
        <f t="shared" si="124"/>
        <v>0.72458944432484895</v>
      </c>
      <c r="P317" s="156">
        <f t="shared" si="124"/>
        <v>0.74392534538530508</v>
      </c>
      <c r="Q317" s="156">
        <f t="shared" si="124"/>
        <v>0.76447727041529312</v>
      </c>
      <c r="R317" s="156">
        <f t="shared" ref="R317:V317" si="125">IF(R299=0,"",R299/R281)</f>
        <v>0.78656499410702208</v>
      </c>
      <c r="S317" s="156">
        <f t="shared" si="125"/>
        <v>0.81228652592400041</v>
      </c>
      <c r="T317" s="156">
        <f t="shared" si="125"/>
        <v>0.83831235077740218</v>
      </c>
      <c r="U317" s="156">
        <f t="shared" si="125"/>
        <v>0.86132256319946032</v>
      </c>
      <c r="V317" s="156">
        <f t="shared" si="125"/>
        <v>0.87798772713761619</v>
      </c>
      <c r="W317" s="156">
        <f t="shared" ref="W317" si="126">IF(W299=0,"",W299/W281)</f>
        <v>0.8863595809776712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 t="str">
        <f t="shared" si="127"/>
        <v/>
      </c>
      <c r="F318" s="155" t="str">
        <f t="shared" si="127"/>
        <v/>
      </c>
      <c r="G318" s="155">
        <f t="shared" si="127"/>
        <v>2.4805350866479485</v>
      </c>
      <c r="H318" s="155">
        <f t="shared" si="127"/>
        <v>2.5527944211184717</v>
      </c>
      <c r="I318" s="155">
        <f t="shared" si="127"/>
        <v>2.6257945892126671</v>
      </c>
      <c r="J318" s="155">
        <f t="shared" si="127"/>
        <v>2.700132084205634</v>
      </c>
      <c r="K318" s="155">
        <f t="shared" si="127"/>
        <v>2.7763084503813298</v>
      </c>
      <c r="L318" s="155" t="str">
        <f t="shared" si="127"/>
        <v/>
      </c>
      <c r="M318" s="155">
        <f t="shared" si="127"/>
        <v>2.947777652327018</v>
      </c>
      <c r="N318" s="155">
        <f t="shared" si="127"/>
        <v>3.0606272773977135</v>
      </c>
      <c r="O318" s="155">
        <f t="shared" si="127"/>
        <v>3.1953898145612136</v>
      </c>
      <c r="P318" s="155">
        <f t="shared" si="127"/>
        <v>3.3415368842609992</v>
      </c>
      <c r="Q318" s="155">
        <f t="shared" si="127"/>
        <v>3.4671332771268792</v>
      </c>
      <c r="R318" s="155">
        <f t="shared" ref="R318:V318" si="128">IF(R300=0,"",R300/R282)</f>
        <v>3.5459272061512523</v>
      </c>
      <c r="S318" s="155">
        <f t="shared" si="128"/>
        <v>3.6086433049197844</v>
      </c>
      <c r="T318" s="155">
        <f t="shared" si="128"/>
        <v>3.6610449928639799</v>
      </c>
      <c r="U318" s="155">
        <f t="shared" si="128"/>
        <v>3.7087500070559436</v>
      </c>
      <c r="V318" s="155">
        <f t="shared" si="128"/>
        <v>3.7573904875982853</v>
      </c>
      <c r="W318" s="155">
        <f t="shared" ref="W318" si="129">IF(W300=0,"",W300/W282)</f>
        <v>3.8050101974868964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 t="str">
        <f t="shared" si="130"/>
        <v/>
      </c>
      <c r="F319" s="156" t="str">
        <f t="shared" si="130"/>
        <v/>
      </c>
      <c r="G319" s="156">
        <f t="shared" si="130"/>
        <v>2.4805350866479485</v>
      </c>
      <c r="H319" s="156">
        <f t="shared" si="130"/>
        <v>2.5527944211184717</v>
      </c>
      <c r="I319" s="156">
        <f t="shared" si="130"/>
        <v>2.6257945892126671</v>
      </c>
      <c r="J319" s="156">
        <f t="shared" si="130"/>
        <v>2.700132084205634</v>
      </c>
      <c r="K319" s="156">
        <f t="shared" si="130"/>
        <v>2.7763084503813298</v>
      </c>
      <c r="L319" s="156" t="str">
        <f t="shared" si="130"/>
        <v/>
      </c>
      <c r="M319" s="156">
        <f t="shared" si="130"/>
        <v>2.947777652327018</v>
      </c>
      <c r="N319" s="156">
        <f t="shared" si="130"/>
        <v>3.0606272773977135</v>
      </c>
      <c r="O319" s="156">
        <f t="shared" si="130"/>
        <v>3.1953898145612136</v>
      </c>
      <c r="P319" s="156">
        <f t="shared" si="130"/>
        <v>3.3415368842609992</v>
      </c>
      <c r="Q319" s="156">
        <f t="shared" si="130"/>
        <v>3.4671332771268792</v>
      </c>
      <c r="R319" s="156">
        <f t="shared" ref="R319:V319" si="131">IF(R301=0,"",R301/R283)</f>
        <v>3.5459272061512523</v>
      </c>
      <c r="S319" s="156">
        <f t="shared" si="131"/>
        <v>3.6086433049197844</v>
      </c>
      <c r="T319" s="156">
        <f t="shared" si="131"/>
        <v>3.6610449928639799</v>
      </c>
      <c r="U319" s="156">
        <f t="shared" si="131"/>
        <v>3.7087500070559436</v>
      </c>
      <c r="V319" s="156">
        <f t="shared" si="131"/>
        <v>3.7573904875982853</v>
      </c>
      <c r="W319" s="156">
        <f t="shared" ref="W319" si="132">IF(W301=0,"",W301/W283)</f>
        <v>3.8050101974868964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 t="str">
        <f t="shared" ref="C320:Q320" si="133">IF(C302=0,"",C302/C284)</f>
        <v/>
      </c>
      <c r="D320" s="155" t="str">
        <f t="shared" si="133"/>
        <v/>
      </c>
      <c r="E320" s="155" t="str">
        <f t="shared" si="133"/>
        <v/>
      </c>
      <c r="F320" s="155" t="str">
        <f t="shared" si="133"/>
        <v/>
      </c>
      <c r="G320" s="155">
        <f t="shared" si="133"/>
        <v>0.56875386894726587</v>
      </c>
      <c r="H320" s="155">
        <f t="shared" si="133"/>
        <v>0.57071247871654007</v>
      </c>
      <c r="I320" s="155">
        <f t="shared" si="133"/>
        <v>0.57406010176950428</v>
      </c>
      <c r="J320" s="155">
        <f t="shared" si="133"/>
        <v>0.57818507289974908</v>
      </c>
      <c r="K320" s="155">
        <f t="shared" si="133"/>
        <v>0.58210742005801264</v>
      </c>
      <c r="L320" s="155" t="str">
        <f t="shared" si="133"/>
        <v/>
      </c>
      <c r="M320" s="155">
        <f t="shared" si="133"/>
        <v>0.59819713771869876</v>
      </c>
      <c r="N320" s="155">
        <f t="shared" si="133"/>
        <v>0.60221022663345969</v>
      </c>
      <c r="O320" s="155">
        <f t="shared" si="133"/>
        <v>0.61697321763420909</v>
      </c>
      <c r="P320" s="155">
        <f t="shared" si="133"/>
        <v>0.63058056235495885</v>
      </c>
      <c r="Q320" s="155">
        <f t="shared" si="133"/>
        <v>0.65172136351163157</v>
      </c>
      <c r="R320" s="155">
        <f t="shared" ref="R320:V320" si="134">IF(R302=0,"",R302/R284)</f>
        <v>0.67246057242877899</v>
      </c>
      <c r="S320" s="155">
        <f t="shared" si="134"/>
        <v>0.735906837916523</v>
      </c>
      <c r="T320" s="155">
        <f t="shared" si="134"/>
        <v>0.79700395417450431</v>
      </c>
      <c r="U320" s="155">
        <f t="shared" si="134"/>
        <v>0.69841893684089207</v>
      </c>
      <c r="V320" s="155">
        <f t="shared" si="134"/>
        <v>0.7483611519040988</v>
      </c>
      <c r="W320" s="155">
        <f t="shared" ref="W320" si="135">IF(W302=0,"",W302/W284)</f>
        <v>0.7248000663911629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>
        <f t="shared" si="136"/>
        <v>0.52357718843300072</v>
      </c>
      <c r="H321" s="156">
        <f t="shared" si="136"/>
        <v>0.52835050558972196</v>
      </c>
      <c r="I321" s="156">
        <f t="shared" si="136"/>
        <v>0.53366852994536451</v>
      </c>
      <c r="J321" s="156">
        <f t="shared" si="136"/>
        <v>0.53995492265464595</v>
      </c>
      <c r="K321" s="156">
        <f t="shared" si="136"/>
        <v>0.54756990713521425</v>
      </c>
      <c r="L321" s="156" t="str">
        <f t="shared" si="136"/>
        <v/>
      </c>
      <c r="M321" s="156">
        <f t="shared" si="136"/>
        <v>0.57562299248534798</v>
      </c>
      <c r="N321" s="156">
        <f t="shared" si="136"/>
        <v>0.60732250918362551</v>
      </c>
      <c r="O321" s="156">
        <f t="shared" si="136"/>
        <v>0.65397331368664502</v>
      </c>
      <c r="P321" s="156">
        <f t="shared" si="136"/>
        <v>0.71081521032549499</v>
      </c>
      <c r="Q321" s="156">
        <f t="shared" si="136"/>
        <v>0.76242492170474585</v>
      </c>
      <c r="R321" s="156">
        <f t="shared" ref="R321:V321" si="137">IF(R303=0,"",R303/R285)</f>
        <v>0.79725516326835311</v>
      </c>
      <c r="S321" s="156">
        <f t="shared" si="137"/>
        <v>0.83081885059332172</v>
      </c>
      <c r="T321" s="156">
        <f t="shared" si="137"/>
        <v>0.86121615232156712</v>
      </c>
      <c r="U321" s="156">
        <f t="shared" si="137"/>
        <v>0.88654723709511118</v>
      </c>
      <c r="V321" s="156">
        <f t="shared" si="137"/>
        <v>0.90491227355593051</v>
      </c>
      <c r="W321" s="156">
        <f t="shared" ref="W321" si="138">IF(W303=0,"",W303/W285)</f>
        <v>0.91355096860986451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>
        <f t="shared" si="140"/>
        <v>0.95133240579381795</v>
      </c>
      <c r="U322" s="156" t="str">
        <f t="shared" si="140"/>
        <v/>
      </c>
      <c r="V322" s="156">
        <f t="shared" si="140"/>
        <v>0.9690490278876569</v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>
        <f t="shared" si="143"/>
        <v>0.86121615232156712</v>
      </c>
      <c r="U323" s="157" t="str">
        <f t="shared" si="143"/>
        <v/>
      </c>
      <c r="V323" s="157">
        <f t="shared" si="143"/>
        <v>0.90491227355593051</v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>
        <f t="shared" si="146"/>
        <v>1</v>
      </c>
      <c r="U324" s="158" t="str">
        <f t="shared" si="146"/>
        <v/>
      </c>
      <c r="V324" s="158">
        <f t="shared" si="146"/>
        <v>1</v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 t="str">
        <f t="shared" ref="C325:Q325" si="148">IF(C307=0,"",C307/C289)</f>
        <v/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>
        <f t="shared" si="148"/>
        <v>0.57557726447027102</v>
      </c>
      <c r="H325" s="157">
        <f t="shared" si="148"/>
        <v>0.57745469785629855</v>
      </c>
      <c r="I325" s="157">
        <f t="shared" si="148"/>
        <v>0.57945569943554109</v>
      </c>
      <c r="J325" s="157">
        <f t="shared" si="148"/>
        <v>0.5816780354009371</v>
      </c>
      <c r="K325" s="157">
        <f t="shared" si="148"/>
        <v>0.58420834618173667</v>
      </c>
      <c r="L325" s="157" t="str">
        <f t="shared" si="148"/>
        <v/>
      </c>
      <c r="M325" s="157">
        <f t="shared" si="148"/>
        <v>0.59227155409122345</v>
      </c>
      <c r="N325" s="157">
        <f t="shared" si="148"/>
        <v>0.6006655063215175</v>
      </c>
      <c r="O325" s="157">
        <f t="shared" si="148"/>
        <v>0.61337879682634266</v>
      </c>
      <c r="P325" s="157">
        <f t="shared" si="148"/>
        <v>0.62991715576368912</v>
      </c>
      <c r="Q325" s="157">
        <f t="shared" si="148"/>
        <v>0.64614526338488654</v>
      </c>
      <c r="R325" s="157">
        <f t="shared" ref="R325:V325" si="149">IF(R307=0,"",R307/R289)</f>
        <v>0.65777847445055004</v>
      </c>
      <c r="S325" s="157">
        <f t="shared" si="149"/>
        <v>0.66929699972164713</v>
      </c>
      <c r="T325" s="157">
        <f t="shared" si="149"/>
        <v>0.68045931711972663</v>
      </c>
      <c r="U325" s="157">
        <f t="shared" si="149"/>
        <v>0.69094488205788618</v>
      </c>
      <c r="V325" s="157">
        <f t="shared" si="149"/>
        <v>0.70026191496024748</v>
      </c>
      <c r="W325" s="157">
        <f t="shared" ref="W325" si="150">IF(W307=0,"",W307/W289)</f>
        <v>0.70759622105460307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>
        <f t="shared" si="151"/>
        <v>0.82235735054307701</v>
      </c>
      <c r="N326" s="158">
        <f t="shared" si="151"/>
        <v>0.82000875147303953</v>
      </c>
      <c r="O326" s="158">
        <f t="shared" si="151"/>
        <v>0.81371217618320091</v>
      </c>
      <c r="P326" s="158" t="str">
        <f t="shared" si="151"/>
        <v/>
      </c>
      <c r="Q326" s="158">
        <f t="shared" si="151"/>
        <v>0.84774977984733868</v>
      </c>
      <c r="R326" s="158">
        <f t="shared" ref="R326:V326" si="152">IF(R308=0,"",R308/R290)</f>
        <v>0.85356122962220149</v>
      </c>
      <c r="S326" s="158">
        <f t="shared" si="152"/>
        <v>0.87058228313157204</v>
      </c>
      <c r="T326" s="158">
        <f t="shared" si="152"/>
        <v>0.87070295063373682</v>
      </c>
      <c r="U326" s="158">
        <f t="shared" si="152"/>
        <v>0.88278589738134661</v>
      </c>
      <c r="V326" s="158">
        <f t="shared" si="152"/>
        <v>0.88635997974214831</v>
      </c>
      <c r="W326" s="158">
        <f t="shared" ref="W326" si="153">IF(W308=0,"",W308/W290)</f>
        <v>0.89065386112159406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>
        <f t="shared" si="154"/>
        <v>0.59227155409122345</v>
      </c>
      <c r="N327" s="156">
        <f t="shared" si="154"/>
        <v>0.6006655063215175</v>
      </c>
      <c r="O327" s="156">
        <f t="shared" si="154"/>
        <v>0.61337879682634266</v>
      </c>
      <c r="P327" s="156" t="str">
        <f t="shared" si="154"/>
        <v/>
      </c>
      <c r="Q327" s="156">
        <f t="shared" si="154"/>
        <v>0.64614526338488654</v>
      </c>
      <c r="R327" s="156">
        <f t="shared" ref="R327:V327" si="155">IF(R309=0,"",R309/R291)</f>
        <v>0.65777847445055004</v>
      </c>
      <c r="S327" s="156">
        <f t="shared" si="155"/>
        <v>0.66929699972164713</v>
      </c>
      <c r="T327" s="156">
        <f t="shared" si="155"/>
        <v>0.68045931711972663</v>
      </c>
      <c r="U327" s="156">
        <f t="shared" si="155"/>
        <v>0.69094488205788618</v>
      </c>
      <c r="V327" s="156">
        <f t="shared" si="155"/>
        <v>0.70026191496024748</v>
      </c>
      <c r="W327" s="156">
        <f t="shared" ref="W327" si="156">IF(W309=0,"",W309/W291)</f>
        <v>0.70759622105460307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 t="str">
        <f t="shared" si="157"/>
        <v/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 t="str">
        <f t="shared" ref="C329:Q329" si="160">IF(C311=0,"",C311/C293)</f>
        <v/>
      </c>
      <c r="D329" s="155" t="str">
        <f t="shared" si="160"/>
        <v/>
      </c>
      <c r="E329" s="155" t="str">
        <f t="shared" si="160"/>
        <v/>
      </c>
      <c r="F329" s="155" t="str">
        <f t="shared" si="160"/>
        <v/>
      </c>
      <c r="G329" s="155">
        <f t="shared" si="160"/>
        <v>0.7415439661045865</v>
      </c>
      <c r="H329" s="155">
        <f t="shared" si="160"/>
        <v>0.74133440306146481</v>
      </c>
      <c r="I329" s="155">
        <f t="shared" si="160"/>
        <v>0.74452978161481009</v>
      </c>
      <c r="J329" s="155">
        <f t="shared" si="160"/>
        <v>0.74127661326599592</v>
      </c>
      <c r="K329" s="155">
        <f t="shared" si="160"/>
        <v>0.75002861515716734</v>
      </c>
      <c r="L329" s="155" t="str">
        <f t="shared" si="160"/>
        <v/>
      </c>
      <c r="M329" s="155">
        <f t="shared" si="160"/>
        <v>0.75784862933265207</v>
      </c>
      <c r="N329" s="155">
        <f t="shared" si="160"/>
        <v>0.76220064997512016</v>
      </c>
      <c r="O329" s="155">
        <f t="shared" si="160"/>
        <v>0.76692541728884733</v>
      </c>
      <c r="P329" s="155">
        <f t="shared" si="160"/>
        <v>0.77668187748328765</v>
      </c>
      <c r="Q329" s="155">
        <f t="shared" si="160"/>
        <v>0.78078833787219626</v>
      </c>
      <c r="R329" s="155">
        <f t="shared" ref="R329:V329" si="161">IF(R311=0,"",R311/R293)</f>
        <v>0.79241672541405739</v>
      </c>
      <c r="S329" s="155">
        <f t="shared" si="161"/>
        <v>0.80948997749148022</v>
      </c>
      <c r="T329" s="155">
        <f t="shared" si="161"/>
        <v>0.8271430902582757</v>
      </c>
      <c r="U329" s="155">
        <f t="shared" si="161"/>
        <v>0.8263919143242523</v>
      </c>
      <c r="V329" s="155">
        <f t="shared" si="161"/>
        <v>0.84531151039378494</v>
      </c>
      <c r="W329" s="155">
        <f t="shared" ref="W329" si="162">IF(W311=0,"",W311/W293)</f>
        <v>0.84011487416751951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>
        <f t="shared" si="163"/>
        <v>0.59140158073503002</v>
      </c>
      <c r="H330" s="156">
        <f t="shared" si="163"/>
        <v>0.59186284592693095</v>
      </c>
      <c r="I330" s="156">
        <f t="shared" si="163"/>
        <v>0.5923172065688902</v>
      </c>
      <c r="J330" s="156">
        <f t="shared" si="163"/>
        <v>0.59275929245539727</v>
      </c>
      <c r="K330" s="156">
        <f t="shared" si="163"/>
        <v>0.59318453749923639</v>
      </c>
      <c r="L330" s="156" t="str">
        <f t="shared" si="163"/>
        <v/>
      </c>
      <c r="M330" s="156">
        <f t="shared" si="163"/>
        <v>0.59381083822584535</v>
      </c>
      <c r="N330" s="156">
        <f t="shared" si="163"/>
        <v>0.59381083822584535</v>
      </c>
      <c r="O330" s="156">
        <f t="shared" si="163"/>
        <v>0.59381083822584535</v>
      </c>
      <c r="P330" s="156">
        <f t="shared" si="163"/>
        <v>0.59381083822584535</v>
      </c>
      <c r="Q330" s="156">
        <f t="shared" si="163"/>
        <v>0.59381083822584535</v>
      </c>
      <c r="R330" s="156">
        <f t="shared" ref="R330:V330" si="164">IF(R312=0,"",R312/R294)</f>
        <v>0.59519516057153399</v>
      </c>
      <c r="S330" s="156">
        <f t="shared" si="164"/>
        <v>0.5974588412585814</v>
      </c>
      <c r="T330" s="156">
        <f t="shared" si="164"/>
        <v>0.60009980206013469</v>
      </c>
      <c r="U330" s="156">
        <f t="shared" si="164"/>
        <v>0.6028350828903154</v>
      </c>
      <c r="V330" s="156">
        <f t="shared" si="164"/>
        <v>0.60538172366324228</v>
      </c>
      <c r="W330" s="156">
        <f t="shared" ref="W330" si="165">IF(W312=0,"",W312/W294)</f>
        <v>0.60773972437891421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 t="str">
        <f t="shared" ref="C331:Q331" si="166">IF(C313=0,"",C313/C295)</f>
        <v/>
      </c>
      <c r="D331" s="159" t="str">
        <f t="shared" si="166"/>
        <v/>
      </c>
      <c r="E331" s="159" t="str">
        <f t="shared" si="166"/>
        <v/>
      </c>
      <c r="F331" s="159" t="str">
        <f t="shared" si="166"/>
        <v/>
      </c>
      <c r="G331" s="159">
        <f t="shared" si="166"/>
        <v>0.75685764194928862</v>
      </c>
      <c r="H331" s="159">
        <f t="shared" si="166"/>
        <v>0.75834741190583976</v>
      </c>
      <c r="I331" s="159">
        <f t="shared" si="166"/>
        <v>0.75988787222576981</v>
      </c>
      <c r="J331" s="159">
        <f t="shared" si="166"/>
        <v>0.76151844874726282</v>
      </c>
      <c r="K331" s="159">
        <f t="shared" si="166"/>
        <v>0.76327266380300318</v>
      </c>
      <c r="L331" s="159" t="str">
        <f t="shared" si="166"/>
        <v/>
      </c>
      <c r="M331" s="159">
        <f t="shared" si="166"/>
        <v>0.76772656846630405</v>
      </c>
      <c r="N331" s="159">
        <f t="shared" si="166"/>
        <v>0.77112920030348697</v>
      </c>
      <c r="O331" s="159">
        <f t="shared" si="166"/>
        <v>0.7757449636560626</v>
      </c>
      <c r="P331" s="159">
        <f t="shared" si="166"/>
        <v>0.78177216807877303</v>
      </c>
      <c r="Q331" s="159">
        <f t="shared" si="166"/>
        <v>0.7895404315576513</v>
      </c>
      <c r="R331" s="159">
        <f t="shared" ref="R331:V331" si="167">IF(R313=0,"",R313/R295)</f>
        <v>0.80010795619476671</v>
      </c>
      <c r="S331" s="159">
        <f t="shared" si="167"/>
        <v>0.81329721534018884</v>
      </c>
      <c r="T331" s="159">
        <f t="shared" si="167"/>
        <v>0.82747780799312509</v>
      </c>
      <c r="U331" s="159">
        <f t="shared" si="167"/>
        <v>0.84101933315282251</v>
      </c>
      <c r="V331" s="159">
        <f t="shared" si="167"/>
        <v>0.85229138981851071</v>
      </c>
      <c r="W331" s="159">
        <f t="shared" ref="W331" si="168">IF(W313=0,"",W313/W295)</f>
        <v>0.86072127070185445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0</v>
      </c>
      <c r="G333" s="117">
        <f t="shared" si="169"/>
        <v>8.4434623005677015E-2</v>
      </c>
      <c r="H333" s="117">
        <f t="shared" si="169"/>
        <v>0.15399837488616286</v>
      </c>
      <c r="I333" s="117">
        <f t="shared" si="169"/>
        <v>0.18476535976524908</v>
      </c>
      <c r="J333" s="117">
        <f t="shared" si="169"/>
        <v>4.6142368190483736E-2</v>
      </c>
      <c r="K333" s="117">
        <f t="shared" si="169"/>
        <v>3.1991380262535465E-3</v>
      </c>
      <c r="L333" s="117">
        <f t="shared" si="169"/>
        <v>0</v>
      </c>
      <c r="M333" s="117">
        <f t="shared" si="169"/>
        <v>3.8188016166528879E-2</v>
      </c>
      <c r="N333" s="117">
        <f t="shared" si="169"/>
        <v>5.1517418691915298E-2</v>
      </c>
      <c r="O333" s="117">
        <f t="shared" si="169"/>
        <v>5.3223598618825668E-2</v>
      </c>
      <c r="P333" s="117">
        <f t="shared" si="169"/>
        <v>1.2302161149954558E-3</v>
      </c>
      <c r="Q333" s="117">
        <f t="shared" si="169"/>
        <v>2.4776698026930537E-2</v>
      </c>
      <c r="R333" s="117">
        <f t="shared" ref="R333:V333" si="170">R334+R336+R338+R347</f>
        <v>1.8915710471242692E-3</v>
      </c>
      <c r="S333" s="117">
        <f t="shared" si="170"/>
        <v>7.7004969408296497E-3</v>
      </c>
      <c r="T333" s="117">
        <f t="shared" si="170"/>
        <v>1.5800883725931497E-2</v>
      </c>
      <c r="U333" s="117">
        <f t="shared" si="170"/>
        <v>6.4239880340023536E-2</v>
      </c>
      <c r="V333" s="117">
        <f t="shared" si="170"/>
        <v>0.17345074176141773</v>
      </c>
      <c r="W333" s="117">
        <f t="shared" ref="W333" si="171">W334+W336+W338+W347</f>
        <v>5.0575716091276819E-2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7.063050790279729E-2</v>
      </c>
      <c r="H338" s="122">
        <v>0.13017803039751258</v>
      </c>
      <c r="I338" s="122">
        <v>0.15418476030675815</v>
      </c>
      <c r="J338" s="122">
        <v>3.4385481621888987E-2</v>
      </c>
      <c r="K338" s="122">
        <v>2.3274086893358848E-3</v>
      </c>
      <c r="L338" s="122">
        <v>0</v>
      </c>
      <c r="M338" s="122">
        <v>2.9031545270334847E-2</v>
      </c>
      <c r="N338" s="122">
        <v>3.908523522387531E-2</v>
      </c>
      <c r="O338" s="122">
        <v>4.3340350566524383E-2</v>
      </c>
      <c r="P338" s="122">
        <v>6.771717714734323E-4</v>
      </c>
      <c r="Q338" s="122">
        <v>1.9112805306563774E-2</v>
      </c>
      <c r="R338" s="122">
        <v>1.5986135088475058E-3</v>
      </c>
      <c r="S338" s="122">
        <v>6.6050626981138472E-3</v>
      </c>
      <c r="T338" s="122">
        <v>1.5737607015697593E-2</v>
      </c>
      <c r="U338" s="122">
        <v>4.7567832421603805E-2</v>
      </c>
      <c r="V338" s="122">
        <v>0.1608454228269672</v>
      </c>
      <c r="W338" s="122">
        <v>3.8159661564193322E-2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7.063050790279729E-2</v>
      </c>
      <c r="H339" s="98">
        <v>0.13017803039751258</v>
      </c>
      <c r="I339" s="98">
        <v>0.15418476030675815</v>
      </c>
      <c r="J339" s="98">
        <v>3.4385481621888987E-2</v>
      </c>
      <c r="K339" s="98">
        <v>2.3274086893358848E-3</v>
      </c>
      <c r="L339" s="98">
        <v>0</v>
      </c>
      <c r="M339" s="98">
        <v>2.9031545270334847E-2</v>
      </c>
      <c r="N339" s="98">
        <v>3.908523522387531E-2</v>
      </c>
      <c r="O339" s="98">
        <v>4.3340350566524383E-2</v>
      </c>
      <c r="P339" s="98">
        <v>6.771717714734323E-4</v>
      </c>
      <c r="Q339" s="98">
        <v>1.9112805306563774E-2</v>
      </c>
      <c r="R339" s="98">
        <v>1.5986135088475058E-3</v>
      </c>
      <c r="S339" s="98">
        <v>6.6050626981138472E-3</v>
      </c>
      <c r="T339" s="98">
        <v>1.5629056497796952E-2</v>
      </c>
      <c r="U339" s="98">
        <v>4.7567832421603805E-2</v>
      </c>
      <c r="V339" s="98">
        <v>0.16073807675496113</v>
      </c>
      <c r="W339" s="98">
        <v>3.8159661564193322E-2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1.0855051790064154E-4</v>
      </c>
      <c r="U340" s="98">
        <v>0</v>
      </c>
      <c r="V340" s="98">
        <v>1.0734607200607647E-4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1.0855051790064154E-4</v>
      </c>
      <c r="U341" s="101">
        <v>0</v>
      </c>
      <c r="V341" s="101">
        <v>1.0734607200607647E-4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1.3804115102879726E-2</v>
      </c>
      <c r="H347" s="122">
        <v>2.382034448865027E-2</v>
      </c>
      <c r="I347" s="122">
        <v>3.0580599458490922E-2</v>
      </c>
      <c r="J347" s="122">
        <v>1.1756886568594751E-2</v>
      </c>
      <c r="K347" s="122">
        <v>8.7172933691766154E-4</v>
      </c>
      <c r="L347" s="122">
        <v>0</v>
      </c>
      <c r="M347" s="122">
        <v>9.1564708961940303E-3</v>
      </c>
      <c r="N347" s="122">
        <v>1.2432183468039986E-2</v>
      </c>
      <c r="O347" s="122">
        <v>9.883248052301289E-3</v>
      </c>
      <c r="P347" s="122">
        <v>5.5304434352202348E-4</v>
      </c>
      <c r="Q347" s="122">
        <v>5.6638927203667639E-3</v>
      </c>
      <c r="R347" s="122">
        <v>2.9295753827676349E-4</v>
      </c>
      <c r="S347" s="122">
        <v>1.0954342427158027E-3</v>
      </c>
      <c r="T347" s="122">
        <v>6.3276710233905103E-5</v>
      </c>
      <c r="U347" s="122">
        <v>1.6672047918419735E-2</v>
      </c>
      <c r="V347" s="122">
        <v>1.2605318934450533E-2</v>
      </c>
      <c r="W347" s="122">
        <v>1.2416054527083499E-2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1.3804115102879726E-2</v>
      </c>
      <c r="H348" s="98">
        <v>2.382034448865027E-2</v>
      </c>
      <c r="I348" s="98">
        <v>3.0580599458490922E-2</v>
      </c>
      <c r="J348" s="98">
        <v>1.1756886568594751E-2</v>
      </c>
      <c r="K348" s="98">
        <v>8.7172933691766154E-4</v>
      </c>
      <c r="L348" s="98">
        <v>0</v>
      </c>
      <c r="M348" s="98">
        <v>9.1564708961940303E-3</v>
      </c>
      <c r="N348" s="98">
        <v>1.2432183468039986E-2</v>
      </c>
      <c r="O348" s="98">
        <v>9.883248052301289E-3</v>
      </c>
      <c r="P348" s="98">
        <v>5.5304434352202348E-4</v>
      </c>
      <c r="Q348" s="98">
        <v>5.6638927203667639E-3</v>
      </c>
      <c r="R348" s="98">
        <v>2.9295753827676349E-4</v>
      </c>
      <c r="S348" s="98">
        <v>1.0954342427158027E-3</v>
      </c>
      <c r="T348" s="98">
        <v>6.3276710233905103E-5</v>
      </c>
      <c r="U348" s="98">
        <v>1.6672047918419735E-2</v>
      </c>
      <c r="V348" s="98">
        <v>1.2605318934450533E-2</v>
      </c>
      <c r="W348" s="98">
        <v>1.2416054527083499E-2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0</v>
      </c>
      <c r="D351" s="117">
        <f t="shared" si="174"/>
        <v>0</v>
      </c>
      <c r="E351" s="117">
        <f t="shared" si="174"/>
        <v>0</v>
      </c>
      <c r="F351" s="117">
        <f t="shared" si="174"/>
        <v>0</v>
      </c>
      <c r="G351" s="117">
        <f t="shared" si="174"/>
        <v>11252.80986418744</v>
      </c>
      <c r="H351" s="117">
        <f t="shared" si="174"/>
        <v>10064.806831827762</v>
      </c>
      <c r="I351" s="117">
        <f t="shared" si="174"/>
        <v>9305.1468276713131</v>
      </c>
      <c r="J351" s="117">
        <f t="shared" si="174"/>
        <v>9463.8649127185399</v>
      </c>
      <c r="K351" s="117">
        <f t="shared" si="174"/>
        <v>9078.8088902451782</v>
      </c>
      <c r="L351" s="117">
        <f t="shared" si="174"/>
        <v>0</v>
      </c>
      <c r="M351" s="117">
        <f t="shared" si="174"/>
        <v>10555.80756908046</v>
      </c>
      <c r="N351" s="117">
        <f t="shared" si="174"/>
        <v>11532.402541448868</v>
      </c>
      <c r="O351" s="117">
        <f t="shared" si="174"/>
        <v>11174.357613387067</v>
      </c>
      <c r="P351" s="117">
        <f t="shared" si="174"/>
        <v>10364.26726840367</v>
      </c>
      <c r="Q351" s="117">
        <f t="shared" si="174"/>
        <v>10299.316210193023</v>
      </c>
      <c r="R351" s="117">
        <f t="shared" ref="R351:V351" si="175">R352+R354+R356+R365</f>
        <v>9988.8546294868429</v>
      </c>
      <c r="S351" s="117">
        <f t="shared" si="175"/>
        <v>6375.7542048138157</v>
      </c>
      <c r="T351" s="117">
        <f t="shared" si="175"/>
        <v>6116.8892281299686</v>
      </c>
      <c r="U351" s="117">
        <f t="shared" si="175"/>
        <v>7958.7701664607057</v>
      </c>
      <c r="V351" s="117">
        <f t="shared" si="175"/>
        <v>9285.3191430150782</v>
      </c>
      <c r="W351" s="117">
        <f t="shared" ref="W351" si="176">W352+W354+W356+W365</f>
        <v>7689.380392822608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0</v>
      </c>
      <c r="D352" s="122">
        <f t="shared" si="177"/>
        <v>0</v>
      </c>
      <c r="E352" s="122">
        <f t="shared" si="177"/>
        <v>0</v>
      </c>
      <c r="F352" s="122">
        <f t="shared" si="177"/>
        <v>0</v>
      </c>
      <c r="G352" s="122">
        <f t="shared" si="177"/>
        <v>9840.7062620131182</v>
      </c>
      <c r="H352" s="122">
        <f t="shared" si="177"/>
        <v>8662.5113281520407</v>
      </c>
      <c r="I352" s="122">
        <f t="shared" si="177"/>
        <v>7776.1995115167074</v>
      </c>
      <c r="J352" s="122">
        <f t="shared" si="177"/>
        <v>8088.1413913479792</v>
      </c>
      <c r="K352" s="122">
        <f t="shared" si="177"/>
        <v>7942.4770444926471</v>
      </c>
      <c r="L352" s="122">
        <f t="shared" si="177"/>
        <v>0</v>
      </c>
      <c r="M352" s="122">
        <f t="shared" si="177"/>
        <v>9454.3683733053222</v>
      </c>
      <c r="N352" s="122">
        <f t="shared" si="177"/>
        <v>10299.094598477732</v>
      </c>
      <c r="O352" s="122">
        <f t="shared" si="177"/>
        <v>9772.6539701972433</v>
      </c>
      <c r="P352" s="122">
        <f t="shared" si="177"/>
        <v>8935.8447108523851</v>
      </c>
      <c r="Q352" s="122">
        <f t="shared" si="177"/>
        <v>8707.9333644993749</v>
      </c>
      <c r="R352" s="122">
        <f t="shared" si="177"/>
        <v>8386.252709415734</v>
      </c>
      <c r="S352" s="122">
        <f t="shared" si="177"/>
        <v>4765.8414686380302</v>
      </c>
      <c r="T352" s="122">
        <f t="shared" si="177"/>
        <v>4347.0911175728224</v>
      </c>
      <c r="U352" s="122">
        <f t="shared" si="177"/>
        <v>5722.7750581613927</v>
      </c>
      <c r="V352" s="122">
        <f t="shared" si="177"/>
        <v>7286.4526367313756</v>
      </c>
      <c r="W352" s="122">
        <f t="shared" si="177"/>
        <v>5271.0597679145803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0</v>
      </c>
      <c r="D353" s="98">
        <v>0</v>
      </c>
      <c r="E353" s="98">
        <v>0</v>
      </c>
      <c r="F353" s="98">
        <v>0</v>
      </c>
      <c r="G353" s="98">
        <v>9840.7062620131182</v>
      </c>
      <c r="H353" s="98">
        <v>8662.5113281520407</v>
      </c>
      <c r="I353" s="98">
        <v>7776.1995115167074</v>
      </c>
      <c r="J353" s="98">
        <v>8088.1413913479792</v>
      </c>
      <c r="K353" s="98">
        <v>7942.4770444926471</v>
      </c>
      <c r="L353" s="98">
        <v>0</v>
      </c>
      <c r="M353" s="98">
        <v>9454.3683733053222</v>
      </c>
      <c r="N353" s="98">
        <v>10299.094598477732</v>
      </c>
      <c r="O353" s="98">
        <v>9772.6539701972433</v>
      </c>
      <c r="P353" s="98">
        <v>8935.8447108523851</v>
      </c>
      <c r="Q353" s="98">
        <v>8707.9333644993749</v>
      </c>
      <c r="R353" s="98">
        <v>8386.252709415734</v>
      </c>
      <c r="S353" s="98">
        <v>4765.8414686380302</v>
      </c>
      <c r="T353" s="98">
        <v>4347.0911175728224</v>
      </c>
      <c r="U353" s="98">
        <v>5722.7750581613927</v>
      </c>
      <c r="V353" s="98">
        <v>7286.4526367313756</v>
      </c>
      <c r="W353" s="98">
        <v>5271.0597679145803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0</v>
      </c>
      <c r="E354" s="122">
        <f t="shared" si="178"/>
        <v>0</v>
      </c>
      <c r="F354" s="122">
        <f t="shared" si="178"/>
        <v>0</v>
      </c>
      <c r="G354" s="122">
        <f t="shared" si="178"/>
        <v>18.868072008757917</v>
      </c>
      <c r="H354" s="122">
        <f t="shared" si="178"/>
        <v>24.852134395197837</v>
      </c>
      <c r="I354" s="122">
        <f t="shared" si="178"/>
        <v>35.100114365848732</v>
      </c>
      <c r="J354" s="122">
        <f t="shared" si="178"/>
        <v>28.99347858327128</v>
      </c>
      <c r="K354" s="122">
        <f t="shared" si="178"/>
        <v>35.075913194059609</v>
      </c>
      <c r="L354" s="122">
        <f t="shared" si="178"/>
        <v>0</v>
      </c>
      <c r="M354" s="122">
        <f t="shared" si="178"/>
        <v>27.247225409883853</v>
      </c>
      <c r="N354" s="122">
        <f t="shared" si="178"/>
        <v>65.195234871079478</v>
      </c>
      <c r="O354" s="122">
        <f t="shared" si="178"/>
        <v>60.250430913373194</v>
      </c>
      <c r="P354" s="122">
        <f t="shared" si="178"/>
        <v>46.055811046589206</v>
      </c>
      <c r="Q354" s="122">
        <f t="shared" si="178"/>
        <v>74.038604266446058</v>
      </c>
      <c r="R354" s="122">
        <f t="shared" si="178"/>
        <v>74.569943674717834</v>
      </c>
      <c r="S354" s="122">
        <f t="shared" si="178"/>
        <v>75.532562159852915</v>
      </c>
      <c r="T354" s="122">
        <f t="shared" si="178"/>
        <v>83.232259545746246</v>
      </c>
      <c r="U354" s="122">
        <f t="shared" si="178"/>
        <v>78.876262125173554</v>
      </c>
      <c r="V354" s="122">
        <f t="shared" si="178"/>
        <v>74.615800052594892</v>
      </c>
      <c r="W354" s="122">
        <f t="shared" si="178"/>
        <v>36.39696256093481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0</v>
      </c>
      <c r="D355" s="98">
        <f>RES_hhdet_in_fech!D165</f>
        <v>0</v>
      </c>
      <c r="E355" s="98">
        <f>RES_hhdet_in_fech!E165</f>
        <v>0</v>
      </c>
      <c r="F355" s="98">
        <f>RES_hhdet_in_fech!F165</f>
        <v>0</v>
      </c>
      <c r="G355" s="98">
        <f>RES_hhdet_in_fech!G165</f>
        <v>18.868072008757917</v>
      </c>
      <c r="H355" s="98">
        <f>RES_hhdet_in_fech!H165</f>
        <v>24.852134395197837</v>
      </c>
      <c r="I355" s="98">
        <f>RES_hhdet_in_fech!I165</f>
        <v>35.100114365848732</v>
      </c>
      <c r="J355" s="98">
        <f>RES_hhdet_in_fech!J165</f>
        <v>28.99347858327128</v>
      </c>
      <c r="K355" s="98">
        <f>RES_hhdet_in_fech!K165</f>
        <v>35.075913194059609</v>
      </c>
      <c r="L355" s="98">
        <f>RES_hhdet_in_fech!L165</f>
        <v>0</v>
      </c>
      <c r="M355" s="98">
        <f>RES_hhdet_in_fech!M165</f>
        <v>27.247225409883853</v>
      </c>
      <c r="N355" s="98">
        <f>RES_hhdet_in_fech!N165</f>
        <v>65.195234871079478</v>
      </c>
      <c r="O355" s="98">
        <f>RES_hhdet_in_fech!O165</f>
        <v>60.250430913373194</v>
      </c>
      <c r="P355" s="98">
        <f>RES_hhdet_in_fech!P165</f>
        <v>46.055811046589206</v>
      </c>
      <c r="Q355" s="98">
        <f>RES_hhdet_in_fech!Q165</f>
        <v>74.038604266446058</v>
      </c>
      <c r="R355" s="98">
        <f>RES_hhdet_in_fech!R165</f>
        <v>74.569943674717834</v>
      </c>
      <c r="S355" s="98">
        <f>RES_hhdet_in_fech!S165</f>
        <v>75.532562159852915</v>
      </c>
      <c r="T355" s="98">
        <f>RES_hhdet_in_fech!T165</f>
        <v>83.232259545746246</v>
      </c>
      <c r="U355" s="98">
        <f>RES_hhdet_in_fech!U165</f>
        <v>78.876262125173554</v>
      </c>
      <c r="V355" s="98">
        <f>RES_hhdet_in_fech!V165</f>
        <v>74.615800052594892</v>
      </c>
      <c r="W355" s="98">
        <f>RES_hhdet_in_fech!W165</f>
        <v>36.39696256093481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0</v>
      </c>
      <c r="D356" s="122">
        <v>0</v>
      </c>
      <c r="E356" s="122">
        <v>0</v>
      </c>
      <c r="F356" s="122">
        <v>0</v>
      </c>
      <c r="G356" s="122">
        <v>1090.9480762956673</v>
      </c>
      <c r="H356" s="122">
        <v>1105.6166945312359</v>
      </c>
      <c r="I356" s="122">
        <v>1190.3048590874027</v>
      </c>
      <c r="J356" s="122">
        <v>1087.2609259508663</v>
      </c>
      <c r="K356" s="122">
        <v>863.17057537057951</v>
      </c>
      <c r="L356" s="122">
        <v>0</v>
      </c>
      <c r="M356" s="122">
        <v>836.59901723820792</v>
      </c>
      <c r="N356" s="122">
        <v>923.15061633299649</v>
      </c>
      <c r="O356" s="122">
        <v>1103.6411608138628</v>
      </c>
      <c r="P356" s="122">
        <v>1108.2849552385187</v>
      </c>
      <c r="Q356" s="122">
        <v>1228.1293403527206</v>
      </c>
      <c r="R356" s="122">
        <v>1234.3615651390378</v>
      </c>
      <c r="S356" s="122">
        <v>1187.8858689908539</v>
      </c>
      <c r="T356" s="122">
        <v>1352.833196562683</v>
      </c>
      <c r="U356" s="122">
        <v>1806.0333549625202</v>
      </c>
      <c r="V356" s="122">
        <v>1558.7082172244318</v>
      </c>
      <c r="W356" s="122">
        <v>1945.6266834829712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1205.1490514966279</v>
      </c>
      <c r="H357" s="98">
        <v>1209.0033233468089</v>
      </c>
      <c r="I357" s="98">
        <v>1214.2211183432773</v>
      </c>
      <c r="J357" s="98">
        <v>1155.5053377949623</v>
      </c>
      <c r="K357" s="98">
        <v>1138.4088989336369</v>
      </c>
      <c r="L357" s="98">
        <v>0</v>
      </c>
      <c r="M357" s="98">
        <v>1047.5589268463496</v>
      </c>
      <c r="N357" s="98">
        <v>994.56865278618261</v>
      </c>
      <c r="O357" s="98">
        <v>963.59684551369412</v>
      </c>
      <c r="P357" s="98">
        <v>993.6781291797738</v>
      </c>
      <c r="Q357" s="98">
        <v>989.85971569993535</v>
      </c>
      <c r="R357" s="98">
        <v>1005.341426337324</v>
      </c>
      <c r="S357" s="98">
        <v>1163.067916554648</v>
      </c>
      <c r="T357" s="98">
        <v>1495.6950949911716</v>
      </c>
      <c r="U357" s="98">
        <v>1189.7859443685018</v>
      </c>
      <c r="V357" s="98">
        <v>1551.7511109234497</v>
      </c>
      <c r="W357" s="98">
        <v>1787.0833176069225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1362.6963272936016</v>
      </c>
      <c r="U358" s="98">
        <v>0</v>
      </c>
      <c r="V358" s="98">
        <v>1451.792227419882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477.85929697412189</v>
      </c>
      <c r="U359" s="101">
        <v>0</v>
      </c>
      <c r="V359" s="101">
        <v>472.55710515089129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884.83703031947982</v>
      </c>
      <c r="U360" s="104">
        <v>0</v>
      </c>
      <c r="V360" s="104">
        <v>979.23512226899084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0</v>
      </c>
      <c r="D361" s="101">
        <v>0</v>
      </c>
      <c r="E361" s="101">
        <v>0</v>
      </c>
      <c r="F361" s="101">
        <v>0</v>
      </c>
      <c r="G361" s="101">
        <v>1075.5542144347228</v>
      </c>
      <c r="H361" s="101">
        <v>1090.7711137803781</v>
      </c>
      <c r="I361" s="101">
        <v>1187.1812168154322</v>
      </c>
      <c r="J361" s="101">
        <v>1081.4254050947454</v>
      </c>
      <c r="K361" s="101">
        <v>850.65974248134978</v>
      </c>
      <c r="L361" s="101">
        <v>0</v>
      </c>
      <c r="M361" s="101">
        <v>837.59199349888297</v>
      </c>
      <c r="N361" s="101">
        <v>922.28298830760559</v>
      </c>
      <c r="O361" s="101">
        <v>1114.7124007240679</v>
      </c>
      <c r="P361" s="101">
        <v>1109.342864402138</v>
      </c>
      <c r="Q361" s="101">
        <v>1242.0453313678693</v>
      </c>
      <c r="R361" s="101">
        <v>1265.0581880005591</v>
      </c>
      <c r="S361" s="101">
        <v>1302.6067637546059</v>
      </c>
      <c r="T361" s="101">
        <v>1548.9404583668015</v>
      </c>
      <c r="U361" s="101">
        <v>1841.8472345576722</v>
      </c>
      <c r="V361" s="101">
        <v>1634.0594149649849</v>
      </c>
      <c r="W361" s="101">
        <v>1972.6794270695275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603.31342006423506</v>
      </c>
      <c r="N362" s="104">
        <v>674.97571956088655</v>
      </c>
      <c r="O362" s="104">
        <v>838.85241259710619</v>
      </c>
      <c r="P362" s="104">
        <v>0</v>
      </c>
      <c r="Q362" s="104">
        <v>942.36458995501152</v>
      </c>
      <c r="R362" s="104">
        <v>969.47693080800491</v>
      </c>
      <c r="S362" s="104">
        <v>999.37918609397389</v>
      </c>
      <c r="T362" s="104">
        <v>1219.9789838317017</v>
      </c>
      <c r="U362" s="104">
        <v>1444.7550640797097</v>
      </c>
      <c r="V362" s="104">
        <v>1291.4627034465125</v>
      </c>
      <c r="W362" s="104">
        <v>1563.1695059400549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262.85679958936907</v>
      </c>
      <c r="N363" s="98">
        <v>304.2304744827851</v>
      </c>
      <c r="O363" s="98">
        <v>404.18887832180326</v>
      </c>
      <c r="P363" s="98">
        <v>0</v>
      </c>
      <c r="Q363" s="98">
        <v>405.46360254258889</v>
      </c>
      <c r="R363" s="98">
        <v>414.84535325248589</v>
      </c>
      <c r="S363" s="98">
        <v>391.09827380231371</v>
      </c>
      <c r="T363" s="98">
        <v>493.64507040686749</v>
      </c>
      <c r="U363" s="98">
        <v>547.94649403468793</v>
      </c>
      <c r="V363" s="98">
        <v>489.6336338522259</v>
      </c>
      <c r="W363" s="98">
        <v>584.55656935585932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340.45662047486599</v>
      </c>
      <c r="N364" s="98">
        <v>370.74524507810145</v>
      </c>
      <c r="O364" s="98">
        <v>434.66353427530299</v>
      </c>
      <c r="P364" s="98">
        <v>0</v>
      </c>
      <c r="Q364" s="98">
        <v>536.90098741242264</v>
      </c>
      <c r="R364" s="98">
        <v>554.63157755551902</v>
      </c>
      <c r="S364" s="98">
        <v>608.28091229166012</v>
      </c>
      <c r="T364" s="98">
        <v>726.33391342483401</v>
      </c>
      <c r="U364" s="98">
        <v>896.80857004502161</v>
      </c>
      <c r="V364" s="98">
        <v>801.82906959428658</v>
      </c>
      <c r="W364" s="98">
        <v>978.61293658419561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0</v>
      </c>
      <c r="D365" s="122">
        <v>0</v>
      </c>
      <c r="E365" s="122">
        <v>0</v>
      </c>
      <c r="F365" s="122">
        <v>0</v>
      </c>
      <c r="G365" s="122">
        <v>302.28745386989834</v>
      </c>
      <c r="H365" s="122">
        <v>271.8266747492878</v>
      </c>
      <c r="I365" s="122">
        <v>303.54234270135441</v>
      </c>
      <c r="J365" s="122">
        <v>259.46911683642372</v>
      </c>
      <c r="K365" s="122">
        <v>238.08535718789261</v>
      </c>
      <c r="L365" s="122">
        <v>0</v>
      </c>
      <c r="M365" s="122">
        <v>237.592953127047</v>
      </c>
      <c r="N365" s="122">
        <v>244.9620917670608</v>
      </c>
      <c r="O365" s="122">
        <v>237.8120514625889</v>
      </c>
      <c r="P365" s="122">
        <v>274.08179126617608</v>
      </c>
      <c r="Q365" s="122">
        <v>289.21490107448113</v>
      </c>
      <c r="R365" s="122">
        <v>293.67041125735278</v>
      </c>
      <c r="S365" s="122">
        <v>346.49430502507852</v>
      </c>
      <c r="T365" s="122">
        <v>333.7326544487164</v>
      </c>
      <c r="U365" s="122">
        <v>351.08549121161957</v>
      </c>
      <c r="V365" s="122">
        <v>365.54248900667642</v>
      </c>
      <c r="W365" s="122">
        <v>436.29697886412168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387.05890129574834</v>
      </c>
      <c r="H366" s="98">
        <v>354.26191576853597</v>
      </c>
      <c r="I366" s="98">
        <v>359.95029368085295</v>
      </c>
      <c r="J366" s="98">
        <v>342.75478055537332</v>
      </c>
      <c r="K366" s="98">
        <v>319.79270738600593</v>
      </c>
      <c r="L366" s="98">
        <v>0</v>
      </c>
      <c r="M366" s="98">
        <v>303.07116497642784</v>
      </c>
      <c r="N366" s="98">
        <v>310.95882227684893</v>
      </c>
      <c r="O366" s="98">
        <v>313.00626859214015</v>
      </c>
      <c r="P366" s="98">
        <v>347.80038206048812</v>
      </c>
      <c r="Q366" s="98">
        <v>377.78022701705129</v>
      </c>
      <c r="R366" s="98">
        <v>429.88427874150881</v>
      </c>
      <c r="S366" s="98">
        <v>482.23025300044139</v>
      </c>
      <c r="T366" s="98">
        <v>278.55568865075321</v>
      </c>
      <c r="U366" s="98">
        <v>568.9411935998304</v>
      </c>
      <c r="V366" s="98">
        <v>355.71106930308167</v>
      </c>
      <c r="W366" s="98">
        <v>719.18092320063636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0</v>
      </c>
      <c r="D367" s="33">
        <v>0</v>
      </c>
      <c r="E367" s="33">
        <v>0</v>
      </c>
      <c r="F367" s="33">
        <v>0</v>
      </c>
      <c r="G367" s="33">
        <v>295.68243290421179</v>
      </c>
      <c r="H367" s="33">
        <v>264.81292616012496</v>
      </c>
      <c r="I367" s="33">
        <v>298.8174661803393</v>
      </c>
      <c r="J367" s="33">
        <v>251.15156708671384</v>
      </c>
      <c r="K367" s="33">
        <v>233.05721256031643</v>
      </c>
      <c r="L367" s="33">
        <v>0</v>
      </c>
      <c r="M367" s="33">
        <v>234.54158586146616</v>
      </c>
      <c r="N367" s="33">
        <v>242.23610618392942</v>
      </c>
      <c r="O367" s="33">
        <v>234.93667424635572</v>
      </c>
      <c r="P367" s="33">
        <v>272.47422075041226</v>
      </c>
      <c r="Q367" s="33">
        <v>286.07563603032986</v>
      </c>
      <c r="R367" s="33">
        <v>290.08583579724342</v>
      </c>
      <c r="S367" s="33">
        <v>344.75186666852699</v>
      </c>
      <c r="T367" s="33">
        <v>333.8301402540132</v>
      </c>
      <c r="U367" s="33">
        <v>342.50430476640457</v>
      </c>
      <c r="V367" s="33">
        <v>365.83663965373449</v>
      </c>
      <c r="W367" s="33">
        <v>421.5916575443029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0</v>
      </c>
      <c r="D369" s="117">
        <f t="shared" si="179"/>
        <v>0</v>
      </c>
      <c r="E369" s="117">
        <f t="shared" si="179"/>
        <v>0</v>
      </c>
      <c r="F369" s="117">
        <f t="shared" si="179"/>
        <v>0</v>
      </c>
      <c r="G369" s="117">
        <f t="shared" si="179"/>
        <v>7327.1126974028421</v>
      </c>
      <c r="H369" s="117">
        <f t="shared" si="179"/>
        <v>6613.1357465294859</v>
      </c>
      <c r="I369" s="117">
        <f t="shared" si="179"/>
        <v>6181.5504725721748</v>
      </c>
      <c r="J369" s="117">
        <f t="shared" si="179"/>
        <v>6339.0117797020584</v>
      </c>
      <c r="K369" s="117">
        <f t="shared" si="179"/>
        <v>6173.9497536379304</v>
      </c>
      <c r="L369" s="117">
        <f t="shared" si="179"/>
        <v>0</v>
      </c>
      <c r="M369" s="117">
        <f t="shared" si="179"/>
        <v>7340.8930173512481</v>
      </c>
      <c r="N369" s="117">
        <f t="shared" si="179"/>
        <v>8238.3589617779216</v>
      </c>
      <c r="O369" s="117">
        <f t="shared" si="179"/>
        <v>8136.9866680129117</v>
      </c>
      <c r="P369" s="117">
        <f t="shared" si="179"/>
        <v>7713.235864725485</v>
      </c>
      <c r="Q369" s="117">
        <f t="shared" si="179"/>
        <v>7939.9325882560979</v>
      </c>
      <c r="R369" s="117">
        <f t="shared" ref="R369:V369" si="180">R370+R372+R374+R383</f>
        <v>7923.5212353159659</v>
      </c>
      <c r="S369" s="117">
        <f t="shared" si="180"/>
        <v>5298.455885236569</v>
      </c>
      <c r="T369" s="117">
        <f t="shared" si="180"/>
        <v>5303.1952869905481</v>
      </c>
      <c r="U369" s="117">
        <f t="shared" si="180"/>
        <v>6773.189726268748</v>
      </c>
      <c r="V369" s="117">
        <f t="shared" si="180"/>
        <v>8153.2506371816253</v>
      </c>
      <c r="W369" s="117">
        <f t="shared" ref="W369" si="181">W370+W372+W374+W383</f>
        <v>6587.2750717579092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0</v>
      </c>
      <c r="D370" s="122">
        <f t="shared" si="182"/>
        <v>0</v>
      </c>
      <c r="E370" s="122">
        <f t="shared" si="182"/>
        <v>0</v>
      </c>
      <c r="F370" s="122">
        <f t="shared" si="182"/>
        <v>0</v>
      </c>
      <c r="G370" s="122">
        <f t="shared" si="182"/>
        <v>6435.6694061076387</v>
      </c>
      <c r="H370" s="122">
        <f t="shared" si="182"/>
        <v>5717.1896465847822</v>
      </c>
      <c r="I370" s="122">
        <f t="shared" si="182"/>
        <v>5180.0819395228464</v>
      </c>
      <c r="J370" s="122">
        <f t="shared" si="182"/>
        <v>5439.7491320390654</v>
      </c>
      <c r="K370" s="122">
        <f t="shared" si="182"/>
        <v>5395.5393719926269</v>
      </c>
      <c r="L370" s="122">
        <f t="shared" si="182"/>
        <v>0</v>
      </c>
      <c r="M370" s="122">
        <f t="shared" si="182"/>
        <v>6580.063623803474</v>
      </c>
      <c r="N370" s="122">
        <f t="shared" si="182"/>
        <v>7296.1796401323136</v>
      </c>
      <c r="O370" s="122">
        <f t="shared" si="182"/>
        <v>7081.1619098442497</v>
      </c>
      <c r="P370" s="122">
        <f t="shared" si="182"/>
        <v>6647.6013628303108</v>
      </c>
      <c r="Q370" s="122">
        <f t="shared" si="182"/>
        <v>6657.0171294507436</v>
      </c>
      <c r="R370" s="122">
        <f t="shared" si="182"/>
        <v>6596.3328129615848</v>
      </c>
      <c r="S370" s="122">
        <f t="shared" si="182"/>
        <v>3871.2288096645216</v>
      </c>
      <c r="T370" s="122">
        <f t="shared" si="182"/>
        <v>3644.220173816037</v>
      </c>
      <c r="U370" s="122">
        <f t="shared" si="182"/>
        <v>4929.1552817095117</v>
      </c>
      <c r="V370" s="122">
        <f t="shared" si="182"/>
        <v>6397.4159894196719</v>
      </c>
      <c r="W370" s="122">
        <f t="shared" si="182"/>
        <v>4672.0543271970282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0</v>
      </c>
      <c r="D371" s="98">
        <v>0</v>
      </c>
      <c r="E371" s="98">
        <v>0</v>
      </c>
      <c r="F371" s="98">
        <v>0</v>
      </c>
      <c r="G371" s="98">
        <v>6435.6694061076387</v>
      </c>
      <c r="H371" s="98">
        <v>5717.1896465847822</v>
      </c>
      <c r="I371" s="98">
        <v>5180.0819395228464</v>
      </c>
      <c r="J371" s="98">
        <v>5439.7491320390654</v>
      </c>
      <c r="K371" s="98">
        <v>5395.5393719926269</v>
      </c>
      <c r="L371" s="98">
        <v>0</v>
      </c>
      <c r="M371" s="98">
        <v>6580.063623803474</v>
      </c>
      <c r="N371" s="98">
        <v>7296.1796401323136</v>
      </c>
      <c r="O371" s="98">
        <v>7081.1619098442497</v>
      </c>
      <c r="P371" s="98">
        <v>6647.6013628303108</v>
      </c>
      <c r="Q371" s="98">
        <v>6657.0171294507436</v>
      </c>
      <c r="R371" s="98">
        <v>6596.3328129615848</v>
      </c>
      <c r="S371" s="98">
        <v>3871.2288096645216</v>
      </c>
      <c r="T371" s="98">
        <v>3644.220173816037</v>
      </c>
      <c r="U371" s="98">
        <v>4929.1552817095117</v>
      </c>
      <c r="V371" s="98">
        <v>6397.4159894196719</v>
      </c>
      <c r="W371" s="98">
        <v>4672.0543271970282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0</v>
      </c>
      <c r="E372" s="122">
        <f t="shared" si="183"/>
        <v>0</v>
      </c>
      <c r="F372" s="122">
        <f t="shared" si="183"/>
        <v>0</v>
      </c>
      <c r="G372" s="122">
        <f t="shared" si="183"/>
        <v>46.802914635124054</v>
      </c>
      <c r="H372" s="122">
        <f t="shared" si="183"/>
        <v>63.442390036947515</v>
      </c>
      <c r="I372" s="122">
        <f t="shared" si="183"/>
        <v>92.165690382591436</v>
      </c>
      <c r="J372" s="122">
        <f t="shared" si="183"/>
        <v>78.286221755419689</v>
      </c>
      <c r="K372" s="122">
        <f t="shared" si="183"/>
        <v>97.381554205509673</v>
      </c>
      <c r="L372" s="122">
        <f t="shared" si="183"/>
        <v>0</v>
      </c>
      <c r="M372" s="122">
        <f t="shared" si="183"/>
        <v>80.318762151172507</v>
      </c>
      <c r="N372" s="122">
        <f t="shared" si="183"/>
        <v>199.53831420277643</v>
      </c>
      <c r="O372" s="122">
        <f t="shared" si="183"/>
        <v>192.52361326351678</v>
      </c>
      <c r="P372" s="122">
        <f t="shared" si="183"/>
        <v>153.897191346733</v>
      </c>
      <c r="Q372" s="122">
        <f t="shared" si="183"/>
        <v>256.70170864422323</v>
      </c>
      <c r="R372" s="122">
        <f t="shared" si="183"/>
        <v>264.41959203734848</v>
      </c>
      <c r="S372" s="122">
        <f t="shared" si="183"/>
        <v>272.57007474159064</v>
      </c>
      <c r="T372" s="122">
        <f t="shared" si="183"/>
        <v>304.71704705470944</v>
      </c>
      <c r="U372" s="122">
        <f t="shared" si="183"/>
        <v>292.53233771328388</v>
      </c>
      <c r="V372" s="122">
        <f t="shared" si="183"/>
        <v>280.36069734215567</v>
      </c>
      <c r="W372" s="122">
        <f t="shared" si="183"/>
        <v>138.49081370190575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0</v>
      </c>
      <c r="D373" s="98">
        <f>RES_hhdet_in_tesh!D165</f>
        <v>0</v>
      </c>
      <c r="E373" s="98">
        <f>RES_hhdet_in_tesh!E165</f>
        <v>0</v>
      </c>
      <c r="F373" s="98">
        <f>RES_hhdet_in_tesh!F165</f>
        <v>0</v>
      </c>
      <c r="G373" s="98">
        <f>RES_hhdet_in_tesh!G165</f>
        <v>46.802914635124054</v>
      </c>
      <c r="H373" s="98">
        <f>RES_hhdet_in_tesh!H165</f>
        <v>63.442390036947515</v>
      </c>
      <c r="I373" s="98">
        <f>RES_hhdet_in_tesh!I165</f>
        <v>92.165690382591436</v>
      </c>
      <c r="J373" s="98">
        <f>RES_hhdet_in_tesh!J165</f>
        <v>78.286221755419689</v>
      </c>
      <c r="K373" s="98">
        <f>RES_hhdet_in_tesh!K165</f>
        <v>97.381554205509673</v>
      </c>
      <c r="L373" s="98">
        <f>RES_hhdet_in_tesh!L165</f>
        <v>0</v>
      </c>
      <c r="M373" s="98">
        <f>RES_hhdet_in_tesh!M165</f>
        <v>80.318762151172507</v>
      </c>
      <c r="N373" s="98">
        <f>RES_hhdet_in_tesh!N165</f>
        <v>199.53831420277643</v>
      </c>
      <c r="O373" s="98">
        <f>RES_hhdet_in_tesh!O165</f>
        <v>192.52361326351678</v>
      </c>
      <c r="P373" s="98">
        <f>RES_hhdet_in_tesh!P165</f>
        <v>153.897191346733</v>
      </c>
      <c r="Q373" s="98">
        <f>RES_hhdet_in_tesh!Q165</f>
        <v>256.70170864422323</v>
      </c>
      <c r="R373" s="98">
        <f>RES_hhdet_in_tesh!R165</f>
        <v>264.41959203734848</v>
      </c>
      <c r="S373" s="98">
        <f>RES_hhdet_in_tesh!S165</f>
        <v>272.57007474159064</v>
      </c>
      <c r="T373" s="98">
        <f>RES_hhdet_in_tesh!T165</f>
        <v>304.71704705470944</v>
      </c>
      <c r="U373" s="98">
        <f>RES_hhdet_in_tesh!U165</f>
        <v>292.53233771328388</v>
      </c>
      <c r="V373" s="98">
        <f>RES_hhdet_in_tesh!V165</f>
        <v>280.36069734215567</v>
      </c>
      <c r="W373" s="98">
        <f>RES_hhdet_in_tesh!W165</f>
        <v>138.49081370190575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0</v>
      </c>
      <c r="D374" s="122">
        <v>0</v>
      </c>
      <c r="E374" s="122">
        <v>0</v>
      </c>
      <c r="F374" s="122">
        <v>0</v>
      </c>
      <c r="G374" s="122">
        <v>620.48093921373766</v>
      </c>
      <c r="H374" s="122">
        <v>630.98924424630934</v>
      </c>
      <c r="I374" s="122">
        <v>683.30652854444986</v>
      </c>
      <c r="J374" s="122">
        <v>628.63803773195013</v>
      </c>
      <c r="K374" s="122">
        <v>502.45799669895842</v>
      </c>
      <c r="L374" s="122">
        <v>0</v>
      </c>
      <c r="M374" s="122">
        <v>500.45113753017216</v>
      </c>
      <c r="N374" s="122">
        <v>555.93074187871184</v>
      </c>
      <c r="O374" s="122">
        <v>680.91703810088268</v>
      </c>
      <c r="P374" s="122">
        <v>698.86295032384555</v>
      </c>
      <c r="Q374" s="122">
        <v>800.39812826331581</v>
      </c>
      <c r="R374" s="122">
        <v>830.05948467748078</v>
      </c>
      <c r="S374" s="122">
        <v>874.17333365478055</v>
      </c>
      <c r="T374" s="122">
        <v>1078.2134069989929</v>
      </c>
      <c r="U374" s="122">
        <v>1261.3678956721128</v>
      </c>
      <c r="V374" s="122">
        <v>1166.4766769244602</v>
      </c>
      <c r="W374" s="122">
        <v>1410.1903493608756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630.98855202530206</v>
      </c>
      <c r="H375" s="98">
        <v>638.77751714994054</v>
      </c>
      <c r="I375" s="98">
        <v>647.99159925487334</v>
      </c>
      <c r="J375" s="98">
        <v>623.92079529610953</v>
      </c>
      <c r="K375" s="98">
        <v>623.35845507099293</v>
      </c>
      <c r="L375" s="98">
        <v>0</v>
      </c>
      <c r="M375" s="98">
        <v>602.99900427603541</v>
      </c>
      <c r="N375" s="98">
        <v>604.02392976548254</v>
      </c>
      <c r="O375" s="98">
        <v>630.16662211858875</v>
      </c>
      <c r="P375" s="98">
        <v>706.32152838876516</v>
      </c>
      <c r="Q375" s="98">
        <v>754.69371624120527</v>
      </c>
      <c r="R375" s="98">
        <v>801.51364299500233</v>
      </c>
      <c r="S375" s="98">
        <v>966.29874959390213</v>
      </c>
      <c r="T375" s="98">
        <v>1288.1167747545376</v>
      </c>
      <c r="U375" s="98">
        <v>1054.8014417144927</v>
      </c>
      <c r="V375" s="98">
        <v>1404.1986257786798</v>
      </c>
      <c r="W375" s="98">
        <v>1632.591695786334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1296.3771754106222</v>
      </c>
      <c r="U376" s="98">
        <v>0</v>
      </c>
      <c r="V376" s="98">
        <v>1406.8578466760928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411.54014509114228</v>
      </c>
      <c r="U377" s="101">
        <v>0</v>
      </c>
      <c r="V377" s="101">
        <v>427.62272440710194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884.83703031947982</v>
      </c>
      <c r="U378" s="104">
        <v>0</v>
      </c>
      <c r="V378" s="104">
        <v>979.23512226899084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0</v>
      </c>
      <c r="D379" s="101">
        <v>0</v>
      </c>
      <c r="E379" s="101">
        <v>0</v>
      </c>
      <c r="F379" s="101">
        <v>0</v>
      </c>
      <c r="G379" s="101">
        <v>619.06455253380898</v>
      </c>
      <c r="H379" s="101">
        <v>629.87090393842641</v>
      </c>
      <c r="I379" s="101">
        <v>687.918922346523</v>
      </c>
      <c r="J379" s="101">
        <v>629.04140506817419</v>
      </c>
      <c r="K379" s="101">
        <v>496.96252131841129</v>
      </c>
      <c r="L379" s="101">
        <v>0</v>
      </c>
      <c r="M379" s="101">
        <v>496.08191168394933</v>
      </c>
      <c r="N379" s="101">
        <v>553.98357814351016</v>
      </c>
      <c r="O379" s="101">
        <v>683.74095116353271</v>
      </c>
      <c r="P379" s="101">
        <v>698.79410191093871</v>
      </c>
      <c r="Q379" s="101">
        <v>802.5417077726604</v>
      </c>
      <c r="R379" s="101">
        <v>832.12804499418473</v>
      </c>
      <c r="S379" s="101">
        <v>871.83079879808224</v>
      </c>
      <c r="T379" s="101">
        <v>1053.9909665593902</v>
      </c>
      <c r="U379" s="101">
        <v>1272.6149202500947</v>
      </c>
      <c r="V379" s="101">
        <v>1144.269575082202</v>
      </c>
      <c r="W379" s="101">
        <v>1395.8605079465572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496.13922567110677</v>
      </c>
      <c r="N380" s="104">
        <v>553.48599707173889</v>
      </c>
      <c r="O380" s="104">
        <v>682.58442215091964</v>
      </c>
      <c r="P380" s="104">
        <v>0</v>
      </c>
      <c r="Q380" s="104">
        <v>798.88937367028871</v>
      </c>
      <c r="R380" s="104">
        <v>827.50792115083868</v>
      </c>
      <c r="S380" s="104">
        <v>870.04181354386401</v>
      </c>
      <c r="T380" s="104">
        <v>1062.2393009334105</v>
      </c>
      <c r="U380" s="104">
        <v>1275.4093957398513</v>
      </c>
      <c r="V380" s="104">
        <v>1144.7008556645908</v>
      </c>
      <c r="W380" s="104">
        <v>1392.2429560530447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155.6826051962409</v>
      </c>
      <c r="N381" s="98">
        <v>182.74075199363762</v>
      </c>
      <c r="O381" s="98">
        <v>247.9208878756167</v>
      </c>
      <c r="P381" s="98">
        <v>0</v>
      </c>
      <c r="Q381" s="98">
        <v>261.98838625786607</v>
      </c>
      <c r="R381" s="98">
        <v>272.87634359531972</v>
      </c>
      <c r="S381" s="98">
        <v>261.76090125220389</v>
      </c>
      <c r="T381" s="98">
        <v>335.90538750857644</v>
      </c>
      <c r="U381" s="98">
        <v>378.60082569482967</v>
      </c>
      <c r="V381" s="98">
        <v>342.87178607030444</v>
      </c>
      <c r="W381" s="98">
        <v>413.63001946884913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340.45662047486599</v>
      </c>
      <c r="N382" s="98">
        <v>370.74524507810145</v>
      </c>
      <c r="O382" s="98">
        <v>434.66353427530299</v>
      </c>
      <c r="P382" s="98">
        <v>0</v>
      </c>
      <c r="Q382" s="98">
        <v>536.90098741242264</v>
      </c>
      <c r="R382" s="98">
        <v>554.63157755551902</v>
      </c>
      <c r="S382" s="98">
        <v>608.28091229166012</v>
      </c>
      <c r="T382" s="98">
        <v>726.33391342483401</v>
      </c>
      <c r="U382" s="98">
        <v>896.80857004502161</v>
      </c>
      <c r="V382" s="98">
        <v>801.82906959428658</v>
      </c>
      <c r="W382" s="98">
        <v>978.61293658419561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0</v>
      </c>
      <c r="D383" s="122">
        <v>0</v>
      </c>
      <c r="E383" s="122">
        <v>0</v>
      </c>
      <c r="F383" s="122">
        <v>0</v>
      </c>
      <c r="G383" s="122">
        <v>224.15943744634166</v>
      </c>
      <c r="H383" s="122">
        <v>201.51446566144622</v>
      </c>
      <c r="I383" s="122">
        <v>225.99631412228726</v>
      </c>
      <c r="J383" s="122">
        <v>192.33838817562321</v>
      </c>
      <c r="K383" s="122">
        <v>178.57083074083465</v>
      </c>
      <c r="L383" s="122">
        <v>0</v>
      </c>
      <c r="M383" s="122">
        <v>180.05949386642965</v>
      </c>
      <c r="N383" s="122">
        <v>186.71026556411877</v>
      </c>
      <c r="O383" s="122">
        <v>182.38410680426284</v>
      </c>
      <c r="P383" s="122">
        <v>212.87436022459619</v>
      </c>
      <c r="Q383" s="122">
        <v>225.81562189781576</v>
      </c>
      <c r="R383" s="122">
        <v>232.709345639551</v>
      </c>
      <c r="S383" s="122">
        <v>280.48366717567694</v>
      </c>
      <c r="T383" s="122">
        <v>276.0446591208086</v>
      </c>
      <c r="U383" s="122">
        <v>290.13421117384081</v>
      </c>
      <c r="V383" s="122">
        <v>308.9972734953372</v>
      </c>
      <c r="W383" s="122">
        <v>366.53958149810052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228.90724606386954</v>
      </c>
      <c r="H384" s="98">
        <v>209.67446567029239</v>
      </c>
      <c r="I384" s="98">
        <v>213.20475245669448</v>
      </c>
      <c r="J384" s="98">
        <v>203.17108120770803</v>
      </c>
      <c r="K384" s="98">
        <v>189.69608922639657</v>
      </c>
      <c r="L384" s="98">
        <v>0</v>
      </c>
      <c r="M384" s="98">
        <v>179.96694251673605</v>
      </c>
      <c r="N384" s="98">
        <v>184.65071890993732</v>
      </c>
      <c r="O384" s="98">
        <v>185.86651472264285</v>
      </c>
      <c r="P384" s="98">
        <v>206.52763640660768</v>
      </c>
      <c r="Q384" s="98">
        <v>224.32999327014539</v>
      </c>
      <c r="R384" s="98">
        <v>255.86504231273045</v>
      </c>
      <c r="S384" s="98">
        <v>288.11272817747619</v>
      </c>
      <c r="T384" s="98">
        <v>167.16121362204152</v>
      </c>
      <c r="U384" s="98">
        <v>342.97771160346866</v>
      </c>
      <c r="V384" s="98">
        <v>215.34098026079459</v>
      </c>
      <c r="W384" s="98">
        <v>437.07481604452778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0</v>
      </c>
      <c r="D385" s="33">
        <v>0</v>
      </c>
      <c r="E385" s="33">
        <v>0</v>
      </c>
      <c r="F385" s="33">
        <v>0</v>
      </c>
      <c r="G385" s="33">
        <v>223.78950893371047</v>
      </c>
      <c r="H385" s="33">
        <v>200.820197192743</v>
      </c>
      <c r="I385" s="33">
        <v>227.06776855967394</v>
      </c>
      <c r="J385" s="33">
        <v>191.25655176831845</v>
      </c>
      <c r="K385" s="33">
        <v>177.88619944941547</v>
      </c>
      <c r="L385" s="33">
        <v>0</v>
      </c>
      <c r="M385" s="33">
        <v>180.06380687606847</v>
      </c>
      <c r="N385" s="33">
        <v>186.79533484624409</v>
      </c>
      <c r="O385" s="33">
        <v>182.25094182471545</v>
      </c>
      <c r="P385" s="33">
        <v>213.01276230162401</v>
      </c>
      <c r="Q385" s="33">
        <v>225.86828112951619</v>
      </c>
      <c r="R385" s="33">
        <v>232.0999852007831</v>
      </c>
      <c r="S385" s="33">
        <v>280.38573314484512</v>
      </c>
      <c r="T385" s="33">
        <v>276.23703269942831</v>
      </c>
      <c r="U385" s="33">
        <v>288.05274199661272</v>
      </c>
      <c r="V385" s="33">
        <v>311.79941805701509</v>
      </c>
      <c r="W385" s="33">
        <v>362.8729071988335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0</v>
      </c>
      <c r="G387" s="117">
        <f t="shared" si="184"/>
        <v>38.87413582213491</v>
      </c>
      <c r="H387" s="117">
        <f t="shared" si="184"/>
        <v>40.794271493023267</v>
      </c>
      <c r="I387" s="117">
        <f t="shared" si="184"/>
        <v>38.182550065147566</v>
      </c>
      <c r="J387" s="117">
        <f t="shared" si="184"/>
        <v>27.746463133183248</v>
      </c>
      <c r="K387" s="117">
        <f t="shared" si="184"/>
        <v>15.45477307368863</v>
      </c>
      <c r="L387" s="117">
        <f t="shared" si="184"/>
        <v>0</v>
      </c>
      <c r="M387" s="117">
        <f t="shared" si="184"/>
        <v>12.784739258965141</v>
      </c>
      <c r="N387" s="117">
        <f t="shared" si="184"/>
        <v>11.61086740859033</v>
      </c>
      <c r="O387" s="117">
        <f t="shared" si="184"/>
        <v>14.102702336731763</v>
      </c>
      <c r="P387" s="117">
        <f t="shared" si="184"/>
        <v>3.7506588871812676</v>
      </c>
      <c r="Q387" s="117">
        <f t="shared" si="184"/>
        <v>12.850984453802148</v>
      </c>
      <c r="R387" s="117">
        <f t="shared" ref="R387:V387" si="185">R388+R390+R392+R401</f>
        <v>16.167273907045036</v>
      </c>
      <c r="S387" s="117">
        <f t="shared" si="185"/>
        <v>9.7598186829273121</v>
      </c>
      <c r="T387" s="117">
        <f t="shared" si="185"/>
        <v>27.867519798820986</v>
      </c>
      <c r="U387" s="117">
        <f t="shared" si="185"/>
        <v>18.871880240899984</v>
      </c>
      <c r="V387" s="117">
        <f t="shared" si="185"/>
        <v>32.299951910878534</v>
      </c>
      <c r="W387" s="117">
        <f t="shared" ref="W387" si="186">W388+W390+W392+W401</f>
        <v>32.884080683534997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32.518650047328407</v>
      </c>
      <c r="H392" s="122">
        <v>34.484246462917234</v>
      </c>
      <c r="I392" s="122">
        <v>31.862938687075456</v>
      </c>
      <c r="J392" s="122">
        <v>20.676777884479247</v>
      </c>
      <c r="K392" s="122">
        <v>11.243520238337608</v>
      </c>
      <c r="L392" s="122">
        <v>0</v>
      </c>
      <c r="M392" s="122">
        <v>9.719298717889135</v>
      </c>
      <c r="N392" s="122">
        <v>8.8089328879592763</v>
      </c>
      <c r="O392" s="122">
        <v>11.483929667865496</v>
      </c>
      <c r="P392" s="122">
        <v>2.0645480837604642</v>
      </c>
      <c r="Q392" s="122">
        <v>9.9132807606658595</v>
      </c>
      <c r="R392" s="122">
        <v>13.663363323482955</v>
      </c>
      <c r="S392" s="122">
        <v>8.3714356123115934</v>
      </c>
      <c r="T392" s="122">
        <v>27.755920662605984</v>
      </c>
      <c r="U392" s="122">
        <v>13.974098831258461</v>
      </c>
      <c r="V392" s="122">
        <v>29.952592705208044</v>
      </c>
      <c r="W392" s="122">
        <v>24.811223383740781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273.76165853797403</v>
      </c>
      <c r="H393" s="98">
        <v>274.63719493146112</v>
      </c>
      <c r="I393" s="98">
        <v>275.82246924285892</v>
      </c>
      <c r="J393" s="98">
        <v>262.48459253350376</v>
      </c>
      <c r="K393" s="98">
        <v>258.600965481765</v>
      </c>
      <c r="L393" s="98">
        <v>0</v>
      </c>
      <c r="M393" s="98">
        <v>237.96348582241677</v>
      </c>
      <c r="N393" s="98">
        <v>225.92621516690929</v>
      </c>
      <c r="O393" s="98">
        <v>218.89065942689081</v>
      </c>
      <c r="P393" s="98">
        <v>225.72392382447742</v>
      </c>
      <c r="Q393" s="98">
        <v>224.85653301839736</v>
      </c>
      <c r="R393" s="98">
        <v>228.37335840678654</v>
      </c>
      <c r="S393" s="98">
        <v>264.20250792455391</v>
      </c>
      <c r="T393" s="98">
        <v>339.76209777819457</v>
      </c>
      <c r="U393" s="98">
        <v>270.27177512274886</v>
      </c>
      <c r="V393" s="98">
        <v>352.4957823573709</v>
      </c>
      <c r="W393" s="98">
        <v>405.95384642758853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108.55051790064154</v>
      </c>
      <c r="U394" s="98">
        <v>0</v>
      </c>
      <c r="V394" s="98">
        <v>107.34607200607647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108.55051790064154</v>
      </c>
      <c r="U395" s="101">
        <v>0</v>
      </c>
      <c r="V395" s="101">
        <v>107.34607200607647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6.3554857748065041</v>
      </c>
      <c r="H401" s="122">
        <v>6.3100250301060319</v>
      </c>
      <c r="I401" s="122">
        <v>6.319611378072107</v>
      </c>
      <c r="J401" s="122">
        <v>7.0696852487039994</v>
      </c>
      <c r="K401" s="122">
        <v>4.2112528353510221</v>
      </c>
      <c r="L401" s="122">
        <v>0</v>
      </c>
      <c r="M401" s="122">
        <v>3.0654405410760064</v>
      </c>
      <c r="N401" s="122">
        <v>2.801934520631054</v>
      </c>
      <c r="O401" s="122">
        <v>2.6187726688662663</v>
      </c>
      <c r="P401" s="122">
        <v>1.6861108034208034</v>
      </c>
      <c r="Q401" s="122">
        <v>2.9377036931362883</v>
      </c>
      <c r="R401" s="122">
        <v>2.5039105835620812</v>
      </c>
      <c r="S401" s="122">
        <v>1.3883830706157194</v>
      </c>
      <c r="T401" s="122">
        <v>0.11159913621500019</v>
      </c>
      <c r="U401" s="122">
        <v>4.8977814096415209</v>
      </c>
      <c r="V401" s="122">
        <v>2.3473592056704904</v>
      </c>
      <c r="W401" s="122">
        <v>8.0728572997942134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87.924300018342208</v>
      </c>
      <c r="H402" s="98">
        <v>80.474136785980633</v>
      </c>
      <c r="I402" s="98">
        <v>81.766308712542582</v>
      </c>
      <c r="J402" s="98">
        <v>77.86017595095862</v>
      </c>
      <c r="K402" s="98">
        <v>72.64411140980512</v>
      </c>
      <c r="L402" s="98">
        <v>0</v>
      </c>
      <c r="M402" s="98">
        <v>68.845645836045335</v>
      </c>
      <c r="N402" s="98">
        <v>70.637406068409007</v>
      </c>
      <c r="O402" s="98">
        <v>71.102503973390569</v>
      </c>
      <c r="P402" s="98">
        <v>79.006334788860499</v>
      </c>
      <c r="Q402" s="98">
        <v>85.816556369193393</v>
      </c>
      <c r="R402" s="98">
        <v>97.652512758921162</v>
      </c>
      <c r="S402" s="98">
        <v>109.54342427158026</v>
      </c>
      <c r="T402" s="98">
        <v>63.276710233905106</v>
      </c>
      <c r="U402" s="98">
        <v>129.24068153813749</v>
      </c>
      <c r="V402" s="98">
        <v>80.803326502888041</v>
      </c>
      <c r="W402" s="98">
        <v>163.36913851425658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0</v>
      </c>
      <c r="D405" s="118">
        <f t="shared" si="189"/>
        <v>0</v>
      </c>
      <c r="E405" s="118">
        <f t="shared" si="189"/>
        <v>0</v>
      </c>
      <c r="F405" s="118">
        <f t="shared" si="189"/>
        <v>0</v>
      </c>
      <c r="G405" s="118">
        <f t="shared" si="189"/>
        <v>128.10579664006679</v>
      </c>
      <c r="H405" s="118">
        <f t="shared" si="189"/>
        <v>114.55515252500719</v>
      </c>
      <c r="I405" s="118">
        <f t="shared" si="189"/>
        <v>105.85707979968146</v>
      </c>
      <c r="J405" s="118">
        <f t="shared" si="189"/>
        <v>107.61856835765347</v>
      </c>
      <c r="K405" s="118">
        <f t="shared" si="189"/>
        <v>103.20398649868761</v>
      </c>
      <c r="L405" s="118">
        <f t="shared" si="189"/>
        <v>0</v>
      </c>
      <c r="M405" s="118">
        <f t="shared" si="189"/>
        <v>119.8369414524519</v>
      </c>
      <c r="N405" s="118">
        <f t="shared" si="189"/>
        <v>130.76859336088665</v>
      </c>
      <c r="O405" s="118">
        <f t="shared" si="189"/>
        <v>126.64120672976703</v>
      </c>
      <c r="P405" s="118">
        <f t="shared" si="189"/>
        <v>117.42247652321507</v>
      </c>
      <c r="Q405" s="118">
        <f t="shared" si="189"/>
        <v>116.6472037213393</v>
      </c>
      <c r="R405" s="118">
        <f t="shared" ref="R405:V405" si="190">R406+R408+R410+R419</f>
        <v>113.04677735324167</v>
      </c>
      <c r="S405" s="118">
        <f t="shared" si="190"/>
        <v>72.091925680943618</v>
      </c>
      <c r="T405" s="118">
        <f t="shared" si="190"/>
        <v>69.155521038824389</v>
      </c>
      <c r="U405" s="118">
        <f t="shared" si="190"/>
        <v>89.917778644734184</v>
      </c>
      <c r="V405" s="118">
        <f t="shared" si="190"/>
        <v>104.89282969240826</v>
      </c>
      <c r="W405" s="118">
        <f t="shared" ref="W405" si="191">W406+W408+W410+W419</f>
        <v>86.803484292930378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0</v>
      </c>
      <c r="D406" s="123">
        <f t="shared" si="192"/>
        <v>0</v>
      </c>
      <c r="E406" s="123">
        <f t="shared" si="192"/>
        <v>0</v>
      </c>
      <c r="F406" s="123">
        <f t="shared" si="192"/>
        <v>0</v>
      </c>
      <c r="G406" s="123">
        <f t="shared" si="192"/>
        <v>112.02993122705847</v>
      </c>
      <c r="H406" s="123">
        <f t="shared" si="192"/>
        <v>98.594570469848975</v>
      </c>
      <c r="I406" s="123">
        <f t="shared" si="192"/>
        <v>88.463490955453508</v>
      </c>
      <c r="J406" s="123">
        <f t="shared" si="192"/>
        <v>91.974495117884416</v>
      </c>
      <c r="K406" s="123">
        <f t="shared" si="192"/>
        <v>90.28665583507167</v>
      </c>
      <c r="L406" s="123">
        <f t="shared" si="192"/>
        <v>0</v>
      </c>
      <c r="M406" s="123">
        <f t="shared" si="192"/>
        <v>107.33263010026616</v>
      </c>
      <c r="N406" s="123">
        <f t="shared" si="192"/>
        <v>116.7838278878214</v>
      </c>
      <c r="O406" s="123">
        <f t="shared" si="192"/>
        <v>110.75542188264473</v>
      </c>
      <c r="P406" s="123">
        <f t="shared" si="192"/>
        <v>101.2390927985757</v>
      </c>
      <c r="Q406" s="123">
        <f t="shared" si="192"/>
        <v>98.623642233193408</v>
      </c>
      <c r="R406" s="123">
        <f t="shared" si="192"/>
        <v>94.909664624686172</v>
      </c>
      <c r="S406" s="123">
        <f t="shared" si="192"/>
        <v>53.888320962060241</v>
      </c>
      <c r="T406" s="123">
        <f t="shared" si="192"/>
        <v>49.146770527819413</v>
      </c>
      <c r="U406" s="123">
        <f t="shared" si="192"/>
        <v>64.655620171300555</v>
      </c>
      <c r="V406" s="123">
        <f t="shared" si="192"/>
        <v>82.312371143581942</v>
      </c>
      <c r="W406" s="123">
        <f t="shared" si="192"/>
        <v>59.503670048415309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0</v>
      </c>
      <c r="D407" s="99">
        <v>0</v>
      </c>
      <c r="E407" s="99">
        <v>0</v>
      </c>
      <c r="F407" s="99">
        <v>0</v>
      </c>
      <c r="G407" s="99">
        <v>112.02993122705847</v>
      </c>
      <c r="H407" s="99">
        <v>98.594570469848975</v>
      </c>
      <c r="I407" s="99">
        <v>88.463490955453508</v>
      </c>
      <c r="J407" s="99">
        <v>91.974495117884416</v>
      </c>
      <c r="K407" s="99">
        <v>90.28665583507167</v>
      </c>
      <c r="L407" s="99">
        <v>0</v>
      </c>
      <c r="M407" s="99">
        <v>107.33263010026616</v>
      </c>
      <c r="N407" s="99">
        <v>116.7838278878214</v>
      </c>
      <c r="O407" s="99">
        <v>110.75542188264473</v>
      </c>
      <c r="P407" s="99">
        <v>101.2390927985757</v>
      </c>
      <c r="Q407" s="99">
        <v>98.623642233193408</v>
      </c>
      <c r="R407" s="99">
        <v>94.909664624686172</v>
      </c>
      <c r="S407" s="99">
        <v>53.888320962060241</v>
      </c>
      <c r="T407" s="99">
        <v>49.146770527819413</v>
      </c>
      <c r="U407" s="99">
        <v>64.655620171300555</v>
      </c>
      <c r="V407" s="99">
        <v>82.312371143581942</v>
      </c>
      <c r="W407" s="99">
        <v>59.503670048415309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0</v>
      </c>
      <c r="E408" s="123">
        <f t="shared" si="193"/>
        <v>0</v>
      </c>
      <c r="F408" s="123">
        <f t="shared" si="193"/>
        <v>0</v>
      </c>
      <c r="G408" s="123">
        <f t="shared" si="193"/>
        <v>0.21480051870747716</v>
      </c>
      <c r="H408" s="123">
        <f t="shared" si="193"/>
        <v>0.28286087291919376</v>
      </c>
      <c r="I408" s="123">
        <f t="shared" si="193"/>
        <v>0.3993054248595293</v>
      </c>
      <c r="J408" s="123">
        <f t="shared" si="193"/>
        <v>0.32970004175002954</v>
      </c>
      <c r="K408" s="123">
        <f t="shared" si="193"/>
        <v>0.3987278634753933</v>
      </c>
      <c r="L408" s="123">
        <f t="shared" si="193"/>
        <v>0</v>
      </c>
      <c r="M408" s="123">
        <f t="shared" si="193"/>
        <v>0.30932964008839464</v>
      </c>
      <c r="N408" s="123">
        <f t="shared" si="193"/>
        <v>0.73926392417209141</v>
      </c>
      <c r="O408" s="123">
        <f t="shared" si="193"/>
        <v>0.6828300597536765</v>
      </c>
      <c r="P408" s="123">
        <f t="shared" si="193"/>
        <v>0.52179157979285706</v>
      </c>
      <c r="Q408" s="123">
        <f t="shared" si="193"/>
        <v>0.83854073210845681</v>
      </c>
      <c r="R408" s="123">
        <f t="shared" si="193"/>
        <v>0.84392977298465965</v>
      </c>
      <c r="S408" s="123">
        <f t="shared" si="193"/>
        <v>0.85406176003586753</v>
      </c>
      <c r="T408" s="123">
        <f t="shared" si="193"/>
        <v>0.94099632369580122</v>
      </c>
      <c r="U408" s="123">
        <f t="shared" si="193"/>
        <v>0.89113997888563135</v>
      </c>
      <c r="V408" s="123">
        <f t="shared" si="193"/>
        <v>0.84290720509776607</v>
      </c>
      <c r="W408" s="123">
        <f t="shared" si="193"/>
        <v>0.41087617032413942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</v>
      </c>
      <c r="D409" s="99">
        <f>RES_hhdet_in_fecs!D165</f>
        <v>0</v>
      </c>
      <c r="E409" s="99">
        <f>RES_hhdet_in_fecs!E165</f>
        <v>0</v>
      </c>
      <c r="F409" s="99">
        <f>RES_hhdet_in_fecs!F165</f>
        <v>0</v>
      </c>
      <c r="G409" s="99">
        <f>RES_hhdet_in_fecs!G165</f>
        <v>0.21480051870747716</v>
      </c>
      <c r="H409" s="99">
        <f>RES_hhdet_in_fecs!H165</f>
        <v>0.28286087291919376</v>
      </c>
      <c r="I409" s="99">
        <f>RES_hhdet_in_fecs!I165</f>
        <v>0.3993054248595293</v>
      </c>
      <c r="J409" s="99">
        <f>RES_hhdet_in_fecs!J165</f>
        <v>0.32970004175002954</v>
      </c>
      <c r="K409" s="99">
        <f>RES_hhdet_in_fecs!K165</f>
        <v>0.3987278634753933</v>
      </c>
      <c r="L409" s="99">
        <f>RES_hhdet_in_fecs!L165</f>
        <v>0</v>
      </c>
      <c r="M409" s="99">
        <f>RES_hhdet_in_fecs!M165</f>
        <v>0.30932964008839464</v>
      </c>
      <c r="N409" s="99">
        <f>RES_hhdet_in_fecs!N165</f>
        <v>0.73926392417209141</v>
      </c>
      <c r="O409" s="99">
        <f>RES_hhdet_in_fecs!O165</f>
        <v>0.6828300597536765</v>
      </c>
      <c r="P409" s="99">
        <f>RES_hhdet_in_fecs!P165</f>
        <v>0.52179157979285706</v>
      </c>
      <c r="Q409" s="99">
        <f>RES_hhdet_in_fecs!Q165</f>
        <v>0.83854073210845681</v>
      </c>
      <c r="R409" s="99">
        <f>RES_hhdet_in_fecs!R165</f>
        <v>0.84392977298465965</v>
      </c>
      <c r="S409" s="99">
        <f>RES_hhdet_in_fecs!S165</f>
        <v>0.85406176003586753</v>
      </c>
      <c r="T409" s="99">
        <f>RES_hhdet_in_fecs!T165</f>
        <v>0.94099632369580122</v>
      </c>
      <c r="U409" s="99">
        <f>RES_hhdet_in_fecs!U165</f>
        <v>0.89113997888563135</v>
      </c>
      <c r="V409" s="99">
        <f>RES_hhdet_in_fecs!V165</f>
        <v>0.84290720509776607</v>
      </c>
      <c r="W409" s="99">
        <f>RES_hhdet_in_fecs!W165</f>
        <v>0.41087617032413942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0</v>
      </c>
      <c r="D410" s="123">
        <v>0</v>
      </c>
      <c r="E410" s="123">
        <v>0</v>
      </c>
      <c r="F410" s="123">
        <v>0</v>
      </c>
      <c r="G410" s="123">
        <v>12.419722193261865</v>
      </c>
      <c r="H410" s="123">
        <v>12.583856917720865</v>
      </c>
      <c r="I410" s="123">
        <v>13.541129311325101</v>
      </c>
      <c r="J410" s="123">
        <v>12.363813871096074</v>
      </c>
      <c r="K410" s="123">
        <v>9.8121510743909894</v>
      </c>
      <c r="L410" s="123">
        <v>0</v>
      </c>
      <c r="M410" s="123">
        <v>9.4976596335099153</v>
      </c>
      <c r="N410" s="123">
        <v>10.467819443886237</v>
      </c>
      <c r="O410" s="123">
        <v>12.507783734669985</v>
      </c>
      <c r="P410" s="123">
        <v>12.556368990431443</v>
      </c>
      <c r="Q410" s="123">
        <v>13.909452864307486</v>
      </c>
      <c r="R410" s="123">
        <v>13.969629372295742</v>
      </c>
      <c r="S410" s="123">
        <v>13.431662676091593</v>
      </c>
      <c r="T410" s="123">
        <v>15.294683473532874</v>
      </c>
      <c r="U410" s="123">
        <v>20.404472555430502</v>
      </c>
      <c r="V410" s="123">
        <v>17.608152509488185</v>
      </c>
      <c r="W410" s="123">
        <v>21.963691042943115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13.719824752690295</v>
      </c>
      <c r="H411" s="99">
        <v>13.760578064078278</v>
      </c>
      <c r="I411" s="99">
        <v>13.813205121781985</v>
      </c>
      <c r="J411" s="99">
        <v>13.139856848125634</v>
      </c>
      <c r="K411" s="99">
        <v>12.940941708969055</v>
      </c>
      <c r="L411" s="99">
        <v>0</v>
      </c>
      <c r="M411" s="99">
        <v>11.8926246962093</v>
      </c>
      <c r="N411" s="99">
        <v>11.277645161815638</v>
      </c>
      <c r="O411" s="99">
        <v>10.920633788438618</v>
      </c>
      <c r="P411" s="99">
        <v>11.257925309486508</v>
      </c>
      <c r="Q411" s="99">
        <v>11.210877067598394</v>
      </c>
      <c r="R411" s="99">
        <v>11.377741753459119</v>
      </c>
      <c r="S411" s="99">
        <v>13.151041133116602</v>
      </c>
      <c r="T411" s="99">
        <v>16.909832719163095</v>
      </c>
      <c r="U411" s="99">
        <v>13.44214080099748</v>
      </c>
      <c r="V411" s="99">
        <v>17.529560642569979</v>
      </c>
      <c r="W411" s="99">
        <v>20.173934799069983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15.406192758617516</v>
      </c>
      <c r="U412" s="99">
        <v>0</v>
      </c>
      <c r="V412" s="99">
        <v>16.400361959994772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5.4025187367328869</v>
      </c>
      <c r="U413" s="102">
        <v>0</v>
      </c>
      <c r="V413" s="102">
        <v>5.3383035291595267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10.003674021884629</v>
      </c>
      <c r="U414" s="105">
        <v>0</v>
      </c>
      <c r="V414" s="105">
        <v>11.062058430835245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0</v>
      </c>
      <c r="D415" s="102">
        <v>0</v>
      </c>
      <c r="E415" s="102">
        <v>0</v>
      </c>
      <c r="F415" s="102">
        <v>0</v>
      </c>
      <c r="G415" s="102">
        <v>12.244473258918848</v>
      </c>
      <c r="H415" s="102">
        <v>12.414888173893718</v>
      </c>
      <c r="I415" s="102">
        <v>13.505594176267763</v>
      </c>
      <c r="J415" s="102">
        <v>12.29745510478349</v>
      </c>
      <c r="K415" s="102">
        <v>9.6699333182738059</v>
      </c>
      <c r="L415" s="102">
        <v>0</v>
      </c>
      <c r="M415" s="102">
        <v>9.5089325974433194</v>
      </c>
      <c r="N415" s="102">
        <v>10.457981208008407</v>
      </c>
      <c r="O415" s="102">
        <v>12.633256288058059</v>
      </c>
      <c r="P415" s="102">
        <v>12.568354624409398</v>
      </c>
      <c r="Q415" s="102">
        <v>14.067061525484609</v>
      </c>
      <c r="R415" s="102">
        <v>14.317031994402086</v>
      </c>
      <c r="S415" s="102">
        <v>14.728834736632356</v>
      </c>
      <c r="T415" s="102">
        <v>17.511807139463155</v>
      </c>
      <c r="U415" s="102">
        <v>20.809095936994758</v>
      </c>
      <c r="V415" s="102">
        <v>18.459367231349898</v>
      </c>
      <c r="W415" s="102">
        <v>22.269082671791161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6.8492376849964121</v>
      </c>
      <c r="N416" s="105">
        <v>7.653706596044664</v>
      </c>
      <c r="O416" s="105">
        <v>9.5068804377805769</v>
      </c>
      <c r="P416" s="105">
        <v>0</v>
      </c>
      <c r="Q416" s="105">
        <v>10.67296042386473</v>
      </c>
      <c r="R416" s="105">
        <v>10.971852811095207</v>
      </c>
      <c r="S416" s="105">
        <v>11.300179978169751</v>
      </c>
      <c r="T416" s="105">
        <v>13.792677803500064</v>
      </c>
      <c r="U416" s="105">
        <v>16.322768886483519</v>
      </c>
      <c r="V416" s="105">
        <v>14.589178392281374</v>
      </c>
      <c r="W416" s="105">
        <v>17.646228008528386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2.9841350078262305</v>
      </c>
      <c r="N417" s="99">
        <v>3.4497400747711597</v>
      </c>
      <c r="O417" s="99">
        <v>4.5807525647918492</v>
      </c>
      <c r="P417" s="99">
        <v>0</v>
      </c>
      <c r="Q417" s="99">
        <v>4.5921684976101069</v>
      </c>
      <c r="R417" s="99">
        <v>4.6949256971587232</v>
      </c>
      <c r="S417" s="99">
        <v>4.4222262626771212</v>
      </c>
      <c r="T417" s="99">
        <v>5.5809874560489137</v>
      </c>
      <c r="U417" s="99">
        <v>6.1906714893464292</v>
      </c>
      <c r="V417" s="99">
        <v>5.5312107829887127</v>
      </c>
      <c r="W417" s="99">
        <v>6.5989123172750803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3.8651026771701815</v>
      </c>
      <c r="N418" s="99">
        <v>4.2039665212735038</v>
      </c>
      <c r="O418" s="99">
        <v>4.9261278729887277</v>
      </c>
      <c r="P418" s="99">
        <v>0</v>
      </c>
      <c r="Q418" s="99">
        <v>6.0807919262546228</v>
      </c>
      <c r="R418" s="99">
        <v>6.2769271139364848</v>
      </c>
      <c r="S418" s="99">
        <v>6.8779537154926302</v>
      </c>
      <c r="T418" s="99">
        <v>8.2116903474511478</v>
      </c>
      <c r="U418" s="99">
        <v>10.132097397137089</v>
      </c>
      <c r="V418" s="99">
        <v>9.0579676092926622</v>
      </c>
      <c r="W418" s="99">
        <v>11.047315691253305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0</v>
      </c>
      <c r="D419" s="123">
        <v>0</v>
      </c>
      <c r="E419" s="123">
        <v>0</v>
      </c>
      <c r="F419" s="123">
        <v>0</v>
      </c>
      <c r="G419" s="123">
        <v>3.4413427010389688</v>
      </c>
      <c r="H419" s="123">
        <v>3.0938642645181633</v>
      </c>
      <c r="I419" s="123">
        <v>3.4531541080433277</v>
      </c>
      <c r="J419" s="123">
        <v>2.9505593269229609</v>
      </c>
      <c r="K419" s="123">
        <v>2.7064517257495573</v>
      </c>
      <c r="L419" s="123">
        <v>0</v>
      </c>
      <c r="M419" s="123">
        <v>2.6973220785874341</v>
      </c>
      <c r="N419" s="123">
        <v>2.7776821050069311</v>
      </c>
      <c r="O419" s="123">
        <v>2.6951710526986608</v>
      </c>
      <c r="P419" s="123">
        <v>3.1052231544150692</v>
      </c>
      <c r="Q419" s="123">
        <v>3.2755678917299438</v>
      </c>
      <c r="R419" s="123">
        <v>3.3235535832750802</v>
      </c>
      <c r="S419" s="123">
        <v>3.9178802827559154</v>
      </c>
      <c r="T419" s="123">
        <v>3.7730707137763031</v>
      </c>
      <c r="U419" s="123">
        <v>3.966545939117494</v>
      </c>
      <c r="V419" s="123">
        <v>4.1293988342403782</v>
      </c>
      <c r="W419" s="123">
        <v>4.9252470312478227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4.4064095541972694</v>
      </c>
      <c r="H420" s="99">
        <v>4.0321218750401124</v>
      </c>
      <c r="I420" s="99">
        <v>4.0948614425709691</v>
      </c>
      <c r="J420" s="99">
        <v>3.8976442628147212</v>
      </c>
      <c r="K420" s="99">
        <v>3.6352656669428827</v>
      </c>
      <c r="L420" s="99">
        <v>0</v>
      </c>
      <c r="M420" s="99">
        <v>3.4406767284760584</v>
      </c>
      <c r="N420" s="99">
        <v>3.526034374550433</v>
      </c>
      <c r="O420" s="99">
        <v>3.5473619996733801</v>
      </c>
      <c r="P420" s="99">
        <v>3.9404215599269388</v>
      </c>
      <c r="Q420" s="99">
        <v>4.2786342513825897</v>
      </c>
      <c r="R420" s="99">
        <v>4.8651255973926206</v>
      </c>
      <c r="S420" s="99">
        <v>5.452673745509558</v>
      </c>
      <c r="T420" s="99">
        <v>3.1492582370762654</v>
      </c>
      <c r="U420" s="99">
        <v>6.4278685321969187</v>
      </c>
      <c r="V420" s="99">
        <v>4.0183369076958808</v>
      </c>
      <c r="W420" s="99">
        <v>8.1186528408832999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0</v>
      </c>
      <c r="D421" s="110">
        <v>0</v>
      </c>
      <c r="E421" s="110">
        <v>0</v>
      </c>
      <c r="F421" s="110">
        <v>0</v>
      </c>
      <c r="G421" s="110">
        <v>3.3661489065248982</v>
      </c>
      <c r="H421" s="110">
        <v>3.0140355054740424</v>
      </c>
      <c r="I421" s="110">
        <v>3.3994030345576975</v>
      </c>
      <c r="J421" s="110">
        <v>2.8559761091189562</v>
      </c>
      <c r="K421" s="110">
        <v>2.6492939447530448</v>
      </c>
      <c r="L421" s="110">
        <v>0</v>
      </c>
      <c r="M421" s="110">
        <v>2.6626808142443412</v>
      </c>
      <c r="N421" s="110">
        <v>2.7467715207685699</v>
      </c>
      <c r="O421" s="110">
        <v>2.6625838335433691</v>
      </c>
      <c r="P421" s="110">
        <v>3.0870101050736887</v>
      </c>
      <c r="Q421" s="110">
        <v>3.2400134450397853</v>
      </c>
      <c r="R421" s="110">
        <v>3.28298589869304</v>
      </c>
      <c r="S421" s="110">
        <v>3.8981781843893732</v>
      </c>
      <c r="T421" s="110">
        <v>3.7741728559612859</v>
      </c>
      <c r="U421" s="110">
        <v>3.8695961331610835</v>
      </c>
      <c r="V421" s="110">
        <v>4.1327217457365313</v>
      </c>
      <c r="W421" s="110">
        <v>4.7592423516771687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0</v>
      </c>
      <c r="D423" s="118">
        <f t="shared" si="194"/>
        <v>0</v>
      </c>
      <c r="E423" s="118">
        <f t="shared" si="194"/>
        <v>0</v>
      </c>
      <c r="F423" s="118">
        <f t="shared" si="194"/>
        <v>0</v>
      </c>
      <c r="G423" s="118">
        <f t="shared" si="194"/>
        <v>83.41433122047323</v>
      </c>
      <c r="H423" s="118">
        <f t="shared" si="194"/>
        <v>75.269082335153826</v>
      </c>
      <c r="I423" s="118">
        <f t="shared" si="194"/>
        <v>70.322467101208588</v>
      </c>
      <c r="J423" s="118">
        <f t="shared" si="194"/>
        <v>72.084225506751523</v>
      </c>
      <c r="K423" s="118">
        <f t="shared" si="194"/>
        <v>70.182799827700435</v>
      </c>
      <c r="L423" s="118">
        <f t="shared" si="194"/>
        <v>0</v>
      </c>
      <c r="M423" s="118">
        <f t="shared" si="194"/>
        <v>83.338973448685948</v>
      </c>
      <c r="N423" s="118">
        <f t="shared" si="194"/>
        <v>93.416667443036104</v>
      </c>
      <c r="O423" s="118">
        <f t="shared" si="194"/>
        <v>92.218080576430793</v>
      </c>
      <c r="P423" s="118">
        <f t="shared" si="194"/>
        <v>87.387485655148311</v>
      </c>
      <c r="Q423" s="118">
        <f t="shared" si="194"/>
        <v>89.925478085564308</v>
      </c>
      <c r="R423" s="118">
        <f t="shared" ref="R423:V423" si="195">R424+R426+R428+R437</f>
        <v>89.672797749831958</v>
      </c>
      <c r="S423" s="118">
        <f t="shared" si="195"/>
        <v>59.910698504317196</v>
      </c>
      <c r="T423" s="118">
        <f t="shared" si="195"/>
        <v>59.95616718967284</v>
      </c>
      <c r="U423" s="118">
        <f t="shared" si="195"/>
        <v>76.523151415020578</v>
      </c>
      <c r="V423" s="118">
        <f t="shared" si="195"/>
        <v>92.104268830517512</v>
      </c>
      <c r="W423" s="118">
        <f t="shared" ref="W423" si="196">W424+W426+W428+W437</f>
        <v>74.362094084755569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0</v>
      </c>
      <c r="D424" s="123">
        <f t="shared" si="197"/>
        <v>0</v>
      </c>
      <c r="E424" s="123">
        <f t="shared" si="197"/>
        <v>0</v>
      </c>
      <c r="F424" s="123">
        <f t="shared" si="197"/>
        <v>0</v>
      </c>
      <c r="G424" s="123">
        <f t="shared" si="197"/>
        <v>73.265839033267739</v>
      </c>
      <c r="H424" s="123">
        <f t="shared" si="197"/>
        <v>65.071644485796483</v>
      </c>
      <c r="I424" s="123">
        <f t="shared" si="197"/>
        <v>58.929574932692084</v>
      </c>
      <c r="J424" s="123">
        <f t="shared" si="197"/>
        <v>61.858238596377873</v>
      </c>
      <c r="K424" s="123">
        <f t="shared" si="197"/>
        <v>61.334166103944348</v>
      </c>
      <c r="L424" s="123">
        <f t="shared" si="197"/>
        <v>0</v>
      </c>
      <c r="M424" s="123">
        <f t="shared" si="197"/>
        <v>74.701503800512768</v>
      </c>
      <c r="N424" s="123">
        <f t="shared" si="197"/>
        <v>82.733077085997522</v>
      </c>
      <c r="O424" s="123">
        <f t="shared" si="197"/>
        <v>80.252209597909754</v>
      </c>
      <c r="P424" s="123">
        <f t="shared" si="197"/>
        <v>75.314327076675369</v>
      </c>
      <c r="Q424" s="123">
        <f t="shared" si="197"/>
        <v>75.395532812846142</v>
      </c>
      <c r="R424" s="123">
        <f t="shared" si="197"/>
        <v>74.652619796215717</v>
      </c>
      <c r="S424" s="123">
        <f t="shared" si="197"/>
        <v>43.772757022149399</v>
      </c>
      <c r="T424" s="123">
        <f t="shared" si="197"/>
        <v>41.200344734293843</v>
      </c>
      <c r="U424" s="123">
        <f t="shared" si="197"/>
        <v>55.689344491195328</v>
      </c>
      <c r="V424" s="123">
        <f t="shared" si="197"/>
        <v>72.269251655661421</v>
      </c>
      <c r="W424" s="123">
        <f t="shared" si="197"/>
        <v>52.741648050746996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73.265839033267739</v>
      </c>
      <c r="H425" s="99">
        <v>65.071644485796483</v>
      </c>
      <c r="I425" s="99">
        <v>58.929574932692084</v>
      </c>
      <c r="J425" s="99">
        <v>61.858238596377873</v>
      </c>
      <c r="K425" s="99">
        <v>61.334166103944348</v>
      </c>
      <c r="L425" s="99">
        <v>0</v>
      </c>
      <c r="M425" s="99">
        <v>74.701503800512768</v>
      </c>
      <c r="N425" s="99">
        <v>82.733077085997522</v>
      </c>
      <c r="O425" s="99">
        <v>80.252209597909754</v>
      </c>
      <c r="P425" s="99">
        <v>75.314327076675369</v>
      </c>
      <c r="Q425" s="99">
        <v>75.395532812846142</v>
      </c>
      <c r="R425" s="99">
        <v>74.652619796215717</v>
      </c>
      <c r="S425" s="99">
        <v>43.772757022149399</v>
      </c>
      <c r="T425" s="99">
        <v>41.200344734293843</v>
      </c>
      <c r="U425" s="99">
        <v>55.689344491195328</v>
      </c>
      <c r="V425" s="99">
        <v>72.269251655661421</v>
      </c>
      <c r="W425" s="99">
        <v>52.741648050746996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</v>
      </c>
      <c r="E426" s="123">
        <f t="shared" si="198"/>
        <v>0</v>
      </c>
      <c r="F426" s="123">
        <f t="shared" si="198"/>
        <v>0</v>
      </c>
      <c r="G426" s="123">
        <f t="shared" si="198"/>
        <v>0.53282022328407619</v>
      </c>
      <c r="H426" s="123">
        <f t="shared" si="198"/>
        <v>0.72208565834081873</v>
      </c>
      <c r="I426" s="123">
        <f t="shared" si="198"/>
        <v>1.0484940240394176</v>
      </c>
      <c r="J426" s="123">
        <f t="shared" si="198"/>
        <v>0.89023366089319167</v>
      </c>
      <c r="K426" s="123">
        <f t="shared" si="198"/>
        <v>1.1069915367692276</v>
      </c>
      <c r="L426" s="123">
        <f t="shared" si="198"/>
        <v>0</v>
      </c>
      <c r="M426" s="123">
        <f t="shared" si="198"/>
        <v>0.91183500025492958</v>
      </c>
      <c r="N426" s="123">
        <f t="shared" si="198"/>
        <v>2.2626113315171779</v>
      </c>
      <c r="O426" s="123">
        <f t="shared" si="198"/>
        <v>2.1819082180131226</v>
      </c>
      <c r="P426" s="123">
        <f t="shared" si="198"/>
        <v>1.7435858097746482</v>
      </c>
      <c r="Q426" s="123">
        <f t="shared" si="198"/>
        <v>2.9073324765195663</v>
      </c>
      <c r="R426" s="123">
        <f t="shared" si="198"/>
        <v>2.9925135421073552</v>
      </c>
      <c r="S426" s="123">
        <f t="shared" si="198"/>
        <v>3.0820042523414406</v>
      </c>
      <c r="T426" s="123">
        <f t="shared" si="198"/>
        <v>3.4450298791699252</v>
      </c>
      <c r="U426" s="123">
        <f t="shared" si="198"/>
        <v>3.3050154029799188</v>
      </c>
      <c r="V426" s="123">
        <f t="shared" si="198"/>
        <v>3.1671315143624028</v>
      </c>
      <c r="W426" s="123">
        <f t="shared" si="198"/>
        <v>1.5633880179877135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0</v>
      </c>
      <c r="D427" s="99">
        <f>RES_hhdet_in_tess!D165</f>
        <v>0</v>
      </c>
      <c r="E427" s="99">
        <f>RES_hhdet_in_tess!E165</f>
        <v>0</v>
      </c>
      <c r="F427" s="99">
        <f>RES_hhdet_in_tess!F165</f>
        <v>0</v>
      </c>
      <c r="G427" s="99">
        <f>RES_hhdet_in_tess!G165</f>
        <v>0.53282022328407619</v>
      </c>
      <c r="H427" s="99">
        <f>RES_hhdet_in_tess!H165</f>
        <v>0.72208565834081873</v>
      </c>
      <c r="I427" s="99">
        <f>RES_hhdet_in_tess!I165</f>
        <v>1.0484940240394176</v>
      </c>
      <c r="J427" s="99">
        <f>RES_hhdet_in_tess!J165</f>
        <v>0.89023366089319167</v>
      </c>
      <c r="K427" s="99">
        <f>RES_hhdet_in_tess!K165</f>
        <v>1.1069915367692276</v>
      </c>
      <c r="L427" s="99">
        <f>RES_hhdet_in_tess!L165</f>
        <v>0</v>
      </c>
      <c r="M427" s="99">
        <f>RES_hhdet_in_tess!M165</f>
        <v>0.91183500025492958</v>
      </c>
      <c r="N427" s="99">
        <f>RES_hhdet_in_tess!N165</f>
        <v>2.2626113315171779</v>
      </c>
      <c r="O427" s="99">
        <f>RES_hhdet_in_tess!O165</f>
        <v>2.1819082180131226</v>
      </c>
      <c r="P427" s="99">
        <f>RES_hhdet_in_tess!P165</f>
        <v>1.7435858097746482</v>
      </c>
      <c r="Q427" s="99">
        <f>RES_hhdet_in_tess!Q165</f>
        <v>2.9073324765195663</v>
      </c>
      <c r="R427" s="99">
        <f>RES_hhdet_in_tess!R165</f>
        <v>2.9925135421073552</v>
      </c>
      <c r="S427" s="99">
        <f>RES_hhdet_in_tess!S165</f>
        <v>3.0820042523414406</v>
      </c>
      <c r="T427" s="99">
        <f>RES_hhdet_in_tess!T165</f>
        <v>3.4450298791699252</v>
      </c>
      <c r="U427" s="99">
        <f>RES_hhdet_in_tess!U165</f>
        <v>3.3050154029799188</v>
      </c>
      <c r="V427" s="99">
        <f>RES_hhdet_in_tess!V165</f>
        <v>3.1671315143624028</v>
      </c>
      <c r="W427" s="99">
        <f>RES_hhdet_in_tess!W165</f>
        <v>1.5633880179877135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0</v>
      </c>
      <c r="D428" s="123">
        <v>0</v>
      </c>
      <c r="E428" s="123">
        <v>0</v>
      </c>
      <c r="F428" s="123">
        <v>0</v>
      </c>
      <c r="G428" s="123">
        <v>7.0637650486679071</v>
      </c>
      <c r="H428" s="123">
        <v>7.181764173326755</v>
      </c>
      <c r="I428" s="123">
        <v>7.7734220705333046</v>
      </c>
      <c r="J428" s="123">
        <v>7.1485726243786099</v>
      </c>
      <c r="K428" s="123">
        <v>5.7117259471331963</v>
      </c>
      <c r="L428" s="123">
        <v>0</v>
      </c>
      <c r="M428" s="123">
        <v>5.6814728077920558</v>
      </c>
      <c r="N428" s="123">
        <v>6.3038279196608675</v>
      </c>
      <c r="O428" s="123">
        <v>7.7169675762521663</v>
      </c>
      <c r="P428" s="123">
        <v>7.9178022191226267</v>
      </c>
      <c r="Q428" s="123">
        <v>9.0650875864272447</v>
      </c>
      <c r="R428" s="123">
        <v>9.3940249643118783</v>
      </c>
      <c r="S428" s="123">
        <v>9.8844524079239502</v>
      </c>
      <c r="T428" s="123">
        <v>12.189923206253145</v>
      </c>
      <c r="U428" s="123">
        <v>14.250870028962932</v>
      </c>
      <c r="V428" s="123">
        <v>13.177257294903628</v>
      </c>
      <c r="W428" s="123">
        <v>15.919284726120159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7.1833872698070742</v>
      </c>
      <c r="H429" s="99">
        <v>7.2704083773625952</v>
      </c>
      <c r="I429" s="99">
        <v>7.3716728711751722</v>
      </c>
      <c r="J429" s="99">
        <v>7.0949303881227985</v>
      </c>
      <c r="K429" s="99">
        <v>7.086070249822404</v>
      </c>
      <c r="L429" s="99">
        <v>0</v>
      </c>
      <c r="M429" s="99">
        <v>6.8456682161371489</v>
      </c>
      <c r="N429" s="99">
        <v>6.8491677573564482</v>
      </c>
      <c r="O429" s="99">
        <v>7.1418030661835434</v>
      </c>
      <c r="P429" s="99">
        <v>8.0023045466913629</v>
      </c>
      <c r="Q429" s="99">
        <v>8.547452070505237</v>
      </c>
      <c r="R429" s="99">
        <v>9.070963359279208</v>
      </c>
      <c r="S429" s="99">
        <v>10.926132878321431</v>
      </c>
      <c r="T429" s="99">
        <v>14.563021070798982</v>
      </c>
      <c r="U429" s="99">
        <v>11.917092787767778</v>
      </c>
      <c r="V429" s="99">
        <v>15.86271457550456</v>
      </c>
      <c r="W429" s="99">
        <v>18.429917676362631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14.656410421178901</v>
      </c>
      <c r="U430" s="99">
        <v>0</v>
      </c>
      <c r="V430" s="99">
        <v>15.892754814338639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4.6527363992942696</v>
      </c>
      <c r="U431" s="102">
        <v>0</v>
      </c>
      <c r="V431" s="102">
        <v>4.8306963835033949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10.003674021884629</v>
      </c>
      <c r="U432" s="105">
        <v>0</v>
      </c>
      <c r="V432" s="105">
        <v>11.062058430835245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0</v>
      </c>
      <c r="D433" s="102">
        <v>0</v>
      </c>
      <c r="E433" s="102">
        <v>0</v>
      </c>
      <c r="F433" s="102">
        <v>0</v>
      </c>
      <c r="G433" s="102">
        <v>7.0476404232478949</v>
      </c>
      <c r="H433" s="102">
        <v>7.1690354993755303</v>
      </c>
      <c r="I433" s="102">
        <v>7.8258935197018076</v>
      </c>
      <c r="J433" s="102">
        <v>7.1531595257816862</v>
      </c>
      <c r="K433" s="102">
        <v>5.6492557515564128</v>
      </c>
      <c r="L433" s="102">
        <v>0</v>
      </c>
      <c r="M433" s="102">
        <v>5.6318702872364481</v>
      </c>
      <c r="N433" s="102">
        <v>6.281748577409286</v>
      </c>
      <c r="O433" s="102">
        <v>7.7489715419678795</v>
      </c>
      <c r="P433" s="102">
        <v>7.9170221976373778</v>
      </c>
      <c r="Q433" s="102">
        <v>9.0893651744356543</v>
      </c>
      <c r="R433" s="102">
        <v>9.4174354639375188</v>
      </c>
      <c r="S433" s="102">
        <v>9.8579648986240134</v>
      </c>
      <c r="T433" s="102">
        <v>11.916072327651454</v>
      </c>
      <c r="U433" s="102">
        <v>14.377938337918081</v>
      </c>
      <c r="V433" s="102">
        <v>12.92639184637952</v>
      </c>
      <c r="W433" s="102">
        <v>15.757518744911968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5.6325209558734475</v>
      </c>
      <c r="N434" s="105">
        <v>6.2761063899635507</v>
      </c>
      <c r="O434" s="105">
        <v>7.735864369739935</v>
      </c>
      <c r="P434" s="105">
        <v>0</v>
      </c>
      <c r="Q434" s="105">
        <v>9.0479998496506848</v>
      </c>
      <c r="R434" s="105">
        <v>9.3651481766722338</v>
      </c>
      <c r="S434" s="105">
        <v>9.8377364851926998</v>
      </c>
      <c r="T434" s="105">
        <v>12.009325260647953</v>
      </c>
      <c r="U434" s="105">
        <v>14.409510179202677</v>
      </c>
      <c r="V434" s="105">
        <v>12.931263864237106</v>
      </c>
      <c r="W434" s="105">
        <v>15.716681110027826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1.7674182787032671</v>
      </c>
      <c r="N435" s="99">
        <v>2.0721398686900483</v>
      </c>
      <c r="O435" s="99">
        <v>2.8097364967512082</v>
      </c>
      <c r="P435" s="99">
        <v>0</v>
      </c>
      <c r="Q435" s="99">
        <v>2.9672079233960615</v>
      </c>
      <c r="R435" s="99">
        <v>3.0882210627357503</v>
      </c>
      <c r="S435" s="99">
        <v>2.9597827697000705</v>
      </c>
      <c r="T435" s="99">
        <v>3.7976349131968044</v>
      </c>
      <c r="U435" s="99">
        <v>4.2774127820655874</v>
      </c>
      <c r="V435" s="99">
        <v>3.8732962549444467</v>
      </c>
      <c r="W435" s="99">
        <v>4.6693654187745217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3.8651026771701815</v>
      </c>
      <c r="N436" s="99">
        <v>4.2039665212735038</v>
      </c>
      <c r="O436" s="99">
        <v>4.9261278729887277</v>
      </c>
      <c r="P436" s="99">
        <v>0</v>
      </c>
      <c r="Q436" s="99">
        <v>6.0807919262546228</v>
      </c>
      <c r="R436" s="99">
        <v>6.2769271139364848</v>
      </c>
      <c r="S436" s="99">
        <v>6.8779537154926302</v>
      </c>
      <c r="T436" s="99">
        <v>8.2116903474511478</v>
      </c>
      <c r="U436" s="99">
        <v>10.132097397137089</v>
      </c>
      <c r="V436" s="99">
        <v>9.0579676092926622</v>
      </c>
      <c r="W436" s="99">
        <v>11.047315691253305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0</v>
      </c>
      <c r="D437" s="123">
        <v>0</v>
      </c>
      <c r="E437" s="123">
        <v>0</v>
      </c>
      <c r="F437" s="123">
        <v>0</v>
      </c>
      <c r="G437" s="123">
        <v>2.5519069152535074</v>
      </c>
      <c r="H437" s="123">
        <v>2.2935880176897707</v>
      </c>
      <c r="I437" s="123">
        <v>2.570976073943783</v>
      </c>
      <c r="J437" s="123">
        <v>2.1871806251018491</v>
      </c>
      <c r="K437" s="123">
        <v>2.0299162398536663</v>
      </c>
      <c r="L437" s="123">
        <v>0</v>
      </c>
      <c r="M437" s="123">
        <v>2.0441618401261876</v>
      </c>
      <c r="N437" s="123">
        <v>2.1171511058605432</v>
      </c>
      <c r="O437" s="123">
        <v>2.0669951842557426</v>
      </c>
      <c r="P437" s="123">
        <v>2.4117705495756727</v>
      </c>
      <c r="Q437" s="123">
        <v>2.5575252097713563</v>
      </c>
      <c r="R437" s="123">
        <v>2.6336394471969955</v>
      </c>
      <c r="S437" s="123">
        <v>3.1714848219024008</v>
      </c>
      <c r="T437" s="123">
        <v>3.1208693699559298</v>
      </c>
      <c r="U437" s="123">
        <v>3.2779214918823958</v>
      </c>
      <c r="V437" s="123">
        <v>3.4906283655900689</v>
      </c>
      <c r="W437" s="123">
        <v>4.1377732899007134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2.6059575757182039</v>
      </c>
      <c r="H438" s="99">
        <v>2.3864631280854738</v>
      </c>
      <c r="I438" s="99">
        <v>2.4254568909502923</v>
      </c>
      <c r="J438" s="99">
        <v>2.3103648554688925</v>
      </c>
      <c r="K438" s="99">
        <v>2.1563833833323671</v>
      </c>
      <c r="L438" s="99">
        <v>0</v>
      </c>
      <c r="M438" s="99">
        <v>2.0431111322005271</v>
      </c>
      <c r="N438" s="99">
        <v>2.0937974275649367</v>
      </c>
      <c r="O438" s="99">
        <v>2.1064620025165608</v>
      </c>
      <c r="P438" s="99">
        <v>2.3398650294634082</v>
      </c>
      <c r="Q438" s="99">
        <v>2.5406993912753078</v>
      </c>
      <c r="R438" s="99">
        <v>2.8956992111407818</v>
      </c>
      <c r="S438" s="99">
        <v>3.2577481377532282</v>
      </c>
      <c r="T438" s="99">
        <v>1.8898692447057157</v>
      </c>
      <c r="U438" s="99">
        <v>3.8749446594149788</v>
      </c>
      <c r="V438" s="99">
        <v>2.4326277234405551</v>
      </c>
      <c r="W438" s="99">
        <v>4.9340278398465047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0</v>
      </c>
      <c r="D439" s="110">
        <v>0</v>
      </c>
      <c r="E439" s="110">
        <v>0</v>
      </c>
      <c r="F439" s="110">
        <v>0</v>
      </c>
      <c r="G439" s="110">
        <v>2.5476955238426107</v>
      </c>
      <c r="H439" s="110">
        <v>2.2856860249685491</v>
      </c>
      <c r="I439" s="110">
        <v>2.5831651387678733</v>
      </c>
      <c r="J439" s="110">
        <v>2.174878496275511</v>
      </c>
      <c r="K439" s="110">
        <v>2.0221336464088231</v>
      </c>
      <c r="L439" s="110">
        <v>0</v>
      </c>
      <c r="M439" s="110">
        <v>2.0442108044408731</v>
      </c>
      <c r="N439" s="110">
        <v>2.1181157262266606</v>
      </c>
      <c r="O439" s="110">
        <v>2.0654859991833208</v>
      </c>
      <c r="P439" s="110">
        <v>2.4133385827245388</v>
      </c>
      <c r="Q439" s="110">
        <v>2.5581216136493041</v>
      </c>
      <c r="R439" s="110">
        <v>2.6267431376195272</v>
      </c>
      <c r="S439" s="110">
        <v>3.1703774622637511</v>
      </c>
      <c r="T439" s="110">
        <v>3.1230442818379971</v>
      </c>
      <c r="U439" s="110">
        <v>3.2544051594818759</v>
      </c>
      <c r="V439" s="110">
        <v>3.5222831604069702</v>
      </c>
      <c r="W439" s="110">
        <v>4.0963811245136554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</v>
      </c>
      <c r="G441" s="118">
        <f t="shared" si="199"/>
        <v>0.44255632133604461</v>
      </c>
      <c r="H441" s="118">
        <f t="shared" si="199"/>
        <v>0.46431035101954204</v>
      </c>
      <c r="I441" s="118">
        <f t="shared" si="199"/>
        <v>0.43437178628735018</v>
      </c>
      <c r="J441" s="118">
        <f t="shared" si="199"/>
        <v>0.31551957545047427</v>
      </c>
      <c r="K441" s="118">
        <f t="shared" si="199"/>
        <v>0.1756831992962205</v>
      </c>
      <c r="L441" s="118">
        <f t="shared" si="199"/>
        <v>0</v>
      </c>
      <c r="M441" s="118">
        <f t="shared" si="199"/>
        <v>0.14514133949818983</v>
      </c>
      <c r="N441" s="118">
        <f t="shared" si="199"/>
        <v>0.13165832473017069</v>
      </c>
      <c r="O441" s="118">
        <f t="shared" si="199"/>
        <v>0.15982871712775487</v>
      </c>
      <c r="P441" s="118">
        <f t="shared" si="199"/>
        <v>4.2493274606036247E-2</v>
      </c>
      <c r="Q441" s="118">
        <f t="shared" si="199"/>
        <v>0.14554669174239573</v>
      </c>
      <c r="R441" s="118">
        <f t="shared" ref="R441:V441" si="200">R442+R444+R446+R455</f>
        <v>0.18296974794120974</v>
      </c>
      <c r="S441" s="118">
        <f t="shared" si="200"/>
        <v>0.11035621834634818</v>
      </c>
      <c r="T441" s="118">
        <f t="shared" si="200"/>
        <v>0.31506093700120735</v>
      </c>
      <c r="U441" s="118">
        <f t="shared" si="200"/>
        <v>0.21321353860200776</v>
      </c>
      <c r="V441" s="118">
        <f t="shared" si="200"/>
        <v>0.364880657592628</v>
      </c>
      <c r="W441" s="118">
        <f t="shared" ref="W441" si="201">W442+W444+W446+W455</f>
        <v>0.37122012896709827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0.37020331990416711</v>
      </c>
      <c r="H446" s="123">
        <v>0.39249120020637723</v>
      </c>
      <c r="I446" s="123">
        <v>0.3624787126646774</v>
      </c>
      <c r="J446" s="123">
        <v>0.23512647894903718</v>
      </c>
      <c r="K446" s="123">
        <v>0.12781149211345263</v>
      </c>
      <c r="L446" s="123">
        <v>0</v>
      </c>
      <c r="M446" s="123">
        <v>0.1103403054472348</v>
      </c>
      <c r="N446" s="123">
        <v>9.9886537833613051E-2</v>
      </c>
      <c r="O446" s="123">
        <v>0.13014964810110757</v>
      </c>
      <c r="P446" s="123">
        <v>2.3390399207039222E-2</v>
      </c>
      <c r="Q446" s="123">
        <v>0.1122750731055137</v>
      </c>
      <c r="R446" s="123">
        <v>0.15463226253855056</v>
      </c>
      <c r="S446" s="123">
        <v>9.465749378323092E-2</v>
      </c>
      <c r="T446" s="123">
        <v>0.31379923417733746</v>
      </c>
      <c r="U446" s="123">
        <v>0.15787865451422076</v>
      </c>
      <c r="V446" s="123">
        <v>0.33836340540183796</v>
      </c>
      <c r="W446" s="123">
        <v>0.28008767017030772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3.1165953908211277</v>
      </c>
      <c r="H447" s="99">
        <v>3.1258529130360215</v>
      </c>
      <c r="I447" s="99">
        <v>3.1378076754639963</v>
      </c>
      <c r="J447" s="99">
        <v>2.9848498816202205</v>
      </c>
      <c r="K447" s="99">
        <v>2.9396643186094109</v>
      </c>
      <c r="L447" s="99">
        <v>0</v>
      </c>
      <c r="M447" s="99">
        <v>2.7015286259909046</v>
      </c>
      <c r="N447" s="99">
        <v>2.5618298749580406</v>
      </c>
      <c r="O447" s="99">
        <v>2.4807311713817173</v>
      </c>
      <c r="P447" s="99">
        <v>2.5573503133029551</v>
      </c>
      <c r="Q447" s="99">
        <v>2.5466628346756517</v>
      </c>
      <c r="R447" s="99">
        <v>2.5845678167157735</v>
      </c>
      <c r="S447" s="99">
        <v>2.987390503798768</v>
      </c>
      <c r="T447" s="99">
        <v>3.8412376004850888</v>
      </c>
      <c r="U447" s="99">
        <v>3.0535167043545877</v>
      </c>
      <c r="V447" s="99">
        <v>3.9820149955661974</v>
      </c>
      <c r="W447" s="99">
        <v>4.5827110289567372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1.2272361562362428</v>
      </c>
      <c r="U448" s="99">
        <v>0</v>
      </c>
      <c r="V448" s="99">
        <v>1.2126490296838781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1.2272361562362428</v>
      </c>
      <c r="U449" s="102">
        <v>0</v>
      </c>
      <c r="V449" s="102">
        <v>1.2126490296838781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7.2353001431877506E-2</v>
      </c>
      <c r="H455" s="123">
        <v>7.1819150813164812E-2</v>
      </c>
      <c r="I455" s="123">
        <v>7.1893073622672804E-2</v>
      </c>
      <c r="J455" s="123">
        <v>8.0393096501437056E-2</v>
      </c>
      <c r="K455" s="123">
        <v>4.7871707182767856E-2</v>
      </c>
      <c r="L455" s="123">
        <v>0</v>
      </c>
      <c r="M455" s="123">
        <v>3.480103405095502E-2</v>
      </c>
      <c r="N455" s="123">
        <v>3.1771786896557644E-2</v>
      </c>
      <c r="O455" s="123">
        <v>2.9679069026647301E-2</v>
      </c>
      <c r="P455" s="123">
        <v>1.9102875398997028E-2</v>
      </c>
      <c r="Q455" s="123">
        <v>3.3271618636882036E-2</v>
      </c>
      <c r="R455" s="123">
        <v>2.8337485402659179E-2</v>
      </c>
      <c r="S455" s="123">
        <v>1.5698724563117251E-2</v>
      </c>
      <c r="T455" s="123">
        <v>1.2617028238699197E-3</v>
      </c>
      <c r="U455" s="123">
        <v>5.5334884087787001E-2</v>
      </c>
      <c r="V455" s="123">
        <v>2.6517252190790062E-2</v>
      </c>
      <c r="W455" s="123">
        <v>9.1132458796790536E-2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1.0009599943314518</v>
      </c>
      <c r="H456" s="99">
        <v>0.91593680513411202</v>
      </c>
      <c r="I456" s="99">
        <v>0.93018872529442154</v>
      </c>
      <c r="J456" s="99">
        <v>0.88538887074099226</v>
      </c>
      <c r="K456" s="99">
        <v>0.8257869489027454</v>
      </c>
      <c r="L456" s="99">
        <v>0</v>
      </c>
      <c r="M456" s="99">
        <v>0.7815841256406213</v>
      </c>
      <c r="N456" s="99">
        <v>0.80097396852287639</v>
      </c>
      <c r="O456" s="99">
        <v>0.8058187518458052</v>
      </c>
      <c r="P456" s="99">
        <v>0.8951061615530036</v>
      </c>
      <c r="Q456" s="99">
        <v>0.97193455654406924</v>
      </c>
      <c r="R456" s="99">
        <v>1.1051619307037079</v>
      </c>
      <c r="S456" s="99">
        <v>1.2386293680299512</v>
      </c>
      <c r="T456" s="99">
        <v>0.71538550113424459</v>
      </c>
      <c r="U456" s="99">
        <v>1.4601546157738523</v>
      </c>
      <c r="V456" s="99">
        <v>0.91280541195219644</v>
      </c>
      <c r="W456" s="99">
        <v>1.8442331793350506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2024-05-20T16:56:39Z</dcterms:created>
  <dcterms:modified xsi:type="dcterms:W3CDTF">2024-05-20T16:56:40Z</dcterms:modified>
</cp:coreProperties>
</file>