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en JACOB\Documents\GitHub\SEPIA\"/>
    </mc:Choice>
  </mc:AlternateContent>
  <xr:revisionPtr revIDLastSave="0" documentId="13_ncr:40009_{3DA54AA6-226E-4C22-B0DF-2C5B30CF5E19}" xr6:coauthVersionLast="47" xr6:coauthVersionMax="47" xr10:uidLastSave="{00000000-0000-0000-0000-000000000000}"/>
  <bookViews>
    <workbookView xWindow="-110" yWindow="-110" windowWidth="19420" windowHeight="10420"/>
  </bookViews>
  <sheets>
    <sheet name="Description" sheetId="3" r:id="rId1"/>
    <sheet name="COUNTRIES" sheetId="1" r:id="rId2"/>
    <sheet name="CALCULATED" sheetId="2" r:id="rId3"/>
  </sheets>
  <externalReferences>
    <externalReference r:id="rId4"/>
  </externalReferences>
  <definedNames>
    <definedName name="Valeurs_PCS_PCI">[1]Listes!$A$6:$A$7</definedName>
  </definedNames>
  <calcPr calcId="0" iterate="1" concurrentCalc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" i="1"/>
  <c r="A32" i="2"/>
  <c r="A31" i="2"/>
  <c r="A30" i="2"/>
  <c r="E32" i="2"/>
  <c r="F32" i="2"/>
  <c r="E31" i="2"/>
  <c r="F31" i="2"/>
  <c r="E30" i="2"/>
  <c r="F30" i="2"/>
  <c r="C32" i="2"/>
  <c r="C31" i="2"/>
  <c r="C30" i="2"/>
  <c r="C21" i="2"/>
  <c r="C20" i="2"/>
  <c r="C19" i="2"/>
  <c r="C18" i="2"/>
  <c r="C17" i="2"/>
  <c r="C29" i="2"/>
  <c r="C28" i="2"/>
  <c r="C27" i="2"/>
  <c r="C26" i="2"/>
  <c r="C25" i="2"/>
  <c r="C24" i="2"/>
  <c r="C23" i="2"/>
  <c r="C22" i="2"/>
  <c r="E12" i="2"/>
  <c r="E11" i="2"/>
  <c r="E10" i="2"/>
  <c r="E9" i="2"/>
  <c r="E8" i="2"/>
  <c r="E7" i="2"/>
  <c r="E6" i="2"/>
  <c r="E5" i="2"/>
  <c r="A12" i="2"/>
  <c r="A11" i="2"/>
  <c r="A10" i="2"/>
  <c r="A9" i="2"/>
  <c r="A8" i="2"/>
  <c r="A7" i="2"/>
  <c r="A6" i="2"/>
  <c r="A5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<sst xmlns="http://schemas.openxmlformats.org/spreadsheetml/2006/main" count="292" uniqueCount="155">
  <si>
    <t>Code</t>
  </si>
  <si>
    <t>Input_File</t>
  </si>
  <si>
    <t>Chart1</t>
  </si>
  <si>
    <t>Chart2</t>
  </si>
  <si>
    <t>Chart3</t>
  </si>
  <si>
    <t>Chart4</t>
  </si>
  <si>
    <t>Chart5</t>
  </si>
  <si>
    <t>Chart6</t>
  </si>
  <si>
    <t>Chart7</t>
  </si>
  <si>
    <t>Chart8</t>
  </si>
  <si>
    <t>Chart9</t>
  </si>
  <si>
    <t>Chart10</t>
  </si>
  <si>
    <t>Chart11</t>
  </si>
  <si>
    <t>Chart12</t>
  </si>
  <si>
    <t>Chart13</t>
  </si>
  <si>
    <t>DE</t>
  </si>
  <si>
    <t>AT</t>
  </si>
  <si>
    <t>BE</t>
  </si>
  <si>
    <t>BG</t>
  </si>
  <si>
    <t>CY</t>
  </si>
  <si>
    <t>HR</t>
  </si>
  <si>
    <t>DK</t>
  </si>
  <si>
    <t>ES</t>
  </si>
  <si>
    <t>EE</t>
  </si>
  <si>
    <t>FI</t>
  </si>
  <si>
    <t>FR</t>
  </si>
  <si>
    <t>EL</t>
  </si>
  <si>
    <t>HU</t>
  </si>
  <si>
    <t>IE</t>
  </si>
  <si>
    <t>IT</t>
  </si>
  <si>
    <t>LV</t>
  </si>
  <si>
    <t>LT</t>
  </si>
  <si>
    <t>LU</t>
  </si>
  <si>
    <t>MT</t>
  </si>
  <si>
    <t>NO</t>
  </si>
  <si>
    <t>NL</t>
  </si>
  <si>
    <t>PL</t>
  </si>
  <si>
    <t>PT</t>
  </si>
  <si>
    <t>CZ</t>
  </si>
  <si>
    <t>RO</t>
  </si>
  <si>
    <t>UK</t>
  </si>
  <si>
    <t>SK</t>
  </si>
  <si>
    <t>SI</t>
  </si>
  <si>
    <t>SE</t>
  </si>
  <si>
    <t>CH</t>
  </si>
  <si>
    <t>pctpkmnmt</t>
  </si>
  <si>
    <t>Formula1</t>
  </si>
  <si>
    <t>Description</t>
  </si>
  <si>
    <t>Unit</t>
  </si>
  <si>
    <t>Sheet</t>
  </si>
  <si>
    <t>Transport</t>
  </si>
  <si>
    <t>Formula2</t>
  </si>
  <si>
    <t>Share of passenger-kilometers travelled via soft modes over total passenger-kilometers travelled</t>
  </si>
  <si>
    <t>%</t>
  </si>
  <si>
    <t>100 * pkmnmt / pkmter</t>
  </si>
  <si>
    <t>100 * (pkmcyl + pkmped) / pkmter</t>
  </si>
  <si>
    <t>pkmter-pkmnmt</t>
  </si>
  <si>
    <t>pkmvpc+pkmmot+pkmbus+pkmfer+pkmfermet</t>
  </si>
  <si>
    <t>Nb of passenger-kilometers travelled within national territory (excl. aviation, LCV &amp; soft mobility)</t>
  </si>
  <si>
    <t>calpkm</t>
  </si>
  <si>
    <t>pkm</t>
  </si>
  <si>
    <t>Dashboard_PL_v4.0_PNC</t>
  </si>
  <si>
    <t>Dashboard_UK_v4.0_PNC</t>
  </si>
  <si>
    <t>100 * (pkmbus + pkmfer + pkmfermet + pkmwat) / (pkmter - pkmnmt)</t>
  </si>
  <si>
    <t>calpcpkmpub</t>
  </si>
  <si>
    <t>Share of domestic passenger traffic (pkm), except air and soft mobility, travelled by bus, coach, metro/tram, train or boat</t>
  </si>
  <si>
    <t>Dashboard_DE_v4.2</t>
  </si>
  <si>
    <t>Dashboard_DK_INFOR_v2.5_EDCM</t>
  </si>
  <si>
    <t>Dashboard_FR_v4.5</t>
  </si>
  <si>
    <t>Dashboard_LV_v2 (Marijas1versija)</t>
  </si>
  <si>
    <t>Dashboard_PT_v2.2</t>
  </si>
  <si>
    <t>Dashboard_RO_v2.2_06.05.2021</t>
  </si>
  <si>
    <t>Dashboard_SE_v2.1_EDCM</t>
  </si>
  <si>
    <t>Dashboard_CH_nWCH_v2.4 (AFOLUB)</t>
  </si>
  <si>
    <t>Dashboard_BE_v4.5_pret_pour_revueAT</t>
  </si>
  <si>
    <t>Dashboard_BG_v2.1-revNT</t>
  </si>
  <si>
    <t>Dashboard_EL_v4.0</t>
  </si>
  <si>
    <t>Dashboard_ES_v4.6</t>
  </si>
  <si>
    <t>Dashboard_IT_v4.1_300322_revue_AT</t>
  </si>
  <si>
    <t>pkmvpc</t>
  </si>
  <si>
    <t>ele</t>
  </si>
  <si>
    <t>lqf</t>
  </si>
  <si>
    <t>gpl</t>
  </si>
  <si>
    <t>ngv</t>
  </si>
  <si>
    <t>hyd</t>
  </si>
  <si>
    <t>hybess</t>
  </si>
  <si>
    <t>hybgaz</t>
  </si>
  <si>
    <t>pkmavd + pkmavi</t>
  </si>
  <si>
    <t>pkmav</t>
  </si>
  <si>
    <t>Total air traffic</t>
  </si>
  <si>
    <t>hybgzl</t>
  </si>
  <si>
    <t>caltoccfvpc + caltoccfmobfer + calcflqfmobavd + calcflqfmobwat</t>
  </si>
  <si>
    <t>Total final energy consumption due to passenger traffic (excluding International air travel)</t>
  </si>
  <si>
    <t>TWh</t>
  </si>
  <si>
    <t>caltoccf1</t>
  </si>
  <si>
    <t>caltoccfvpc + caltoccfmobfer + calcflqfmobwat</t>
  </si>
  <si>
    <t>caltoccf2</t>
  </si>
  <si>
    <t>Total final energy consumption due to passenger traffic (excluding domestic and international air travel)</t>
  </si>
  <si>
    <t>Liquid</t>
  </si>
  <si>
    <t>LPG</t>
  </si>
  <si>
    <t>gasoline (hybrid)</t>
  </si>
  <si>
    <t>Diesel (hybrid)</t>
  </si>
  <si>
    <t>Gas</t>
  </si>
  <si>
    <t>Elec.</t>
  </si>
  <si>
    <t>H2</t>
  </si>
  <si>
    <t>Gas (hybrid)</t>
  </si>
  <si>
    <t>Energy</t>
  </si>
  <si>
    <t>Category</t>
  </si>
  <si>
    <t>Energy_Label</t>
  </si>
  <si>
    <t>tkm</t>
  </si>
  <si>
    <t>tkmcam</t>
  </si>
  <si>
    <t>vkmvlr</t>
  </si>
  <si>
    <t>tkmrou</t>
  </si>
  <si>
    <t>tkmflvdom</t>
  </si>
  <si>
    <t>tkmfer</t>
  </si>
  <si>
    <t>rail</t>
  </si>
  <si>
    <t>inland waterways</t>
  </si>
  <si>
    <t>road</t>
  </si>
  <si>
    <t>Total freight truck traffic</t>
  </si>
  <si>
    <t>tkmcamlqf + tkmcamgpl + tkmcamngv + tkmcamele + tkmcamhyd</t>
  </si>
  <si>
    <t>Comment</t>
  </si>
  <si>
    <t>Total missing in DB, but needed for next indicators</t>
  </si>
  <si>
    <t>Column</t>
  </si>
  <si>
    <t>Used</t>
  </si>
  <si>
    <t>Content</t>
  </si>
  <si>
    <t>COUNTRIES</t>
  </si>
  <si>
    <t>Countries with their input files</t>
  </si>
  <si>
    <t>Internal code/index</t>
  </si>
  <si>
    <t>Name of the input file (Dashboard) used by calculations (may fetch values in DB_Partner or DB_PNC)</t>
  </si>
  <si>
    <t>Label</t>
  </si>
  <si>
    <t>Label on graphs</t>
  </si>
  <si>
    <t>Value_Code</t>
  </si>
  <si>
    <t>Description (not used)</t>
  </si>
  <si>
    <t>Unit (not used)</t>
  </si>
  <si>
    <t>Indicator code in input file</t>
  </si>
  <si>
    <t>Is the indicator used by SEPIA ? (Yes, No, Proxy : used if some other indicator is not filled)</t>
  </si>
  <si>
    <t>PARAMETERS</t>
  </si>
  <si>
    <t>Fixed value parameters (not time-dependant)</t>
  </si>
  <si>
    <t>IMPORT_MIX</t>
  </si>
  <si>
    <t>Renewable/fossil/nuke mix of extra-EU seconded energy imports</t>
  </si>
  <si>
    <t>Network</t>
  </si>
  <si>
    <t>Secondary energy node</t>
  </si>
  <si>
    <t>Renewable, fossil or nuclear</t>
  </si>
  <si>
    <t>2015-2050</t>
  </si>
  <si>
    <t>Values in percent, missing values will be interpolated</t>
  </si>
  <si>
    <t>ChartX</t>
  </si>
  <si>
    <t>CALCULATED</t>
  </si>
  <si>
    <t>Indicators used in 'ChartX', they can be different from one country to another, and can be calculated indicators (cf. below)</t>
  </si>
  <si>
    <t>List of new indicators, to calculate from existing ones</t>
  </si>
  <si>
    <t>Sheet in the DashBoard</t>
  </si>
  <si>
    <t>Indicator code (has to be unique)</t>
  </si>
  <si>
    <t>Unit on graphs (if '%', per capita ratio and relative evolution will not be calculated)</t>
  </si>
  <si>
    <t>Default calculation formula</t>
  </si>
  <si>
    <t>Backup formula, to be used when formula1 could not be calculated (missing indicators)</t>
  </si>
  <si>
    <t>100 * pcpkmpub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</si>
</sst>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en%20JACOB/Seafile/Projets/Sc&#233;nario%20Europ&#233;en%20local/Python/Biblio/PRES%20SnWeu%20v6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 d'emploi"/>
      <sheetName val="Données_globales"/>
      <sheetName val="Données_locales"/>
      <sheetName val="Import_DB"/>
      <sheetName val="Synthesis"/>
      <sheetName val="Listes"/>
      <sheetName val="Graphique"/>
      <sheetName val="Bilan"/>
      <sheetName val="Energies_primaires"/>
      <sheetName val="Carburants_liquides"/>
      <sheetName val="Réseaux_chaleur"/>
      <sheetName val="Réseau_électrique"/>
      <sheetName val="Réseau_gaz"/>
      <sheetName val="Réseau_hydrogène"/>
    </sheetNames>
    <sheetDataSet>
      <sheetData sheetId="0"/>
      <sheetData sheetId="1"/>
      <sheetData sheetId="2"/>
      <sheetData sheetId="3"/>
      <sheetData sheetId="4"/>
      <sheetData sheetId="5">
        <row r="6">
          <cell r="A6" t="str">
            <v>HHV</v>
          </cell>
        </row>
        <row r="7">
          <cell r="A7" t="str">
            <v>LHV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pane ySplit="1" topLeftCell="A2" activePane="bottomLeft" state="frozen"/>
      <selection pane="bottomLeft" activeCell="D15" sqref="D15"/>
    </sheetView>
  </sheetViews>
  <sheetFormatPr baseColWidth="10" defaultRowHeight="14.5" outlineLevelRow="1" x14ac:dyDescent="0.35"/>
  <cols>
    <col min="1" max="1" width="12.26953125" customWidth="1"/>
    <col min="2" max="2" width="21.7265625" customWidth="1"/>
    <col min="3" max="3" width="6.6328125" customWidth="1"/>
    <col min="4" max="4" width="58.08984375" customWidth="1"/>
  </cols>
  <sheetData>
    <row r="1" spans="1:4" x14ac:dyDescent="0.35">
      <c r="A1" s="1" t="s">
        <v>49</v>
      </c>
      <c r="B1" s="1" t="s">
        <v>122</v>
      </c>
      <c r="C1" s="1" t="s">
        <v>123</v>
      </c>
      <c r="D1" s="1" t="s">
        <v>124</v>
      </c>
    </row>
    <row r="2" spans="1:4" x14ac:dyDescent="0.35">
      <c r="A2" s="1" t="s">
        <v>125</v>
      </c>
      <c r="D2" t="s">
        <v>126</v>
      </c>
    </row>
    <row r="3" spans="1:4" outlineLevel="1" x14ac:dyDescent="0.35">
      <c r="B3" t="s">
        <v>0</v>
      </c>
      <c r="C3" t="b">
        <v>1</v>
      </c>
      <c r="D3" t="s">
        <v>127</v>
      </c>
    </row>
    <row r="4" spans="1:4" outlineLevel="1" x14ac:dyDescent="0.35">
      <c r="B4" t="s">
        <v>1</v>
      </c>
      <c r="C4" t="b">
        <v>1</v>
      </c>
      <c r="D4" t="s">
        <v>128</v>
      </c>
    </row>
    <row r="5" spans="1:4" outlineLevel="1" x14ac:dyDescent="0.35">
      <c r="B5" t="s">
        <v>145</v>
      </c>
      <c r="C5" t="b">
        <v>1</v>
      </c>
      <c r="D5" t="s">
        <v>147</v>
      </c>
    </row>
    <row r="6" spans="1:4" x14ac:dyDescent="0.35">
      <c r="A6" s="1" t="s">
        <v>146</v>
      </c>
      <c r="D6" t="s">
        <v>148</v>
      </c>
    </row>
    <row r="7" spans="1:4" outlineLevel="1" x14ac:dyDescent="0.35">
      <c r="B7" t="s">
        <v>0</v>
      </c>
      <c r="C7" t="b">
        <v>1</v>
      </c>
      <c r="D7" t="s">
        <v>150</v>
      </c>
    </row>
    <row r="8" spans="1:4" outlineLevel="1" x14ac:dyDescent="0.35">
      <c r="B8" t="s">
        <v>49</v>
      </c>
      <c r="C8" t="b">
        <v>1</v>
      </c>
      <c r="D8" t="s">
        <v>149</v>
      </c>
    </row>
    <row r="9" spans="1:4" outlineLevel="1" x14ac:dyDescent="0.35">
      <c r="B9" t="s">
        <v>47</v>
      </c>
      <c r="C9" t="b">
        <v>1</v>
      </c>
      <c r="D9" t="s">
        <v>130</v>
      </c>
    </row>
    <row r="10" spans="1:4" outlineLevel="1" x14ac:dyDescent="0.35">
      <c r="B10" t="s">
        <v>48</v>
      </c>
      <c r="C10" t="b">
        <v>1</v>
      </c>
      <c r="D10" t="s">
        <v>151</v>
      </c>
    </row>
    <row r="11" spans="1:4" outlineLevel="1" x14ac:dyDescent="0.35">
      <c r="B11" t="s">
        <v>46</v>
      </c>
      <c r="C11" t="b">
        <v>1</v>
      </c>
      <c r="D11" t="s">
        <v>152</v>
      </c>
    </row>
    <row r="12" spans="1:4" outlineLevel="1" x14ac:dyDescent="0.35">
      <c r="B12" t="s">
        <v>51</v>
      </c>
      <c r="C12" t="b">
        <v>1</v>
      </c>
      <c r="D12" t="s">
        <v>153</v>
      </c>
    </row>
    <row r="13" spans="1:4" outlineLevel="1" x14ac:dyDescent="0.35">
      <c r="B13" t="s">
        <v>107</v>
      </c>
      <c r="C13" t="b">
        <v>0</v>
      </c>
    </row>
    <row r="14" spans="1:4" outlineLevel="1" x14ac:dyDescent="0.35">
      <c r="B14" t="s">
        <v>106</v>
      </c>
      <c r="C14" t="b">
        <v>0</v>
      </c>
    </row>
    <row r="15" spans="1:4" outlineLevel="1" x14ac:dyDescent="0.35">
      <c r="B15" t="s">
        <v>108</v>
      </c>
      <c r="C15" t="b">
        <v>0</v>
      </c>
    </row>
    <row r="16" spans="1:4" outlineLevel="1" x14ac:dyDescent="0.35">
      <c r="B16" t="s">
        <v>120</v>
      </c>
      <c r="C16" t="b">
        <v>0</v>
      </c>
    </row>
    <row r="17" spans="1:4" x14ac:dyDescent="0.35">
      <c r="A17" s="1"/>
    </row>
    <row r="18" spans="1:4" outlineLevel="1" x14ac:dyDescent="0.35"/>
    <row r="19" spans="1:4" outlineLevel="1" x14ac:dyDescent="0.35"/>
    <row r="20" spans="1:4" outlineLevel="1" x14ac:dyDescent="0.35"/>
    <row r="21" spans="1:4" outlineLevel="1" x14ac:dyDescent="0.35"/>
    <row r="22" spans="1:4" outlineLevel="1" x14ac:dyDescent="0.35"/>
    <row r="23" spans="1:4" outlineLevel="1" x14ac:dyDescent="0.35"/>
    <row r="24" spans="1:4" outlineLevel="1" x14ac:dyDescent="0.35"/>
    <row r="25" spans="1:4" x14ac:dyDescent="0.35">
      <c r="A25" s="1"/>
    </row>
    <row r="26" spans="1:4" x14ac:dyDescent="0.35">
      <c r="B26" t="s">
        <v>0</v>
      </c>
      <c r="C26" t="b">
        <v>1</v>
      </c>
      <c r="D26" t="s">
        <v>127</v>
      </c>
    </row>
    <row r="27" spans="1:4" x14ac:dyDescent="0.35">
      <c r="B27" t="s">
        <v>129</v>
      </c>
      <c r="C27" t="b">
        <v>0</v>
      </c>
      <c r="D27" t="s">
        <v>132</v>
      </c>
    </row>
    <row r="28" spans="1:4" x14ac:dyDescent="0.35">
      <c r="B28" t="s">
        <v>48</v>
      </c>
      <c r="C28" t="b">
        <v>0</v>
      </c>
      <c r="D28" t="s">
        <v>133</v>
      </c>
    </row>
    <row r="29" spans="1:4" x14ac:dyDescent="0.35">
      <c r="B29" t="s">
        <v>131</v>
      </c>
      <c r="C29" t="b">
        <v>1</v>
      </c>
      <c r="D29" t="s">
        <v>134</v>
      </c>
    </row>
    <row r="30" spans="1:4" x14ac:dyDescent="0.35">
      <c r="B30" t="s">
        <v>123</v>
      </c>
      <c r="C30" t="b">
        <v>0</v>
      </c>
      <c r="D30" t="s">
        <v>135</v>
      </c>
    </row>
    <row r="31" spans="1:4" x14ac:dyDescent="0.35">
      <c r="A31" s="1" t="s">
        <v>136</v>
      </c>
      <c r="D31" t="s">
        <v>137</v>
      </c>
    </row>
    <row r="32" spans="1:4" x14ac:dyDescent="0.35">
      <c r="B32" t="s">
        <v>0</v>
      </c>
      <c r="C32" t="b">
        <v>1</v>
      </c>
      <c r="D32" t="s">
        <v>127</v>
      </c>
    </row>
    <row r="33" spans="1:4" x14ac:dyDescent="0.35">
      <c r="B33" t="s">
        <v>129</v>
      </c>
      <c r="C33" t="b">
        <v>0</v>
      </c>
      <c r="D33" t="s">
        <v>132</v>
      </c>
    </row>
    <row r="34" spans="1:4" x14ac:dyDescent="0.35">
      <c r="B34" t="s">
        <v>48</v>
      </c>
      <c r="C34" t="b">
        <v>0</v>
      </c>
      <c r="D34" t="s">
        <v>133</v>
      </c>
    </row>
    <row r="35" spans="1:4" x14ac:dyDescent="0.35">
      <c r="B35" t="s">
        <v>131</v>
      </c>
      <c r="C35" t="b">
        <v>1</v>
      </c>
      <c r="D35" t="s">
        <v>134</v>
      </c>
    </row>
    <row r="36" spans="1:4" x14ac:dyDescent="0.35">
      <c r="B36" t="s">
        <v>123</v>
      </c>
      <c r="C36" t="b">
        <v>0</v>
      </c>
      <c r="D36" t="s">
        <v>135</v>
      </c>
    </row>
    <row r="37" spans="1:4" x14ac:dyDescent="0.35">
      <c r="A37" s="1" t="s">
        <v>138</v>
      </c>
      <c r="D37" t="s">
        <v>139</v>
      </c>
    </row>
    <row r="38" spans="1:4" x14ac:dyDescent="0.35">
      <c r="B38" t="s">
        <v>140</v>
      </c>
      <c r="C38" t="b">
        <v>1</v>
      </c>
      <c r="D38" t="s">
        <v>141</v>
      </c>
    </row>
    <row r="39" spans="1:4" x14ac:dyDescent="0.35">
      <c r="B39" t="s">
        <v>107</v>
      </c>
      <c r="C39" t="b">
        <v>1</v>
      </c>
      <c r="D39" t="s">
        <v>142</v>
      </c>
    </row>
    <row r="40" spans="1:4" x14ac:dyDescent="0.35">
      <c r="B40" t="s">
        <v>143</v>
      </c>
      <c r="C40" t="b">
        <v>1</v>
      </c>
      <c r="D40" t="s">
        <v>144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6" workbookViewId="0">
      <selection activeCell="B31" sqref="B31"/>
    </sheetView>
  </sheetViews>
  <sheetFormatPr baseColWidth="10" defaultRowHeight="14.5" x14ac:dyDescent="0.35"/>
  <cols>
    <col min="2" max="2" width="34.906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15</v>
      </c>
      <c r="B2" t="s">
        <v>66</v>
      </c>
      <c r="C2" t="s">
        <v>59</v>
      </c>
      <c r="D2" t="s">
        <v>45</v>
      </c>
      <c r="E2" t="s">
        <v>64</v>
      </c>
      <c r="F2" t="s">
        <v>88</v>
      </c>
      <c r="G2" t="s">
        <v>94</v>
      </c>
      <c r="H2" t="s">
        <v>96</v>
      </c>
    </row>
    <row r="3" spans="1:15" x14ac:dyDescent="0.35">
      <c r="A3" t="s">
        <v>16</v>
      </c>
      <c r="C3" t="str">
        <f>C2</f>
        <v>calpkm</v>
      </c>
      <c r="D3" t="str">
        <f t="shared" ref="D3:H18" si="0">D2</f>
        <v>pctpkmnmt</v>
      </c>
      <c r="E3" t="str">
        <f t="shared" si="0"/>
        <v>calpcpkmpub</v>
      </c>
      <c r="F3" t="str">
        <f t="shared" si="0"/>
        <v>pkmav</v>
      </c>
      <c r="G3" t="str">
        <f t="shared" si="0"/>
        <v>caltoccf1</v>
      </c>
      <c r="H3" t="str">
        <f t="shared" si="0"/>
        <v>caltoccf2</v>
      </c>
    </row>
    <row r="4" spans="1:15" x14ac:dyDescent="0.35">
      <c r="A4" t="s">
        <v>17</v>
      </c>
      <c r="B4" t="s">
        <v>74</v>
      </c>
      <c r="C4" t="str">
        <f t="shared" ref="C4:C31" si="1">C3</f>
        <v>calpkm</v>
      </c>
      <c r="D4" t="str">
        <f t="shared" si="0"/>
        <v>pctpkmnmt</v>
      </c>
      <c r="E4" t="str">
        <f t="shared" si="0"/>
        <v>calpcpkmpub</v>
      </c>
      <c r="F4" t="str">
        <f t="shared" si="0"/>
        <v>pkmav</v>
      </c>
      <c r="G4" t="str">
        <f t="shared" si="0"/>
        <v>caltoccf1</v>
      </c>
      <c r="H4" t="str">
        <f t="shared" si="0"/>
        <v>caltoccf2</v>
      </c>
    </row>
    <row r="5" spans="1:15" x14ac:dyDescent="0.35">
      <c r="A5" t="s">
        <v>18</v>
      </c>
      <c r="B5" t="s">
        <v>75</v>
      </c>
      <c r="C5" t="str">
        <f t="shared" si="1"/>
        <v>calpkm</v>
      </c>
      <c r="D5" t="str">
        <f t="shared" si="0"/>
        <v>pctpkmnmt</v>
      </c>
      <c r="E5" t="str">
        <f t="shared" si="0"/>
        <v>calpcpkmpub</v>
      </c>
      <c r="F5" t="str">
        <f t="shared" si="0"/>
        <v>pkmav</v>
      </c>
      <c r="G5" t="str">
        <f t="shared" si="0"/>
        <v>caltoccf1</v>
      </c>
      <c r="H5" t="str">
        <f t="shared" si="0"/>
        <v>caltoccf2</v>
      </c>
    </row>
    <row r="6" spans="1:15" x14ac:dyDescent="0.35">
      <c r="A6" t="s">
        <v>19</v>
      </c>
      <c r="C6" t="str">
        <f t="shared" si="1"/>
        <v>calpkm</v>
      </c>
      <c r="D6" t="str">
        <f t="shared" si="0"/>
        <v>pctpkmnmt</v>
      </c>
      <c r="E6" t="str">
        <f t="shared" si="0"/>
        <v>calpcpkmpub</v>
      </c>
      <c r="F6" t="str">
        <f t="shared" si="0"/>
        <v>pkmav</v>
      </c>
      <c r="G6" t="str">
        <f t="shared" si="0"/>
        <v>caltoccf1</v>
      </c>
      <c r="H6" t="str">
        <f t="shared" si="0"/>
        <v>caltoccf2</v>
      </c>
    </row>
    <row r="7" spans="1:15" x14ac:dyDescent="0.35">
      <c r="A7" t="s">
        <v>20</v>
      </c>
      <c r="C7" t="str">
        <f t="shared" si="1"/>
        <v>calpkm</v>
      </c>
      <c r="D7" t="str">
        <f t="shared" si="0"/>
        <v>pctpkmnmt</v>
      </c>
      <c r="E7" t="str">
        <f t="shared" si="0"/>
        <v>calpcpkmpub</v>
      </c>
      <c r="F7" t="str">
        <f t="shared" si="0"/>
        <v>pkmav</v>
      </c>
      <c r="G7" t="str">
        <f t="shared" si="0"/>
        <v>caltoccf1</v>
      </c>
      <c r="H7" t="str">
        <f t="shared" si="0"/>
        <v>caltoccf2</v>
      </c>
    </row>
    <row r="8" spans="1:15" x14ac:dyDescent="0.35">
      <c r="A8" t="s">
        <v>21</v>
      </c>
      <c r="B8" t="s">
        <v>67</v>
      </c>
      <c r="C8" t="str">
        <f t="shared" si="1"/>
        <v>calpkm</v>
      </c>
      <c r="D8" t="str">
        <f t="shared" si="0"/>
        <v>pctpkmnmt</v>
      </c>
      <c r="E8" t="str">
        <f t="shared" si="0"/>
        <v>calpcpkmpub</v>
      </c>
      <c r="F8" t="str">
        <f t="shared" si="0"/>
        <v>pkmav</v>
      </c>
      <c r="G8" t="str">
        <f t="shared" si="0"/>
        <v>caltoccf1</v>
      </c>
      <c r="H8" t="str">
        <f t="shared" si="0"/>
        <v>caltoccf2</v>
      </c>
    </row>
    <row r="9" spans="1:15" x14ac:dyDescent="0.35">
      <c r="A9" t="s">
        <v>22</v>
      </c>
      <c r="B9" t="s">
        <v>77</v>
      </c>
      <c r="C9" t="str">
        <f t="shared" si="1"/>
        <v>calpkm</v>
      </c>
      <c r="D9" t="str">
        <f t="shared" si="0"/>
        <v>pctpkmnmt</v>
      </c>
      <c r="E9" t="str">
        <f t="shared" si="0"/>
        <v>calpcpkmpub</v>
      </c>
      <c r="F9" t="str">
        <f t="shared" si="0"/>
        <v>pkmav</v>
      </c>
      <c r="G9" t="str">
        <f t="shared" si="0"/>
        <v>caltoccf1</v>
      </c>
      <c r="H9" t="str">
        <f t="shared" si="0"/>
        <v>caltoccf2</v>
      </c>
    </row>
    <row r="10" spans="1:15" x14ac:dyDescent="0.35">
      <c r="A10" t="s">
        <v>23</v>
      </c>
      <c r="C10" t="str">
        <f t="shared" si="1"/>
        <v>calpkm</v>
      </c>
      <c r="D10" t="str">
        <f t="shared" si="0"/>
        <v>pctpkmnmt</v>
      </c>
      <c r="E10" t="str">
        <f t="shared" si="0"/>
        <v>calpcpkmpub</v>
      </c>
      <c r="F10" t="str">
        <f t="shared" si="0"/>
        <v>pkmav</v>
      </c>
      <c r="G10" t="str">
        <f t="shared" si="0"/>
        <v>caltoccf1</v>
      </c>
      <c r="H10" t="str">
        <f t="shared" si="0"/>
        <v>caltoccf2</v>
      </c>
    </row>
    <row r="11" spans="1:15" x14ac:dyDescent="0.35">
      <c r="A11" t="s">
        <v>24</v>
      </c>
      <c r="C11" t="str">
        <f t="shared" si="1"/>
        <v>calpkm</v>
      </c>
      <c r="D11" t="str">
        <f t="shared" si="0"/>
        <v>pctpkmnmt</v>
      </c>
      <c r="E11" t="str">
        <f t="shared" si="0"/>
        <v>calpcpkmpub</v>
      </c>
      <c r="F11" t="str">
        <f t="shared" si="0"/>
        <v>pkmav</v>
      </c>
      <c r="G11" t="str">
        <f t="shared" si="0"/>
        <v>caltoccf1</v>
      </c>
      <c r="H11" t="str">
        <f t="shared" si="0"/>
        <v>caltoccf2</v>
      </c>
    </row>
    <row r="12" spans="1:15" x14ac:dyDescent="0.35">
      <c r="A12" t="s">
        <v>25</v>
      </c>
      <c r="B12" t="s">
        <v>68</v>
      </c>
      <c r="C12" t="str">
        <f t="shared" si="1"/>
        <v>calpkm</v>
      </c>
      <c r="D12" t="str">
        <f t="shared" si="0"/>
        <v>pctpkmnmt</v>
      </c>
      <c r="E12" t="str">
        <f t="shared" si="0"/>
        <v>calpcpkmpub</v>
      </c>
      <c r="F12" t="str">
        <f t="shared" si="0"/>
        <v>pkmav</v>
      </c>
      <c r="G12" t="str">
        <f t="shared" si="0"/>
        <v>caltoccf1</v>
      </c>
      <c r="H12" t="str">
        <f t="shared" si="0"/>
        <v>caltoccf2</v>
      </c>
    </row>
    <row r="13" spans="1:15" x14ac:dyDescent="0.35">
      <c r="A13" t="s">
        <v>26</v>
      </c>
      <c r="B13" t="s">
        <v>76</v>
      </c>
      <c r="C13" t="str">
        <f t="shared" si="1"/>
        <v>calpkm</v>
      </c>
      <c r="D13" t="str">
        <f t="shared" si="0"/>
        <v>pctpkmnmt</v>
      </c>
      <c r="E13" t="str">
        <f t="shared" si="0"/>
        <v>calpcpkmpub</v>
      </c>
      <c r="F13" t="str">
        <f t="shared" si="0"/>
        <v>pkmav</v>
      </c>
      <c r="G13" t="str">
        <f t="shared" si="0"/>
        <v>caltoccf1</v>
      </c>
      <c r="H13" t="str">
        <f t="shared" si="0"/>
        <v>caltoccf2</v>
      </c>
    </row>
    <row r="14" spans="1:15" x14ac:dyDescent="0.35">
      <c r="A14" t="s">
        <v>27</v>
      </c>
      <c r="C14" t="str">
        <f t="shared" si="1"/>
        <v>calpkm</v>
      </c>
      <c r="D14" t="str">
        <f t="shared" si="0"/>
        <v>pctpkmnmt</v>
      </c>
      <c r="E14" t="str">
        <f t="shared" si="0"/>
        <v>calpcpkmpub</v>
      </c>
      <c r="F14" t="str">
        <f t="shared" si="0"/>
        <v>pkmav</v>
      </c>
      <c r="G14" t="str">
        <f t="shared" si="0"/>
        <v>caltoccf1</v>
      </c>
      <c r="H14" t="str">
        <f t="shared" si="0"/>
        <v>caltoccf2</v>
      </c>
    </row>
    <row r="15" spans="1:15" x14ac:dyDescent="0.35">
      <c r="A15" t="s">
        <v>28</v>
      </c>
      <c r="C15" t="str">
        <f t="shared" si="1"/>
        <v>calpkm</v>
      </c>
      <c r="D15" t="str">
        <f t="shared" si="0"/>
        <v>pctpkmnmt</v>
      </c>
      <c r="E15" t="str">
        <f t="shared" si="0"/>
        <v>calpcpkmpub</v>
      </c>
      <c r="F15" t="str">
        <f t="shared" si="0"/>
        <v>pkmav</v>
      </c>
      <c r="G15" t="str">
        <f t="shared" si="0"/>
        <v>caltoccf1</v>
      </c>
      <c r="H15" t="str">
        <f t="shared" si="0"/>
        <v>caltoccf2</v>
      </c>
    </row>
    <row r="16" spans="1:15" x14ac:dyDescent="0.35">
      <c r="A16" t="s">
        <v>29</v>
      </c>
      <c r="B16" t="s">
        <v>78</v>
      </c>
      <c r="C16" t="str">
        <f t="shared" si="1"/>
        <v>calpkm</v>
      </c>
      <c r="D16" t="str">
        <f t="shared" si="0"/>
        <v>pctpkmnmt</v>
      </c>
      <c r="E16" t="str">
        <f t="shared" si="0"/>
        <v>calpcpkmpub</v>
      </c>
      <c r="F16" t="str">
        <f t="shared" si="0"/>
        <v>pkmav</v>
      </c>
      <c r="G16" t="str">
        <f t="shared" si="0"/>
        <v>caltoccf1</v>
      </c>
      <c r="H16" t="str">
        <f t="shared" si="0"/>
        <v>caltoccf2</v>
      </c>
    </row>
    <row r="17" spans="1:8" x14ac:dyDescent="0.35">
      <c r="A17" t="s">
        <v>30</v>
      </c>
      <c r="B17" t="s">
        <v>69</v>
      </c>
      <c r="C17" t="str">
        <f t="shared" si="1"/>
        <v>calpkm</v>
      </c>
      <c r="D17" t="str">
        <f t="shared" si="0"/>
        <v>pctpkmnmt</v>
      </c>
      <c r="E17" t="str">
        <f t="shared" si="0"/>
        <v>calpcpkmpub</v>
      </c>
      <c r="F17" t="str">
        <f t="shared" si="0"/>
        <v>pkmav</v>
      </c>
      <c r="G17" t="str">
        <f t="shared" si="0"/>
        <v>caltoccf1</v>
      </c>
      <c r="H17" t="str">
        <f t="shared" si="0"/>
        <v>caltoccf2</v>
      </c>
    </row>
    <row r="18" spans="1:8" x14ac:dyDescent="0.35">
      <c r="A18" t="s">
        <v>31</v>
      </c>
      <c r="C18" t="str">
        <f t="shared" si="1"/>
        <v>calpkm</v>
      </c>
      <c r="D18" t="str">
        <f t="shared" si="0"/>
        <v>pctpkmnmt</v>
      </c>
      <c r="E18" t="str">
        <f t="shared" si="0"/>
        <v>calpcpkmpub</v>
      </c>
      <c r="F18" t="str">
        <f t="shared" si="0"/>
        <v>pkmav</v>
      </c>
      <c r="G18" t="str">
        <f t="shared" si="0"/>
        <v>caltoccf1</v>
      </c>
      <c r="H18" t="str">
        <f t="shared" si="0"/>
        <v>caltoccf2</v>
      </c>
    </row>
    <row r="19" spans="1:8" x14ac:dyDescent="0.35">
      <c r="A19" t="s">
        <v>32</v>
      </c>
      <c r="C19" t="str">
        <f t="shared" si="1"/>
        <v>calpkm</v>
      </c>
      <c r="D19" t="str">
        <f t="shared" ref="D19:D31" si="2">D18</f>
        <v>pctpkmnmt</v>
      </c>
      <c r="E19" t="str">
        <f t="shared" ref="E19:E31" si="3">E18</f>
        <v>calpcpkmpub</v>
      </c>
      <c r="F19" t="str">
        <f t="shared" ref="F19:F31" si="4">F18</f>
        <v>pkmav</v>
      </c>
      <c r="G19" t="str">
        <f t="shared" ref="G19:H31" si="5">G18</f>
        <v>caltoccf1</v>
      </c>
      <c r="H19" t="str">
        <f t="shared" si="5"/>
        <v>caltoccf2</v>
      </c>
    </row>
    <row r="20" spans="1:8" x14ac:dyDescent="0.35">
      <c r="A20" t="s">
        <v>33</v>
      </c>
      <c r="C20" t="str">
        <f t="shared" si="1"/>
        <v>calpkm</v>
      </c>
      <c r="D20" t="str">
        <f t="shared" si="2"/>
        <v>pctpkmnmt</v>
      </c>
      <c r="E20" t="str">
        <f t="shared" si="3"/>
        <v>calpcpkmpub</v>
      </c>
      <c r="F20" t="str">
        <f t="shared" si="4"/>
        <v>pkmav</v>
      </c>
      <c r="G20" t="str">
        <f t="shared" si="5"/>
        <v>caltoccf1</v>
      </c>
      <c r="H20" t="str">
        <f t="shared" si="5"/>
        <v>caltoccf2</v>
      </c>
    </row>
    <row r="21" spans="1:8" x14ac:dyDescent="0.35">
      <c r="A21" t="s">
        <v>34</v>
      </c>
      <c r="C21" t="str">
        <f t="shared" si="1"/>
        <v>calpkm</v>
      </c>
      <c r="D21" t="str">
        <f t="shared" si="2"/>
        <v>pctpkmnmt</v>
      </c>
      <c r="E21" t="str">
        <f t="shared" si="3"/>
        <v>calpcpkmpub</v>
      </c>
      <c r="F21" t="str">
        <f t="shared" si="4"/>
        <v>pkmav</v>
      </c>
      <c r="G21" t="str">
        <f t="shared" si="5"/>
        <v>caltoccf1</v>
      </c>
      <c r="H21" t="str">
        <f t="shared" si="5"/>
        <v>caltoccf2</v>
      </c>
    </row>
    <row r="22" spans="1:8" x14ac:dyDescent="0.35">
      <c r="A22" t="s">
        <v>35</v>
      </c>
      <c r="C22" t="str">
        <f t="shared" si="1"/>
        <v>calpkm</v>
      </c>
      <c r="D22" t="str">
        <f t="shared" si="2"/>
        <v>pctpkmnmt</v>
      </c>
      <c r="E22" t="str">
        <f t="shared" si="3"/>
        <v>calpcpkmpub</v>
      </c>
      <c r="F22" t="str">
        <f t="shared" si="4"/>
        <v>pkmav</v>
      </c>
      <c r="G22" t="str">
        <f t="shared" si="5"/>
        <v>caltoccf1</v>
      </c>
      <c r="H22" t="str">
        <f t="shared" si="5"/>
        <v>caltoccf2</v>
      </c>
    </row>
    <row r="23" spans="1:8" x14ac:dyDescent="0.35">
      <c r="A23" t="s">
        <v>36</v>
      </c>
      <c r="B23" t="s">
        <v>61</v>
      </c>
      <c r="C23" t="str">
        <f t="shared" si="1"/>
        <v>calpkm</v>
      </c>
      <c r="D23" t="str">
        <f t="shared" si="2"/>
        <v>pctpkmnmt</v>
      </c>
      <c r="E23" t="str">
        <f t="shared" si="3"/>
        <v>calpcpkmpub</v>
      </c>
      <c r="F23" t="str">
        <f t="shared" si="4"/>
        <v>pkmav</v>
      </c>
      <c r="G23" t="str">
        <f t="shared" si="5"/>
        <v>caltoccf1</v>
      </c>
      <c r="H23" t="str">
        <f t="shared" si="5"/>
        <v>caltoccf2</v>
      </c>
    </row>
    <row r="24" spans="1:8" x14ac:dyDescent="0.35">
      <c r="A24" t="s">
        <v>37</v>
      </c>
      <c r="B24" t="s">
        <v>70</v>
      </c>
      <c r="C24" t="str">
        <f t="shared" si="1"/>
        <v>calpkm</v>
      </c>
      <c r="D24" t="str">
        <f t="shared" si="2"/>
        <v>pctpkmnmt</v>
      </c>
      <c r="E24" t="str">
        <f t="shared" si="3"/>
        <v>calpcpkmpub</v>
      </c>
      <c r="F24" t="str">
        <f t="shared" si="4"/>
        <v>pkmav</v>
      </c>
      <c r="G24" t="str">
        <f t="shared" si="5"/>
        <v>caltoccf1</v>
      </c>
      <c r="H24" t="str">
        <f t="shared" si="5"/>
        <v>caltoccf2</v>
      </c>
    </row>
    <row r="25" spans="1:8" x14ac:dyDescent="0.35">
      <c r="A25" t="s">
        <v>38</v>
      </c>
      <c r="C25" t="str">
        <f t="shared" si="1"/>
        <v>calpkm</v>
      </c>
      <c r="D25" t="str">
        <f t="shared" si="2"/>
        <v>pctpkmnmt</v>
      </c>
      <c r="E25" t="str">
        <f t="shared" si="3"/>
        <v>calpcpkmpub</v>
      </c>
      <c r="F25" t="str">
        <f t="shared" si="4"/>
        <v>pkmav</v>
      </c>
      <c r="G25" t="str">
        <f t="shared" si="5"/>
        <v>caltoccf1</v>
      </c>
      <c r="H25" t="str">
        <f t="shared" si="5"/>
        <v>caltoccf2</v>
      </c>
    </row>
    <row r="26" spans="1:8" x14ac:dyDescent="0.35">
      <c r="A26" t="s">
        <v>39</v>
      </c>
      <c r="B26" t="s">
        <v>71</v>
      </c>
      <c r="C26" t="str">
        <f t="shared" si="1"/>
        <v>calpkm</v>
      </c>
      <c r="D26" t="str">
        <f t="shared" si="2"/>
        <v>pctpkmnmt</v>
      </c>
      <c r="E26" t="str">
        <f t="shared" si="3"/>
        <v>calpcpkmpub</v>
      </c>
      <c r="F26" t="str">
        <f t="shared" si="4"/>
        <v>pkmav</v>
      </c>
      <c r="G26" t="str">
        <f t="shared" si="5"/>
        <v>caltoccf1</v>
      </c>
      <c r="H26" t="str">
        <f t="shared" si="5"/>
        <v>caltoccf2</v>
      </c>
    </row>
    <row r="27" spans="1:8" x14ac:dyDescent="0.35">
      <c r="A27" t="s">
        <v>40</v>
      </c>
      <c r="B27" t="s">
        <v>62</v>
      </c>
      <c r="C27" t="str">
        <f t="shared" si="1"/>
        <v>calpkm</v>
      </c>
      <c r="D27" t="str">
        <f t="shared" si="2"/>
        <v>pctpkmnmt</v>
      </c>
      <c r="E27" t="str">
        <f t="shared" si="3"/>
        <v>calpcpkmpub</v>
      </c>
      <c r="F27" t="str">
        <f t="shared" si="4"/>
        <v>pkmav</v>
      </c>
      <c r="G27" t="str">
        <f t="shared" si="5"/>
        <v>caltoccf1</v>
      </c>
      <c r="H27" t="str">
        <f t="shared" si="5"/>
        <v>caltoccf2</v>
      </c>
    </row>
    <row r="28" spans="1:8" x14ac:dyDescent="0.35">
      <c r="A28" t="s">
        <v>41</v>
      </c>
      <c r="C28" t="str">
        <f t="shared" si="1"/>
        <v>calpkm</v>
      </c>
      <c r="D28" t="str">
        <f t="shared" si="2"/>
        <v>pctpkmnmt</v>
      </c>
      <c r="E28" t="str">
        <f t="shared" si="3"/>
        <v>calpcpkmpub</v>
      </c>
      <c r="F28" t="str">
        <f t="shared" si="4"/>
        <v>pkmav</v>
      </c>
      <c r="G28" t="str">
        <f t="shared" si="5"/>
        <v>caltoccf1</v>
      </c>
      <c r="H28" t="str">
        <f t="shared" si="5"/>
        <v>caltoccf2</v>
      </c>
    </row>
    <row r="29" spans="1:8" x14ac:dyDescent="0.35">
      <c r="A29" t="s">
        <v>42</v>
      </c>
      <c r="C29" t="str">
        <f t="shared" si="1"/>
        <v>calpkm</v>
      </c>
      <c r="D29" t="str">
        <f t="shared" si="2"/>
        <v>pctpkmnmt</v>
      </c>
      <c r="E29" t="str">
        <f t="shared" si="3"/>
        <v>calpcpkmpub</v>
      </c>
      <c r="F29" t="str">
        <f t="shared" si="4"/>
        <v>pkmav</v>
      </c>
      <c r="G29" t="str">
        <f t="shared" si="5"/>
        <v>caltoccf1</v>
      </c>
      <c r="H29" t="str">
        <f t="shared" si="5"/>
        <v>caltoccf2</v>
      </c>
    </row>
    <row r="30" spans="1:8" x14ac:dyDescent="0.35">
      <c r="A30" t="s">
        <v>43</v>
      </c>
      <c r="B30" t="s">
        <v>72</v>
      </c>
      <c r="C30" t="str">
        <f t="shared" si="1"/>
        <v>calpkm</v>
      </c>
      <c r="D30" t="str">
        <f t="shared" si="2"/>
        <v>pctpkmnmt</v>
      </c>
      <c r="E30" t="str">
        <f t="shared" si="3"/>
        <v>calpcpkmpub</v>
      </c>
      <c r="F30" t="str">
        <f t="shared" si="4"/>
        <v>pkmav</v>
      </c>
      <c r="G30" t="str">
        <f t="shared" si="5"/>
        <v>caltoccf1</v>
      </c>
      <c r="H30" t="str">
        <f t="shared" si="5"/>
        <v>caltoccf2</v>
      </c>
    </row>
    <row r="31" spans="1:8" x14ac:dyDescent="0.35">
      <c r="A31" t="s">
        <v>44</v>
      </c>
      <c r="B31" t="s">
        <v>73</v>
      </c>
      <c r="C31" t="str">
        <f t="shared" si="1"/>
        <v>calpkm</v>
      </c>
      <c r="D31" t="str">
        <f t="shared" si="2"/>
        <v>pctpkmnmt</v>
      </c>
      <c r="E31" t="str">
        <f t="shared" si="3"/>
        <v>calpcpkmpub</v>
      </c>
      <c r="F31" t="str">
        <f t="shared" si="4"/>
        <v>pkmav</v>
      </c>
      <c r="G31" t="str">
        <f t="shared" si="5"/>
        <v>caltoccf1</v>
      </c>
      <c r="H31" t="str">
        <f t="shared" si="5"/>
        <v>caltoccf2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D1" workbookViewId="0">
      <selection activeCell="E4" sqref="E4"/>
    </sheetView>
  </sheetViews>
  <sheetFormatPr baseColWidth="10" defaultRowHeight="14.5" x14ac:dyDescent="0.35"/>
  <cols>
    <col min="1" max="1" width="15.453125" customWidth="1"/>
    <col min="2" max="2" width="10.1796875" customWidth="1"/>
    <col min="3" max="3" width="77.90625" customWidth="1"/>
    <col min="4" max="4" width="4.7265625" customWidth="1"/>
    <col min="5" max="5" width="61.6328125" customWidth="1"/>
    <col min="6" max="6" width="41.7265625" customWidth="1"/>
    <col min="7" max="7" width="9.7265625" customWidth="1"/>
    <col min="8" max="8" width="7.7265625" customWidth="1"/>
    <col min="9" max="9" width="15.08984375" customWidth="1"/>
  </cols>
  <sheetData>
    <row r="1" spans="1:10" x14ac:dyDescent="0.35">
      <c r="A1" s="1" t="s">
        <v>0</v>
      </c>
      <c r="B1" s="1" t="s">
        <v>49</v>
      </c>
      <c r="C1" s="1" t="s">
        <v>47</v>
      </c>
      <c r="D1" s="1" t="s">
        <v>48</v>
      </c>
      <c r="E1" s="1" t="s">
        <v>46</v>
      </c>
      <c r="F1" s="1" t="s">
        <v>51</v>
      </c>
      <c r="G1" s="1" t="s">
        <v>107</v>
      </c>
      <c r="H1" s="1" t="s">
        <v>106</v>
      </c>
      <c r="I1" s="1" t="s">
        <v>108</v>
      </c>
      <c r="J1" s="1" t="s">
        <v>120</v>
      </c>
    </row>
    <row r="2" spans="1:10" x14ac:dyDescent="0.35">
      <c r="A2" t="s">
        <v>59</v>
      </c>
      <c r="B2" t="s">
        <v>50</v>
      </c>
      <c r="C2" t="s">
        <v>58</v>
      </c>
      <c r="D2" t="s">
        <v>60</v>
      </c>
      <c r="E2" t="s">
        <v>56</v>
      </c>
      <c r="F2" t="s">
        <v>57</v>
      </c>
    </row>
    <row r="3" spans="1:10" x14ac:dyDescent="0.35">
      <c r="A3" t="s">
        <v>45</v>
      </c>
      <c r="B3" t="s">
        <v>50</v>
      </c>
      <c r="C3" t="s">
        <v>52</v>
      </c>
      <c r="D3" t="s">
        <v>53</v>
      </c>
      <c r="E3" t="s">
        <v>54</v>
      </c>
      <c r="F3" t="s">
        <v>55</v>
      </c>
    </row>
    <row r="4" spans="1:10" x14ac:dyDescent="0.35">
      <c r="A4" t="s">
        <v>64</v>
      </c>
      <c r="B4" t="s">
        <v>50</v>
      </c>
      <c r="C4" t="s">
        <v>65</v>
      </c>
      <c r="D4" t="s">
        <v>53</v>
      </c>
      <c r="E4" t="s">
        <v>63</v>
      </c>
      <c r="F4" t="s">
        <v>154</v>
      </c>
    </row>
    <row r="5" spans="1:10" x14ac:dyDescent="0.35">
      <c r="A5" t="str">
        <f t="shared" ref="A5:A12" si="0">"pct"&amp;G5&amp;H5</f>
        <v>pctpkmvpcele</v>
      </c>
      <c r="B5" t="s">
        <v>50</v>
      </c>
      <c r="C5" t="str">
        <f>"Share of cars running on "&amp;I5</f>
        <v>Share of cars running on Elec.</v>
      </c>
      <c r="D5" t="s">
        <v>53</v>
      </c>
      <c r="E5" t="str">
        <f t="shared" ref="E5:E12" si="1">"100 * "&amp;G5&amp;H5&amp;" / "&amp;G5</f>
        <v>100 * pkmvpcele / pkmvpc</v>
      </c>
      <c r="G5" t="s">
        <v>79</v>
      </c>
      <c r="H5" t="s">
        <v>80</v>
      </c>
      <c r="I5" t="s">
        <v>103</v>
      </c>
    </row>
    <row r="6" spans="1:10" x14ac:dyDescent="0.35">
      <c r="A6" t="str">
        <f t="shared" si="0"/>
        <v>pctpkmvpclqf</v>
      </c>
      <c r="B6" t="s">
        <v>50</v>
      </c>
      <c r="C6" t="str">
        <f t="shared" ref="C6:C12" si="2">"Share of cars running on "&amp;I6</f>
        <v>Share of cars running on Liquid</v>
      </c>
      <c r="D6" t="s">
        <v>53</v>
      </c>
      <c r="E6" t="str">
        <f t="shared" si="1"/>
        <v>100 * pkmvpclqf / pkmvpc</v>
      </c>
      <c r="G6" t="s">
        <v>79</v>
      </c>
      <c r="H6" t="s">
        <v>81</v>
      </c>
      <c r="I6" t="s">
        <v>98</v>
      </c>
    </row>
    <row r="7" spans="1:10" x14ac:dyDescent="0.35">
      <c r="A7" t="str">
        <f t="shared" si="0"/>
        <v>pctpkmvpcgpl</v>
      </c>
      <c r="B7" t="s">
        <v>50</v>
      </c>
      <c r="C7" t="str">
        <f t="shared" si="2"/>
        <v>Share of cars running on LPG</v>
      </c>
      <c r="D7" t="s">
        <v>53</v>
      </c>
      <c r="E7" t="str">
        <f t="shared" si="1"/>
        <v>100 * pkmvpcgpl / pkmvpc</v>
      </c>
      <c r="G7" t="s">
        <v>79</v>
      </c>
      <c r="H7" t="s">
        <v>82</v>
      </c>
      <c r="I7" t="s">
        <v>99</v>
      </c>
    </row>
    <row r="8" spans="1:10" x14ac:dyDescent="0.35">
      <c r="A8" t="str">
        <f t="shared" si="0"/>
        <v>pctpkmvpcngv</v>
      </c>
      <c r="B8" t="s">
        <v>50</v>
      </c>
      <c r="C8" t="str">
        <f t="shared" si="2"/>
        <v>Share of cars running on Gas</v>
      </c>
      <c r="D8" t="s">
        <v>53</v>
      </c>
      <c r="E8" t="str">
        <f t="shared" si="1"/>
        <v>100 * pkmvpcngv / pkmvpc</v>
      </c>
      <c r="G8" t="s">
        <v>79</v>
      </c>
      <c r="H8" t="s">
        <v>83</v>
      </c>
      <c r="I8" t="s">
        <v>102</v>
      </c>
    </row>
    <row r="9" spans="1:10" x14ac:dyDescent="0.35">
      <c r="A9" t="str">
        <f t="shared" si="0"/>
        <v>pctpkmvpchyd</v>
      </c>
      <c r="B9" t="s">
        <v>50</v>
      </c>
      <c r="C9" t="str">
        <f t="shared" si="2"/>
        <v>Share of cars running on H2</v>
      </c>
      <c r="D9" t="s">
        <v>53</v>
      </c>
      <c r="E9" t="str">
        <f t="shared" si="1"/>
        <v>100 * pkmvpchyd / pkmvpc</v>
      </c>
      <c r="G9" t="s">
        <v>79</v>
      </c>
      <c r="H9" t="s">
        <v>84</v>
      </c>
      <c r="I9" t="s">
        <v>104</v>
      </c>
    </row>
    <row r="10" spans="1:10" x14ac:dyDescent="0.35">
      <c r="A10" t="str">
        <f t="shared" si="0"/>
        <v>pctpkmvpchybess</v>
      </c>
      <c r="B10" t="s">
        <v>50</v>
      </c>
      <c r="C10" t="str">
        <f t="shared" si="2"/>
        <v>Share of cars running on gasoline (hybrid)</v>
      </c>
      <c r="D10" t="s">
        <v>53</v>
      </c>
      <c r="E10" t="str">
        <f t="shared" si="1"/>
        <v>100 * pkmvpchybess / pkmvpc</v>
      </c>
      <c r="G10" t="s">
        <v>79</v>
      </c>
      <c r="H10" t="s">
        <v>85</v>
      </c>
      <c r="I10" t="s">
        <v>100</v>
      </c>
    </row>
    <row r="11" spans="1:10" x14ac:dyDescent="0.35">
      <c r="A11" t="str">
        <f t="shared" si="0"/>
        <v>pctpkmvpchybgzl</v>
      </c>
      <c r="B11" t="s">
        <v>50</v>
      </c>
      <c r="C11" t="str">
        <f t="shared" si="2"/>
        <v>Share of cars running on Diesel (hybrid)</v>
      </c>
      <c r="D11" t="s">
        <v>53</v>
      </c>
      <c r="E11" t="str">
        <f t="shared" si="1"/>
        <v>100 * pkmvpchybgzl / pkmvpc</v>
      </c>
      <c r="G11" t="s">
        <v>79</v>
      </c>
      <c r="H11" t="s">
        <v>90</v>
      </c>
      <c r="I11" t="s">
        <v>101</v>
      </c>
    </row>
    <row r="12" spans="1:10" x14ac:dyDescent="0.35">
      <c r="A12" t="str">
        <f t="shared" si="0"/>
        <v>pctpkmvpchybgaz</v>
      </c>
      <c r="B12" t="s">
        <v>50</v>
      </c>
      <c r="C12" t="str">
        <f t="shared" si="2"/>
        <v>Share of cars running on Gas (hybrid)</v>
      </c>
      <c r="D12" t="s">
        <v>53</v>
      </c>
      <c r="E12" t="str">
        <f t="shared" si="1"/>
        <v>100 * pkmvpchybgaz / pkmvpc</v>
      </c>
      <c r="G12" t="s">
        <v>79</v>
      </c>
      <c r="H12" t="s">
        <v>86</v>
      </c>
      <c r="I12" t="s">
        <v>105</v>
      </c>
    </row>
    <row r="13" spans="1:10" x14ac:dyDescent="0.35">
      <c r="A13" t="s">
        <v>88</v>
      </c>
      <c r="B13" t="s">
        <v>50</v>
      </c>
      <c r="C13" t="s">
        <v>89</v>
      </c>
      <c r="D13" t="s">
        <v>60</v>
      </c>
      <c r="E13" t="s">
        <v>87</v>
      </c>
    </row>
    <row r="14" spans="1:10" x14ac:dyDescent="0.35">
      <c r="A14" t="s">
        <v>94</v>
      </c>
      <c r="B14" t="s">
        <v>50</v>
      </c>
      <c r="C14" t="s">
        <v>92</v>
      </c>
      <c r="D14" t="s">
        <v>93</v>
      </c>
      <c r="E14" t="s">
        <v>91</v>
      </c>
    </row>
    <row r="15" spans="1:10" x14ac:dyDescent="0.35">
      <c r="A15" t="s">
        <v>96</v>
      </c>
      <c r="B15" t="s">
        <v>50</v>
      </c>
      <c r="C15" t="s">
        <v>97</v>
      </c>
      <c r="D15" t="s">
        <v>93</v>
      </c>
      <c r="E15" t="s">
        <v>95</v>
      </c>
    </row>
    <row r="16" spans="1:10" x14ac:dyDescent="0.35">
      <c r="A16" t="s">
        <v>110</v>
      </c>
      <c r="B16" t="s">
        <v>50</v>
      </c>
      <c r="C16" t="s">
        <v>118</v>
      </c>
      <c r="D16" t="s">
        <v>109</v>
      </c>
      <c r="E16" t="s">
        <v>119</v>
      </c>
      <c r="J16" t="s">
        <v>121</v>
      </c>
    </row>
    <row r="17" spans="1:9" x14ac:dyDescent="0.35">
      <c r="A17" t="str">
        <f>"pct"&amp;G17&amp;H17</f>
        <v>pcttkmcamlqf</v>
      </c>
      <c r="B17" t="s">
        <v>50</v>
      </c>
      <c r="C17" t="str">
        <f>"Share of freight truck traffic powered by "&amp;I17</f>
        <v>Share of freight truck traffic powered by Liquid</v>
      </c>
      <c r="D17" t="s">
        <v>53</v>
      </c>
      <c r="E17" t="str">
        <f>"100 * "&amp;G17&amp;H17&amp;" / "&amp;G17</f>
        <v>100 * tkmcamlqf / tkmcam</v>
      </c>
      <c r="G17" t="s">
        <v>110</v>
      </c>
      <c r="H17" t="s">
        <v>81</v>
      </c>
      <c r="I17" t="s">
        <v>98</v>
      </c>
    </row>
    <row r="18" spans="1:9" x14ac:dyDescent="0.35">
      <c r="A18" t="str">
        <f t="shared" ref="A18:A32" si="3">"pct"&amp;G18&amp;H18</f>
        <v>pcttkmcamgpl</v>
      </c>
      <c r="B18" t="s">
        <v>50</v>
      </c>
      <c r="C18" t="str">
        <f t="shared" ref="C18:C21" si="4">"Share of freight truck traffic powered by "&amp;I18</f>
        <v>Share of freight truck traffic powered by LPG</v>
      </c>
      <c r="D18" t="s">
        <v>53</v>
      </c>
      <c r="E18" t="str">
        <f t="shared" ref="E18:E29" si="5">"100 * "&amp;G18&amp;H18&amp;" / "&amp;G18</f>
        <v>100 * tkmcamgpl / tkmcam</v>
      </c>
      <c r="G18" t="s">
        <v>110</v>
      </c>
      <c r="H18" t="s">
        <v>82</v>
      </c>
      <c r="I18" t="s">
        <v>99</v>
      </c>
    </row>
    <row r="19" spans="1:9" x14ac:dyDescent="0.35">
      <c r="A19" t="str">
        <f t="shared" si="3"/>
        <v>pcttkmcamngv</v>
      </c>
      <c r="B19" t="s">
        <v>50</v>
      </c>
      <c r="C19" t="str">
        <f t="shared" si="4"/>
        <v>Share of freight truck traffic powered by Gas</v>
      </c>
      <c r="D19" t="s">
        <v>53</v>
      </c>
      <c r="E19" t="str">
        <f t="shared" si="5"/>
        <v>100 * tkmcamngv / tkmcam</v>
      </c>
      <c r="G19" t="s">
        <v>110</v>
      </c>
      <c r="H19" t="s">
        <v>83</v>
      </c>
      <c r="I19" t="s">
        <v>102</v>
      </c>
    </row>
    <row r="20" spans="1:9" x14ac:dyDescent="0.35">
      <c r="A20" t="str">
        <f t="shared" si="3"/>
        <v>pcttkmcamele</v>
      </c>
      <c r="B20" t="s">
        <v>50</v>
      </c>
      <c r="C20" t="str">
        <f t="shared" si="4"/>
        <v>Share of freight truck traffic powered by Elec.</v>
      </c>
      <c r="D20" t="s">
        <v>53</v>
      </c>
      <c r="E20" t="str">
        <f t="shared" si="5"/>
        <v>100 * tkmcamele / tkmcam</v>
      </c>
      <c r="G20" t="s">
        <v>110</v>
      </c>
      <c r="H20" t="s">
        <v>80</v>
      </c>
      <c r="I20" t="s">
        <v>103</v>
      </c>
    </row>
    <row r="21" spans="1:9" x14ac:dyDescent="0.35">
      <c r="A21" t="str">
        <f t="shared" si="3"/>
        <v>pcttkmcamhyd</v>
      </c>
      <c r="B21" t="s">
        <v>50</v>
      </c>
      <c r="C21" t="str">
        <f t="shared" si="4"/>
        <v>Share of freight truck traffic powered by H2</v>
      </c>
      <c r="D21" t="s">
        <v>53</v>
      </c>
      <c r="E21" t="str">
        <f t="shared" si="5"/>
        <v>100 * tkmcamhyd / tkmcam</v>
      </c>
      <c r="G21" t="s">
        <v>110</v>
      </c>
      <c r="H21" t="s">
        <v>84</v>
      </c>
      <c r="I21" t="s">
        <v>104</v>
      </c>
    </row>
    <row r="22" spans="1:9" x14ac:dyDescent="0.35">
      <c r="A22" t="str">
        <f t="shared" si="3"/>
        <v>pctvkmvlrlqf</v>
      </c>
      <c r="B22" t="s">
        <v>50</v>
      </c>
      <c r="C22" t="str">
        <f>"Share of Light commercial vehicles (LCV) traffic powered by "&amp;I22</f>
        <v>Share of Light commercial vehicles (LCV) traffic powered by Liquid</v>
      </c>
      <c r="D22" t="s">
        <v>53</v>
      </c>
      <c r="E22" t="str">
        <f t="shared" si="5"/>
        <v>100 * vkmvlrlqf / vkmvlr</v>
      </c>
      <c r="G22" t="s">
        <v>111</v>
      </c>
      <c r="H22" t="s">
        <v>81</v>
      </c>
      <c r="I22" t="s">
        <v>98</v>
      </c>
    </row>
    <row r="23" spans="1:9" x14ac:dyDescent="0.35">
      <c r="A23" t="str">
        <f t="shared" si="3"/>
        <v>pctvkmvlrgpl</v>
      </c>
      <c r="B23" t="s">
        <v>50</v>
      </c>
      <c r="C23" t="str">
        <f t="shared" ref="C23:C29" si="6">"Share of Light commercial vehicles (LCV) traffic powered by "&amp;I23</f>
        <v>Share of Light commercial vehicles (LCV) traffic powered by LPG</v>
      </c>
      <c r="D23" t="s">
        <v>53</v>
      </c>
      <c r="E23" t="str">
        <f t="shared" si="5"/>
        <v>100 * vkmvlrgpl / vkmvlr</v>
      </c>
      <c r="G23" t="s">
        <v>111</v>
      </c>
      <c r="H23" t="s">
        <v>82</v>
      </c>
      <c r="I23" t="s">
        <v>99</v>
      </c>
    </row>
    <row r="24" spans="1:9" x14ac:dyDescent="0.35">
      <c r="A24" t="str">
        <f t="shared" si="3"/>
        <v>pctvkmvlrngv</v>
      </c>
      <c r="B24" t="s">
        <v>50</v>
      </c>
      <c r="C24" t="str">
        <f t="shared" si="6"/>
        <v>Share of Light commercial vehicles (LCV) traffic powered by Gas</v>
      </c>
      <c r="D24" t="s">
        <v>53</v>
      </c>
      <c r="E24" t="str">
        <f t="shared" si="5"/>
        <v>100 * vkmvlrngv / vkmvlr</v>
      </c>
      <c r="G24" t="s">
        <v>111</v>
      </c>
      <c r="H24" t="s">
        <v>83</v>
      </c>
      <c r="I24" t="s">
        <v>102</v>
      </c>
    </row>
    <row r="25" spans="1:9" x14ac:dyDescent="0.35">
      <c r="A25" t="str">
        <f t="shared" si="3"/>
        <v>pctvkmvlrhyd</v>
      </c>
      <c r="B25" t="s">
        <v>50</v>
      </c>
      <c r="C25" t="str">
        <f t="shared" si="6"/>
        <v>Share of Light commercial vehicles (LCV) traffic powered by H2</v>
      </c>
      <c r="D25" t="s">
        <v>53</v>
      </c>
      <c r="E25" t="str">
        <f t="shared" si="5"/>
        <v>100 * vkmvlrhyd / vkmvlr</v>
      </c>
      <c r="G25" t="s">
        <v>111</v>
      </c>
      <c r="H25" t="s">
        <v>84</v>
      </c>
      <c r="I25" t="s">
        <v>104</v>
      </c>
    </row>
    <row r="26" spans="1:9" x14ac:dyDescent="0.35">
      <c r="A26" t="str">
        <f t="shared" si="3"/>
        <v>pctvkmvlrele</v>
      </c>
      <c r="B26" t="s">
        <v>50</v>
      </c>
      <c r="C26" t="str">
        <f t="shared" si="6"/>
        <v>Share of Light commercial vehicles (LCV) traffic powered by Elec.</v>
      </c>
      <c r="D26" t="s">
        <v>53</v>
      </c>
      <c r="E26" t="str">
        <f t="shared" si="5"/>
        <v>100 * vkmvlrele / vkmvlr</v>
      </c>
      <c r="G26" t="s">
        <v>111</v>
      </c>
      <c r="H26" t="s">
        <v>80</v>
      </c>
      <c r="I26" t="s">
        <v>103</v>
      </c>
    </row>
    <row r="27" spans="1:9" x14ac:dyDescent="0.35">
      <c r="A27" t="str">
        <f t="shared" si="3"/>
        <v>pctvkmvlrhybess</v>
      </c>
      <c r="B27" t="s">
        <v>50</v>
      </c>
      <c r="C27" t="str">
        <f t="shared" si="6"/>
        <v>Share of Light commercial vehicles (LCV) traffic powered by gasoline (hybrid)</v>
      </c>
      <c r="D27" t="s">
        <v>53</v>
      </c>
      <c r="E27" t="str">
        <f t="shared" si="5"/>
        <v>100 * vkmvlrhybess / vkmvlr</v>
      </c>
      <c r="G27" t="s">
        <v>111</v>
      </c>
      <c r="H27" t="s">
        <v>85</v>
      </c>
      <c r="I27" t="s">
        <v>100</v>
      </c>
    </row>
    <row r="28" spans="1:9" x14ac:dyDescent="0.35">
      <c r="A28" t="str">
        <f t="shared" si="3"/>
        <v>pctvkmvlrhybgzl</v>
      </c>
      <c r="B28" t="s">
        <v>50</v>
      </c>
      <c r="C28" t="str">
        <f t="shared" si="6"/>
        <v>Share of Light commercial vehicles (LCV) traffic powered by Diesel (hybrid)</v>
      </c>
      <c r="D28" t="s">
        <v>53</v>
      </c>
      <c r="E28" t="str">
        <f t="shared" si="5"/>
        <v>100 * vkmvlrhybgzl / vkmvlr</v>
      </c>
      <c r="G28" t="s">
        <v>111</v>
      </c>
      <c r="H28" t="s">
        <v>90</v>
      </c>
      <c r="I28" t="s">
        <v>101</v>
      </c>
    </row>
    <row r="29" spans="1:9" x14ac:dyDescent="0.35">
      <c r="A29" t="str">
        <f t="shared" si="3"/>
        <v>pctvkmvlrhybgaz</v>
      </c>
      <c r="B29" t="s">
        <v>50</v>
      </c>
      <c r="C29" t="str">
        <f t="shared" si="6"/>
        <v>Share of Light commercial vehicles (LCV) traffic powered by Gas (hybrid)</v>
      </c>
      <c r="D29" t="s">
        <v>53</v>
      </c>
      <c r="E29" t="str">
        <f t="shared" si="5"/>
        <v>100 * vkmvlrhybgaz / vkmvlr</v>
      </c>
      <c r="G29" t="s">
        <v>111</v>
      </c>
      <c r="H29" t="s">
        <v>86</v>
      </c>
      <c r="I29" t="s">
        <v>105</v>
      </c>
    </row>
    <row r="30" spans="1:9" x14ac:dyDescent="0.35">
      <c r="A30" t="str">
        <f t="shared" si="3"/>
        <v>pcttkmrou</v>
      </c>
      <c r="B30" t="s">
        <v>50</v>
      </c>
      <c r="C30" t="str">
        <f>"Modal shares for freight transport by " &amp; I30</f>
        <v>Modal shares for freight transport by road</v>
      </c>
      <c r="D30" t="s">
        <v>53</v>
      </c>
      <c r="E30" t="str">
        <f>"100 * "&amp;$G30 &amp;" / (tkmrou + tkmfer + tkmflvdom)"</f>
        <v>100 * tkmrou / (tkmrou + tkmfer + tkmflvdom)</v>
      </c>
      <c r="F30" t="str">
        <f>SUBSTITUTE(E30,"tkmflvdom","tkmflv")</f>
        <v>100 * tkmrou / (tkmrou + tkmfer + tkmflv)</v>
      </c>
      <c r="G30" t="s">
        <v>112</v>
      </c>
      <c r="I30" t="s">
        <v>117</v>
      </c>
    </row>
    <row r="31" spans="1:9" x14ac:dyDescent="0.35">
      <c r="A31" t="str">
        <f t="shared" si="3"/>
        <v>pcttkmfer</v>
      </c>
      <c r="B31" t="s">
        <v>50</v>
      </c>
      <c r="C31" t="str">
        <f t="shared" ref="C31:C32" si="7">"Modal shares for freight transport by " &amp; I31</f>
        <v>Modal shares for freight transport by rail</v>
      </c>
      <c r="D31" t="s">
        <v>53</v>
      </c>
      <c r="E31" t="str">
        <f t="shared" ref="E31:E32" si="8">"100 * "&amp;$G31 &amp;" / (tkmrou + tkmfer + tkmflvdom)"</f>
        <v>100 * tkmfer / (tkmrou + tkmfer + tkmflvdom)</v>
      </c>
      <c r="F31" t="str">
        <f t="shared" ref="F31:F32" si="9">SUBSTITUTE(E31,"tkmflvdom","tkmflv")</f>
        <v>100 * tkmfer / (tkmrou + tkmfer + tkmflv)</v>
      </c>
      <c r="G31" t="s">
        <v>114</v>
      </c>
      <c r="I31" t="s">
        <v>115</v>
      </c>
    </row>
    <row r="32" spans="1:9" x14ac:dyDescent="0.35">
      <c r="A32" t="str">
        <f t="shared" si="3"/>
        <v>pcttkmflvdom</v>
      </c>
      <c r="B32" t="s">
        <v>50</v>
      </c>
      <c r="C32" t="str">
        <f t="shared" si="7"/>
        <v>Modal shares for freight transport by inland waterways</v>
      </c>
      <c r="D32" t="s">
        <v>53</v>
      </c>
      <c r="E32" t="str">
        <f t="shared" si="8"/>
        <v>100 * tkmflvdom / (tkmrou + tkmfer + tkmflvdom)</v>
      </c>
      <c r="F32" t="str">
        <f t="shared" si="9"/>
        <v>100 * tkmflv / (tkmrou + tkmfer + tkmflv)</v>
      </c>
      <c r="G32" t="s">
        <v>113</v>
      </c>
      <c r="I32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Description</vt:lpstr>
      <vt:lpstr>COUNTRIES</vt:lpstr>
      <vt:lpstr>CALCULATED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Adrien JACOB</cp:lastModifiedBy>
  <dcterms:created xsi:type="dcterms:W3CDTF">2022-04-19T13:35:21Z</dcterms:created>
  <dcterms:modified xsi:type="dcterms:W3CDTF">2022-04-19T20:12:58Z</dcterms:modified>
</cp:coreProperties>
</file>