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d.ucl.ac.uk\homea\zcapuza\Documents\Physics Labs - Python Work\"/>
    </mc:Choice>
  </mc:AlternateContent>
  <bookViews>
    <workbookView xWindow="0" yWindow="0" windowWidth="28800" windowHeight="12585"/>
  </bookViews>
  <sheets>
    <sheet name="Sheet1" sheetId="1" r:id="rId1"/>
  </sheets>
  <definedNames>
    <definedName name="_xlnm.Print_Area" localSheetId="0">Sheet1!$A$60:$Q$116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P2" i="1" l="1"/>
  <c r="E81" i="1"/>
  <c r="E82" i="1"/>
  <c r="N82" i="1" s="1"/>
  <c r="E83" i="1"/>
  <c r="N83" i="1" s="1"/>
  <c r="E84" i="1"/>
  <c r="N84" i="1" s="1"/>
  <c r="E85" i="1"/>
  <c r="N85" i="1" s="1"/>
  <c r="E86" i="1"/>
  <c r="N86" i="1" s="1"/>
  <c r="E87" i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N81" i="1"/>
  <c r="N87" i="1"/>
  <c r="J62" i="1"/>
  <c r="E80" i="1"/>
  <c r="N80" i="1" s="1"/>
  <c r="E79" i="1"/>
  <c r="N79" i="1" s="1"/>
  <c r="E78" i="1"/>
  <c r="N78" i="1" s="1"/>
  <c r="E77" i="1"/>
  <c r="N77" i="1" s="1"/>
  <c r="E76" i="1"/>
  <c r="N76" i="1" s="1"/>
  <c r="E75" i="1"/>
  <c r="N75" i="1" s="1"/>
  <c r="E74" i="1"/>
  <c r="N74" i="1" s="1"/>
  <c r="E73" i="1"/>
  <c r="N73" i="1" s="1"/>
  <c r="E72" i="1"/>
  <c r="N72" i="1" s="1"/>
  <c r="E71" i="1"/>
  <c r="N71" i="1" s="1"/>
  <c r="E70" i="1"/>
  <c r="N70" i="1" s="1"/>
  <c r="E69" i="1"/>
  <c r="N69" i="1" s="1"/>
  <c r="E68" i="1"/>
  <c r="N68" i="1" s="1"/>
  <c r="E67" i="1"/>
  <c r="N67" i="1" s="1"/>
  <c r="E66" i="1"/>
  <c r="N66" i="1" s="1"/>
  <c r="E65" i="1"/>
  <c r="N65" i="1" s="1"/>
  <c r="E64" i="1"/>
  <c r="N64" i="1" s="1"/>
  <c r="E63" i="1"/>
  <c r="N63" i="1" s="1"/>
  <c r="E62" i="1"/>
  <c r="N62" i="1" s="1"/>
  <c r="E57" i="1"/>
  <c r="N57" i="1" s="1"/>
  <c r="E56" i="1"/>
  <c r="E55" i="1"/>
  <c r="N55" i="1" s="1"/>
  <c r="E54" i="1"/>
  <c r="E53" i="1"/>
  <c r="E52" i="1"/>
  <c r="N52" i="1" s="1"/>
  <c r="E51" i="1"/>
  <c r="N51" i="1" s="1"/>
  <c r="E50" i="1"/>
  <c r="N50" i="1" s="1"/>
  <c r="E49" i="1"/>
  <c r="N49" i="1" s="1"/>
  <c r="E48" i="1"/>
  <c r="N48" i="1" s="1"/>
  <c r="E47" i="1"/>
  <c r="E46" i="1"/>
  <c r="N46" i="1" s="1"/>
  <c r="E45" i="1"/>
  <c r="N45" i="1" s="1"/>
  <c r="E44" i="1"/>
  <c r="N44" i="1" s="1"/>
  <c r="E43" i="1"/>
  <c r="N43" i="1" s="1"/>
  <c r="E42" i="1"/>
  <c r="N42" i="1" s="1"/>
  <c r="E41" i="1"/>
  <c r="N41" i="1" s="1"/>
  <c r="E40" i="1"/>
  <c r="N40" i="1" s="1"/>
  <c r="E39" i="1"/>
  <c r="E38" i="1"/>
  <c r="N38" i="1" s="1"/>
  <c r="E37" i="1"/>
  <c r="E36" i="1"/>
  <c r="N36" i="1" s="1"/>
  <c r="E35" i="1"/>
  <c r="N35" i="1" s="1"/>
  <c r="E34" i="1"/>
  <c r="N34" i="1" s="1"/>
  <c r="E33" i="1"/>
  <c r="N33" i="1" s="1"/>
  <c r="N56" i="1"/>
  <c r="N54" i="1"/>
  <c r="N53" i="1"/>
  <c r="N47" i="1"/>
  <c r="N39" i="1"/>
  <c r="N37" i="1"/>
  <c r="E2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J28" i="1" l="1"/>
  <c r="K28" i="1"/>
  <c r="M28" i="1"/>
  <c r="M91" i="1"/>
  <c r="M92" i="1"/>
  <c r="M93" i="1"/>
  <c r="K91" i="1"/>
  <c r="J91" i="1"/>
  <c r="K88" i="1"/>
  <c r="J92" i="1"/>
  <c r="J90" i="1"/>
  <c r="J88" i="1"/>
  <c r="J87" i="1"/>
  <c r="F84" i="1"/>
  <c r="F85" i="1"/>
  <c r="K85" i="1" s="1"/>
  <c r="F86" i="1"/>
  <c r="K86" i="1" s="1"/>
  <c r="F87" i="1"/>
  <c r="K87" i="1" s="1"/>
  <c r="F88" i="1"/>
  <c r="F89" i="1"/>
  <c r="K89" i="1" s="1"/>
  <c r="F90" i="1"/>
  <c r="K90" i="1" s="1"/>
  <c r="F92" i="1"/>
  <c r="K92" i="1" s="1"/>
  <c r="F93" i="1"/>
  <c r="M90" i="1"/>
  <c r="M88" i="1"/>
  <c r="M8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9" i="1"/>
  <c r="J93" i="1"/>
  <c r="B3" i="1"/>
  <c r="B63" i="1"/>
  <c r="K93" i="1"/>
  <c r="M89" i="1"/>
  <c r="M86" i="1"/>
  <c r="M85" i="1"/>
  <c r="M84" i="1"/>
  <c r="K84" i="1"/>
  <c r="M83" i="1"/>
  <c r="K83" i="1"/>
  <c r="F83" i="1"/>
  <c r="M82" i="1"/>
  <c r="F82" i="1"/>
  <c r="K82" i="1" s="1"/>
  <c r="M81" i="1"/>
  <c r="F81" i="1"/>
  <c r="K81" i="1" s="1"/>
  <c r="M80" i="1"/>
  <c r="F80" i="1"/>
  <c r="K80" i="1" s="1"/>
  <c r="M79" i="1"/>
  <c r="K79" i="1"/>
  <c r="M78" i="1"/>
  <c r="K78" i="1"/>
  <c r="F78" i="1"/>
  <c r="M77" i="1"/>
  <c r="F77" i="1"/>
  <c r="K77" i="1" s="1"/>
  <c r="M76" i="1"/>
  <c r="F76" i="1"/>
  <c r="K76" i="1" s="1"/>
  <c r="M75" i="1"/>
  <c r="F75" i="1"/>
  <c r="K75" i="1" s="1"/>
  <c r="M74" i="1"/>
  <c r="F74" i="1"/>
  <c r="K74" i="1" s="1"/>
  <c r="M73" i="1"/>
  <c r="F73" i="1"/>
  <c r="K73" i="1" s="1"/>
  <c r="M72" i="1"/>
  <c r="F72" i="1"/>
  <c r="K72" i="1" s="1"/>
  <c r="M71" i="1"/>
  <c r="K71" i="1"/>
  <c r="F71" i="1"/>
  <c r="M70" i="1"/>
  <c r="F70" i="1"/>
  <c r="K70" i="1" s="1"/>
  <c r="M69" i="1"/>
  <c r="F69" i="1"/>
  <c r="K69" i="1" s="1"/>
  <c r="M68" i="1"/>
  <c r="F68" i="1"/>
  <c r="K68" i="1" s="1"/>
  <c r="M67" i="1"/>
  <c r="K67" i="1"/>
  <c r="M66" i="1"/>
  <c r="K66" i="1"/>
  <c r="M65" i="1"/>
  <c r="F65" i="1"/>
  <c r="K65" i="1" s="1"/>
  <c r="M64" i="1"/>
  <c r="F64" i="1"/>
  <c r="K64" i="1" s="1"/>
  <c r="B64" i="1"/>
  <c r="M63" i="1"/>
  <c r="K63" i="1"/>
  <c r="M62" i="1"/>
  <c r="K62" i="1"/>
  <c r="K45" i="1"/>
  <c r="K43" i="1"/>
  <c r="O43" i="1"/>
  <c r="J45" i="1"/>
  <c r="J43" i="1"/>
  <c r="J39" i="1"/>
  <c r="J41" i="1"/>
  <c r="K41" i="1"/>
  <c r="K39" i="1"/>
  <c r="M45" i="1"/>
  <c r="M43" i="1"/>
  <c r="M41" i="1"/>
  <c r="M39" i="1"/>
  <c r="J47" i="1"/>
  <c r="K47" i="1"/>
  <c r="J46" i="1"/>
  <c r="K46" i="1"/>
  <c r="J44" i="1"/>
  <c r="K44" i="1"/>
  <c r="J42" i="1"/>
  <c r="K42" i="1"/>
  <c r="J40" i="1"/>
  <c r="K40" i="1"/>
  <c r="K38" i="1"/>
  <c r="J38" i="1"/>
  <c r="M46" i="1"/>
  <c r="M44" i="1"/>
  <c r="M47" i="1"/>
  <c r="M42" i="1"/>
  <c r="M40" i="1"/>
  <c r="M38" i="1"/>
  <c r="J34" i="1"/>
  <c r="J35" i="1"/>
  <c r="J36" i="1"/>
  <c r="J37" i="1"/>
  <c r="J48" i="1"/>
  <c r="J49" i="1"/>
  <c r="J50" i="1"/>
  <c r="J51" i="1"/>
  <c r="J52" i="1"/>
  <c r="J53" i="1"/>
  <c r="J54" i="1"/>
  <c r="J55" i="1"/>
  <c r="J56" i="1"/>
  <c r="J57" i="1"/>
  <c r="J33" i="1"/>
  <c r="K50" i="1"/>
  <c r="L50" i="1" s="1"/>
  <c r="P50" i="1" s="1"/>
  <c r="O90" i="1" l="1"/>
  <c r="L90" i="1"/>
  <c r="P90" i="1" s="1"/>
  <c r="O86" i="1"/>
  <c r="L86" i="1"/>
  <c r="P86" i="1" s="1"/>
  <c r="O65" i="1"/>
  <c r="L65" i="1"/>
  <c r="P65" i="1" s="1"/>
  <c r="O74" i="1"/>
  <c r="L74" i="1"/>
  <c r="P74" i="1" s="1"/>
  <c r="O80" i="1"/>
  <c r="L80" i="1"/>
  <c r="P80" i="1" s="1"/>
  <c r="O64" i="1"/>
  <c r="L64" i="1"/>
  <c r="P64" i="1" s="1"/>
  <c r="O75" i="1"/>
  <c r="L75" i="1"/>
  <c r="P75" i="1" s="1"/>
  <c r="L92" i="1"/>
  <c r="P92" i="1" s="1"/>
  <c r="O92" i="1"/>
  <c r="O87" i="1"/>
  <c r="L87" i="1"/>
  <c r="P87" i="1" s="1"/>
  <c r="O38" i="1"/>
  <c r="L38" i="1"/>
  <c r="P38" i="1" s="1"/>
  <c r="O41" i="1"/>
  <c r="L41" i="1"/>
  <c r="P41" i="1" s="1"/>
  <c r="O62" i="1"/>
  <c r="L62" i="1"/>
  <c r="P62" i="1" s="1"/>
  <c r="O78" i="1"/>
  <c r="L78" i="1"/>
  <c r="P78" i="1" s="1"/>
  <c r="O83" i="1"/>
  <c r="L83" i="1"/>
  <c r="P83" i="1" s="1"/>
  <c r="O93" i="1"/>
  <c r="L93" i="1"/>
  <c r="P93" i="1" s="1"/>
  <c r="O40" i="1"/>
  <c r="L40" i="1"/>
  <c r="P40" i="1" s="1"/>
  <c r="O44" i="1"/>
  <c r="L44" i="1"/>
  <c r="P44" i="1" s="1"/>
  <c r="O47" i="1"/>
  <c r="L47" i="1"/>
  <c r="P47" i="1" s="1"/>
  <c r="O67" i="1"/>
  <c r="L67" i="1"/>
  <c r="P67" i="1" s="1"/>
  <c r="O69" i="1"/>
  <c r="L69" i="1"/>
  <c r="P69" i="1" s="1"/>
  <c r="O72" i="1"/>
  <c r="L72" i="1"/>
  <c r="P72" i="1" s="1"/>
  <c r="O77" i="1"/>
  <c r="L77" i="1"/>
  <c r="P77" i="1" s="1"/>
  <c r="O82" i="1"/>
  <c r="L82" i="1"/>
  <c r="P82" i="1" s="1"/>
  <c r="O89" i="1"/>
  <c r="L89" i="1"/>
  <c r="P89" i="1" s="1"/>
  <c r="O85" i="1"/>
  <c r="L85" i="1"/>
  <c r="P85" i="1" s="1"/>
  <c r="L43" i="1"/>
  <c r="P43" i="1" s="1"/>
  <c r="O63" i="1"/>
  <c r="L63" i="1"/>
  <c r="P63" i="1" s="1"/>
  <c r="O79" i="1"/>
  <c r="L79" i="1"/>
  <c r="P79" i="1" s="1"/>
  <c r="O84" i="1"/>
  <c r="L84" i="1"/>
  <c r="P84" i="1" s="1"/>
  <c r="O28" i="1"/>
  <c r="L28" i="1"/>
  <c r="P28" i="1" s="1"/>
  <c r="O70" i="1"/>
  <c r="L70" i="1"/>
  <c r="P70" i="1" s="1"/>
  <c r="O88" i="1"/>
  <c r="L88" i="1"/>
  <c r="P88" i="1" s="1"/>
  <c r="O91" i="1"/>
  <c r="L91" i="1"/>
  <c r="P91" i="1" s="1"/>
  <c r="O42" i="1"/>
  <c r="L42" i="1"/>
  <c r="P42" i="1" s="1"/>
  <c r="O46" i="1"/>
  <c r="L46" i="1"/>
  <c r="P46" i="1" s="1"/>
  <c r="O39" i="1"/>
  <c r="L39" i="1"/>
  <c r="P39" i="1" s="1"/>
  <c r="O45" i="1"/>
  <c r="L45" i="1"/>
  <c r="P45" i="1" s="1"/>
  <c r="O66" i="1"/>
  <c r="L66" i="1"/>
  <c r="P66" i="1" s="1"/>
  <c r="O68" i="1"/>
  <c r="L68" i="1"/>
  <c r="P68" i="1" s="1"/>
  <c r="O71" i="1"/>
  <c r="L71" i="1"/>
  <c r="P71" i="1" s="1"/>
  <c r="O73" i="1"/>
  <c r="L73" i="1"/>
  <c r="P73" i="1" s="1"/>
  <c r="O76" i="1"/>
  <c r="L76" i="1"/>
  <c r="P76" i="1" s="1"/>
  <c r="O81" i="1"/>
  <c r="L81" i="1"/>
  <c r="P81" i="1" s="1"/>
  <c r="B34" i="1"/>
  <c r="M57" i="1"/>
  <c r="K57" i="1"/>
  <c r="M56" i="1"/>
  <c r="K56" i="1"/>
  <c r="M55" i="1"/>
  <c r="K55" i="1"/>
  <c r="M54" i="1"/>
  <c r="K54" i="1"/>
  <c r="M53" i="1"/>
  <c r="K53" i="1"/>
  <c r="M52" i="1"/>
  <c r="K52" i="1"/>
  <c r="M51" i="1"/>
  <c r="K51" i="1"/>
  <c r="M50" i="1"/>
  <c r="O50" i="1"/>
  <c r="M49" i="1"/>
  <c r="K49" i="1"/>
  <c r="M48" i="1"/>
  <c r="K48" i="1"/>
  <c r="M37" i="1"/>
  <c r="K37" i="1"/>
  <c r="M36" i="1"/>
  <c r="K36" i="1"/>
  <c r="M35" i="1"/>
  <c r="K35" i="1"/>
  <c r="M34" i="1"/>
  <c r="K34" i="1"/>
  <c r="M33" i="1"/>
  <c r="K33" i="1"/>
  <c r="B35" i="1"/>
  <c r="M2" i="1"/>
  <c r="M3" i="1"/>
  <c r="K3" i="1"/>
  <c r="K2" i="1"/>
  <c r="F26" i="1"/>
  <c r="K26" i="1" s="1"/>
  <c r="M6" i="1"/>
  <c r="M7" i="1"/>
  <c r="M8" i="1"/>
  <c r="K6" i="1"/>
  <c r="L6" i="1" s="1"/>
  <c r="P6" i="1" s="1"/>
  <c r="K7" i="1"/>
  <c r="M5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4" i="1"/>
  <c r="K19" i="1"/>
  <c r="F23" i="1"/>
  <c r="K23" i="1" s="1"/>
  <c r="F24" i="1"/>
  <c r="K24" i="1" s="1"/>
  <c r="F25" i="1"/>
  <c r="K25" i="1" s="1"/>
  <c r="F27" i="1"/>
  <c r="K27" i="1" s="1"/>
  <c r="F21" i="1"/>
  <c r="K21" i="1" s="1"/>
  <c r="F22" i="1"/>
  <c r="K22" i="1" s="1"/>
  <c r="F16" i="1"/>
  <c r="K16" i="1" s="1"/>
  <c r="F17" i="1"/>
  <c r="K17" i="1" s="1"/>
  <c r="F18" i="1"/>
  <c r="K18" i="1" s="1"/>
  <c r="F20" i="1"/>
  <c r="K20" i="1" s="1"/>
  <c r="F5" i="1"/>
  <c r="K5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4" i="1"/>
  <c r="K4" i="1" s="1"/>
  <c r="B4" i="1"/>
  <c r="O15" i="1" l="1"/>
  <c r="L15" i="1"/>
  <c r="P15" i="1" s="1"/>
  <c r="O5" i="1"/>
  <c r="L5" i="1"/>
  <c r="P5" i="1" s="1"/>
  <c r="O10" i="1"/>
  <c r="L10" i="1"/>
  <c r="P10" i="1" s="1"/>
  <c r="O22" i="1"/>
  <c r="L22" i="1"/>
  <c r="P22" i="1" s="1"/>
  <c r="O33" i="1"/>
  <c r="L33" i="1"/>
  <c r="P33" i="1" s="1"/>
  <c r="O37" i="1"/>
  <c r="L37" i="1"/>
  <c r="P37" i="1" s="1"/>
  <c r="O53" i="1"/>
  <c r="L53" i="1"/>
  <c r="P53" i="1" s="1"/>
  <c r="O57" i="1"/>
  <c r="L57" i="1"/>
  <c r="P57" i="1" s="1"/>
  <c r="O13" i="1"/>
  <c r="L13" i="1"/>
  <c r="P13" i="1" s="1"/>
  <c r="O18" i="1"/>
  <c r="L18" i="1"/>
  <c r="P18" i="1" s="1"/>
  <c r="O21" i="1"/>
  <c r="L21" i="1"/>
  <c r="P21" i="1" s="1"/>
  <c r="O23" i="1"/>
  <c r="L23" i="1"/>
  <c r="P23" i="1" s="1"/>
  <c r="O11" i="1"/>
  <c r="L11" i="1"/>
  <c r="P11" i="1" s="1"/>
  <c r="O25" i="1"/>
  <c r="L25" i="1"/>
  <c r="P25" i="1" s="1"/>
  <c r="O14" i="1"/>
  <c r="L14" i="1"/>
  <c r="P14" i="1" s="1"/>
  <c r="O20" i="1"/>
  <c r="L20" i="1"/>
  <c r="P20" i="1" s="1"/>
  <c r="O24" i="1"/>
  <c r="L24" i="1"/>
  <c r="P24" i="1" s="1"/>
  <c r="O7" i="1"/>
  <c r="L7" i="1"/>
  <c r="P7" i="1" s="1"/>
  <c r="O3" i="1"/>
  <c r="L3" i="1"/>
  <c r="P3" i="1" s="1"/>
  <c r="O35" i="1"/>
  <c r="L35" i="1"/>
  <c r="P35" i="1" s="1"/>
  <c r="O49" i="1"/>
  <c r="L49" i="1"/>
  <c r="P49" i="1" s="1"/>
  <c r="O51" i="1"/>
  <c r="L51" i="1"/>
  <c r="P51" i="1" s="1"/>
  <c r="O55" i="1"/>
  <c r="L55" i="1"/>
  <c r="P55" i="1" s="1"/>
  <c r="O9" i="1"/>
  <c r="L9" i="1"/>
  <c r="P9" i="1" s="1"/>
  <c r="O4" i="1"/>
  <c r="L4" i="1"/>
  <c r="P4" i="1" s="1"/>
  <c r="O12" i="1"/>
  <c r="L12" i="1"/>
  <c r="P12" i="1" s="1"/>
  <c r="O8" i="1"/>
  <c r="L8" i="1"/>
  <c r="P8" i="1" s="1"/>
  <c r="O17" i="1"/>
  <c r="L17" i="1"/>
  <c r="P17" i="1" s="1"/>
  <c r="O27" i="1"/>
  <c r="L27" i="1"/>
  <c r="P27" i="1" s="1"/>
  <c r="O19" i="1"/>
  <c r="L19" i="1"/>
  <c r="P19" i="1" s="1"/>
  <c r="O6" i="1"/>
  <c r="O26" i="1"/>
  <c r="L26" i="1"/>
  <c r="P26" i="1" s="1"/>
  <c r="O34" i="1"/>
  <c r="L34" i="1"/>
  <c r="P34" i="1" s="1"/>
  <c r="O36" i="1"/>
  <c r="L36" i="1"/>
  <c r="P36" i="1" s="1"/>
  <c r="O48" i="1"/>
  <c r="L48" i="1"/>
  <c r="P48" i="1" s="1"/>
  <c r="O52" i="1"/>
  <c r="L52" i="1"/>
  <c r="P52" i="1" s="1"/>
  <c r="O54" i="1"/>
  <c r="L54" i="1"/>
  <c r="P54" i="1" s="1"/>
  <c r="O56" i="1"/>
  <c r="L56" i="1"/>
  <c r="P56" i="1" s="1"/>
  <c r="O16" i="1"/>
  <c r="L16" i="1"/>
  <c r="P16" i="1" s="1"/>
  <c r="O2" i="1"/>
</calcChain>
</file>

<file path=xl/sharedStrings.xml><?xml version="1.0" encoding="utf-8"?>
<sst xmlns="http://schemas.openxmlformats.org/spreadsheetml/2006/main" count="54" uniqueCount="18">
  <si>
    <t>Frequency</t>
  </si>
  <si>
    <t>R1</t>
  </si>
  <si>
    <t>R2</t>
  </si>
  <si>
    <t>R1/R2</t>
  </si>
  <si>
    <t>Vin</t>
  </si>
  <si>
    <t>Vout</t>
  </si>
  <si>
    <t>Theoretical LF Gain</t>
  </si>
  <si>
    <t>Approximate Drop Off Frequency</t>
  </si>
  <si>
    <t>log(frequency)</t>
  </si>
  <si>
    <t>log(gain)</t>
  </si>
  <si>
    <t>Volts/Div</t>
  </si>
  <si>
    <t>∆Frequency</t>
  </si>
  <si>
    <t>∆Vin</t>
  </si>
  <si>
    <t>∆Vout</t>
  </si>
  <si>
    <t>∆Gain(exp)</t>
  </si>
  <si>
    <t>Gain(exp)</t>
  </si>
  <si>
    <t>∆log(frequency)</t>
  </si>
  <si>
    <t>∆log(gain)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</si>
</sst>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5"/>
  <sheetViews>
    <sheetView tabSelected="1" topLeftCell="A10" zoomScale="70" zoomScaleNormal="70" zoomScaleSheetLayoutView="55" workbookViewId="0">
      <selection activeCell="E2" sqref="E2"/>
    </sheetView>
  </sheetViews>
  <sheetFormatPr defaultRowHeight="15" x14ac:dyDescent="0.25"/>
  <cols>
    <col min="1" max="1" width="34.140625" style="1" bestFit="1" customWidth="1"/>
    <col min="2" max="2" width="10.85546875" style="1" bestFit="1" customWidth="1"/>
    <col min="3" max="3" width="9.140625" style="1"/>
    <col min="4" max="4" width="11.28515625" style="1" bestFit="1" customWidth="1"/>
    <col min="5" max="5" width="12.5703125" style="1" bestFit="1" customWidth="1"/>
    <col min="6" max="6" width="6.85546875" style="1" bestFit="1" customWidth="1"/>
    <col min="7" max="7" width="9.42578125" style="1" bestFit="1" customWidth="1"/>
    <col min="8" max="8" width="6.85546875" style="1" bestFit="1" customWidth="1"/>
    <col min="9" max="9" width="10.85546875" style="1" bestFit="1" customWidth="1"/>
    <col min="10" max="10" width="7.7109375" style="1" bestFit="1" customWidth="1"/>
    <col min="11" max="11" width="10.85546875" style="1" bestFit="1" customWidth="1"/>
    <col min="12" max="12" width="16" style="1" bestFit="1" customWidth="1"/>
    <col min="13" max="13" width="19.85546875" style="1" bestFit="1" customWidth="1"/>
    <col min="14" max="14" width="16.7109375" style="1" bestFit="1" customWidth="1"/>
    <col min="15" max="15" width="16" style="8" bestFit="1" customWidth="1"/>
    <col min="16" max="16" width="16" style="1" bestFit="1" customWidth="1"/>
    <col min="17" max="16384" width="9.140625" style="1"/>
  </cols>
  <sheetData>
    <row r="1" spans="1:16" x14ac:dyDescent="0.25">
      <c r="A1" s="2" t="s">
        <v>1</v>
      </c>
      <c r="B1" s="1">
        <v>100000</v>
      </c>
      <c r="D1" s="2" t="s">
        <v>0</v>
      </c>
      <c r="E1" s="2" t="s">
        <v>11</v>
      </c>
      <c r="F1" s="2" t="s">
        <v>4</v>
      </c>
      <c r="G1" s="2" t="s">
        <v>12</v>
      </c>
      <c r="H1" s="2" t="s">
        <v>5</v>
      </c>
      <c r="I1" s="2" t="s">
        <v>10</v>
      </c>
      <c r="J1" s="2" t="s">
        <v>13</v>
      </c>
      <c r="K1" s="2" t="s">
        <v>15</v>
      </c>
      <c r="L1" s="5" t="s">
        <v>14</v>
      </c>
      <c r="M1" s="2" t="s">
        <v>8</v>
      </c>
      <c r="N1" s="2" t="s">
        <v>16</v>
      </c>
      <c r="O1" s="9" t="s">
        <v>9</v>
      </c>
      <c r="P1" s="2" t="s">
        <v>17</v>
      </c>
    </row>
    <row r="2" spans="1:16" x14ac:dyDescent="0.25">
      <c r="A2" s="2" t="s">
        <v>2</v>
      </c>
      <c r="B2" s="1">
        <v>1000</v>
      </c>
      <c r="D2" s="1">
        <v>10</v>
      </c>
      <c r="E2" s="1">
        <f>(20/1000000)*D2</f>
        <v>2.0000000000000001E-4</v>
      </c>
      <c r="F2" s="1">
        <v>0.1</v>
      </c>
      <c r="G2" s="1">
        <v>4.0000000000000001E-3</v>
      </c>
      <c r="H2" s="1">
        <v>9.6</v>
      </c>
      <c r="I2" s="1">
        <v>2</v>
      </c>
      <c r="J2" s="1">
        <f>I2/5</f>
        <v>0.4</v>
      </c>
      <c r="K2" s="1">
        <f t="shared" ref="K2:K28" si="0">H2/F2</f>
        <v>95.999999999999986</v>
      </c>
      <c r="L2" s="6">
        <f>K2*SQRT((G2/F2)^2+(J2/H2)^2)</f>
        <v>5.5448715043723062</v>
      </c>
      <c r="M2" s="3">
        <f t="shared" ref="M2:M28" si="1">LOG10(D2)</f>
        <v>1</v>
      </c>
      <c r="N2" s="3">
        <f>0.434*(E2/D2)</f>
        <v>8.6799999999999999E-6</v>
      </c>
      <c r="O2" s="8">
        <f t="shared" ref="O2:O28" si="2">LOG10(K2)</f>
        <v>1.9822712330395684</v>
      </c>
      <c r="P2" s="8">
        <f>0.434*(L2/K2)</f>
        <v>2.5067439926016472E-2</v>
      </c>
    </row>
    <row r="3" spans="1:16" x14ac:dyDescent="0.25">
      <c r="A3" s="2" t="s">
        <v>3</v>
      </c>
      <c r="B3" s="1">
        <f>B1/B2</f>
        <v>100</v>
      </c>
      <c r="D3" s="1">
        <v>50</v>
      </c>
      <c r="E3" s="1">
        <f t="shared" ref="E3:E27" si="3">(20/1000000)*D3</f>
        <v>1E-3</v>
      </c>
      <c r="F3" s="1">
        <v>0.1</v>
      </c>
      <c r="G3" s="1">
        <v>4.0000000000000001E-3</v>
      </c>
      <c r="H3" s="1">
        <v>9.6</v>
      </c>
      <c r="I3" s="1">
        <v>2</v>
      </c>
      <c r="J3" s="1">
        <f t="shared" ref="J3:J28" si="4">I3/5</f>
        <v>0.4</v>
      </c>
      <c r="K3" s="1">
        <f t="shared" si="0"/>
        <v>95.999999999999986</v>
      </c>
      <c r="L3" s="6">
        <f t="shared" ref="L3:L27" si="5">K3*SQRT((G3/F3)^2+(J3/H3)^2)</f>
        <v>5.5448715043723062</v>
      </c>
      <c r="M3" s="3">
        <f t="shared" si="1"/>
        <v>1.6989700043360187</v>
      </c>
      <c r="N3" s="3">
        <f t="shared" ref="N3:N28" si="6">0.434*(E3/D3)</f>
        <v>8.6799999999999999E-6</v>
      </c>
      <c r="O3" s="8">
        <f t="shared" si="2"/>
        <v>1.9822712330395684</v>
      </c>
      <c r="P3" s="8">
        <f t="shared" ref="P3:P27" si="7">0.434*(L3/K3)</f>
        <v>2.5067439926016472E-2</v>
      </c>
    </row>
    <row r="4" spans="1:16" x14ac:dyDescent="0.25">
      <c r="A4" s="2" t="s">
        <v>6</v>
      </c>
      <c r="B4" s="1">
        <f>(B1+B2)/B2</f>
        <v>101</v>
      </c>
      <c r="D4" s="1">
        <v>100</v>
      </c>
      <c r="E4" s="1">
        <f t="shared" si="3"/>
        <v>2E-3</v>
      </c>
      <c r="F4" s="1">
        <f>100*10^-3</f>
        <v>0.1</v>
      </c>
      <c r="G4" s="1">
        <v>4.0000000000000001E-3</v>
      </c>
      <c r="H4" s="1">
        <v>9.6</v>
      </c>
      <c r="I4" s="1">
        <v>2</v>
      </c>
      <c r="J4" s="1">
        <f t="shared" si="4"/>
        <v>0.4</v>
      </c>
      <c r="K4" s="1">
        <f t="shared" si="0"/>
        <v>95.999999999999986</v>
      </c>
      <c r="L4" s="6">
        <f t="shared" si="5"/>
        <v>5.5448715043723062</v>
      </c>
      <c r="M4" s="3">
        <f t="shared" si="1"/>
        <v>2</v>
      </c>
      <c r="N4" s="3">
        <f t="shared" si="6"/>
        <v>8.6799999999999999E-6</v>
      </c>
      <c r="O4" s="8">
        <f t="shared" si="2"/>
        <v>1.9822712330395684</v>
      </c>
      <c r="P4" s="8">
        <f t="shared" si="7"/>
        <v>2.5067439926016472E-2</v>
      </c>
    </row>
    <row r="5" spans="1:16" x14ac:dyDescent="0.25">
      <c r="A5" s="2" t="s">
        <v>7</v>
      </c>
      <c r="B5" s="1">
        <v>20000</v>
      </c>
      <c r="D5" s="1">
        <v>1000</v>
      </c>
      <c r="E5" s="1">
        <f t="shared" si="3"/>
        <v>0.02</v>
      </c>
      <c r="F5" s="1">
        <f t="shared" ref="F5:F27" si="8">100*10^-3</f>
        <v>0.1</v>
      </c>
      <c r="G5" s="1">
        <v>4.0000000000000001E-3</v>
      </c>
      <c r="H5" s="1">
        <v>9.6</v>
      </c>
      <c r="I5" s="1">
        <v>2</v>
      </c>
      <c r="J5" s="1">
        <f t="shared" si="4"/>
        <v>0.4</v>
      </c>
      <c r="K5" s="1">
        <f t="shared" si="0"/>
        <v>95.999999999999986</v>
      </c>
      <c r="L5" s="6">
        <f t="shared" si="5"/>
        <v>5.5448715043723062</v>
      </c>
      <c r="M5" s="3">
        <f t="shared" si="1"/>
        <v>3</v>
      </c>
      <c r="N5" s="3">
        <f t="shared" si="6"/>
        <v>8.6799999999999999E-6</v>
      </c>
      <c r="O5" s="8">
        <f t="shared" si="2"/>
        <v>1.9822712330395684</v>
      </c>
      <c r="P5" s="8">
        <f t="shared" si="7"/>
        <v>2.5067439926016472E-2</v>
      </c>
    </row>
    <row r="6" spans="1:16" x14ac:dyDescent="0.25">
      <c r="D6" s="1">
        <v>1500</v>
      </c>
      <c r="E6" s="1">
        <f t="shared" si="3"/>
        <v>3.0000000000000002E-2</v>
      </c>
      <c r="F6" s="1">
        <v>0.1</v>
      </c>
      <c r="G6" s="1">
        <v>4.0000000000000001E-3</v>
      </c>
      <c r="H6" s="1">
        <v>9.6</v>
      </c>
      <c r="I6" s="1">
        <v>2</v>
      </c>
      <c r="J6" s="1">
        <f t="shared" si="4"/>
        <v>0.4</v>
      </c>
      <c r="K6" s="1">
        <f t="shared" si="0"/>
        <v>95.999999999999986</v>
      </c>
      <c r="L6" s="6">
        <f t="shared" si="5"/>
        <v>5.5448715043723062</v>
      </c>
      <c r="M6" s="3">
        <f t="shared" si="1"/>
        <v>3.1760912590556813</v>
      </c>
      <c r="N6" s="3">
        <f t="shared" si="6"/>
        <v>8.6799999999999999E-6</v>
      </c>
      <c r="O6" s="8">
        <f t="shared" si="2"/>
        <v>1.9822712330395684</v>
      </c>
      <c r="P6" s="8">
        <f t="shared" si="7"/>
        <v>2.5067439926016472E-2</v>
      </c>
    </row>
    <row r="7" spans="1:16" x14ac:dyDescent="0.25">
      <c r="D7" s="1">
        <v>5000</v>
      </c>
      <c r="E7" s="1">
        <f t="shared" si="3"/>
        <v>0.1</v>
      </c>
      <c r="F7" s="1">
        <v>0.1</v>
      </c>
      <c r="G7" s="1">
        <v>4.0000000000000001E-3</v>
      </c>
      <c r="H7" s="1">
        <v>9.6</v>
      </c>
      <c r="I7" s="1">
        <v>2</v>
      </c>
      <c r="J7" s="1">
        <f t="shared" si="4"/>
        <v>0.4</v>
      </c>
      <c r="K7" s="1">
        <f t="shared" si="0"/>
        <v>95.999999999999986</v>
      </c>
      <c r="L7" s="6">
        <f t="shared" si="5"/>
        <v>5.5448715043723062</v>
      </c>
      <c r="M7" s="3">
        <f t="shared" si="1"/>
        <v>3.6989700043360187</v>
      </c>
      <c r="N7" s="3">
        <f t="shared" si="6"/>
        <v>8.6799999999999999E-6</v>
      </c>
      <c r="O7" s="8">
        <f t="shared" si="2"/>
        <v>1.9822712330395684</v>
      </c>
      <c r="P7" s="8">
        <f t="shared" si="7"/>
        <v>2.5067439926016472E-2</v>
      </c>
    </row>
    <row r="8" spans="1:16" x14ac:dyDescent="0.25">
      <c r="D8" s="1">
        <v>10000</v>
      </c>
      <c r="E8" s="1">
        <f t="shared" si="3"/>
        <v>0.2</v>
      </c>
      <c r="F8" s="1">
        <f t="shared" si="8"/>
        <v>0.1</v>
      </c>
      <c r="G8" s="1">
        <v>4.0000000000000001E-3</v>
      </c>
      <c r="H8" s="1">
        <v>9</v>
      </c>
      <c r="I8" s="1">
        <v>2</v>
      </c>
      <c r="J8" s="1">
        <f t="shared" si="4"/>
        <v>0.4</v>
      </c>
      <c r="K8" s="1">
        <f t="shared" si="0"/>
        <v>90</v>
      </c>
      <c r="L8" s="6">
        <f t="shared" si="5"/>
        <v>5.3814496188294845</v>
      </c>
      <c r="M8" s="3">
        <f t="shared" si="1"/>
        <v>4</v>
      </c>
      <c r="N8" s="3">
        <f t="shared" si="6"/>
        <v>8.6799999999999999E-6</v>
      </c>
      <c r="O8" s="8">
        <f t="shared" si="2"/>
        <v>1.954242509439325</v>
      </c>
      <c r="P8" s="8">
        <f t="shared" si="7"/>
        <v>2.5950545939688846E-2</v>
      </c>
    </row>
    <row r="9" spans="1:16" x14ac:dyDescent="0.25">
      <c r="D9" s="1">
        <v>20000</v>
      </c>
      <c r="E9" s="1">
        <f t="shared" si="3"/>
        <v>0.4</v>
      </c>
      <c r="F9" s="1">
        <f t="shared" si="8"/>
        <v>0.1</v>
      </c>
      <c r="G9" s="1">
        <v>4.0000000000000001E-3</v>
      </c>
      <c r="H9" s="1">
        <v>8</v>
      </c>
      <c r="I9" s="1">
        <v>2</v>
      </c>
      <c r="J9" s="1">
        <f t="shared" si="4"/>
        <v>0.4</v>
      </c>
      <c r="K9" s="1">
        <f t="shared" si="0"/>
        <v>80</v>
      </c>
      <c r="L9" s="6">
        <f t="shared" si="5"/>
        <v>5.1224993899462792</v>
      </c>
      <c r="M9" s="3">
        <f t="shared" si="1"/>
        <v>4.3010299956639813</v>
      </c>
      <c r="N9" s="3">
        <f t="shared" si="6"/>
        <v>8.6799999999999999E-6</v>
      </c>
      <c r="O9" s="8">
        <f t="shared" si="2"/>
        <v>1.9030899869919435</v>
      </c>
      <c r="P9" s="8">
        <f t="shared" si="7"/>
        <v>2.7789559190458564E-2</v>
      </c>
    </row>
    <row r="10" spans="1:16" x14ac:dyDescent="0.25">
      <c r="D10" s="1">
        <v>30000</v>
      </c>
      <c r="E10" s="1">
        <f t="shared" si="3"/>
        <v>0.60000000000000009</v>
      </c>
      <c r="F10" s="1">
        <f t="shared" si="8"/>
        <v>0.1</v>
      </c>
      <c r="G10" s="1">
        <v>4.0000000000000001E-3</v>
      </c>
      <c r="H10" s="1">
        <v>7.2</v>
      </c>
      <c r="I10" s="1">
        <v>2</v>
      </c>
      <c r="J10" s="1">
        <f t="shared" si="4"/>
        <v>0.4</v>
      </c>
      <c r="K10" s="1">
        <f t="shared" si="0"/>
        <v>72</v>
      </c>
      <c r="L10" s="6">
        <f t="shared" si="5"/>
        <v>4.9289349762397965</v>
      </c>
      <c r="M10" s="3">
        <f t="shared" si="1"/>
        <v>4.4771212547196626</v>
      </c>
      <c r="N10" s="3">
        <f t="shared" si="6"/>
        <v>8.6799999999999999E-6</v>
      </c>
      <c r="O10" s="8">
        <f t="shared" si="2"/>
        <v>1.8573324964312685</v>
      </c>
      <c r="P10" s="8">
        <f t="shared" si="7"/>
        <v>2.9710524717889885E-2</v>
      </c>
    </row>
    <row r="11" spans="1:16" x14ac:dyDescent="0.25">
      <c r="D11" s="1">
        <v>40000</v>
      </c>
      <c r="E11" s="1">
        <f t="shared" si="3"/>
        <v>0.8</v>
      </c>
      <c r="F11" s="1">
        <f t="shared" si="8"/>
        <v>0.1</v>
      </c>
      <c r="G11" s="1">
        <v>4.0000000000000001E-3</v>
      </c>
      <c r="H11" s="1">
        <v>6.4</v>
      </c>
      <c r="I11" s="1">
        <v>2</v>
      </c>
      <c r="J11" s="1">
        <f t="shared" si="4"/>
        <v>0.4</v>
      </c>
      <c r="K11" s="1">
        <f t="shared" si="0"/>
        <v>64</v>
      </c>
      <c r="L11" s="6">
        <f t="shared" si="5"/>
        <v>4.7490630654898656</v>
      </c>
      <c r="M11" s="3">
        <f t="shared" si="1"/>
        <v>4.6020599913279625</v>
      </c>
      <c r="N11" s="3">
        <f t="shared" si="6"/>
        <v>8.6799999999999999E-6</v>
      </c>
      <c r="O11" s="8">
        <f t="shared" si="2"/>
        <v>1.8061799739838871</v>
      </c>
      <c r="P11" s="8">
        <f t="shared" si="7"/>
        <v>3.2204583912853149E-2</v>
      </c>
    </row>
    <row r="12" spans="1:16" x14ac:dyDescent="0.25">
      <c r="D12" s="1">
        <v>50000</v>
      </c>
      <c r="E12" s="1">
        <f t="shared" si="3"/>
        <v>1</v>
      </c>
      <c r="F12" s="1">
        <f t="shared" si="8"/>
        <v>0.1</v>
      </c>
      <c r="G12" s="1">
        <v>4.0000000000000001E-3</v>
      </c>
      <c r="H12" s="1">
        <v>5.2</v>
      </c>
      <c r="I12" s="1">
        <v>2</v>
      </c>
      <c r="J12" s="1">
        <f t="shared" si="4"/>
        <v>0.4</v>
      </c>
      <c r="K12" s="1">
        <f t="shared" si="0"/>
        <v>52</v>
      </c>
      <c r="L12" s="6">
        <f t="shared" si="5"/>
        <v>4.5084808971537189</v>
      </c>
      <c r="M12" s="3">
        <f t="shared" si="1"/>
        <v>4.6989700043360187</v>
      </c>
      <c r="N12" s="3">
        <f t="shared" si="6"/>
        <v>8.6799999999999999E-6</v>
      </c>
      <c r="O12" s="8">
        <f t="shared" si="2"/>
        <v>1.7160033436347992</v>
      </c>
      <c r="P12" s="8">
        <f t="shared" si="7"/>
        <v>3.7628475180090652E-2</v>
      </c>
    </row>
    <row r="13" spans="1:16" x14ac:dyDescent="0.25">
      <c r="D13" s="1">
        <v>60000</v>
      </c>
      <c r="E13" s="1">
        <f t="shared" si="3"/>
        <v>1.2000000000000002</v>
      </c>
      <c r="F13" s="1">
        <f t="shared" si="8"/>
        <v>0.1</v>
      </c>
      <c r="G13" s="1">
        <v>4.0000000000000001E-3</v>
      </c>
      <c r="H13" s="1">
        <v>4.8</v>
      </c>
      <c r="I13" s="1">
        <v>1</v>
      </c>
      <c r="J13" s="1">
        <f t="shared" si="4"/>
        <v>0.2</v>
      </c>
      <c r="K13" s="1">
        <f t="shared" si="0"/>
        <v>47.999999999999993</v>
      </c>
      <c r="L13" s="6">
        <f t="shared" si="5"/>
        <v>2.7724357521861531</v>
      </c>
      <c r="M13" s="3">
        <f t="shared" si="1"/>
        <v>4.7781512503836439</v>
      </c>
      <c r="N13" s="3">
        <f t="shared" si="6"/>
        <v>8.6799999999999999E-6</v>
      </c>
      <c r="O13" s="8">
        <f t="shared" si="2"/>
        <v>1.6812412373755872</v>
      </c>
      <c r="P13" s="8">
        <f t="shared" si="7"/>
        <v>2.5067439926016472E-2</v>
      </c>
    </row>
    <row r="14" spans="1:16" x14ac:dyDescent="0.25">
      <c r="D14" s="1">
        <v>70000</v>
      </c>
      <c r="E14" s="1">
        <f t="shared" si="3"/>
        <v>1.4000000000000001</v>
      </c>
      <c r="F14" s="1">
        <f t="shared" si="8"/>
        <v>0.1</v>
      </c>
      <c r="G14" s="1">
        <v>4.0000000000000001E-3</v>
      </c>
      <c r="H14" s="1">
        <v>4.4000000000000004</v>
      </c>
      <c r="I14" s="1">
        <v>1</v>
      </c>
      <c r="J14" s="1">
        <f t="shared" si="4"/>
        <v>0.2</v>
      </c>
      <c r="K14" s="1">
        <f t="shared" si="0"/>
        <v>44</v>
      </c>
      <c r="L14" s="6">
        <f t="shared" si="5"/>
        <v>2.6641321288554738</v>
      </c>
      <c r="M14" s="3">
        <f t="shared" si="1"/>
        <v>4.8450980400142569</v>
      </c>
      <c r="N14" s="3">
        <f t="shared" si="6"/>
        <v>8.6799999999999999E-6</v>
      </c>
      <c r="O14" s="8">
        <f t="shared" si="2"/>
        <v>1.6434526764861874</v>
      </c>
      <c r="P14" s="8">
        <f t="shared" si="7"/>
        <v>2.627803054371081E-2</v>
      </c>
    </row>
    <row r="15" spans="1:16" x14ac:dyDescent="0.25">
      <c r="D15" s="1">
        <v>80000</v>
      </c>
      <c r="E15" s="1">
        <f t="shared" si="3"/>
        <v>1.6</v>
      </c>
      <c r="F15" s="1">
        <f t="shared" si="8"/>
        <v>0.1</v>
      </c>
      <c r="G15" s="1">
        <v>4.0000000000000001E-3</v>
      </c>
      <c r="H15" s="1">
        <v>4</v>
      </c>
      <c r="I15" s="1">
        <v>1</v>
      </c>
      <c r="J15" s="1">
        <f t="shared" si="4"/>
        <v>0.2</v>
      </c>
      <c r="K15" s="1">
        <f t="shared" si="0"/>
        <v>40</v>
      </c>
      <c r="L15" s="6">
        <f t="shared" si="5"/>
        <v>2.5612496949731396</v>
      </c>
      <c r="M15" s="3">
        <f t="shared" si="1"/>
        <v>4.9030899869919438</v>
      </c>
      <c r="N15" s="3">
        <f t="shared" si="6"/>
        <v>8.6799999999999999E-6</v>
      </c>
      <c r="O15" s="8">
        <f t="shared" si="2"/>
        <v>1.6020599913279623</v>
      </c>
      <c r="P15" s="8">
        <f t="shared" si="7"/>
        <v>2.7789559190458564E-2</v>
      </c>
    </row>
    <row r="16" spans="1:16" x14ac:dyDescent="0.25">
      <c r="D16" s="1">
        <v>90000</v>
      </c>
      <c r="E16" s="1">
        <f t="shared" si="3"/>
        <v>1.8</v>
      </c>
      <c r="F16" s="1">
        <f t="shared" si="8"/>
        <v>0.1</v>
      </c>
      <c r="G16" s="1">
        <v>4.0000000000000001E-3</v>
      </c>
      <c r="H16" s="1">
        <v>3.6</v>
      </c>
      <c r="I16" s="1">
        <v>1</v>
      </c>
      <c r="J16" s="1">
        <f t="shared" si="4"/>
        <v>0.2</v>
      </c>
      <c r="K16" s="1">
        <f t="shared" si="0"/>
        <v>36</v>
      </c>
      <c r="L16" s="6">
        <f t="shared" si="5"/>
        <v>2.4644674881198982</v>
      </c>
      <c r="M16" s="3">
        <f t="shared" si="1"/>
        <v>4.9542425094393252</v>
      </c>
      <c r="N16" s="3">
        <f t="shared" si="6"/>
        <v>8.6799999999999999E-6</v>
      </c>
      <c r="O16" s="8">
        <f t="shared" si="2"/>
        <v>1.5563025007672873</v>
      </c>
      <c r="P16" s="8">
        <f t="shared" si="7"/>
        <v>2.9710524717889885E-2</v>
      </c>
    </row>
    <row r="17" spans="1:16" x14ac:dyDescent="0.25">
      <c r="D17" s="1">
        <v>100000</v>
      </c>
      <c r="E17" s="1">
        <f t="shared" si="3"/>
        <v>2</v>
      </c>
      <c r="F17" s="1">
        <f t="shared" si="8"/>
        <v>0.1</v>
      </c>
      <c r="G17" s="1">
        <v>4.0000000000000001E-3</v>
      </c>
      <c r="H17" s="1">
        <v>3.2</v>
      </c>
      <c r="I17" s="1">
        <v>1</v>
      </c>
      <c r="J17" s="1">
        <f t="shared" si="4"/>
        <v>0.2</v>
      </c>
      <c r="K17" s="1">
        <f t="shared" si="0"/>
        <v>32</v>
      </c>
      <c r="L17" s="6">
        <f t="shared" si="5"/>
        <v>2.3745315327449328</v>
      </c>
      <c r="M17" s="3">
        <f t="shared" si="1"/>
        <v>5</v>
      </c>
      <c r="N17" s="3">
        <f t="shared" si="6"/>
        <v>8.6799999999999999E-6</v>
      </c>
      <c r="O17" s="8">
        <f t="shared" si="2"/>
        <v>1.505149978319906</v>
      </c>
      <c r="P17" s="8">
        <f t="shared" si="7"/>
        <v>3.2204583912853149E-2</v>
      </c>
    </row>
    <row r="18" spans="1:16" x14ac:dyDescent="0.25">
      <c r="D18" s="1">
        <v>110000</v>
      </c>
      <c r="E18" s="1">
        <f t="shared" si="3"/>
        <v>2.2000000000000002</v>
      </c>
      <c r="F18" s="1">
        <f t="shared" si="8"/>
        <v>0.1</v>
      </c>
      <c r="G18" s="1">
        <v>4.0000000000000001E-3</v>
      </c>
      <c r="H18" s="1">
        <v>3</v>
      </c>
      <c r="I18" s="1">
        <v>1</v>
      </c>
      <c r="J18" s="1">
        <f t="shared" si="4"/>
        <v>0.2</v>
      </c>
      <c r="K18" s="1">
        <f t="shared" si="0"/>
        <v>30</v>
      </c>
      <c r="L18" s="6">
        <f t="shared" si="5"/>
        <v>2.3323807579381199</v>
      </c>
      <c r="M18" s="3">
        <f t="shared" si="1"/>
        <v>5.0413926851582254</v>
      </c>
      <c r="N18" s="3">
        <f t="shared" si="6"/>
        <v>8.6799999999999999E-6</v>
      </c>
      <c r="O18" s="8">
        <f t="shared" si="2"/>
        <v>1.4771212547196624</v>
      </c>
      <c r="P18" s="8">
        <f t="shared" si="7"/>
        <v>3.3741774964838135E-2</v>
      </c>
    </row>
    <row r="19" spans="1:16" x14ac:dyDescent="0.25">
      <c r="D19" s="1">
        <v>125000</v>
      </c>
      <c r="E19" s="1">
        <f t="shared" si="3"/>
        <v>2.5</v>
      </c>
      <c r="F19" s="1">
        <v>0.1</v>
      </c>
      <c r="G19" s="1">
        <v>4.0000000000000001E-3</v>
      </c>
      <c r="H19" s="1">
        <v>2.8</v>
      </c>
      <c r="I19" s="1">
        <v>1</v>
      </c>
      <c r="J19" s="1">
        <f t="shared" si="4"/>
        <v>0.2</v>
      </c>
      <c r="K19" s="1">
        <f t="shared" si="0"/>
        <v>27.999999999999996</v>
      </c>
      <c r="L19" s="6">
        <f t="shared" si="5"/>
        <v>2.2922478051031043</v>
      </c>
      <c r="M19" s="3">
        <f t="shared" si="1"/>
        <v>5.0969100130080562</v>
      </c>
      <c r="N19" s="3">
        <f t="shared" si="6"/>
        <v>8.6799999999999999E-6</v>
      </c>
      <c r="O19" s="8">
        <f t="shared" si="2"/>
        <v>1.4471580313422192</v>
      </c>
      <c r="P19" s="8">
        <f t="shared" si="7"/>
        <v>3.5529840979098122E-2</v>
      </c>
    </row>
    <row r="20" spans="1:16" x14ac:dyDescent="0.25">
      <c r="D20" s="1">
        <v>150000</v>
      </c>
      <c r="E20" s="1">
        <f t="shared" si="3"/>
        <v>3.0000000000000004</v>
      </c>
      <c r="F20" s="1">
        <f t="shared" si="8"/>
        <v>0.1</v>
      </c>
      <c r="G20" s="1">
        <v>4.0000000000000001E-3</v>
      </c>
      <c r="H20" s="1">
        <v>2.2000000000000002</v>
      </c>
      <c r="I20" s="1">
        <v>1</v>
      </c>
      <c r="J20" s="1">
        <f t="shared" si="4"/>
        <v>0.2</v>
      </c>
      <c r="K20" s="1">
        <f t="shared" si="0"/>
        <v>22</v>
      </c>
      <c r="L20" s="6">
        <f t="shared" si="5"/>
        <v>2.1850400453996262</v>
      </c>
      <c r="M20" s="3">
        <f t="shared" si="1"/>
        <v>5.1760912590556813</v>
      </c>
      <c r="N20" s="3">
        <f t="shared" si="6"/>
        <v>8.6799999999999999E-6</v>
      </c>
      <c r="O20" s="8">
        <f t="shared" si="2"/>
        <v>1.3424226808222062</v>
      </c>
      <c r="P20" s="8">
        <f t="shared" si="7"/>
        <v>4.3104880895610806E-2</v>
      </c>
    </row>
    <row r="21" spans="1:16" x14ac:dyDescent="0.25">
      <c r="D21" s="1">
        <v>175000</v>
      </c>
      <c r="E21" s="1">
        <f t="shared" si="3"/>
        <v>3.5000000000000004</v>
      </c>
      <c r="F21" s="1">
        <f t="shared" si="8"/>
        <v>0.1</v>
      </c>
      <c r="G21" s="1">
        <v>4.0000000000000001E-3</v>
      </c>
      <c r="H21" s="1">
        <v>2</v>
      </c>
      <c r="I21" s="1">
        <v>1</v>
      </c>
      <c r="J21" s="1">
        <f t="shared" si="4"/>
        <v>0.2</v>
      </c>
      <c r="K21" s="1">
        <f t="shared" si="0"/>
        <v>20</v>
      </c>
      <c r="L21" s="6">
        <f t="shared" si="5"/>
        <v>2.1540659228538019</v>
      </c>
      <c r="M21" s="3">
        <f t="shared" si="1"/>
        <v>5.2430380486862944</v>
      </c>
      <c r="N21" s="3">
        <f t="shared" si="6"/>
        <v>8.6799999999999999E-6</v>
      </c>
      <c r="O21" s="8">
        <f t="shared" si="2"/>
        <v>1.3010299956639813</v>
      </c>
      <c r="P21" s="8">
        <f t="shared" si="7"/>
        <v>4.67432305259275E-2</v>
      </c>
    </row>
    <row r="22" spans="1:16" x14ac:dyDescent="0.25">
      <c r="D22" s="1">
        <v>200000</v>
      </c>
      <c r="E22" s="1">
        <f t="shared" si="3"/>
        <v>4</v>
      </c>
      <c r="F22" s="1">
        <f t="shared" si="8"/>
        <v>0.1</v>
      </c>
      <c r="G22" s="1">
        <v>4.0000000000000001E-3</v>
      </c>
      <c r="H22" s="1">
        <v>1.7</v>
      </c>
      <c r="I22" s="1">
        <v>1</v>
      </c>
      <c r="J22" s="1">
        <f t="shared" si="4"/>
        <v>0.2</v>
      </c>
      <c r="K22" s="1">
        <f t="shared" si="0"/>
        <v>17</v>
      </c>
      <c r="L22" s="6">
        <f t="shared" si="5"/>
        <v>2.1124393482417432</v>
      </c>
      <c r="M22" s="3">
        <f t="shared" si="1"/>
        <v>5.3010299956639813</v>
      </c>
      <c r="N22" s="3">
        <f t="shared" si="6"/>
        <v>8.6799999999999999E-6</v>
      </c>
      <c r="O22" s="8">
        <f t="shared" si="2"/>
        <v>1.2304489213782739</v>
      </c>
      <c r="P22" s="8">
        <f t="shared" si="7"/>
        <v>5.3929333949230385E-2</v>
      </c>
    </row>
    <row r="23" spans="1:16" x14ac:dyDescent="0.25">
      <c r="D23" s="1">
        <v>250000</v>
      </c>
      <c r="E23" s="1">
        <f t="shared" si="3"/>
        <v>5</v>
      </c>
      <c r="F23" s="1">
        <f t="shared" si="8"/>
        <v>0.1</v>
      </c>
      <c r="G23" s="1">
        <v>4.0000000000000001E-3</v>
      </c>
      <c r="H23" s="1">
        <v>1.4</v>
      </c>
      <c r="I23" s="1">
        <v>1</v>
      </c>
      <c r="J23" s="1">
        <f t="shared" si="4"/>
        <v>0.2</v>
      </c>
      <c r="K23" s="1">
        <f t="shared" si="0"/>
        <v>13.999999999999998</v>
      </c>
      <c r="L23" s="6">
        <f t="shared" si="5"/>
        <v>2.0769207977195472</v>
      </c>
      <c r="M23" s="3">
        <f t="shared" si="1"/>
        <v>5.3979400086720375</v>
      </c>
      <c r="N23" s="3">
        <f t="shared" si="6"/>
        <v>8.6799999999999999E-6</v>
      </c>
      <c r="O23" s="8">
        <f t="shared" si="2"/>
        <v>1.146128035678238</v>
      </c>
      <c r="P23" s="8">
        <f t="shared" si="7"/>
        <v>6.4384544729305965E-2</v>
      </c>
    </row>
    <row r="24" spans="1:16" x14ac:dyDescent="0.25">
      <c r="D24" s="1">
        <v>300000</v>
      </c>
      <c r="E24" s="1">
        <f t="shared" si="3"/>
        <v>6.0000000000000009</v>
      </c>
      <c r="F24" s="1">
        <f t="shared" si="8"/>
        <v>0.1</v>
      </c>
      <c r="G24" s="1">
        <v>4.0000000000000001E-3</v>
      </c>
      <c r="H24" s="1">
        <v>1.1000000000000001</v>
      </c>
      <c r="I24" s="1">
        <v>1</v>
      </c>
      <c r="J24" s="1">
        <f t="shared" si="4"/>
        <v>0.2</v>
      </c>
      <c r="K24" s="1">
        <f t="shared" si="0"/>
        <v>11</v>
      </c>
      <c r="L24" s="6">
        <f t="shared" si="5"/>
        <v>2.0478281177872324</v>
      </c>
      <c r="M24" s="3">
        <f t="shared" si="1"/>
        <v>5.4771212547196626</v>
      </c>
      <c r="N24" s="3">
        <f t="shared" si="6"/>
        <v>8.6799999999999999E-6</v>
      </c>
      <c r="O24" s="8">
        <f t="shared" si="2"/>
        <v>1.0413926851582251</v>
      </c>
      <c r="P24" s="8">
        <f t="shared" si="7"/>
        <v>8.0796127556332614E-2</v>
      </c>
    </row>
    <row r="25" spans="1:16" x14ac:dyDescent="0.25">
      <c r="D25" s="1">
        <v>350000</v>
      </c>
      <c r="E25" s="1">
        <f t="shared" si="3"/>
        <v>7.0000000000000009</v>
      </c>
      <c r="F25" s="1">
        <f t="shared" si="8"/>
        <v>0.1</v>
      </c>
      <c r="G25" s="1">
        <v>4.0000000000000001E-3</v>
      </c>
      <c r="H25" s="1">
        <v>1</v>
      </c>
      <c r="I25" s="1">
        <v>1</v>
      </c>
      <c r="J25" s="1">
        <f t="shared" si="4"/>
        <v>0.2</v>
      </c>
      <c r="K25" s="1">
        <f t="shared" si="0"/>
        <v>10</v>
      </c>
      <c r="L25" s="6">
        <f t="shared" si="5"/>
        <v>2.0396078054371141</v>
      </c>
      <c r="M25" s="3">
        <f t="shared" si="1"/>
        <v>5.5440680443502757</v>
      </c>
      <c r="N25" s="3">
        <f t="shared" si="6"/>
        <v>8.6799999999999999E-6</v>
      </c>
      <c r="O25" s="8">
        <f t="shared" si="2"/>
        <v>1</v>
      </c>
      <c r="P25" s="8">
        <f t="shared" si="7"/>
        <v>8.8518978755970756E-2</v>
      </c>
    </row>
    <row r="26" spans="1:16" x14ac:dyDescent="0.25">
      <c r="D26" s="1">
        <v>400000</v>
      </c>
      <c r="E26" s="1">
        <f t="shared" si="3"/>
        <v>8</v>
      </c>
      <c r="F26" s="1">
        <f t="shared" si="8"/>
        <v>0.1</v>
      </c>
      <c r="G26" s="1">
        <v>4.0000000000000001E-3</v>
      </c>
      <c r="H26" s="1">
        <v>0.9</v>
      </c>
      <c r="I26" s="1">
        <v>1</v>
      </c>
      <c r="J26" s="1">
        <f t="shared" si="4"/>
        <v>0.2</v>
      </c>
      <c r="K26" s="1">
        <f t="shared" si="0"/>
        <v>9</v>
      </c>
      <c r="L26" s="6">
        <f t="shared" si="5"/>
        <v>2.0321417273408859</v>
      </c>
      <c r="M26" s="3">
        <f t="shared" si="1"/>
        <v>5.6020599913279625</v>
      </c>
      <c r="N26" s="3">
        <f t="shared" si="6"/>
        <v>8.6799999999999999E-6</v>
      </c>
      <c r="O26" s="8">
        <f t="shared" si="2"/>
        <v>0.95424250943932487</v>
      </c>
      <c r="P26" s="8">
        <f t="shared" si="7"/>
        <v>9.7994389962882719E-2</v>
      </c>
    </row>
    <row r="27" spans="1:16" x14ac:dyDescent="0.25">
      <c r="D27" s="1">
        <v>500000</v>
      </c>
      <c r="E27" s="1">
        <f t="shared" si="3"/>
        <v>10</v>
      </c>
      <c r="F27" s="1">
        <f t="shared" si="8"/>
        <v>0.1</v>
      </c>
      <c r="G27" s="1">
        <v>4.0000000000000001E-3</v>
      </c>
      <c r="H27" s="1">
        <v>0.7</v>
      </c>
      <c r="I27" s="1">
        <v>1</v>
      </c>
      <c r="J27" s="1">
        <f t="shared" si="4"/>
        <v>0.2</v>
      </c>
      <c r="K27" s="1">
        <f t="shared" si="0"/>
        <v>6.9999999999999991</v>
      </c>
      <c r="L27" s="6">
        <f t="shared" si="5"/>
        <v>2.0195048898182941</v>
      </c>
      <c r="M27" s="3">
        <f t="shared" si="1"/>
        <v>5.6989700043360187</v>
      </c>
      <c r="N27" s="3">
        <f t="shared" si="6"/>
        <v>8.6799999999999999E-6</v>
      </c>
      <c r="O27" s="8">
        <f t="shared" si="2"/>
        <v>0.84509804001425681</v>
      </c>
      <c r="P27" s="8">
        <f t="shared" si="7"/>
        <v>0.12520930316873424</v>
      </c>
    </row>
    <row r="28" spans="1:16" x14ac:dyDescent="0.25">
      <c r="D28" s="1">
        <v>1000000</v>
      </c>
      <c r="E28" s="1">
        <f>(20/1000000)*D28</f>
        <v>20</v>
      </c>
      <c r="F28" s="1">
        <v>0.1</v>
      </c>
      <c r="G28" s="1">
        <v>4.0000000000000001E-3</v>
      </c>
      <c r="H28" s="1">
        <v>0.32</v>
      </c>
      <c r="I28" s="1">
        <v>1</v>
      </c>
      <c r="J28" s="1">
        <f t="shared" si="4"/>
        <v>0.2</v>
      </c>
      <c r="K28" s="1">
        <f t="shared" si="0"/>
        <v>3.1999999999999997</v>
      </c>
      <c r="L28" s="6">
        <f>K28*SQRT((G28/F28)^2+(J28/H28)^2)</f>
        <v>2.0040918142640072</v>
      </c>
      <c r="M28" s="3">
        <f t="shared" si="1"/>
        <v>6</v>
      </c>
      <c r="N28" s="3">
        <f t="shared" si="6"/>
        <v>8.6799999999999999E-6</v>
      </c>
      <c r="O28" s="8">
        <f t="shared" si="2"/>
        <v>0.50514997831990593</v>
      </c>
      <c r="P28" s="8">
        <f>0.434*(L28/K28)</f>
        <v>0.27180495230955598</v>
      </c>
    </row>
    <row r="29" spans="1:16" x14ac:dyDescent="0.25">
      <c r="L29" s="6"/>
      <c r="M29" s="3"/>
      <c r="N29" s="3"/>
      <c r="P29" s="8"/>
    </row>
    <row r="30" spans="1:16" x14ac:dyDescent="0.25">
      <c r="L30" s="6"/>
      <c r="M30" s="3"/>
      <c r="N30" s="3"/>
      <c r="P30" s="8"/>
    </row>
    <row r="31" spans="1:16" x14ac:dyDescent="0.25">
      <c r="L31" s="6"/>
      <c r="M31" s="3"/>
      <c r="N31" s="3"/>
      <c r="P31" s="8"/>
    </row>
    <row r="32" spans="1:16" x14ac:dyDescent="0.25">
      <c r="A32" s="2" t="s">
        <v>1</v>
      </c>
      <c r="B32" s="1">
        <v>1000000</v>
      </c>
      <c r="D32" s="2" t="s">
        <v>0</v>
      </c>
      <c r="E32" s="2" t="s">
        <v>11</v>
      </c>
      <c r="F32" s="2" t="s">
        <v>4</v>
      </c>
      <c r="G32" s="2" t="s">
        <v>12</v>
      </c>
      <c r="H32" s="2" t="s">
        <v>5</v>
      </c>
      <c r="I32" s="2" t="s">
        <v>10</v>
      </c>
      <c r="J32" s="2" t="s">
        <v>13</v>
      </c>
      <c r="K32" s="2" t="s">
        <v>15</v>
      </c>
      <c r="L32" s="5" t="s">
        <v>14</v>
      </c>
      <c r="M32" s="4" t="s">
        <v>8</v>
      </c>
      <c r="N32" s="4" t="s">
        <v>16</v>
      </c>
      <c r="O32" s="9" t="s">
        <v>9</v>
      </c>
      <c r="P32" s="9" t="s">
        <v>17</v>
      </c>
    </row>
    <row r="33" spans="1:16" x14ac:dyDescent="0.25">
      <c r="A33" s="2" t="s">
        <v>2</v>
      </c>
      <c r="B33" s="1">
        <v>1000</v>
      </c>
      <c r="D33" s="1">
        <v>10</v>
      </c>
      <c r="E33" s="1">
        <f>(20/1000000)*D33</f>
        <v>2.0000000000000001E-4</v>
      </c>
      <c r="F33" s="1">
        <v>0.01</v>
      </c>
      <c r="G33" s="1">
        <v>4.0000000000000002E-4</v>
      </c>
      <c r="H33" s="1">
        <v>9.1999999999999993</v>
      </c>
      <c r="I33" s="1">
        <v>2</v>
      </c>
      <c r="J33" s="1">
        <f>I33/5</f>
        <v>0.4</v>
      </c>
      <c r="K33" s="1">
        <f t="shared" ref="K33:K57" si="9">H33/F33</f>
        <v>919.99999999999989</v>
      </c>
      <c r="L33" s="6">
        <f>K33*SQRT((G33/F33)^2+(J33/H33)^2)</f>
        <v>54.352920804681688</v>
      </c>
      <c r="M33" s="3">
        <f t="shared" ref="M33:M57" si="10">LOG10(D33)</f>
        <v>1</v>
      </c>
      <c r="N33" s="3">
        <f>0.434*(E33/D33)</f>
        <v>8.6799999999999999E-6</v>
      </c>
      <c r="O33" s="8">
        <f t="shared" ref="O33:O57" si="11">LOG10(K33)</f>
        <v>2.9637878273455551</v>
      </c>
      <c r="P33" s="8">
        <f>0.434*(L33/K33)</f>
        <v>2.5640399596991149E-2</v>
      </c>
    </row>
    <row r="34" spans="1:16" x14ac:dyDescent="0.25">
      <c r="A34" s="2" t="s">
        <v>3</v>
      </c>
      <c r="B34" s="1">
        <f>B32/B33</f>
        <v>1000</v>
      </c>
      <c r="D34" s="1">
        <v>50</v>
      </c>
      <c r="E34" s="1">
        <f t="shared" ref="E34:E57" si="12">(20/1000000)*D34</f>
        <v>1E-3</v>
      </c>
      <c r="F34" s="1">
        <v>0.01</v>
      </c>
      <c r="G34" s="1">
        <v>4.0000000000000002E-4</v>
      </c>
      <c r="H34" s="1">
        <v>9.1999999999999993</v>
      </c>
      <c r="I34" s="1">
        <v>2</v>
      </c>
      <c r="J34" s="1">
        <f t="shared" ref="J34:J39" si="13">I34/5</f>
        <v>0.4</v>
      </c>
      <c r="K34" s="1">
        <f t="shared" si="9"/>
        <v>919.99999999999989</v>
      </c>
      <c r="L34" s="6">
        <f t="shared" ref="L34:L57" si="14">K34*SQRT((G34/F34)^2+(J34/H34)^2)</f>
        <v>54.352920804681688</v>
      </c>
      <c r="M34" s="3">
        <f t="shared" si="10"/>
        <v>1.6989700043360187</v>
      </c>
      <c r="N34" s="3">
        <f t="shared" ref="N34:N57" si="15">0.434*(E34/D34)</f>
        <v>8.6799999999999999E-6</v>
      </c>
      <c r="O34" s="8">
        <f t="shared" si="11"/>
        <v>2.9637878273455551</v>
      </c>
      <c r="P34" s="8">
        <f t="shared" ref="P34:P57" si="16">0.434*(L34/K34)</f>
        <v>2.5640399596991149E-2</v>
      </c>
    </row>
    <row r="35" spans="1:16" x14ac:dyDescent="0.25">
      <c r="A35" s="2" t="s">
        <v>6</v>
      </c>
      <c r="B35" s="1">
        <f>(B32+B33)/B33</f>
        <v>1001</v>
      </c>
      <c r="D35" s="1">
        <v>100</v>
      </c>
      <c r="E35" s="1">
        <f t="shared" si="12"/>
        <v>2E-3</v>
      </c>
      <c r="F35" s="1">
        <v>0.01</v>
      </c>
      <c r="G35" s="1">
        <v>4.0000000000000002E-4</v>
      </c>
      <c r="H35" s="1">
        <v>9.1999999999999993</v>
      </c>
      <c r="I35" s="1">
        <v>2</v>
      </c>
      <c r="J35" s="1">
        <f t="shared" si="13"/>
        <v>0.4</v>
      </c>
      <c r="K35" s="1">
        <f t="shared" si="9"/>
        <v>919.99999999999989</v>
      </c>
      <c r="L35" s="6">
        <f t="shared" si="14"/>
        <v>54.352920804681688</v>
      </c>
      <c r="M35" s="3">
        <f t="shared" si="10"/>
        <v>2</v>
      </c>
      <c r="N35" s="3">
        <f t="shared" si="15"/>
        <v>8.6799999999999999E-6</v>
      </c>
      <c r="O35" s="8">
        <f t="shared" si="11"/>
        <v>2.9637878273455551</v>
      </c>
      <c r="P35" s="8">
        <f t="shared" si="16"/>
        <v>2.5640399596991149E-2</v>
      </c>
    </row>
    <row r="36" spans="1:16" x14ac:dyDescent="0.25">
      <c r="A36" s="2" t="s">
        <v>7</v>
      </c>
      <c r="B36" s="1">
        <v>4000</v>
      </c>
      <c r="D36" s="1">
        <v>1000</v>
      </c>
      <c r="E36" s="1">
        <f t="shared" si="12"/>
        <v>0.02</v>
      </c>
      <c r="F36" s="1">
        <v>0.01</v>
      </c>
      <c r="G36" s="1">
        <v>4.0000000000000002E-4</v>
      </c>
      <c r="H36" s="1">
        <v>9</v>
      </c>
      <c r="I36" s="1">
        <v>2</v>
      </c>
      <c r="J36" s="1">
        <f t="shared" si="13"/>
        <v>0.4</v>
      </c>
      <c r="K36" s="1">
        <f t="shared" si="9"/>
        <v>900</v>
      </c>
      <c r="L36" s="6">
        <f t="shared" si="14"/>
        <v>53.814496188294839</v>
      </c>
      <c r="M36" s="3">
        <f t="shared" si="10"/>
        <v>3</v>
      </c>
      <c r="N36" s="3">
        <f t="shared" si="15"/>
        <v>8.6799999999999999E-6</v>
      </c>
      <c r="O36" s="8">
        <f t="shared" si="11"/>
        <v>2.9542425094393248</v>
      </c>
      <c r="P36" s="8">
        <f t="shared" si="16"/>
        <v>2.5950545939688843E-2</v>
      </c>
    </row>
    <row r="37" spans="1:16" x14ac:dyDescent="0.25">
      <c r="D37" s="1">
        <v>1500</v>
      </c>
      <c r="E37" s="1">
        <f t="shared" si="12"/>
        <v>3.0000000000000002E-2</v>
      </c>
      <c r="F37" s="1">
        <v>0.01</v>
      </c>
      <c r="G37" s="1">
        <v>4.0000000000000002E-4</v>
      </c>
      <c r="H37" s="1">
        <v>8.8000000000000007</v>
      </c>
      <c r="I37" s="1">
        <v>2</v>
      </c>
      <c r="J37" s="1">
        <f t="shared" si="13"/>
        <v>0.4</v>
      </c>
      <c r="K37" s="1">
        <f t="shared" si="9"/>
        <v>880</v>
      </c>
      <c r="L37" s="6">
        <f t="shared" si="14"/>
        <v>53.282642577109478</v>
      </c>
      <c r="M37" s="3">
        <f t="shared" si="10"/>
        <v>3.1760912590556813</v>
      </c>
      <c r="N37" s="3">
        <f t="shared" si="15"/>
        <v>8.6799999999999999E-6</v>
      </c>
      <c r="O37" s="8">
        <f t="shared" si="11"/>
        <v>2.9444826721501687</v>
      </c>
      <c r="P37" s="8">
        <f t="shared" si="16"/>
        <v>2.627803054371081E-2</v>
      </c>
    </row>
    <row r="38" spans="1:16" x14ac:dyDescent="0.25">
      <c r="D38" s="1">
        <v>2000</v>
      </c>
      <c r="E38" s="1">
        <f t="shared" si="12"/>
        <v>0.04</v>
      </c>
      <c r="F38" s="1">
        <v>0.01</v>
      </c>
      <c r="G38" s="1">
        <v>4.0000000000000002E-4</v>
      </c>
      <c r="H38" s="1">
        <v>8</v>
      </c>
      <c r="I38" s="1">
        <v>2</v>
      </c>
      <c r="J38" s="1">
        <f t="shared" si="13"/>
        <v>0.4</v>
      </c>
      <c r="K38" s="1">
        <f t="shared" si="9"/>
        <v>800</v>
      </c>
      <c r="L38" s="6">
        <f t="shared" si="14"/>
        <v>51.224993899462788</v>
      </c>
      <c r="M38" s="3">
        <f t="shared" si="10"/>
        <v>3.3010299956639813</v>
      </c>
      <c r="N38" s="3">
        <f t="shared" si="15"/>
        <v>8.6799999999999999E-6</v>
      </c>
      <c r="O38" s="8">
        <f t="shared" si="11"/>
        <v>2.9030899869919438</v>
      </c>
      <c r="P38" s="8">
        <f t="shared" si="16"/>
        <v>2.7789559190458564E-2</v>
      </c>
    </row>
    <row r="39" spans="1:16" x14ac:dyDescent="0.25">
      <c r="D39" s="1">
        <v>2250</v>
      </c>
      <c r="E39" s="1">
        <f t="shared" si="12"/>
        <v>4.5000000000000005E-2</v>
      </c>
      <c r="F39" s="1">
        <v>0.01</v>
      </c>
      <c r="G39" s="1">
        <v>4.0000000000000002E-4</v>
      </c>
      <c r="H39" s="1">
        <v>8</v>
      </c>
      <c r="I39" s="1">
        <v>2</v>
      </c>
      <c r="J39" s="1">
        <f t="shared" si="13"/>
        <v>0.4</v>
      </c>
      <c r="K39" s="1">
        <f t="shared" si="9"/>
        <v>800</v>
      </c>
      <c r="L39" s="6">
        <f t="shared" si="14"/>
        <v>51.224993899462788</v>
      </c>
      <c r="M39" s="3">
        <f t="shared" si="10"/>
        <v>3.3521825181113627</v>
      </c>
      <c r="N39" s="3">
        <f t="shared" si="15"/>
        <v>8.6799999999999999E-6</v>
      </c>
      <c r="O39" s="8">
        <f t="shared" si="11"/>
        <v>2.9030899869919438</v>
      </c>
      <c r="P39" s="8">
        <f t="shared" si="16"/>
        <v>2.7789559190458564E-2</v>
      </c>
    </row>
    <row r="40" spans="1:16" x14ac:dyDescent="0.25">
      <c r="D40" s="1">
        <v>2500</v>
      </c>
      <c r="E40" s="1">
        <f t="shared" si="12"/>
        <v>0.05</v>
      </c>
      <c r="F40" s="1">
        <v>0.01</v>
      </c>
      <c r="G40" s="1">
        <v>4.0000000000000002E-4</v>
      </c>
      <c r="H40" s="1">
        <v>7.6</v>
      </c>
      <c r="I40" s="1">
        <v>2</v>
      </c>
      <c r="J40" s="1">
        <f t="shared" ref="J40:J57" si="17">I40/5</f>
        <v>0.4</v>
      </c>
      <c r="K40" s="1">
        <f t="shared" si="9"/>
        <v>760</v>
      </c>
      <c r="L40" s="6">
        <f t="shared" si="14"/>
        <v>50.241019097944267</v>
      </c>
      <c r="M40" s="3">
        <f t="shared" si="10"/>
        <v>3.3979400086720375</v>
      </c>
      <c r="N40" s="3">
        <f t="shared" si="15"/>
        <v>8.6799999999999999E-6</v>
      </c>
      <c r="O40" s="8">
        <f t="shared" si="11"/>
        <v>2.8808135922807914</v>
      </c>
      <c r="P40" s="8">
        <f t="shared" si="16"/>
        <v>2.8690266169089224E-2</v>
      </c>
    </row>
    <row r="41" spans="1:16" x14ac:dyDescent="0.25">
      <c r="D41" s="1">
        <v>2750</v>
      </c>
      <c r="E41" s="1">
        <f t="shared" si="12"/>
        <v>5.5000000000000007E-2</v>
      </c>
      <c r="F41" s="1">
        <v>0.01</v>
      </c>
      <c r="G41" s="1">
        <v>4.0000000000000002E-4</v>
      </c>
      <c r="H41" s="1">
        <v>7.4</v>
      </c>
      <c r="I41" s="1">
        <v>2</v>
      </c>
      <c r="J41" s="1">
        <f t="shared" si="17"/>
        <v>0.4</v>
      </c>
      <c r="K41" s="1">
        <f t="shared" si="9"/>
        <v>740</v>
      </c>
      <c r="L41" s="6">
        <f t="shared" si="14"/>
        <v>49.761028928268757</v>
      </c>
      <c r="M41" s="3">
        <f t="shared" si="10"/>
        <v>3.4393326938302629</v>
      </c>
      <c r="N41" s="3">
        <f t="shared" si="15"/>
        <v>8.6799999999999999E-6</v>
      </c>
      <c r="O41" s="8">
        <f t="shared" si="11"/>
        <v>2.8692317197309762</v>
      </c>
      <c r="P41" s="8">
        <f t="shared" si="16"/>
        <v>2.9184171020092759E-2</v>
      </c>
    </row>
    <row r="42" spans="1:16" x14ac:dyDescent="0.25">
      <c r="D42" s="1">
        <v>3000</v>
      </c>
      <c r="E42" s="1">
        <f t="shared" si="12"/>
        <v>6.0000000000000005E-2</v>
      </c>
      <c r="F42" s="1">
        <v>0.01</v>
      </c>
      <c r="G42" s="1">
        <v>4.0000000000000002E-4</v>
      </c>
      <c r="H42" s="1">
        <v>7.2</v>
      </c>
      <c r="I42" s="1">
        <v>2</v>
      </c>
      <c r="J42" s="1">
        <f t="shared" si="17"/>
        <v>0.4</v>
      </c>
      <c r="K42" s="1">
        <f t="shared" si="9"/>
        <v>720</v>
      </c>
      <c r="L42" s="6">
        <f t="shared" si="14"/>
        <v>49.289349762397961</v>
      </c>
      <c r="M42" s="3">
        <f t="shared" si="10"/>
        <v>3.4771212547196626</v>
      </c>
      <c r="N42" s="3">
        <f t="shared" si="15"/>
        <v>8.6799999999999999E-6</v>
      </c>
      <c r="O42" s="8">
        <f t="shared" si="11"/>
        <v>2.8573324964312685</v>
      </c>
      <c r="P42" s="8">
        <f t="shared" si="16"/>
        <v>2.9710524717889885E-2</v>
      </c>
    </row>
    <row r="43" spans="1:16" x14ac:dyDescent="0.25">
      <c r="D43" s="1">
        <v>3250</v>
      </c>
      <c r="E43" s="1">
        <f t="shared" si="12"/>
        <v>6.5000000000000002E-2</v>
      </c>
      <c r="F43" s="1">
        <v>0.01</v>
      </c>
      <c r="G43" s="1">
        <v>4.0000000000000002E-4</v>
      </c>
      <c r="H43" s="1">
        <v>6.8</v>
      </c>
      <c r="I43" s="1">
        <v>2</v>
      </c>
      <c r="J43" s="1">
        <f t="shared" si="17"/>
        <v>0.4</v>
      </c>
      <c r="K43" s="1">
        <f t="shared" si="9"/>
        <v>680</v>
      </c>
      <c r="L43" s="6">
        <f t="shared" si="14"/>
        <v>48.371892665059121</v>
      </c>
      <c r="M43" s="3">
        <f t="shared" si="10"/>
        <v>3.5118833609788744</v>
      </c>
      <c r="N43" s="3">
        <f t="shared" si="15"/>
        <v>8.6799999999999999E-6</v>
      </c>
      <c r="O43" s="8">
        <f t="shared" si="11"/>
        <v>2.8325089127062362</v>
      </c>
      <c r="P43" s="8">
        <f t="shared" si="16"/>
        <v>3.0872649142111262E-2</v>
      </c>
    </row>
    <row r="44" spans="1:16" x14ac:dyDescent="0.25">
      <c r="D44" s="1">
        <v>3500</v>
      </c>
      <c r="E44" s="1">
        <f t="shared" si="12"/>
        <v>7.0000000000000007E-2</v>
      </c>
      <c r="F44" s="1">
        <v>0.01</v>
      </c>
      <c r="G44" s="1">
        <v>4.0000000000000002E-4</v>
      </c>
      <c r="H44" s="1">
        <v>6.8</v>
      </c>
      <c r="I44" s="1">
        <v>2</v>
      </c>
      <c r="J44" s="1">
        <f t="shared" si="17"/>
        <v>0.4</v>
      </c>
      <c r="K44" s="1">
        <f t="shared" si="9"/>
        <v>680</v>
      </c>
      <c r="L44" s="6">
        <f t="shared" si="14"/>
        <v>48.371892665059121</v>
      </c>
      <c r="M44" s="3">
        <f t="shared" si="10"/>
        <v>3.5440680443502757</v>
      </c>
      <c r="N44" s="3">
        <f t="shared" si="15"/>
        <v>8.6799999999999999E-6</v>
      </c>
      <c r="O44" s="8">
        <f t="shared" si="11"/>
        <v>2.8325089127062362</v>
      </c>
      <c r="P44" s="8">
        <f t="shared" si="16"/>
        <v>3.0872649142111262E-2</v>
      </c>
    </row>
    <row r="45" spans="1:16" x14ac:dyDescent="0.25">
      <c r="D45" s="1">
        <v>3750</v>
      </c>
      <c r="E45" s="1">
        <f t="shared" si="12"/>
        <v>7.5000000000000011E-2</v>
      </c>
      <c r="F45" s="1">
        <v>0.01</v>
      </c>
      <c r="G45" s="1">
        <v>4.0000000000000002E-4</v>
      </c>
      <c r="H45" s="1">
        <v>6.4</v>
      </c>
      <c r="I45" s="1">
        <v>2</v>
      </c>
      <c r="J45" s="1">
        <f t="shared" si="17"/>
        <v>0.4</v>
      </c>
      <c r="K45" s="1">
        <f t="shared" si="9"/>
        <v>640</v>
      </c>
      <c r="L45" s="6">
        <f t="shared" si="14"/>
        <v>47.490630654898652</v>
      </c>
      <c r="M45" s="3">
        <f t="shared" si="10"/>
        <v>3.5740312677277188</v>
      </c>
      <c r="N45" s="3">
        <f t="shared" si="15"/>
        <v>8.6799999999999999E-6</v>
      </c>
      <c r="O45" s="8">
        <f t="shared" si="11"/>
        <v>2.8061799739838871</v>
      </c>
      <c r="P45" s="8">
        <f t="shared" si="16"/>
        <v>3.2204583912853149E-2</v>
      </c>
    </row>
    <row r="46" spans="1:16" x14ac:dyDescent="0.25">
      <c r="D46" s="1">
        <v>4000</v>
      </c>
      <c r="E46" s="1">
        <f t="shared" si="12"/>
        <v>0.08</v>
      </c>
      <c r="F46" s="1">
        <v>0.01</v>
      </c>
      <c r="G46" s="1">
        <v>4.0000000000000002E-4</v>
      </c>
      <c r="H46" s="1">
        <v>6.4</v>
      </c>
      <c r="I46" s="1">
        <v>2</v>
      </c>
      <c r="J46" s="1">
        <f t="shared" si="17"/>
        <v>0.4</v>
      </c>
      <c r="K46" s="1">
        <f t="shared" si="9"/>
        <v>640</v>
      </c>
      <c r="L46" s="6">
        <f t="shared" si="14"/>
        <v>47.490630654898652</v>
      </c>
      <c r="M46" s="3">
        <f t="shared" si="10"/>
        <v>3.6020599913279625</v>
      </c>
      <c r="N46" s="3">
        <f t="shared" si="15"/>
        <v>8.6799999999999999E-6</v>
      </c>
      <c r="O46" s="8">
        <f t="shared" si="11"/>
        <v>2.8061799739838871</v>
      </c>
      <c r="P46" s="8">
        <f t="shared" si="16"/>
        <v>3.2204583912853149E-2</v>
      </c>
    </row>
    <row r="47" spans="1:16" x14ac:dyDescent="0.25">
      <c r="D47" s="1">
        <v>4500</v>
      </c>
      <c r="E47" s="1">
        <f t="shared" si="12"/>
        <v>9.0000000000000011E-2</v>
      </c>
      <c r="F47" s="1">
        <v>0.01</v>
      </c>
      <c r="G47" s="1">
        <v>4.0000000000000002E-4</v>
      </c>
      <c r="H47" s="1">
        <v>6</v>
      </c>
      <c r="I47" s="1">
        <v>2</v>
      </c>
      <c r="J47" s="1">
        <f t="shared" si="17"/>
        <v>0.4</v>
      </c>
      <c r="K47" s="1">
        <f t="shared" si="9"/>
        <v>600</v>
      </c>
      <c r="L47" s="6">
        <f t="shared" si="14"/>
        <v>46.647615158762399</v>
      </c>
      <c r="M47" s="3">
        <f t="shared" si="10"/>
        <v>3.6532125137753435</v>
      </c>
      <c r="N47" s="3">
        <f t="shared" si="15"/>
        <v>8.6799999999999999E-6</v>
      </c>
      <c r="O47" s="8">
        <f t="shared" si="11"/>
        <v>2.7781512503836434</v>
      </c>
      <c r="P47" s="8">
        <f t="shared" si="16"/>
        <v>3.3741774964838135E-2</v>
      </c>
    </row>
    <row r="48" spans="1:16" x14ac:dyDescent="0.25">
      <c r="D48" s="1">
        <v>5000</v>
      </c>
      <c r="E48" s="1">
        <f t="shared" si="12"/>
        <v>0.1</v>
      </c>
      <c r="F48" s="1">
        <v>0.01</v>
      </c>
      <c r="G48" s="1">
        <v>4.0000000000000002E-4</v>
      </c>
      <c r="H48" s="1">
        <v>5.6</v>
      </c>
      <c r="I48" s="1">
        <v>1</v>
      </c>
      <c r="J48" s="1">
        <f t="shared" si="17"/>
        <v>0.2</v>
      </c>
      <c r="K48" s="1">
        <f t="shared" si="9"/>
        <v>560</v>
      </c>
      <c r="L48" s="6">
        <f t="shared" si="14"/>
        <v>30.029319006597539</v>
      </c>
      <c r="M48" s="3">
        <f t="shared" si="10"/>
        <v>3.6989700043360187</v>
      </c>
      <c r="N48" s="3">
        <f t="shared" si="15"/>
        <v>8.6799999999999999E-6</v>
      </c>
      <c r="O48" s="8">
        <f t="shared" si="11"/>
        <v>2.7481880270062002</v>
      </c>
      <c r="P48" s="8">
        <f t="shared" si="16"/>
        <v>2.3272722230113091E-2</v>
      </c>
    </row>
    <row r="49" spans="1:16" x14ac:dyDescent="0.25">
      <c r="D49" s="1">
        <v>10000</v>
      </c>
      <c r="E49" s="1">
        <f t="shared" si="12"/>
        <v>0.2</v>
      </c>
      <c r="F49" s="1">
        <v>0.01</v>
      </c>
      <c r="G49" s="1">
        <v>4.0000000000000002E-4</v>
      </c>
      <c r="H49" s="1">
        <v>3.2</v>
      </c>
      <c r="I49" s="1">
        <v>1</v>
      </c>
      <c r="J49" s="1">
        <f t="shared" si="17"/>
        <v>0.2</v>
      </c>
      <c r="K49" s="1">
        <f t="shared" si="9"/>
        <v>320</v>
      </c>
      <c r="L49" s="6">
        <f t="shared" si="14"/>
        <v>23.745315327449326</v>
      </c>
      <c r="M49" s="3">
        <f t="shared" si="10"/>
        <v>4</v>
      </c>
      <c r="N49" s="3">
        <f t="shared" si="15"/>
        <v>8.6799999999999999E-6</v>
      </c>
      <c r="O49" s="8">
        <f t="shared" si="11"/>
        <v>2.5051499783199058</v>
      </c>
      <c r="P49" s="8">
        <f t="shared" si="16"/>
        <v>3.2204583912853149E-2</v>
      </c>
    </row>
    <row r="50" spans="1:16" x14ac:dyDescent="0.25">
      <c r="D50" s="1">
        <v>20000</v>
      </c>
      <c r="E50" s="1">
        <f t="shared" si="12"/>
        <v>0.4</v>
      </c>
      <c r="F50" s="1">
        <v>0.01</v>
      </c>
      <c r="G50" s="1">
        <v>4.0000000000000002E-4</v>
      </c>
      <c r="H50" s="1">
        <v>1.8</v>
      </c>
      <c r="I50" s="1">
        <v>1</v>
      </c>
      <c r="J50" s="1">
        <f t="shared" si="17"/>
        <v>0.2</v>
      </c>
      <c r="K50" s="1">
        <f t="shared" si="9"/>
        <v>180</v>
      </c>
      <c r="L50" s="6">
        <f t="shared" si="14"/>
        <v>21.256528408938276</v>
      </c>
      <c r="M50" s="3">
        <f t="shared" si="10"/>
        <v>4.3010299956639813</v>
      </c>
      <c r="N50" s="3">
        <f t="shared" si="15"/>
        <v>8.6799999999999999E-6</v>
      </c>
      <c r="O50" s="8">
        <f t="shared" si="11"/>
        <v>2.255272505103306</v>
      </c>
      <c r="P50" s="8">
        <f t="shared" si="16"/>
        <v>5.1251851830440065E-2</v>
      </c>
    </row>
    <row r="51" spans="1:16" x14ac:dyDescent="0.25">
      <c r="D51" s="1">
        <v>30000</v>
      </c>
      <c r="E51" s="1">
        <f t="shared" si="12"/>
        <v>0.60000000000000009</v>
      </c>
      <c r="F51" s="1">
        <v>0.01</v>
      </c>
      <c r="G51" s="1">
        <v>4.0000000000000002E-4</v>
      </c>
      <c r="H51" s="1">
        <v>1.2</v>
      </c>
      <c r="I51" s="1">
        <v>0.5</v>
      </c>
      <c r="J51" s="1">
        <f t="shared" si="17"/>
        <v>0.1</v>
      </c>
      <c r="K51" s="1">
        <f t="shared" si="9"/>
        <v>120</v>
      </c>
      <c r="L51" s="6">
        <f t="shared" si="14"/>
        <v>11.09233969908964</v>
      </c>
      <c r="M51" s="3">
        <f t="shared" si="10"/>
        <v>4.4771212547196626</v>
      </c>
      <c r="N51" s="3">
        <f t="shared" si="15"/>
        <v>8.6799999999999999E-6</v>
      </c>
      <c r="O51" s="8">
        <f t="shared" si="11"/>
        <v>2.0791812460476247</v>
      </c>
      <c r="P51" s="8">
        <f t="shared" si="16"/>
        <v>4.0117295245040867E-2</v>
      </c>
    </row>
    <row r="52" spans="1:16" x14ac:dyDescent="0.25">
      <c r="D52" s="1">
        <v>40000</v>
      </c>
      <c r="E52" s="1">
        <f t="shared" si="12"/>
        <v>0.8</v>
      </c>
      <c r="F52" s="1">
        <v>0.01</v>
      </c>
      <c r="G52" s="1">
        <v>4.0000000000000002E-4</v>
      </c>
      <c r="H52" s="1">
        <v>0.9</v>
      </c>
      <c r="I52" s="1">
        <v>0.5</v>
      </c>
      <c r="J52" s="1">
        <f t="shared" si="17"/>
        <v>0.1</v>
      </c>
      <c r="K52" s="1">
        <f t="shared" si="9"/>
        <v>90</v>
      </c>
      <c r="L52" s="6">
        <f t="shared" si="14"/>
        <v>10.628264204469138</v>
      </c>
      <c r="M52" s="3">
        <f t="shared" si="10"/>
        <v>4.6020599913279625</v>
      </c>
      <c r="N52" s="3">
        <f t="shared" si="15"/>
        <v>8.6799999999999999E-6</v>
      </c>
      <c r="O52" s="8">
        <f t="shared" si="11"/>
        <v>1.954242509439325</v>
      </c>
      <c r="P52" s="8">
        <f t="shared" si="16"/>
        <v>5.1251851830440065E-2</v>
      </c>
    </row>
    <row r="53" spans="1:16" x14ac:dyDescent="0.25">
      <c r="D53" s="1">
        <v>50000</v>
      </c>
      <c r="E53" s="1">
        <f t="shared" si="12"/>
        <v>1</v>
      </c>
      <c r="F53" s="1">
        <v>0.01</v>
      </c>
      <c r="G53" s="1">
        <v>4.0000000000000002E-4</v>
      </c>
      <c r="H53" s="1">
        <v>0.75</v>
      </c>
      <c r="I53" s="1">
        <v>0.5</v>
      </c>
      <c r="J53" s="1">
        <f t="shared" si="17"/>
        <v>0.1</v>
      </c>
      <c r="K53" s="1">
        <f t="shared" si="9"/>
        <v>75</v>
      </c>
      <c r="L53" s="6">
        <f t="shared" si="14"/>
        <v>10.440306508910549</v>
      </c>
      <c r="M53" s="3">
        <f t="shared" si="10"/>
        <v>4.6989700043360187</v>
      </c>
      <c r="N53" s="3">
        <f t="shared" si="15"/>
        <v>8.6799999999999999E-6</v>
      </c>
      <c r="O53" s="8">
        <f t="shared" si="11"/>
        <v>1.8750612633917001</v>
      </c>
      <c r="P53" s="8">
        <f t="shared" si="16"/>
        <v>6.0414573664895714E-2</v>
      </c>
    </row>
    <row r="54" spans="1:16" x14ac:dyDescent="0.25">
      <c r="D54" s="1">
        <v>60000</v>
      </c>
      <c r="E54" s="1">
        <f t="shared" si="12"/>
        <v>1.2000000000000002</v>
      </c>
      <c r="F54" s="1">
        <v>0.01</v>
      </c>
      <c r="G54" s="1">
        <v>4.0000000000000002E-4</v>
      </c>
      <c r="H54" s="1">
        <v>0.6</v>
      </c>
      <c r="I54" s="1">
        <v>0.5</v>
      </c>
      <c r="J54" s="1">
        <f t="shared" si="17"/>
        <v>0.1</v>
      </c>
      <c r="K54" s="1">
        <f t="shared" si="9"/>
        <v>60</v>
      </c>
      <c r="L54" s="6">
        <f t="shared" si="14"/>
        <v>10.283968105745954</v>
      </c>
      <c r="M54" s="3">
        <f t="shared" si="10"/>
        <v>4.7781512503836439</v>
      </c>
      <c r="N54" s="3">
        <f t="shared" si="15"/>
        <v>8.6799999999999999E-6</v>
      </c>
      <c r="O54" s="8">
        <f t="shared" si="11"/>
        <v>1.7781512503836436</v>
      </c>
      <c r="P54" s="8">
        <f t="shared" si="16"/>
        <v>7.4387369298229061E-2</v>
      </c>
    </row>
    <row r="55" spans="1:16" x14ac:dyDescent="0.25">
      <c r="D55" s="1">
        <v>70000</v>
      </c>
      <c r="E55" s="1">
        <f t="shared" si="12"/>
        <v>1.4000000000000001</v>
      </c>
      <c r="F55" s="1">
        <v>0.01</v>
      </c>
      <c r="G55" s="1">
        <v>4.0000000000000002E-4</v>
      </c>
      <c r="H55" s="1">
        <v>0.5</v>
      </c>
      <c r="I55" s="1">
        <v>0.5</v>
      </c>
      <c r="J55" s="1">
        <f t="shared" si="17"/>
        <v>0.1</v>
      </c>
      <c r="K55" s="1">
        <f t="shared" si="9"/>
        <v>50</v>
      </c>
      <c r="L55" s="6">
        <f t="shared" si="14"/>
        <v>10.198039027185571</v>
      </c>
      <c r="M55" s="3">
        <f t="shared" si="10"/>
        <v>4.8450980400142569</v>
      </c>
      <c r="N55" s="3">
        <f t="shared" si="15"/>
        <v>8.6799999999999999E-6</v>
      </c>
      <c r="O55" s="8">
        <f t="shared" si="11"/>
        <v>1.6989700043360187</v>
      </c>
      <c r="P55" s="8">
        <f t="shared" si="16"/>
        <v>8.8518978755970756E-2</v>
      </c>
    </row>
    <row r="56" spans="1:16" x14ac:dyDescent="0.25">
      <c r="D56" s="1">
        <v>80000</v>
      </c>
      <c r="E56" s="1">
        <f t="shared" si="12"/>
        <v>1.6</v>
      </c>
      <c r="F56" s="1">
        <v>0.01</v>
      </c>
      <c r="G56" s="1">
        <v>4.0000000000000002E-4</v>
      </c>
      <c r="H56" s="1">
        <v>0.45</v>
      </c>
      <c r="I56" s="1">
        <v>0.5</v>
      </c>
      <c r="J56" s="1">
        <f t="shared" si="17"/>
        <v>0.1</v>
      </c>
      <c r="K56" s="1">
        <f t="shared" si="9"/>
        <v>45</v>
      </c>
      <c r="L56" s="6">
        <f t="shared" si="14"/>
        <v>10.160708636704429</v>
      </c>
      <c r="M56" s="3">
        <f t="shared" si="10"/>
        <v>4.9030899869919438</v>
      </c>
      <c r="N56" s="3">
        <f t="shared" si="15"/>
        <v>8.6799999999999999E-6</v>
      </c>
      <c r="O56" s="8">
        <f t="shared" si="11"/>
        <v>1.6532125137753437</v>
      </c>
      <c r="P56" s="8">
        <f t="shared" si="16"/>
        <v>9.7994389962882719E-2</v>
      </c>
    </row>
    <row r="57" spans="1:16" x14ac:dyDescent="0.25">
      <c r="D57" s="1">
        <v>150000</v>
      </c>
      <c r="E57" s="1">
        <f t="shared" si="12"/>
        <v>3.0000000000000004</v>
      </c>
      <c r="F57" s="1">
        <v>0.01</v>
      </c>
      <c r="G57" s="1">
        <v>4.0000000000000002E-4</v>
      </c>
      <c r="H57" s="1">
        <v>0.25</v>
      </c>
      <c r="I57" s="1">
        <v>0.5</v>
      </c>
      <c r="J57" s="1">
        <f t="shared" si="17"/>
        <v>0.1</v>
      </c>
      <c r="K57" s="1">
        <f t="shared" si="9"/>
        <v>25</v>
      </c>
      <c r="L57" s="6">
        <f t="shared" si="14"/>
        <v>10.04987562112089</v>
      </c>
      <c r="M57" s="3">
        <f t="shared" si="10"/>
        <v>5.1760912590556813</v>
      </c>
      <c r="N57" s="3">
        <f t="shared" si="15"/>
        <v>8.6799999999999999E-6</v>
      </c>
      <c r="O57" s="8">
        <f t="shared" si="11"/>
        <v>1.3979400086720377</v>
      </c>
      <c r="P57" s="8">
        <f t="shared" si="16"/>
        <v>0.17446584078265867</v>
      </c>
    </row>
    <row r="58" spans="1:16" x14ac:dyDescent="0.25">
      <c r="M58" s="3"/>
      <c r="N58" s="3"/>
      <c r="P58" s="8"/>
    </row>
    <row r="59" spans="1:16" x14ac:dyDescent="0.25">
      <c r="M59" s="3"/>
      <c r="N59" s="3"/>
      <c r="P59" s="8"/>
    </row>
    <row r="60" spans="1:16" x14ac:dyDescent="0.25">
      <c r="M60" s="3"/>
      <c r="N60" s="3"/>
      <c r="P60" s="8"/>
    </row>
    <row r="61" spans="1:16" x14ac:dyDescent="0.25">
      <c r="A61" s="2" t="s">
        <v>1</v>
      </c>
      <c r="B61" s="1">
        <v>100000</v>
      </c>
      <c r="D61" s="2" t="s">
        <v>0</v>
      </c>
      <c r="E61" s="2" t="s">
        <v>11</v>
      </c>
      <c r="F61" s="2" t="s">
        <v>4</v>
      </c>
      <c r="G61" s="2" t="s">
        <v>12</v>
      </c>
      <c r="H61" s="2" t="s">
        <v>5</v>
      </c>
      <c r="I61" s="2" t="s">
        <v>10</v>
      </c>
      <c r="J61" s="2" t="s">
        <v>13</v>
      </c>
      <c r="K61" s="2" t="s">
        <v>15</v>
      </c>
      <c r="L61" s="10" t="s">
        <v>14</v>
      </c>
      <c r="M61" s="4" t="s">
        <v>8</v>
      </c>
      <c r="N61" s="4" t="s">
        <v>16</v>
      </c>
      <c r="O61" s="9" t="s">
        <v>9</v>
      </c>
      <c r="P61" s="9" t="s">
        <v>17</v>
      </c>
    </row>
    <row r="62" spans="1:16" x14ac:dyDescent="0.25">
      <c r="A62" s="2" t="s">
        <v>2</v>
      </c>
      <c r="B62" s="1">
        <v>10000</v>
      </c>
      <c r="D62" s="1">
        <v>10</v>
      </c>
      <c r="E62" s="1">
        <f>(20/1000000)*D62</f>
        <v>2.0000000000000001E-4</v>
      </c>
      <c r="F62" s="1">
        <v>0.1</v>
      </c>
      <c r="G62" s="1">
        <v>4.0000000000000001E-3</v>
      </c>
      <c r="H62" s="1">
        <v>1.1000000000000001</v>
      </c>
      <c r="I62" s="1">
        <v>0.2</v>
      </c>
      <c r="J62" s="1">
        <f>I62/5</f>
        <v>0.04</v>
      </c>
      <c r="K62" s="1">
        <f t="shared" ref="K62:K93" si="18">H62/F62</f>
        <v>11</v>
      </c>
      <c r="L62" s="7">
        <f>K62*SQRT((G62/F62)^2+(J62/H62)^2)</f>
        <v>0.59464274989274024</v>
      </c>
      <c r="M62" s="3">
        <f t="shared" ref="M62:M93" si="19">LOG10(D62)</f>
        <v>1</v>
      </c>
      <c r="N62" s="3">
        <f>0.434*(E62/D62)</f>
        <v>8.6799999999999999E-6</v>
      </c>
      <c r="O62" s="8">
        <f t="shared" ref="O62:O93" si="20">LOG10(K62)</f>
        <v>1.0413926851582251</v>
      </c>
      <c r="P62" s="8">
        <f>0.434*(L62/K62)</f>
        <v>2.3461359404859022E-2</v>
      </c>
    </row>
    <row r="63" spans="1:16" x14ac:dyDescent="0.25">
      <c r="A63" s="2" t="s">
        <v>3</v>
      </c>
      <c r="B63" s="1">
        <f>B61/B62</f>
        <v>10</v>
      </c>
      <c r="D63" s="1">
        <v>50</v>
      </c>
      <c r="E63" s="1">
        <f t="shared" ref="E63:E93" si="21">(20/1000000)*D63</f>
        <v>1E-3</v>
      </c>
      <c r="F63" s="1">
        <v>0.1</v>
      </c>
      <c r="G63" s="1">
        <v>4.0000000000000001E-3</v>
      </c>
      <c r="H63" s="1">
        <v>1.1000000000000001</v>
      </c>
      <c r="I63" s="1">
        <v>0.2</v>
      </c>
      <c r="J63" s="1">
        <f t="shared" ref="J63:J88" si="22">I63/5</f>
        <v>0.04</v>
      </c>
      <c r="K63" s="1">
        <f t="shared" si="18"/>
        <v>11</v>
      </c>
      <c r="L63" s="7">
        <f t="shared" ref="L63:L93" si="23">K63*SQRT((G63/F63)^2+(J63/H63)^2)</f>
        <v>0.59464274989274024</v>
      </c>
      <c r="M63" s="3">
        <f t="shared" si="19"/>
        <v>1.6989700043360187</v>
      </c>
      <c r="N63" s="3">
        <f t="shared" ref="N63:N93" si="24">0.434*(E63/D63)</f>
        <v>8.6799999999999999E-6</v>
      </c>
      <c r="O63" s="8">
        <f t="shared" si="20"/>
        <v>1.0413926851582251</v>
      </c>
      <c r="P63" s="8">
        <f t="shared" ref="P63:P93" si="25">0.434*(L63/K63)</f>
        <v>2.3461359404859022E-2</v>
      </c>
    </row>
    <row r="64" spans="1:16" x14ac:dyDescent="0.25">
      <c r="A64" s="2" t="s">
        <v>6</v>
      </c>
      <c r="B64" s="1">
        <f>(B61+B62)/B62</f>
        <v>11</v>
      </c>
      <c r="D64" s="1">
        <v>100</v>
      </c>
      <c r="E64" s="1">
        <f t="shared" si="21"/>
        <v>2E-3</v>
      </c>
      <c r="F64" s="1">
        <f>100*10^-3</f>
        <v>0.1</v>
      </c>
      <c r="G64" s="1">
        <v>4.0000000000000001E-3</v>
      </c>
      <c r="H64" s="1">
        <v>1.1000000000000001</v>
      </c>
      <c r="I64" s="1">
        <v>0.2</v>
      </c>
      <c r="J64" s="1">
        <f t="shared" si="22"/>
        <v>0.04</v>
      </c>
      <c r="K64" s="1">
        <f t="shared" si="18"/>
        <v>11</v>
      </c>
      <c r="L64" s="7">
        <f t="shared" si="23"/>
        <v>0.59464274989274024</v>
      </c>
      <c r="M64" s="3">
        <f t="shared" si="19"/>
        <v>2</v>
      </c>
      <c r="N64" s="3">
        <f t="shared" si="24"/>
        <v>8.6799999999999999E-6</v>
      </c>
      <c r="O64" s="8">
        <f t="shared" si="20"/>
        <v>1.0413926851582251</v>
      </c>
      <c r="P64" s="8">
        <f t="shared" si="25"/>
        <v>2.3461359404859022E-2</v>
      </c>
    </row>
    <row r="65" spans="1:16" x14ac:dyDescent="0.25">
      <c r="A65" s="2" t="s">
        <v>7</v>
      </c>
      <c r="B65" s="1">
        <v>400000</v>
      </c>
      <c r="D65" s="1">
        <v>1000</v>
      </c>
      <c r="E65" s="1">
        <f t="shared" si="21"/>
        <v>0.02</v>
      </c>
      <c r="F65" s="1">
        <f t="shared" ref="F65:F93" si="26">100*10^-3</f>
        <v>0.1</v>
      </c>
      <c r="G65" s="1">
        <v>4.0000000000000001E-3</v>
      </c>
      <c r="H65" s="1">
        <v>1.1000000000000001</v>
      </c>
      <c r="I65" s="1">
        <v>0.2</v>
      </c>
      <c r="J65" s="1">
        <f t="shared" si="22"/>
        <v>0.04</v>
      </c>
      <c r="K65" s="1">
        <f t="shared" si="18"/>
        <v>11</v>
      </c>
      <c r="L65" s="7">
        <f t="shared" si="23"/>
        <v>0.59464274989274024</v>
      </c>
      <c r="M65" s="3">
        <f t="shared" si="19"/>
        <v>3</v>
      </c>
      <c r="N65" s="3">
        <f t="shared" si="24"/>
        <v>8.6799999999999999E-6</v>
      </c>
      <c r="O65" s="8">
        <f t="shared" si="20"/>
        <v>1.0413926851582251</v>
      </c>
      <c r="P65" s="8">
        <f t="shared" si="25"/>
        <v>2.3461359404859022E-2</v>
      </c>
    </row>
    <row r="66" spans="1:16" x14ac:dyDescent="0.25">
      <c r="D66" s="1">
        <v>1500</v>
      </c>
      <c r="E66" s="1">
        <f t="shared" si="21"/>
        <v>3.0000000000000002E-2</v>
      </c>
      <c r="F66" s="1">
        <v>0.1</v>
      </c>
      <c r="G66" s="1">
        <v>4.0000000000000001E-3</v>
      </c>
      <c r="H66" s="1">
        <v>1.1000000000000001</v>
      </c>
      <c r="I66" s="1">
        <v>0.2</v>
      </c>
      <c r="J66" s="1">
        <f t="shared" si="22"/>
        <v>0.04</v>
      </c>
      <c r="K66" s="1">
        <f t="shared" si="18"/>
        <v>11</v>
      </c>
      <c r="L66" s="7">
        <f t="shared" si="23"/>
        <v>0.59464274989274024</v>
      </c>
      <c r="M66" s="3">
        <f t="shared" si="19"/>
        <v>3.1760912590556813</v>
      </c>
      <c r="N66" s="3">
        <f t="shared" si="24"/>
        <v>8.6799999999999999E-6</v>
      </c>
      <c r="O66" s="8">
        <f t="shared" si="20"/>
        <v>1.0413926851582251</v>
      </c>
      <c r="P66" s="8">
        <f t="shared" si="25"/>
        <v>2.3461359404859022E-2</v>
      </c>
    </row>
    <row r="67" spans="1:16" x14ac:dyDescent="0.25">
      <c r="D67" s="1">
        <v>5000</v>
      </c>
      <c r="E67" s="1">
        <f t="shared" si="21"/>
        <v>0.1</v>
      </c>
      <c r="F67" s="1">
        <v>0.1</v>
      </c>
      <c r="G67" s="1">
        <v>4.0000000000000001E-3</v>
      </c>
      <c r="H67" s="1">
        <v>1.1000000000000001</v>
      </c>
      <c r="I67" s="1">
        <v>0.2</v>
      </c>
      <c r="J67" s="1">
        <f t="shared" si="22"/>
        <v>0.04</v>
      </c>
      <c r="K67" s="1">
        <f t="shared" si="18"/>
        <v>11</v>
      </c>
      <c r="L67" s="7">
        <f t="shared" si="23"/>
        <v>0.59464274989274024</v>
      </c>
      <c r="M67" s="3">
        <f t="shared" si="19"/>
        <v>3.6989700043360187</v>
      </c>
      <c r="N67" s="3">
        <f t="shared" si="24"/>
        <v>8.6799999999999999E-6</v>
      </c>
      <c r="O67" s="8">
        <f t="shared" si="20"/>
        <v>1.0413926851582251</v>
      </c>
      <c r="P67" s="8">
        <f t="shared" si="25"/>
        <v>2.3461359404859022E-2</v>
      </c>
    </row>
    <row r="68" spans="1:16" x14ac:dyDescent="0.25">
      <c r="D68" s="1">
        <v>10000</v>
      </c>
      <c r="E68" s="1">
        <f t="shared" si="21"/>
        <v>0.2</v>
      </c>
      <c r="F68" s="1">
        <f t="shared" si="26"/>
        <v>0.1</v>
      </c>
      <c r="G68" s="1">
        <v>4.0000000000000001E-3</v>
      </c>
      <c r="H68" s="1">
        <v>1.1000000000000001</v>
      </c>
      <c r="I68" s="1">
        <v>0.2</v>
      </c>
      <c r="J68" s="1">
        <f t="shared" si="22"/>
        <v>0.04</v>
      </c>
      <c r="K68" s="1">
        <f t="shared" si="18"/>
        <v>11</v>
      </c>
      <c r="L68" s="7">
        <f t="shared" si="23"/>
        <v>0.59464274989274024</v>
      </c>
      <c r="M68" s="3">
        <f t="shared" si="19"/>
        <v>4</v>
      </c>
      <c r="N68" s="3">
        <f t="shared" si="24"/>
        <v>8.6799999999999999E-6</v>
      </c>
      <c r="O68" s="8">
        <f t="shared" si="20"/>
        <v>1.0413926851582251</v>
      </c>
      <c r="P68" s="8">
        <f t="shared" si="25"/>
        <v>2.3461359404859022E-2</v>
      </c>
    </row>
    <row r="69" spans="1:16" x14ac:dyDescent="0.25">
      <c r="D69" s="1">
        <v>20000</v>
      </c>
      <c r="E69" s="1">
        <f t="shared" si="21"/>
        <v>0.4</v>
      </c>
      <c r="F69" s="1">
        <f t="shared" si="26"/>
        <v>0.1</v>
      </c>
      <c r="G69" s="1">
        <v>4.0000000000000001E-3</v>
      </c>
      <c r="H69" s="1">
        <v>1.1000000000000001</v>
      </c>
      <c r="I69" s="1">
        <v>0.2</v>
      </c>
      <c r="J69" s="1">
        <f t="shared" si="22"/>
        <v>0.04</v>
      </c>
      <c r="K69" s="1">
        <f t="shared" si="18"/>
        <v>11</v>
      </c>
      <c r="L69" s="7">
        <f t="shared" si="23"/>
        <v>0.59464274989274024</v>
      </c>
      <c r="M69" s="3">
        <f t="shared" si="19"/>
        <v>4.3010299956639813</v>
      </c>
      <c r="N69" s="3">
        <f t="shared" si="24"/>
        <v>8.6799999999999999E-6</v>
      </c>
      <c r="O69" s="8">
        <f t="shared" si="20"/>
        <v>1.0413926851582251</v>
      </c>
      <c r="P69" s="8">
        <f t="shared" si="25"/>
        <v>2.3461359404859022E-2</v>
      </c>
    </row>
    <row r="70" spans="1:16" x14ac:dyDescent="0.25">
      <c r="D70" s="1">
        <v>30000</v>
      </c>
      <c r="E70" s="1">
        <f t="shared" si="21"/>
        <v>0.60000000000000009</v>
      </c>
      <c r="F70" s="1">
        <f t="shared" si="26"/>
        <v>0.1</v>
      </c>
      <c r="G70" s="1">
        <v>4.0000000000000001E-3</v>
      </c>
      <c r="H70" s="1">
        <v>1.1000000000000001</v>
      </c>
      <c r="I70" s="1">
        <v>0.2</v>
      </c>
      <c r="J70" s="1">
        <f t="shared" si="22"/>
        <v>0.04</v>
      </c>
      <c r="K70" s="1">
        <f t="shared" si="18"/>
        <v>11</v>
      </c>
      <c r="L70" s="7">
        <f t="shared" si="23"/>
        <v>0.59464274989274024</v>
      </c>
      <c r="M70" s="3">
        <f t="shared" si="19"/>
        <v>4.4771212547196626</v>
      </c>
      <c r="N70" s="3">
        <f t="shared" si="24"/>
        <v>8.6799999999999999E-6</v>
      </c>
      <c r="O70" s="8">
        <f t="shared" si="20"/>
        <v>1.0413926851582251</v>
      </c>
      <c r="P70" s="8">
        <f t="shared" si="25"/>
        <v>2.3461359404859022E-2</v>
      </c>
    </row>
    <row r="71" spans="1:16" x14ac:dyDescent="0.25">
      <c r="D71" s="1">
        <v>40000</v>
      </c>
      <c r="E71" s="1">
        <f t="shared" si="21"/>
        <v>0.8</v>
      </c>
      <c r="F71" s="1">
        <f t="shared" si="26"/>
        <v>0.1</v>
      </c>
      <c r="G71" s="1">
        <v>4.0000000000000001E-3</v>
      </c>
      <c r="H71" s="1">
        <v>1.08</v>
      </c>
      <c r="I71" s="1">
        <v>0.2</v>
      </c>
      <c r="J71" s="1">
        <f t="shared" si="22"/>
        <v>0.04</v>
      </c>
      <c r="K71" s="1">
        <f t="shared" si="18"/>
        <v>10.8</v>
      </c>
      <c r="L71" s="7">
        <f t="shared" si="23"/>
        <v>0.58874782377517121</v>
      </c>
      <c r="M71" s="3">
        <f t="shared" si="19"/>
        <v>4.6020599913279625</v>
      </c>
      <c r="N71" s="3">
        <f t="shared" si="24"/>
        <v>8.6799999999999999E-6</v>
      </c>
      <c r="O71" s="8">
        <f t="shared" si="20"/>
        <v>1.0334237554869496</v>
      </c>
      <c r="P71" s="8">
        <f t="shared" si="25"/>
        <v>2.3658940325780028E-2</v>
      </c>
    </row>
    <row r="72" spans="1:16" x14ac:dyDescent="0.25">
      <c r="D72" s="1">
        <v>50000</v>
      </c>
      <c r="E72" s="1">
        <f t="shared" si="21"/>
        <v>1</v>
      </c>
      <c r="F72" s="1">
        <f t="shared" si="26"/>
        <v>0.1</v>
      </c>
      <c r="G72" s="1">
        <v>4.0000000000000001E-3</v>
      </c>
      <c r="H72" s="1">
        <v>1.08</v>
      </c>
      <c r="I72" s="1">
        <v>0.2</v>
      </c>
      <c r="J72" s="1">
        <f t="shared" si="22"/>
        <v>0.04</v>
      </c>
      <c r="K72" s="1">
        <f t="shared" si="18"/>
        <v>10.8</v>
      </c>
      <c r="L72" s="7">
        <f t="shared" si="23"/>
        <v>0.58874782377517121</v>
      </c>
      <c r="M72" s="3">
        <f t="shared" si="19"/>
        <v>4.6989700043360187</v>
      </c>
      <c r="N72" s="3">
        <f t="shared" si="24"/>
        <v>8.6799999999999999E-6</v>
      </c>
      <c r="O72" s="8">
        <f t="shared" si="20"/>
        <v>1.0334237554869496</v>
      </c>
      <c r="P72" s="8">
        <f t="shared" si="25"/>
        <v>2.3658940325780028E-2</v>
      </c>
    </row>
    <row r="73" spans="1:16" x14ac:dyDescent="0.25">
      <c r="D73" s="1">
        <v>60000</v>
      </c>
      <c r="E73" s="1">
        <f t="shared" si="21"/>
        <v>1.2000000000000002</v>
      </c>
      <c r="F73" s="1">
        <f t="shared" si="26"/>
        <v>0.1</v>
      </c>
      <c r="G73" s="1">
        <v>4.0000000000000001E-3</v>
      </c>
      <c r="H73" s="1">
        <v>1.08</v>
      </c>
      <c r="I73" s="1">
        <v>0.2</v>
      </c>
      <c r="J73" s="1">
        <f t="shared" si="22"/>
        <v>0.04</v>
      </c>
      <c r="K73" s="1">
        <f t="shared" si="18"/>
        <v>10.8</v>
      </c>
      <c r="L73" s="7">
        <f t="shared" si="23"/>
        <v>0.58874782377517121</v>
      </c>
      <c r="M73" s="3">
        <f t="shared" si="19"/>
        <v>4.7781512503836439</v>
      </c>
      <c r="N73" s="3">
        <f t="shared" si="24"/>
        <v>8.6799999999999999E-6</v>
      </c>
      <c r="O73" s="8">
        <f t="shared" si="20"/>
        <v>1.0334237554869496</v>
      </c>
      <c r="P73" s="8">
        <f t="shared" si="25"/>
        <v>2.3658940325780028E-2</v>
      </c>
    </row>
    <row r="74" spans="1:16" x14ac:dyDescent="0.25">
      <c r="D74" s="1">
        <v>70000</v>
      </c>
      <c r="E74" s="1">
        <f t="shared" si="21"/>
        <v>1.4000000000000001</v>
      </c>
      <c r="F74" s="1">
        <f t="shared" si="26"/>
        <v>0.1</v>
      </c>
      <c r="G74" s="1">
        <v>4.0000000000000001E-3</v>
      </c>
      <c r="H74" s="1">
        <v>1.08</v>
      </c>
      <c r="I74" s="1">
        <v>0.2</v>
      </c>
      <c r="J74" s="1">
        <f t="shared" si="22"/>
        <v>0.04</v>
      </c>
      <c r="K74" s="1">
        <f t="shared" si="18"/>
        <v>10.8</v>
      </c>
      <c r="L74" s="7">
        <f t="shared" si="23"/>
        <v>0.58874782377517121</v>
      </c>
      <c r="M74" s="3">
        <f t="shared" si="19"/>
        <v>4.8450980400142569</v>
      </c>
      <c r="N74" s="3">
        <f t="shared" si="24"/>
        <v>8.6799999999999999E-6</v>
      </c>
      <c r="O74" s="8">
        <f t="shared" si="20"/>
        <v>1.0334237554869496</v>
      </c>
      <c r="P74" s="8">
        <f t="shared" si="25"/>
        <v>2.3658940325780028E-2</v>
      </c>
    </row>
    <row r="75" spans="1:16" x14ac:dyDescent="0.25">
      <c r="D75" s="1">
        <v>80000</v>
      </c>
      <c r="E75" s="1">
        <f t="shared" si="21"/>
        <v>1.6</v>
      </c>
      <c r="F75" s="1">
        <f t="shared" si="26"/>
        <v>0.1</v>
      </c>
      <c r="G75" s="1">
        <v>4.0000000000000001E-3</v>
      </c>
      <c r="H75" s="1">
        <v>1.08</v>
      </c>
      <c r="I75" s="1">
        <v>0.2</v>
      </c>
      <c r="J75" s="1">
        <f t="shared" si="22"/>
        <v>0.04</v>
      </c>
      <c r="K75" s="1">
        <f t="shared" si="18"/>
        <v>10.8</v>
      </c>
      <c r="L75" s="7">
        <f t="shared" si="23"/>
        <v>0.58874782377517121</v>
      </c>
      <c r="M75" s="3">
        <f t="shared" si="19"/>
        <v>4.9030899869919438</v>
      </c>
      <c r="N75" s="3">
        <f t="shared" si="24"/>
        <v>8.6799999999999999E-6</v>
      </c>
      <c r="O75" s="8">
        <f t="shared" si="20"/>
        <v>1.0334237554869496</v>
      </c>
      <c r="P75" s="8">
        <f t="shared" si="25"/>
        <v>2.3658940325780028E-2</v>
      </c>
    </row>
    <row r="76" spans="1:16" x14ac:dyDescent="0.25">
      <c r="D76" s="1">
        <v>90000</v>
      </c>
      <c r="E76" s="1">
        <f t="shared" si="21"/>
        <v>1.8</v>
      </c>
      <c r="F76" s="1">
        <f t="shared" si="26"/>
        <v>0.1</v>
      </c>
      <c r="G76" s="1">
        <v>4.0000000000000001E-3</v>
      </c>
      <c r="H76" s="1">
        <v>1.06</v>
      </c>
      <c r="I76" s="1">
        <v>0.2</v>
      </c>
      <c r="J76" s="1">
        <f t="shared" si="22"/>
        <v>0.04</v>
      </c>
      <c r="K76" s="1">
        <f t="shared" si="18"/>
        <v>10.6</v>
      </c>
      <c r="L76" s="7">
        <f t="shared" si="23"/>
        <v>0.5829030794222998</v>
      </c>
      <c r="M76" s="3">
        <f t="shared" si="19"/>
        <v>4.9542425094393252</v>
      </c>
      <c r="N76" s="3">
        <f t="shared" si="24"/>
        <v>8.6799999999999999E-6</v>
      </c>
      <c r="O76" s="8">
        <f t="shared" si="20"/>
        <v>1.0253058652647702</v>
      </c>
      <c r="P76" s="8">
        <f t="shared" si="25"/>
        <v>2.3866031742384729E-2</v>
      </c>
    </row>
    <row r="77" spans="1:16" x14ac:dyDescent="0.25">
      <c r="D77" s="1">
        <v>100000</v>
      </c>
      <c r="E77" s="1">
        <f t="shared" si="21"/>
        <v>2</v>
      </c>
      <c r="F77" s="1">
        <f t="shared" si="26"/>
        <v>0.1</v>
      </c>
      <c r="G77" s="1">
        <v>4.0000000000000001E-3</v>
      </c>
      <c r="H77" s="1">
        <v>1.04</v>
      </c>
      <c r="I77" s="1">
        <v>0.2</v>
      </c>
      <c r="J77" s="1">
        <f t="shared" si="22"/>
        <v>0.04</v>
      </c>
      <c r="K77" s="1">
        <f t="shared" si="18"/>
        <v>10.4</v>
      </c>
      <c r="L77" s="7">
        <f t="shared" si="23"/>
        <v>0.57711004149988587</v>
      </c>
      <c r="M77" s="3">
        <f t="shared" si="19"/>
        <v>5</v>
      </c>
      <c r="N77" s="3">
        <f t="shared" si="24"/>
        <v>8.6799999999999999E-6</v>
      </c>
      <c r="O77" s="8">
        <f t="shared" si="20"/>
        <v>1.0170333392987803</v>
      </c>
      <c r="P77" s="8">
        <f t="shared" si="25"/>
        <v>2.4083245962591388E-2</v>
      </c>
    </row>
    <row r="78" spans="1:16" x14ac:dyDescent="0.25">
      <c r="D78" s="1">
        <v>110000</v>
      </c>
      <c r="E78" s="1">
        <f t="shared" si="21"/>
        <v>2.2000000000000002</v>
      </c>
      <c r="F78" s="1">
        <f t="shared" si="26"/>
        <v>0.1</v>
      </c>
      <c r="G78" s="1">
        <v>4.0000000000000001E-3</v>
      </c>
      <c r="H78" s="1">
        <v>1.04</v>
      </c>
      <c r="I78" s="1">
        <v>0.2</v>
      </c>
      <c r="J78" s="1">
        <f t="shared" si="22"/>
        <v>0.04</v>
      </c>
      <c r="K78" s="1">
        <f t="shared" si="18"/>
        <v>10.4</v>
      </c>
      <c r="L78" s="7">
        <f t="shared" si="23"/>
        <v>0.57711004149988587</v>
      </c>
      <c r="M78" s="3">
        <f t="shared" si="19"/>
        <v>5.0413926851582254</v>
      </c>
      <c r="N78" s="3">
        <f t="shared" si="24"/>
        <v>8.6799999999999999E-6</v>
      </c>
      <c r="O78" s="8">
        <f t="shared" si="20"/>
        <v>1.0170333392987803</v>
      </c>
      <c r="P78" s="8">
        <f t="shared" si="25"/>
        <v>2.4083245962591388E-2</v>
      </c>
    </row>
    <row r="79" spans="1:16" x14ac:dyDescent="0.25">
      <c r="D79" s="1">
        <v>125000</v>
      </c>
      <c r="E79" s="1">
        <f t="shared" si="21"/>
        <v>2.5</v>
      </c>
      <c r="F79" s="1">
        <v>0.1</v>
      </c>
      <c r="G79" s="1">
        <v>4.0000000000000001E-3</v>
      </c>
      <c r="H79" s="1">
        <v>1.04</v>
      </c>
      <c r="I79" s="1">
        <v>0.2</v>
      </c>
      <c r="J79" s="1">
        <f t="shared" si="22"/>
        <v>0.04</v>
      </c>
      <c r="K79" s="1">
        <f t="shared" si="18"/>
        <v>10.4</v>
      </c>
      <c r="L79" s="7">
        <f t="shared" si="23"/>
        <v>0.57711004149988587</v>
      </c>
      <c r="M79" s="3">
        <f t="shared" si="19"/>
        <v>5.0969100130080562</v>
      </c>
      <c r="N79" s="3">
        <f t="shared" si="24"/>
        <v>8.6799999999999999E-6</v>
      </c>
      <c r="O79" s="8">
        <f t="shared" si="20"/>
        <v>1.0170333392987803</v>
      </c>
      <c r="P79" s="8">
        <f t="shared" si="25"/>
        <v>2.4083245962591388E-2</v>
      </c>
    </row>
    <row r="80" spans="1:16" x14ac:dyDescent="0.25">
      <c r="D80" s="1">
        <v>150000</v>
      </c>
      <c r="E80" s="1">
        <f t="shared" si="21"/>
        <v>3.0000000000000004</v>
      </c>
      <c r="F80" s="1">
        <f t="shared" si="26"/>
        <v>0.1</v>
      </c>
      <c r="G80" s="1">
        <v>4.0000000000000001E-3</v>
      </c>
      <c r="H80" s="1">
        <v>1.02</v>
      </c>
      <c r="I80" s="1">
        <v>0.2</v>
      </c>
      <c r="J80" s="1">
        <f t="shared" si="22"/>
        <v>0.04</v>
      </c>
      <c r="K80" s="1">
        <f t="shared" si="18"/>
        <v>10.199999999999999</v>
      </c>
      <c r="L80" s="7">
        <f t="shared" si="23"/>
        <v>0.571370282741411</v>
      </c>
      <c r="M80" s="3">
        <f t="shared" si="19"/>
        <v>5.1760912590556813</v>
      </c>
      <c r="N80" s="3">
        <f t="shared" si="24"/>
        <v>8.6799999999999999E-6</v>
      </c>
      <c r="O80" s="8">
        <f t="shared" si="20"/>
        <v>1.0086001717619175</v>
      </c>
      <c r="P80" s="8">
        <f t="shared" si="25"/>
        <v>2.4311245363703174E-2</v>
      </c>
    </row>
    <row r="81" spans="4:16" x14ac:dyDescent="0.25">
      <c r="D81" s="1">
        <v>175000</v>
      </c>
      <c r="E81" s="1">
        <f t="shared" si="21"/>
        <v>3.5000000000000004</v>
      </c>
      <c r="F81" s="1">
        <f t="shared" si="26"/>
        <v>0.1</v>
      </c>
      <c r="G81" s="1">
        <v>4.0000000000000001E-3</v>
      </c>
      <c r="H81" s="1">
        <v>1</v>
      </c>
      <c r="I81" s="1">
        <v>0.2</v>
      </c>
      <c r="J81" s="1">
        <f t="shared" si="22"/>
        <v>0.04</v>
      </c>
      <c r="K81" s="1">
        <f t="shared" si="18"/>
        <v>10</v>
      </c>
      <c r="L81" s="7">
        <f t="shared" si="23"/>
        <v>0.56568542494923801</v>
      </c>
      <c r="M81" s="3">
        <f t="shared" si="19"/>
        <v>5.2430380486862944</v>
      </c>
      <c r="N81" s="3">
        <f t="shared" si="24"/>
        <v>8.6799999999999999E-6</v>
      </c>
      <c r="O81" s="8">
        <f t="shared" si="20"/>
        <v>1</v>
      </c>
      <c r="P81" s="8">
        <f t="shared" si="25"/>
        <v>2.4550747442796929E-2</v>
      </c>
    </row>
    <row r="82" spans="4:16" x14ac:dyDescent="0.25">
      <c r="D82" s="1">
        <v>200000</v>
      </c>
      <c r="E82" s="1">
        <f t="shared" si="21"/>
        <v>4</v>
      </c>
      <c r="F82" s="1">
        <f t="shared" si="26"/>
        <v>0.1</v>
      </c>
      <c r="G82" s="1">
        <v>4.0000000000000001E-3</v>
      </c>
      <c r="H82" s="1">
        <v>1</v>
      </c>
      <c r="I82" s="1">
        <v>0.2</v>
      </c>
      <c r="J82" s="1">
        <f t="shared" si="22"/>
        <v>0.04</v>
      </c>
      <c r="K82" s="1">
        <f t="shared" si="18"/>
        <v>10</v>
      </c>
      <c r="L82" s="7">
        <f t="shared" si="23"/>
        <v>0.56568542494923801</v>
      </c>
      <c r="M82" s="3">
        <f t="shared" si="19"/>
        <v>5.3010299956639813</v>
      </c>
      <c r="N82" s="3">
        <f t="shared" si="24"/>
        <v>8.6799999999999999E-6</v>
      </c>
      <c r="O82" s="8">
        <f t="shared" si="20"/>
        <v>1</v>
      </c>
      <c r="P82" s="8">
        <f t="shared" si="25"/>
        <v>2.4550747442796929E-2</v>
      </c>
    </row>
    <row r="83" spans="4:16" x14ac:dyDescent="0.25">
      <c r="D83" s="1">
        <v>250000</v>
      </c>
      <c r="E83" s="1">
        <f t="shared" si="21"/>
        <v>5</v>
      </c>
      <c r="F83" s="1">
        <f t="shared" si="26"/>
        <v>0.1</v>
      </c>
      <c r="G83" s="1">
        <v>4.0000000000000001E-3</v>
      </c>
      <c r="H83" s="1">
        <v>0.96</v>
      </c>
      <c r="I83" s="1">
        <v>0.2</v>
      </c>
      <c r="J83" s="1">
        <f t="shared" si="22"/>
        <v>0.04</v>
      </c>
      <c r="K83" s="1">
        <f t="shared" si="18"/>
        <v>9.6</v>
      </c>
      <c r="L83" s="7">
        <f t="shared" si="23"/>
        <v>0.55448715043723062</v>
      </c>
      <c r="M83" s="3">
        <f t="shared" si="19"/>
        <v>5.3979400086720375</v>
      </c>
      <c r="N83" s="3">
        <f t="shared" si="24"/>
        <v>8.6799999999999999E-6</v>
      </c>
      <c r="O83" s="8">
        <f t="shared" si="20"/>
        <v>0.98227123303956843</v>
      </c>
      <c r="P83" s="8">
        <f t="shared" si="25"/>
        <v>2.5067439926016469E-2</v>
      </c>
    </row>
    <row r="84" spans="4:16" x14ac:dyDescent="0.25">
      <c r="D84" s="1">
        <v>300000</v>
      </c>
      <c r="E84" s="1">
        <f t="shared" si="21"/>
        <v>6.0000000000000009</v>
      </c>
      <c r="F84" s="1">
        <f t="shared" si="26"/>
        <v>0.1</v>
      </c>
      <c r="G84" s="1">
        <v>4.0000000000000001E-3</v>
      </c>
      <c r="H84" s="1">
        <v>0.92</v>
      </c>
      <c r="I84" s="1">
        <v>0.2</v>
      </c>
      <c r="J84" s="1">
        <f t="shared" si="22"/>
        <v>0.04</v>
      </c>
      <c r="K84" s="1">
        <f t="shared" si="18"/>
        <v>9.1999999999999993</v>
      </c>
      <c r="L84" s="7">
        <f t="shared" si="23"/>
        <v>0.54352920804681681</v>
      </c>
      <c r="M84" s="3">
        <f t="shared" si="19"/>
        <v>5.4771212547196626</v>
      </c>
      <c r="N84" s="3">
        <f t="shared" si="24"/>
        <v>8.6799999999999999E-6</v>
      </c>
      <c r="O84" s="8">
        <f t="shared" si="20"/>
        <v>0.96378782734555524</v>
      </c>
      <c r="P84" s="8">
        <f t="shared" si="25"/>
        <v>2.5640399596991142E-2</v>
      </c>
    </row>
    <row r="85" spans="4:16" x14ac:dyDescent="0.25">
      <c r="D85" s="1">
        <v>350000</v>
      </c>
      <c r="E85" s="1">
        <f t="shared" si="21"/>
        <v>7.0000000000000009</v>
      </c>
      <c r="F85" s="1">
        <f t="shared" si="26"/>
        <v>0.1</v>
      </c>
      <c r="G85" s="1">
        <v>4.0000000000000001E-3</v>
      </c>
      <c r="H85" s="1">
        <v>0.86</v>
      </c>
      <c r="I85" s="1">
        <v>0.2</v>
      </c>
      <c r="J85" s="1">
        <f t="shared" si="22"/>
        <v>0.04</v>
      </c>
      <c r="K85" s="1">
        <f t="shared" si="18"/>
        <v>8.6</v>
      </c>
      <c r="L85" s="7">
        <f t="shared" si="23"/>
        <v>0.52757558700152152</v>
      </c>
      <c r="M85" s="3">
        <f t="shared" si="19"/>
        <v>5.5440680443502757</v>
      </c>
      <c r="N85" s="3">
        <f t="shared" si="24"/>
        <v>8.6799999999999999E-6</v>
      </c>
      <c r="O85" s="8">
        <f t="shared" si="20"/>
        <v>0.93449845124356767</v>
      </c>
      <c r="P85" s="8">
        <f t="shared" si="25"/>
        <v>2.6624163344030276E-2</v>
      </c>
    </row>
    <row r="86" spans="4:16" x14ac:dyDescent="0.25">
      <c r="D86" s="1">
        <v>400000</v>
      </c>
      <c r="E86" s="1">
        <f t="shared" si="21"/>
        <v>8</v>
      </c>
      <c r="F86" s="1">
        <f t="shared" si="26"/>
        <v>0.1</v>
      </c>
      <c r="G86" s="1">
        <v>4.0000000000000001E-3</v>
      </c>
      <c r="H86" s="1">
        <v>0.8</v>
      </c>
      <c r="I86" s="1">
        <v>0.2</v>
      </c>
      <c r="J86" s="1">
        <f t="shared" si="22"/>
        <v>0.04</v>
      </c>
      <c r="K86" s="1">
        <f t="shared" si="18"/>
        <v>8</v>
      </c>
      <c r="L86" s="7">
        <f t="shared" si="23"/>
        <v>0.5122499389946279</v>
      </c>
      <c r="M86" s="3">
        <f t="shared" si="19"/>
        <v>5.6020599913279625</v>
      </c>
      <c r="N86" s="3">
        <f t="shared" si="24"/>
        <v>8.6799999999999999E-6</v>
      </c>
      <c r="O86" s="8">
        <f t="shared" si="20"/>
        <v>0.90308998699194354</v>
      </c>
      <c r="P86" s="8">
        <f t="shared" si="25"/>
        <v>2.7789559190458564E-2</v>
      </c>
    </row>
    <row r="87" spans="4:16" x14ac:dyDescent="0.25">
      <c r="D87" s="1">
        <v>450000</v>
      </c>
      <c r="E87" s="1">
        <f t="shared" si="21"/>
        <v>9</v>
      </c>
      <c r="F87" s="1">
        <f t="shared" si="26"/>
        <v>0.1</v>
      </c>
      <c r="G87" s="1">
        <v>4.0000000000000001E-3</v>
      </c>
      <c r="H87" s="1">
        <v>0.74</v>
      </c>
      <c r="I87" s="1">
        <v>0.2</v>
      </c>
      <c r="J87" s="1">
        <f t="shared" si="22"/>
        <v>0.04</v>
      </c>
      <c r="K87" s="1">
        <f t="shared" si="18"/>
        <v>7.3999999999999995</v>
      </c>
      <c r="L87" s="7">
        <f>K87*SQRT((G87/F87)^2+(J87/H87)^2)</f>
        <v>0.49761028928268752</v>
      </c>
      <c r="M87" s="3">
        <f t="shared" si="19"/>
        <v>5.653212513775344</v>
      </c>
      <c r="N87" s="3">
        <f t="shared" si="24"/>
        <v>8.6799999999999999E-6</v>
      </c>
      <c r="O87" s="8">
        <f t="shared" si="20"/>
        <v>0.86923171973097613</v>
      </c>
      <c r="P87" s="8">
        <f>0.434*(L87/K87)</f>
        <v>2.9184171020092759E-2</v>
      </c>
    </row>
    <row r="88" spans="4:16" x14ac:dyDescent="0.25">
      <c r="D88" s="1">
        <v>475000</v>
      </c>
      <c r="E88" s="1">
        <f t="shared" si="21"/>
        <v>9.5</v>
      </c>
      <c r="F88" s="1">
        <f t="shared" si="26"/>
        <v>0.1</v>
      </c>
      <c r="G88" s="1">
        <v>4.0000000000000001E-3</v>
      </c>
      <c r="H88" s="1">
        <v>0.7</v>
      </c>
      <c r="I88" s="1">
        <v>0.2</v>
      </c>
      <c r="J88" s="1">
        <f t="shared" si="22"/>
        <v>0.04</v>
      </c>
      <c r="K88" s="1">
        <f t="shared" si="18"/>
        <v>6.9999999999999991</v>
      </c>
      <c r="L88" s="7">
        <f t="shared" si="23"/>
        <v>0.4882622246293481</v>
      </c>
      <c r="M88" s="3">
        <f t="shared" si="19"/>
        <v>5.6766936096248664</v>
      </c>
      <c r="N88" s="3">
        <f t="shared" si="24"/>
        <v>8.6799999999999999E-6</v>
      </c>
      <c r="O88" s="8">
        <f t="shared" si="20"/>
        <v>0.84509804001425681</v>
      </c>
      <c r="P88" s="8">
        <f t="shared" si="25"/>
        <v>3.0272257927019583E-2</v>
      </c>
    </row>
    <row r="89" spans="4:16" x14ac:dyDescent="0.25">
      <c r="D89" s="1">
        <v>500000</v>
      </c>
      <c r="E89" s="1">
        <f t="shared" si="21"/>
        <v>10</v>
      </c>
      <c r="F89" s="1">
        <f t="shared" si="26"/>
        <v>0.1</v>
      </c>
      <c r="G89" s="1">
        <v>4.0000000000000001E-3</v>
      </c>
      <c r="H89" s="1">
        <v>0.68</v>
      </c>
      <c r="I89" s="1">
        <v>0.1</v>
      </c>
      <c r="J89" s="1">
        <f>I89/5</f>
        <v>0.02</v>
      </c>
      <c r="K89" s="1">
        <f t="shared" si="18"/>
        <v>6.8</v>
      </c>
      <c r="L89" s="7">
        <f t="shared" si="23"/>
        <v>0.33761516553614707</v>
      </c>
      <c r="M89" s="3">
        <f t="shared" si="19"/>
        <v>5.6989700043360187</v>
      </c>
      <c r="N89" s="3">
        <f t="shared" si="24"/>
        <v>8.6799999999999999E-6</v>
      </c>
      <c r="O89" s="8">
        <f t="shared" si="20"/>
        <v>0.83250891270623628</v>
      </c>
      <c r="P89" s="8">
        <f t="shared" si="25"/>
        <v>2.1547791447454091E-2</v>
      </c>
    </row>
    <row r="90" spans="4:16" x14ac:dyDescent="0.25">
      <c r="D90" s="1">
        <v>700000</v>
      </c>
      <c r="E90" s="1">
        <f t="shared" si="21"/>
        <v>14.000000000000002</v>
      </c>
      <c r="F90" s="1">
        <f t="shared" si="26"/>
        <v>0.1</v>
      </c>
      <c r="G90" s="1">
        <v>4.0000000000000001E-3</v>
      </c>
      <c r="H90" s="1">
        <v>0.44</v>
      </c>
      <c r="I90" s="1">
        <v>0.1</v>
      </c>
      <c r="J90" s="1">
        <f>I90/5</f>
        <v>0.02</v>
      </c>
      <c r="K90" s="1">
        <f t="shared" si="18"/>
        <v>4.3999999999999995</v>
      </c>
      <c r="L90" s="7">
        <f t="shared" si="23"/>
        <v>0.26641321288554737</v>
      </c>
      <c r="M90" s="3">
        <f t="shared" si="19"/>
        <v>5.8450980400142569</v>
      </c>
      <c r="N90" s="3">
        <f t="shared" si="24"/>
        <v>8.6799999999999999E-6</v>
      </c>
      <c r="O90" s="8">
        <f t="shared" si="20"/>
        <v>0.64345267648618742</v>
      </c>
      <c r="P90" s="8">
        <f t="shared" si="25"/>
        <v>2.627803054371081E-2</v>
      </c>
    </row>
    <row r="91" spans="4:16" x14ac:dyDescent="0.25">
      <c r="D91" s="1">
        <v>800000</v>
      </c>
      <c r="E91" s="1">
        <f t="shared" si="21"/>
        <v>16</v>
      </c>
      <c r="F91" s="1">
        <v>0.1</v>
      </c>
      <c r="G91" s="1">
        <v>4.0000000000000001E-3</v>
      </c>
      <c r="H91" s="1">
        <v>0.36</v>
      </c>
      <c r="I91" s="1">
        <v>0.1</v>
      </c>
      <c r="J91" s="1">
        <f>I91/5</f>
        <v>0.02</v>
      </c>
      <c r="K91" s="1">
        <f t="shared" si="18"/>
        <v>3.5999999999999996</v>
      </c>
      <c r="L91" s="7">
        <f t="shared" si="23"/>
        <v>0.2464467488119898</v>
      </c>
      <c r="M91" s="3">
        <f t="shared" si="19"/>
        <v>5.9030899869919438</v>
      </c>
      <c r="N91" s="3">
        <f t="shared" si="24"/>
        <v>8.6799999999999999E-6</v>
      </c>
      <c r="O91" s="8">
        <f t="shared" si="20"/>
        <v>0.55630250076728727</v>
      </c>
      <c r="P91" s="8">
        <f t="shared" si="25"/>
        <v>2.9710524717889885E-2</v>
      </c>
    </row>
    <row r="92" spans="4:16" x14ac:dyDescent="0.25">
      <c r="D92" s="1">
        <v>900000</v>
      </c>
      <c r="E92" s="1">
        <f t="shared" si="21"/>
        <v>18</v>
      </c>
      <c r="F92" s="1">
        <f t="shared" si="26"/>
        <v>0.1</v>
      </c>
      <c r="G92" s="1">
        <v>4.0000000000000001E-3</v>
      </c>
      <c r="H92" s="1">
        <v>0.28000000000000003</v>
      </c>
      <c r="I92" s="1">
        <v>0.1</v>
      </c>
      <c r="J92" s="1">
        <f>I92/5</f>
        <v>0.02</v>
      </c>
      <c r="K92" s="1">
        <f t="shared" si="18"/>
        <v>2.8000000000000003</v>
      </c>
      <c r="L92" s="7">
        <f t="shared" si="23"/>
        <v>0.22922478051031045</v>
      </c>
      <c r="M92" s="3">
        <f t="shared" si="19"/>
        <v>5.9542425094393252</v>
      </c>
      <c r="N92" s="3">
        <f t="shared" si="24"/>
        <v>8.6799999999999999E-6</v>
      </c>
      <c r="O92" s="8">
        <f t="shared" si="20"/>
        <v>0.44715803134221926</v>
      </c>
      <c r="P92" s="8">
        <f t="shared" si="25"/>
        <v>3.5529840979098115E-2</v>
      </c>
    </row>
    <row r="93" spans="4:16" x14ac:dyDescent="0.25">
      <c r="D93" s="1">
        <v>1000000</v>
      </c>
      <c r="E93" s="1">
        <f t="shared" si="21"/>
        <v>20</v>
      </c>
      <c r="F93" s="1">
        <f t="shared" si="26"/>
        <v>0.1</v>
      </c>
      <c r="G93" s="1">
        <v>4.0000000000000001E-3</v>
      </c>
      <c r="H93" s="1">
        <v>0.24</v>
      </c>
      <c r="I93" s="1">
        <v>0.1</v>
      </c>
      <c r="J93" s="1">
        <f>I93/5</f>
        <v>0.02</v>
      </c>
      <c r="K93" s="1">
        <f t="shared" si="18"/>
        <v>2.4</v>
      </c>
      <c r="L93" s="7">
        <f t="shared" si="23"/>
        <v>0.2218467939817928</v>
      </c>
      <c r="M93" s="3">
        <f t="shared" si="19"/>
        <v>6</v>
      </c>
      <c r="N93" s="3">
        <f t="shared" si="24"/>
        <v>8.6799999999999999E-6</v>
      </c>
      <c r="O93" s="8">
        <f t="shared" si="20"/>
        <v>0.38021124171160603</v>
      </c>
      <c r="P93" s="8">
        <f t="shared" si="25"/>
        <v>4.0117295245040867E-2</v>
      </c>
    </row>
    <row r="94" spans="4:16" x14ac:dyDescent="0.25">
      <c r="N94" s="3"/>
    </row>
    <row r="95" spans="4:16" x14ac:dyDescent="0.25">
      <c r="N95" s="3"/>
    </row>
  </sheetData>
  <pageMargins left="0.7" right="0.7" top="0.75" bottom="0.75" header="0.3" footer="0.3"/>
  <pageSetup paperSize="9" scale="59" fitToWidth="0" orientation="landscape" r:id="rId1"/>
  <rowBreaks count="1" manualBreakCount="1">
    <brk id="30" max="16383" man="1"/>
  </rowBreaks>
  <colBreaks count="2" manualBreakCount="2">
    <brk id="17" max="58" man="1"/>
    <brk id="17" min="59" max="1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Umais Zahid</dc:creator>
  <cp:lastModifiedBy>Umais Zahid</cp:lastModifiedBy>
  <cp:lastPrinted>2017-01-20T11:26:50Z</cp:lastPrinted>
  <dcterms:created xsi:type="dcterms:W3CDTF">2017-01-13T09:36:50Z</dcterms:created>
  <dcterms:modified xsi:type="dcterms:W3CDTF">2017-01-20T12:04:24Z</dcterms:modified>
</cp:coreProperties>
</file>