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sadam\Documents\貞美\貞美の部屋\0 企画inPC\0 現在進行\0 Excelでわかる機械学習超入門\2 再校\再校Excel\"/>
    </mc:Choice>
  </mc:AlternateContent>
  <xr:revisionPtr revIDLastSave="0" documentId="8_{4E913C1E-B346-4EBA-9EFF-B109C76CFAB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双対問題_最適化前" sheetId="12" r:id="rId1"/>
    <sheet name="双対問題_最適化済" sheetId="9" r:id="rId2"/>
  </sheets>
  <definedNames>
    <definedName name="solver_adj" localSheetId="1" hidden="1">双対問題_最適化済!$J$4:$J$9</definedName>
    <definedName name="solver_adj" localSheetId="0" hidden="1">双対問題_最適化前!$J$4:$J$9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双対問題_最適化済!$M$4</definedName>
    <definedName name="solver_lhs1" localSheetId="0" hidden="1">双対問題_最適化前!$M$4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1</definedName>
    <definedName name="solver_num" localSheetId="0" hidden="1">1</definedName>
    <definedName name="solver_nwt" localSheetId="1" hidden="1">1</definedName>
    <definedName name="solver_nwt" localSheetId="0" hidden="1">1</definedName>
    <definedName name="solver_opt" localSheetId="1" hidden="1">双対問題_最適化済!$M$6</definedName>
    <definedName name="solver_opt" localSheetId="0" hidden="1">双対問題_最適化前!$M$6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1" hidden="1">2</definedName>
    <definedName name="solver_rel1" localSheetId="0" hidden="1">2</definedName>
    <definedName name="solver_rhs1" localSheetId="1" hidden="1">0</definedName>
    <definedName name="solver_rhs1" localSheetId="0" hidden="1">0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4" i="9" l="1" a="1"/>
  <c r="R4" i="9" s="1"/>
  <c r="E40" i="12" a="1"/>
  <c r="E45" i="12" s="1"/>
  <c r="F39" i="12" a="1"/>
  <c r="J39" i="12" s="1"/>
  <c r="E36" i="12"/>
  <c r="E35" i="12"/>
  <c r="E34" i="12"/>
  <c r="E33" i="12"/>
  <c r="E32" i="12"/>
  <c r="E31" i="12"/>
  <c r="F30" i="12" a="1"/>
  <c r="K30" i="12" s="1"/>
  <c r="E27" i="12"/>
  <c r="E26" i="12"/>
  <c r="E25" i="12"/>
  <c r="E24" i="12"/>
  <c r="E23" i="12"/>
  <c r="E22" i="12"/>
  <c r="F21" i="12" a="1"/>
  <c r="I21" i="12" s="1"/>
  <c r="E18" i="12"/>
  <c r="E17" i="12"/>
  <c r="E16" i="12"/>
  <c r="E15" i="12"/>
  <c r="E14" i="12"/>
  <c r="E13" i="12"/>
  <c r="F12" i="12" a="1"/>
  <c r="I12" i="12" s="1"/>
  <c r="M9" i="12"/>
  <c r="L9" i="12"/>
  <c r="M4" i="12"/>
  <c r="E40" i="9" a="1"/>
  <c r="E40" i="9" s="1"/>
  <c r="S9" i="9" l="1"/>
  <c r="S7" i="9"/>
  <c r="S5" i="9"/>
  <c r="R9" i="9"/>
  <c r="R7" i="9"/>
  <c r="R5" i="9"/>
  <c r="S8" i="9"/>
  <c r="S6" i="9"/>
  <c r="S4" i="9"/>
  <c r="R8" i="9"/>
  <c r="R6" i="9"/>
  <c r="J12" i="12"/>
  <c r="J16" i="12" s="1"/>
  <c r="G12" i="12"/>
  <c r="G14" i="12" s="1"/>
  <c r="H30" i="12"/>
  <c r="H34" i="12" s="1"/>
  <c r="I15" i="12"/>
  <c r="F12" i="12"/>
  <c r="F16" i="12" s="1"/>
  <c r="K12" i="12"/>
  <c r="K14" i="12" s="1"/>
  <c r="H12" i="12"/>
  <c r="H14" i="12" s="1"/>
  <c r="E42" i="12"/>
  <c r="J42" i="12" s="1"/>
  <c r="H39" i="12"/>
  <c r="H45" i="12" s="1"/>
  <c r="K39" i="12"/>
  <c r="G39" i="12"/>
  <c r="G45" i="12" s="1"/>
  <c r="I22" i="12"/>
  <c r="K36" i="12"/>
  <c r="K32" i="12"/>
  <c r="G15" i="12"/>
  <c r="I16" i="12"/>
  <c r="I25" i="12"/>
  <c r="K33" i="12"/>
  <c r="J45" i="12"/>
  <c r="H21" i="12"/>
  <c r="K21" i="12"/>
  <c r="K25" i="12" s="1"/>
  <c r="G21" i="12"/>
  <c r="G24" i="12" s="1"/>
  <c r="J21" i="12"/>
  <c r="J25" i="12" s="1"/>
  <c r="F21" i="12"/>
  <c r="F27" i="12" s="1"/>
  <c r="K24" i="12"/>
  <c r="I26" i="12"/>
  <c r="H31" i="12"/>
  <c r="K31" i="12"/>
  <c r="K34" i="12"/>
  <c r="I14" i="12"/>
  <c r="I18" i="12"/>
  <c r="I24" i="12"/>
  <c r="I30" i="12"/>
  <c r="I31" i="12" s="1"/>
  <c r="E43" i="12"/>
  <c r="I13" i="12"/>
  <c r="F14" i="12"/>
  <c r="I17" i="12"/>
  <c r="I23" i="12"/>
  <c r="F24" i="12"/>
  <c r="I27" i="12"/>
  <c r="F30" i="12"/>
  <c r="F31" i="12" s="1"/>
  <c r="J30" i="12"/>
  <c r="J35" i="12" s="1"/>
  <c r="K35" i="12"/>
  <c r="I39" i="12"/>
  <c r="I45" i="12" s="1"/>
  <c r="E40" i="12"/>
  <c r="E44" i="12"/>
  <c r="F13" i="12"/>
  <c r="G18" i="12"/>
  <c r="G30" i="12"/>
  <c r="F39" i="12"/>
  <c r="F45" i="12" s="1"/>
  <c r="E41" i="12"/>
  <c r="E43" i="9"/>
  <c r="E41" i="9"/>
  <c r="E42" i="9"/>
  <c r="E45" i="9"/>
  <c r="E44" i="9"/>
  <c r="F15" i="12" l="1"/>
  <c r="F23" i="12"/>
  <c r="J14" i="12"/>
  <c r="F17" i="12"/>
  <c r="F18" i="12"/>
  <c r="K15" i="12"/>
  <c r="J17" i="12"/>
  <c r="I35" i="12"/>
  <c r="J13" i="12"/>
  <c r="J15" i="12"/>
  <c r="K42" i="12"/>
  <c r="K51" i="12" s="1"/>
  <c r="J18" i="12"/>
  <c r="H32" i="12"/>
  <c r="H15" i="12"/>
  <c r="J34" i="12"/>
  <c r="H36" i="12"/>
  <c r="H16" i="12"/>
  <c r="H17" i="12"/>
  <c r="H18" i="12"/>
  <c r="H13" i="12"/>
  <c r="I33" i="12"/>
  <c r="J24" i="12"/>
  <c r="I34" i="12"/>
  <c r="H33" i="12"/>
  <c r="H35" i="12"/>
  <c r="K16" i="12"/>
  <c r="K13" i="12"/>
  <c r="K17" i="12"/>
  <c r="G16" i="12"/>
  <c r="G17" i="12"/>
  <c r="G13" i="12"/>
  <c r="I32" i="12"/>
  <c r="K18" i="12"/>
  <c r="H42" i="12"/>
  <c r="K45" i="12"/>
  <c r="I42" i="12"/>
  <c r="I51" i="12" s="1"/>
  <c r="G42" i="12"/>
  <c r="G36" i="12"/>
  <c r="G32" i="12"/>
  <c r="G33" i="12"/>
  <c r="I44" i="12"/>
  <c r="H44" i="12"/>
  <c r="J44" i="12"/>
  <c r="F44" i="12"/>
  <c r="K44" i="12"/>
  <c r="G44" i="12"/>
  <c r="G35" i="12"/>
  <c r="J36" i="12"/>
  <c r="J32" i="12"/>
  <c r="F42" i="12"/>
  <c r="K43" i="12"/>
  <c r="K52" i="12" s="1"/>
  <c r="G43" i="12"/>
  <c r="J43" i="12"/>
  <c r="F43" i="12"/>
  <c r="H43" i="12"/>
  <c r="I43" i="12"/>
  <c r="J31" i="12"/>
  <c r="G26" i="12"/>
  <c r="G22" i="12"/>
  <c r="G27" i="12"/>
  <c r="G23" i="12"/>
  <c r="J33" i="12"/>
  <c r="J51" i="12" s="1"/>
  <c r="G25" i="12"/>
  <c r="J22" i="12"/>
  <c r="J26" i="12"/>
  <c r="G31" i="12"/>
  <c r="K41" i="12"/>
  <c r="G41" i="12"/>
  <c r="J41" i="12"/>
  <c r="F41" i="12"/>
  <c r="I41" i="12"/>
  <c r="H41" i="12"/>
  <c r="J27" i="12"/>
  <c r="G34" i="12"/>
  <c r="I40" i="12"/>
  <c r="I49" i="12" s="1"/>
  <c r="H40" i="12"/>
  <c r="J40" i="12"/>
  <c r="F40" i="12"/>
  <c r="K40" i="12"/>
  <c r="G40" i="12"/>
  <c r="F36" i="12"/>
  <c r="F54" i="12" s="1"/>
  <c r="F32" i="12"/>
  <c r="K26" i="12"/>
  <c r="K22" i="12"/>
  <c r="K23" i="12"/>
  <c r="K27" i="12"/>
  <c r="F33" i="12"/>
  <c r="F34" i="12"/>
  <c r="F35" i="12"/>
  <c r="F22" i="12"/>
  <c r="F26" i="12"/>
  <c r="H26" i="12"/>
  <c r="H22" i="12"/>
  <c r="H27" i="12"/>
  <c r="H23" i="12"/>
  <c r="H24" i="12"/>
  <c r="I36" i="12"/>
  <c r="I54" i="12" s="1"/>
  <c r="F25" i="12"/>
  <c r="H25" i="12"/>
  <c r="J23" i="12"/>
  <c r="I53" i="12" l="1"/>
  <c r="H54" i="12"/>
  <c r="G49" i="12"/>
  <c r="I52" i="12"/>
  <c r="H51" i="12"/>
  <c r="J54" i="12"/>
  <c r="J52" i="12"/>
  <c r="I50" i="12"/>
  <c r="H50" i="12"/>
  <c r="G51" i="12"/>
  <c r="K53" i="12"/>
  <c r="F50" i="12"/>
  <c r="H52" i="12"/>
  <c r="K54" i="12"/>
  <c r="J49" i="12"/>
  <c r="G54" i="12"/>
  <c r="K49" i="12"/>
  <c r="J53" i="12"/>
  <c r="H49" i="12"/>
  <c r="J50" i="12"/>
  <c r="G52" i="12"/>
  <c r="F53" i="12"/>
  <c r="G50" i="12"/>
  <c r="F49" i="12"/>
  <c r="K50" i="12"/>
  <c r="F52" i="12"/>
  <c r="F51" i="12"/>
  <c r="G53" i="12"/>
  <c r="H53" i="12"/>
  <c r="V4" i="9" a="1"/>
  <c r="V4" i="9" s="1"/>
  <c r="M6" i="12" l="1"/>
  <c r="V7" i="9"/>
  <c r="V6" i="9"/>
  <c r="V9" i="9"/>
  <c r="V5" i="9"/>
  <c r="V8" i="9"/>
  <c r="W9" i="9"/>
  <c r="W8" i="9"/>
  <c r="X8" i="9" s="1"/>
  <c r="W7" i="9"/>
  <c r="W6" i="9"/>
  <c r="W5" i="9"/>
  <c r="X5" i="9" s="1"/>
  <c r="W4" i="9"/>
  <c r="U4" i="9" a="1"/>
  <c r="U4" i="9" s="1"/>
  <c r="U7" i="9" l="1"/>
  <c r="U5" i="9"/>
  <c r="U6" i="9"/>
  <c r="U9" i="9"/>
  <c r="U8" i="9"/>
  <c r="F30" i="9" l="1" a="1"/>
  <c r="F30" i="9" s="1"/>
  <c r="E31" i="9"/>
  <c r="E32" i="9"/>
  <c r="E33" i="9"/>
  <c r="E34" i="9"/>
  <c r="E35" i="9"/>
  <c r="E36" i="9"/>
  <c r="M9" i="9"/>
  <c r="L9" i="9"/>
  <c r="F39" i="9" a="1"/>
  <c r="I39" i="9" s="1"/>
  <c r="E27" i="9"/>
  <c r="E26" i="9"/>
  <c r="E25" i="9"/>
  <c r="E24" i="9"/>
  <c r="E23" i="9"/>
  <c r="E22" i="9"/>
  <c r="F21" i="9" a="1"/>
  <c r="K21" i="9" s="1"/>
  <c r="E18" i="9"/>
  <c r="E17" i="9"/>
  <c r="E16" i="9"/>
  <c r="E15" i="9"/>
  <c r="E14" i="9"/>
  <c r="E13" i="9"/>
  <c r="F12" i="9" a="1"/>
  <c r="I12" i="9" s="1"/>
  <c r="M4" i="9"/>
  <c r="X4" i="9" l="1"/>
  <c r="X7" i="9"/>
  <c r="X9" i="9"/>
  <c r="X6" i="9"/>
  <c r="J12" i="9"/>
  <c r="J18" i="9" s="1"/>
  <c r="G12" i="9"/>
  <c r="G16" i="9" s="1"/>
  <c r="F12" i="9"/>
  <c r="F18" i="9" s="1"/>
  <c r="K12" i="9"/>
  <c r="K15" i="9" s="1"/>
  <c r="H12" i="9"/>
  <c r="H16" i="9" s="1"/>
  <c r="I45" i="9"/>
  <c r="F32" i="9"/>
  <c r="F36" i="9"/>
  <c r="I30" i="9"/>
  <c r="I32" i="9" s="1"/>
  <c r="H30" i="9"/>
  <c r="H36" i="9" s="1"/>
  <c r="K30" i="9"/>
  <c r="K32" i="9" s="1"/>
  <c r="G30" i="9"/>
  <c r="G31" i="9" s="1"/>
  <c r="J30" i="9"/>
  <c r="J33" i="9" s="1"/>
  <c r="F34" i="9"/>
  <c r="G39" i="9"/>
  <c r="G43" i="9" s="1"/>
  <c r="K39" i="9"/>
  <c r="K44" i="9" s="1"/>
  <c r="I43" i="9"/>
  <c r="I18" i="9"/>
  <c r="I14" i="9"/>
  <c r="I17" i="9"/>
  <c r="I33" i="9"/>
  <c r="I13" i="9"/>
  <c r="K26" i="9"/>
  <c r="K22" i="9"/>
  <c r="K27" i="9"/>
  <c r="K23" i="9"/>
  <c r="K25" i="9"/>
  <c r="I40" i="9"/>
  <c r="I44" i="9"/>
  <c r="I16" i="9"/>
  <c r="J16" i="9"/>
  <c r="I21" i="9"/>
  <c r="I27" i="9" s="1"/>
  <c r="I41" i="9"/>
  <c r="J13" i="9"/>
  <c r="H15" i="9"/>
  <c r="J17" i="9"/>
  <c r="H21" i="9"/>
  <c r="H27" i="9" s="1"/>
  <c r="K24" i="9"/>
  <c r="F33" i="9"/>
  <c r="F39" i="9"/>
  <c r="F41" i="9" s="1"/>
  <c r="J39" i="9"/>
  <c r="J41" i="9" s="1"/>
  <c r="I42" i="9"/>
  <c r="I15" i="9"/>
  <c r="J15" i="9"/>
  <c r="F21" i="9"/>
  <c r="J21" i="9"/>
  <c r="F31" i="9"/>
  <c r="F35" i="9"/>
  <c r="H39" i="9"/>
  <c r="H42" i="9" s="1"/>
  <c r="J14" i="9"/>
  <c r="G21" i="9"/>
  <c r="G24" i="9" s="1"/>
  <c r="G25" i="9" l="1"/>
  <c r="F15" i="9"/>
  <c r="I31" i="9"/>
  <c r="J35" i="9"/>
  <c r="F17" i="9"/>
  <c r="H23" i="9"/>
  <c r="K18" i="9"/>
  <c r="K14" i="9"/>
  <c r="I34" i="9"/>
  <c r="I35" i="9"/>
  <c r="I26" i="9"/>
  <c r="G35" i="9"/>
  <c r="G15" i="9"/>
  <c r="F13" i="9"/>
  <c r="G18" i="9"/>
  <c r="G14" i="9"/>
  <c r="F14" i="9"/>
  <c r="F16" i="9"/>
  <c r="G17" i="9"/>
  <c r="F40" i="9"/>
  <c r="K35" i="9"/>
  <c r="K36" i="9"/>
  <c r="I24" i="9"/>
  <c r="I51" i="9" s="1"/>
  <c r="K16" i="9"/>
  <c r="K13" i="9"/>
  <c r="H18" i="9"/>
  <c r="H13" i="9"/>
  <c r="H17" i="9"/>
  <c r="I25" i="9"/>
  <c r="I52" i="9" s="1"/>
  <c r="K17" i="9"/>
  <c r="H14" i="9"/>
  <c r="G13" i="9"/>
  <c r="G45" i="9"/>
  <c r="G41" i="9"/>
  <c r="G42" i="9"/>
  <c r="J36" i="9"/>
  <c r="J34" i="9"/>
  <c r="J32" i="9"/>
  <c r="H33" i="9"/>
  <c r="I36" i="9"/>
  <c r="I54" i="9" s="1"/>
  <c r="H32" i="9"/>
  <c r="J31" i="9"/>
  <c r="H35" i="9"/>
  <c r="H31" i="9"/>
  <c r="H34" i="9"/>
  <c r="G40" i="9"/>
  <c r="K40" i="9"/>
  <c r="K43" i="9"/>
  <c r="G44" i="9"/>
  <c r="H43" i="9"/>
  <c r="K42" i="9"/>
  <c r="K45" i="9"/>
  <c r="J45" i="9"/>
  <c r="K41" i="9"/>
  <c r="H41" i="9"/>
  <c r="F44" i="9"/>
  <c r="F42" i="9"/>
  <c r="F43" i="9"/>
  <c r="G33" i="9"/>
  <c r="G34" i="9"/>
  <c r="G52" i="9" s="1"/>
  <c r="H26" i="9"/>
  <c r="H22" i="9"/>
  <c r="H24" i="9"/>
  <c r="H40" i="9"/>
  <c r="H44" i="9"/>
  <c r="J24" i="9"/>
  <c r="J26" i="9"/>
  <c r="J22" i="9"/>
  <c r="H45" i="9"/>
  <c r="J27" i="9"/>
  <c r="G23" i="9"/>
  <c r="G26" i="9"/>
  <c r="G22" i="9"/>
  <c r="G27" i="9"/>
  <c r="G36" i="9"/>
  <c r="G32" i="9"/>
  <c r="J25" i="9"/>
  <c r="F24" i="9"/>
  <c r="F22" i="9"/>
  <c r="F26" i="9"/>
  <c r="F27" i="9"/>
  <c r="J23" i="9"/>
  <c r="F45" i="9"/>
  <c r="F25" i="9"/>
  <c r="J44" i="9"/>
  <c r="J40" i="9"/>
  <c r="J42" i="9"/>
  <c r="J43" i="9"/>
  <c r="K33" i="9"/>
  <c r="K34" i="9"/>
  <c r="H25" i="9"/>
  <c r="F23" i="9"/>
  <c r="I22" i="9"/>
  <c r="I49" i="9" s="1"/>
  <c r="I23" i="9"/>
  <c r="I50" i="9" s="1"/>
  <c r="K31" i="9"/>
  <c r="K50" i="9" l="1"/>
  <c r="K53" i="9"/>
  <c r="I53" i="9"/>
  <c r="K54" i="9"/>
  <c r="J53" i="9"/>
  <c r="F50" i="9"/>
  <c r="G51" i="9"/>
  <c r="J49" i="9"/>
  <c r="F49" i="9"/>
  <c r="J51" i="9"/>
  <c r="J50" i="9"/>
  <c r="H50" i="9"/>
  <c r="H54" i="9"/>
  <c r="F51" i="9"/>
  <c r="J54" i="9"/>
  <c r="H49" i="9"/>
  <c r="J52" i="9"/>
  <c r="G53" i="9"/>
  <c r="G54" i="9"/>
  <c r="K49" i="9"/>
  <c r="G50" i="9"/>
  <c r="H51" i="9"/>
  <c r="H53" i="9"/>
  <c r="G49" i="9"/>
  <c r="H52" i="9"/>
  <c r="K52" i="9"/>
  <c r="K51" i="9"/>
  <c r="F53" i="9"/>
  <c r="F54" i="9"/>
  <c r="F52" i="9"/>
  <c r="M6" i="9" l="1"/>
</calcChain>
</file>

<file path=xl/sharedStrings.xml><?xml version="1.0" encoding="utf-8"?>
<sst xmlns="http://schemas.openxmlformats.org/spreadsheetml/2006/main" count="184" uniqueCount="74">
  <si>
    <t>x</t>
    <phoneticPr fontId="1"/>
  </si>
  <si>
    <t>y</t>
    <phoneticPr fontId="1"/>
  </si>
  <si>
    <t>a</t>
    <phoneticPr fontId="1"/>
  </si>
  <si>
    <t>b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</si>
  <si>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</si>
  <si>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</si>
  <si>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</si>
  <si>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</si>
  <si>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</si>
  <si>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</si>
  <si>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t</t>
    <phoneticPr fontId="1"/>
  </si>
  <si>
    <t>x1</t>
    <phoneticPr fontId="1"/>
  </si>
  <si>
    <t>x2</t>
    <phoneticPr fontId="1"/>
  </si>
  <si>
    <t>x3</t>
  </si>
  <si>
    <t>x3</t>
    <phoneticPr fontId="1"/>
  </si>
  <si>
    <t>x4</t>
  </si>
  <si>
    <t>x4</t>
    <phoneticPr fontId="1"/>
  </si>
  <si>
    <t>x5</t>
  </si>
  <si>
    <t>x5</t>
    <phoneticPr fontId="1"/>
  </si>
  <si>
    <t>x6</t>
  </si>
  <si>
    <t>x6</t>
    <phoneticPr fontId="1"/>
  </si>
  <si>
    <t>y1</t>
    <phoneticPr fontId="1"/>
  </si>
  <si>
    <t>y2</t>
    <phoneticPr fontId="1"/>
  </si>
  <si>
    <t>y3</t>
  </si>
  <si>
    <t>y4</t>
  </si>
  <si>
    <t>y5</t>
  </si>
  <si>
    <t>y6</t>
  </si>
  <si>
    <t>μ</t>
    <phoneticPr fontId="1"/>
  </si>
  <si>
    <t>t1</t>
    <phoneticPr fontId="1"/>
  </si>
  <si>
    <t>t2</t>
    <phoneticPr fontId="1"/>
  </si>
  <si>
    <t>t3</t>
  </si>
  <si>
    <t>t4</t>
  </si>
  <si>
    <t>t5</t>
  </si>
  <si>
    <t>t6</t>
  </si>
  <si>
    <t>μ1</t>
    <phoneticPr fontId="1"/>
  </si>
  <si>
    <t>μ2</t>
    <phoneticPr fontId="1"/>
  </si>
  <si>
    <t>μ3</t>
  </si>
  <si>
    <t>μ4</t>
  </si>
  <si>
    <t>μ5</t>
  </si>
  <si>
    <t>μ6</t>
  </si>
  <si>
    <t>ΣΣμμtt(xx+yy)</t>
    <phoneticPr fontId="1"/>
  </si>
  <si>
    <t>類別</t>
    <rPh sb="0" eb="2">
      <t>ルイベツ</t>
    </rPh>
    <phoneticPr fontId="1"/>
  </si>
  <si>
    <r>
      <t>μ</t>
    </r>
    <r>
      <rPr>
        <vertAlign val="subscript"/>
        <sz val="11"/>
        <color theme="1"/>
        <rFont val="ＭＳ Ｐゴシック"/>
        <family val="3"/>
        <charset val="128"/>
        <scheme val="minor"/>
      </rPr>
      <t>1</t>
    </r>
    <phoneticPr fontId="1"/>
  </si>
  <si>
    <r>
      <t>μ</t>
    </r>
    <r>
      <rPr>
        <vertAlign val="subscript"/>
        <sz val="11"/>
        <color theme="1"/>
        <rFont val="ＭＳ Ｐゴシック"/>
        <family val="3"/>
        <charset val="128"/>
        <scheme val="minor"/>
      </rPr>
      <t>2</t>
    </r>
    <phoneticPr fontId="1"/>
  </si>
  <si>
    <r>
      <t>μ</t>
    </r>
    <r>
      <rPr>
        <vertAlign val="subscript"/>
        <sz val="11"/>
        <color theme="1"/>
        <rFont val="ＭＳ Ｐゴシック"/>
        <family val="3"/>
        <charset val="128"/>
        <scheme val="minor"/>
      </rPr>
      <t>3</t>
    </r>
    <phoneticPr fontId="1"/>
  </si>
  <si>
    <r>
      <t>μ</t>
    </r>
    <r>
      <rPr>
        <vertAlign val="subscript"/>
        <sz val="11"/>
        <color theme="1"/>
        <rFont val="ＭＳ Ｐゴシック"/>
        <family val="3"/>
        <charset val="128"/>
        <scheme val="minor"/>
      </rPr>
      <t>4</t>
    </r>
    <phoneticPr fontId="1"/>
  </si>
  <si>
    <r>
      <t>μ</t>
    </r>
    <r>
      <rPr>
        <vertAlign val="subscript"/>
        <sz val="11"/>
        <color theme="1"/>
        <rFont val="ＭＳ Ｐゴシック"/>
        <family val="3"/>
        <charset val="128"/>
        <scheme val="minor"/>
      </rPr>
      <t>5</t>
    </r>
    <phoneticPr fontId="1"/>
  </si>
  <si>
    <r>
      <t>μ</t>
    </r>
    <r>
      <rPr>
        <vertAlign val="subscript"/>
        <sz val="11"/>
        <color theme="1"/>
        <rFont val="ＭＳ Ｐゴシック"/>
        <family val="3"/>
        <charset val="128"/>
        <scheme val="minor"/>
      </rPr>
      <t>6</t>
    </r>
    <phoneticPr fontId="1"/>
  </si>
  <si>
    <t>負例</t>
    <rPh sb="0" eb="1">
      <t>フ</t>
    </rPh>
    <rPh sb="1" eb="2">
      <t>レイ</t>
    </rPh>
    <phoneticPr fontId="1"/>
  </si>
  <si>
    <t>正例</t>
    <rPh sb="0" eb="1">
      <t>セイ</t>
    </rPh>
    <rPh sb="1" eb="2">
      <t>レイ</t>
    </rPh>
    <phoneticPr fontId="1"/>
  </si>
  <si>
    <t>正負(t)</t>
    <rPh sb="0" eb="2">
      <t>セイフ</t>
    </rPh>
    <phoneticPr fontId="1"/>
  </si>
  <si>
    <r>
      <t>c</t>
    </r>
    <r>
      <rPr>
        <sz val="10.5"/>
        <color theme="1"/>
        <rFont val="ＭＳ Ｐ明朝"/>
        <family val="1"/>
        <charset val="128"/>
      </rPr>
      <t>＝</t>
    </r>
    <r>
      <rPr>
        <i/>
        <sz val="10.5"/>
        <color theme="1"/>
        <rFont val="Times New Roman"/>
        <family val="1"/>
      </rPr>
      <t>t</t>
    </r>
    <r>
      <rPr>
        <i/>
        <sz val="10.5"/>
        <color theme="1"/>
        <rFont val="ＭＳ Ｐ明朝"/>
        <family val="1"/>
        <charset val="128"/>
      </rPr>
      <t>－</t>
    </r>
    <r>
      <rPr>
        <sz val="10.5"/>
        <color theme="1"/>
        <rFont val="Times New Roman"/>
        <family val="1"/>
      </rPr>
      <t>(</t>
    </r>
    <r>
      <rPr>
        <i/>
        <sz val="10.5"/>
        <color theme="1"/>
        <rFont val="Times New Roman"/>
        <family val="1"/>
      </rPr>
      <t>ax</t>
    </r>
    <r>
      <rPr>
        <i/>
        <vertAlign val="subscript"/>
        <sz val="10.5"/>
        <color theme="1"/>
        <rFont val="Times New Roman"/>
        <family val="1"/>
      </rPr>
      <t>i</t>
    </r>
    <r>
      <rPr>
        <sz val="10.5"/>
        <color theme="1"/>
        <rFont val="ＭＳ 明朝"/>
        <family val="1"/>
        <charset val="128"/>
      </rPr>
      <t>＋</t>
    </r>
    <r>
      <rPr>
        <i/>
        <sz val="10.5"/>
        <color theme="1"/>
        <rFont val="Times New Roman"/>
        <family val="1"/>
      </rPr>
      <t>by</t>
    </r>
    <r>
      <rPr>
        <i/>
        <vertAlign val="subscript"/>
        <sz val="10.5"/>
        <color theme="1"/>
        <rFont val="Times New Roman"/>
        <family val="1"/>
      </rPr>
      <t>i</t>
    </r>
    <r>
      <rPr>
        <sz val="10.5"/>
        <color theme="1"/>
        <rFont val="Times New Roman"/>
        <family val="1"/>
      </rPr>
      <t>)</t>
    </r>
    <phoneticPr fontId="1"/>
  </si>
  <si>
    <t>SV</t>
    <phoneticPr fontId="1"/>
  </si>
  <si>
    <t>（注）</t>
    <rPh sb="0" eb="3">
      <t>チュウ</t>
    </rPh>
    <phoneticPr fontId="1"/>
  </si>
  <si>
    <t>値</t>
    <rPh sb="0" eb="1">
      <t>アタイ</t>
    </rPh>
    <phoneticPr fontId="1"/>
  </si>
  <si>
    <t>サポートベクーターマシン（SVM）</t>
    <phoneticPr fontId="1"/>
  </si>
  <si>
    <t>（μが0なのでSVでない）</t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</si>
  <si>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</si>
  <si>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</si>
  <si>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条件</t>
    <rPh sb="0" eb="2">
      <t>ジョウケン</t>
    </rPh>
    <phoneticPr fontId="1"/>
  </si>
  <si>
    <r>
      <t>Σt</t>
    </r>
    <r>
      <rPr>
        <vertAlign val="subscript"/>
        <sz val="11"/>
        <color theme="1"/>
        <rFont val="ＭＳ Ｐゴシック"/>
        <family val="3"/>
        <charset val="128"/>
        <scheme val="minor"/>
      </rPr>
      <t>i</t>
    </r>
    <r>
      <rPr>
        <sz val="11"/>
        <color theme="1"/>
        <rFont val="ＭＳ Ｐゴシック"/>
        <family val="2"/>
        <charset val="128"/>
        <scheme val="minor"/>
      </rPr>
      <t>μ</t>
    </r>
    <r>
      <rPr>
        <vertAlign val="subscript"/>
        <sz val="11"/>
        <color theme="1"/>
        <rFont val="ＭＳ Ｐゴシック"/>
        <family val="3"/>
        <charset val="128"/>
        <scheme val="minor"/>
      </rPr>
      <t>i</t>
    </r>
    <phoneticPr fontId="1"/>
  </si>
  <si>
    <t>c</t>
    <phoneticPr fontId="1"/>
  </si>
  <si>
    <t>No</t>
    <phoneticPr fontId="1"/>
  </si>
  <si>
    <t>名</t>
    <rPh sb="0" eb="1">
      <t>ナ</t>
    </rPh>
    <phoneticPr fontId="1"/>
  </si>
  <si>
    <t>No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</si>
  <si>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</si>
  <si>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</si>
  <si>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</si>
  <si>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</si>
  <si>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</si>
  <si>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</si>
  <si>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L</t>
    <phoneticPr fontId="1"/>
  </si>
  <si>
    <t>(目的関数)</t>
    <rPh sb="1" eb="3">
      <t>モクテキ</t>
    </rPh>
    <rPh sb="3" eb="5">
      <t>カンスウ</t>
    </rPh>
    <phoneticPr fontId="1"/>
  </si>
  <si>
    <r>
      <t>●まとめと</t>
    </r>
    <r>
      <rPr>
        <i/>
        <sz val="11"/>
        <color theme="1"/>
        <rFont val="Times New Roman"/>
        <family val="1"/>
      </rPr>
      <t>c</t>
    </r>
    <r>
      <rPr>
        <sz val="11"/>
        <color theme="1"/>
        <rFont val="ＭＳ Ｐゴシック"/>
        <family val="2"/>
        <charset val="128"/>
        <scheme val="minor"/>
      </rPr>
      <t>の算出</t>
    </r>
    <rPh sb="7" eb="9">
      <t>サンシュツ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</si>
</sst>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vertAlign val="subscript"/>
      <sz val="11"/>
      <color theme="1"/>
      <name val="ＭＳ Ｐゴシック"/>
      <family val="3"/>
      <charset val="128"/>
      <scheme val="minor"/>
    </font>
    <font>
      <i/>
      <sz val="10.5"/>
      <color theme="1"/>
      <name val="Times New Roman"/>
      <family val="1"/>
    </font>
    <font>
      <i/>
      <vertAlign val="subscript"/>
      <sz val="10.5"/>
      <color theme="1"/>
      <name val="Times New Roman"/>
      <family val="1"/>
    </font>
    <font>
      <sz val="10.5"/>
      <color theme="1"/>
      <name val="ＭＳ 明朝"/>
      <family val="1"/>
      <charset val="128"/>
    </font>
    <font>
      <sz val="10.5"/>
      <color theme="1"/>
      <name val="Times New Roman"/>
      <family val="1"/>
    </font>
    <font>
      <sz val="10.5"/>
      <color theme="1"/>
      <name val="ＭＳ Ｐ明朝"/>
      <family val="1"/>
      <charset val="128"/>
    </font>
    <font>
      <i/>
      <sz val="10.5"/>
      <color theme="1"/>
      <name val="ＭＳ Ｐ明朝"/>
      <family val="1"/>
      <charset val="128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0" xfId="0" applyNumberFormat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0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0" xfId="0" quotePrefix="1">
      <alignment vertical="center"/>
    </xf>
    <xf numFmtId="0" fontId="3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 shrinkToFit="1"/>
    </xf>
    <xf numFmtId="176" fontId="0" fillId="0" borderId="9" xfId="0" applyNumberFormat="1" applyBorder="1">
      <alignment vertical="center"/>
    </xf>
    <xf numFmtId="0" fontId="3" fillId="0" borderId="0" xfId="0" applyFont="1" applyBorder="1" applyAlignment="1">
      <alignment vertical="center"/>
    </xf>
    <xf numFmtId="176" fontId="0" fillId="0" borderId="9" xfId="0" applyNumberFormat="1" applyBorder="1" applyAlignment="1">
      <alignment vertical="center"/>
    </xf>
    <xf numFmtId="0" fontId="9" fillId="0" borderId="0" xfId="0" applyFo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 applyAlignment="1">
      <alignment horizontal="center" vertical="center"/>
    </xf>
    <xf numFmtId="176" fontId="0" fillId="0" borderId="10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1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9" xfId="0" applyFill="1" applyBorder="1" applyAlignment="1">
      <alignment horizontal="center" vertical="center"/>
    </xf>
    <xf numFmtId="0" fontId="10" fillId="0" borderId="0" xfId="0" applyFont="1">
      <alignment vertical="center"/>
    </xf>
    <xf numFmtId="0" fontId="0" fillId="0" borderId="9" xfId="0" applyBorder="1">
      <alignment vertical="center"/>
    </xf>
    <xf numFmtId="0" fontId="7" fillId="0" borderId="9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3" xfId="0" applyBorder="1" applyAlignment="1">
      <alignment horizontal="center" vertical="center" textRotation="255"/>
    </xf>
    <xf numFmtId="0" fontId="0" fillId="0" borderId="14" xfId="0" applyBorder="1" applyAlignment="1">
      <alignment horizontal="center" vertical="center" textRotation="255"/>
    </xf>
    <xf numFmtId="0" fontId="0" fillId="0" borderId="15" xfId="0" applyBorder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38484-BEDF-47D5-95A4-932A440C0816}">
  <dimension ref="B1:O54"/>
  <sheetViews>
    <sheetView tabSelected="1" workbookViewId="0">
      <pane ySplit="1" topLeftCell="A2" activePane="bottomLeft" state="frozen"/>
      <selection pane="bottomLeft"/>
    </sheetView>
  </sheetViews>
  <sheetFormatPr defaultRowHeight="13.5" x14ac:dyDescent="0.15"/>
  <cols>
    <col min="1" max="1" width="1.5" customWidth="1"/>
    <col min="2" max="3" width="3.125" customWidth="1"/>
    <col min="4" max="4" width="3.375" customWidth="1"/>
    <col min="5" max="5" width="6.875" customWidth="1"/>
    <col min="6" max="11" width="7.25" customWidth="1"/>
    <col min="12" max="13" width="7.125" customWidth="1"/>
    <col min="14" max="14" width="8.625" customWidth="1"/>
  </cols>
  <sheetData>
    <row r="1" spans="2:14" ht="15" customHeight="1" x14ac:dyDescent="0.15">
      <c r="B1" s="49" t="s">
        <v>55</v>
      </c>
      <c r="C1" s="49"/>
      <c r="D1" s="29"/>
      <c r="E1" s="29"/>
      <c r="F1" s="29"/>
    </row>
    <row r="3" spans="2:14" ht="14.25" customHeight="1" x14ac:dyDescent="0.15">
      <c r="C3" s="21" t="s">
        <v>63</v>
      </c>
      <c r="D3" s="21" t="s">
        <v>62</v>
      </c>
      <c r="E3" s="21" t="s">
        <v>0</v>
      </c>
      <c r="F3" s="21" t="s">
        <v>1</v>
      </c>
      <c r="G3" s="25" t="s">
        <v>10</v>
      </c>
      <c r="I3" s="32" t="s">
        <v>27</v>
      </c>
      <c r="J3" s="48" t="s">
        <v>54</v>
      </c>
      <c r="L3" t="s">
        <v>59</v>
      </c>
      <c r="N3" s="1"/>
    </row>
    <row r="4" spans="2:14" ht="15" customHeight="1" x14ac:dyDescent="0.15">
      <c r="B4" s="53" t="s">
        <v>48</v>
      </c>
      <c r="C4" s="21" t="s">
        <v>4</v>
      </c>
      <c r="D4" s="21">
        <v>1</v>
      </c>
      <c r="E4" s="21">
        <v>0</v>
      </c>
      <c r="F4" s="21">
        <v>0</v>
      </c>
      <c r="G4" s="21">
        <v>-1</v>
      </c>
      <c r="I4" s="32" t="s">
        <v>42</v>
      </c>
      <c r="J4" s="35">
        <v>1</v>
      </c>
      <c r="L4" s="21" t="s">
        <v>60</v>
      </c>
      <c r="M4" s="26">
        <f>SUMPRODUCT(J4:J9,G4:G9)</f>
        <v>1</v>
      </c>
    </row>
    <row r="5" spans="2:14" ht="15" customHeight="1" thickBot="1" x14ac:dyDescent="0.2">
      <c r="B5" s="54"/>
      <c r="C5" s="21" t="s">
        <v>5</v>
      </c>
      <c r="D5" s="21">
        <v>2</v>
      </c>
      <c r="E5" s="21">
        <v>0</v>
      </c>
      <c r="F5" s="21">
        <v>1</v>
      </c>
      <c r="G5" s="21">
        <v>-1</v>
      </c>
      <c r="I5" s="33" t="s">
        <v>43</v>
      </c>
      <c r="J5" s="36">
        <v>4</v>
      </c>
      <c r="L5" s="11" t="s">
        <v>72</v>
      </c>
    </row>
    <row r="6" spans="2:14" ht="15" customHeight="1" thickBot="1" x14ac:dyDescent="0.2">
      <c r="B6" s="55"/>
      <c r="C6" s="21" t="s">
        <v>6</v>
      </c>
      <c r="D6" s="21">
        <v>3</v>
      </c>
      <c r="E6" s="21">
        <v>1</v>
      </c>
      <c r="F6" s="21">
        <v>1</v>
      </c>
      <c r="G6" s="21">
        <v>-1</v>
      </c>
      <c r="I6" s="33" t="s">
        <v>44</v>
      </c>
      <c r="J6" s="36">
        <v>1</v>
      </c>
      <c r="L6" s="30" t="s">
        <v>71</v>
      </c>
      <c r="M6" s="22">
        <f>-0.5*SUM(F49:K54)+SUM(J4:J9)</f>
        <v>-35.5</v>
      </c>
    </row>
    <row r="7" spans="2:14" ht="15" customHeight="1" x14ac:dyDescent="0.15">
      <c r="B7" s="53" t="s">
        <v>49</v>
      </c>
      <c r="C7" s="21" t="s">
        <v>7</v>
      </c>
      <c r="D7" s="21">
        <v>4</v>
      </c>
      <c r="E7" s="21">
        <v>1</v>
      </c>
      <c r="F7" s="21">
        <v>0</v>
      </c>
      <c r="G7" s="21">
        <v>1</v>
      </c>
      <c r="I7" s="33" t="s">
        <v>45</v>
      </c>
      <c r="J7" s="36">
        <v>4</v>
      </c>
    </row>
    <row r="8" spans="2:14" ht="15" customHeight="1" x14ac:dyDescent="0.15">
      <c r="B8" s="54"/>
      <c r="C8" s="21" t="s">
        <v>8</v>
      </c>
      <c r="D8" s="21">
        <v>5</v>
      </c>
      <c r="E8" s="21">
        <v>2</v>
      </c>
      <c r="F8" s="21">
        <v>0</v>
      </c>
      <c r="G8" s="21">
        <v>1</v>
      </c>
      <c r="I8" s="33" t="s">
        <v>46</v>
      </c>
      <c r="J8" s="36">
        <v>2</v>
      </c>
      <c r="L8" s="21" t="s">
        <v>2</v>
      </c>
      <c r="M8" s="21" t="s">
        <v>3</v>
      </c>
    </row>
    <row r="9" spans="2:14" ht="15" customHeight="1" x14ac:dyDescent="0.15">
      <c r="B9" s="55"/>
      <c r="C9" s="21" t="s">
        <v>9</v>
      </c>
      <c r="D9" s="21">
        <v>6</v>
      </c>
      <c r="E9" s="21">
        <v>2</v>
      </c>
      <c r="F9" s="21">
        <v>1</v>
      </c>
      <c r="G9" s="21">
        <v>1</v>
      </c>
      <c r="I9" s="34" t="s">
        <v>47</v>
      </c>
      <c r="J9" s="37">
        <v>1</v>
      </c>
      <c r="L9" s="26">
        <f>SUMPRODUCT(J4:J9,G4:G9,E4:E9)</f>
        <v>9</v>
      </c>
      <c r="M9" s="26">
        <f>SUMPRODUCT(J4:J9,G4:G9,F4:F9)</f>
        <v>-4</v>
      </c>
    </row>
    <row r="11" spans="2:14" x14ac:dyDescent="0.15">
      <c r="F11" s="30" t="s">
        <v>11</v>
      </c>
      <c r="G11" s="38" t="s">
        <v>12</v>
      </c>
      <c r="H11" s="38" t="s">
        <v>14</v>
      </c>
      <c r="I11" s="38" t="s">
        <v>16</v>
      </c>
      <c r="J11" s="38" t="s">
        <v>18</v>
      </c>
      <c r="K11" s="31" t="s">
        <v>20</v>
      </c>
    </row>
    <row r="12" spans="2:14" x14ac:dyDescent="0.15">
      <c r="F12" s="42">
        <f t="array" ref="F12:K12">TRANSPOSE(E4:E9)</f>
        <v>0</v>
      </c>
      <c r="G12" s="43">
        <v>0</v>
      </c>
      <c r="H12" s="43">
        <v>1</v>
      </c>
      <c r="I12" s="43">
        <v>1</v>
      </c>
      <c r="J12" s="43">
        <v>2</v>
      </c>
      <c r="K12" s="44">
        <v>2</v>
      </c>
    </row>
    <row r="13" spans="2:14" x14ac:dyDescent="0.15">
      <c r="D13" s="32" t="s">
        <v>11</v>
      </c>
      <c r="E13" s="45">
        <f t="shared" ref="E13:E18" si="0">E4</f>
        <v>0</v>
      </c>
      <c r="F13" s="2">
        <f>$E13*F$12</f>
        <v>0</v>
      </c>
      <c r="G13" s="3">
        <f t="shared" ref="G13:K18" si="1">$E13*G$12</f>
        <v>0</v>
      </c>
      <c r="H13" s="3">
        <f t="shared" si="1"/>
        <v>0</v>
      </c>
      <c r="I13" s="3">
        <f t="shared" si="1"/>
        <v>0</v>
      </c>
      <c r="J13" s="3">
        <f t="shared" si="1"/>
        <v>0</v>
      </c>
      <c r="K13" s="4">
        <f t="shared" si="1"/>
        <v>0</v>
      </c>
    </row>
    <row r="14" spans="2:14" x14ac:dyDescent="0.15">
      <c r="D14" s="33" t="s">
        <v>12</v>
      </c>
      <c r="E14" s="46">
        <f t="shared" si="0"/>
        <v>0</v>
      </c>
      <c r="F14" s="5">
        <f t="shared" ref="F14:F18" si="2">$E14*F$12</f>
        <v>0</v>
      </c>
      <c r="G14" s="6">
        <f t="shared" si="1"/>
        <v>0</v>
      </c>
      <c r="H14" s="6">
        <f t="shared" si="1"/>
        <v>0</v>
      </c>
      <c r="I14" s="6">
        <f t="shared" si="1"/>
        <v>0</v>
      </c>
      <c r="J14" s="6">
        <f t="shared" si="1"/>
        <v>0</v>
      </c>
      <c r="K14" s="7">
        <f t="shared" si="1"/>
        <v>0</v>
      </c>
    </row>
    <row r="15" spans="2:14" x14ac:dyDescent="0.15">
      <c r="D15" s="33" t="s">
        <v>13</v>
      </c>
      <c r="E15" s="46">
        <f t="shared" si="0"/>
        <v>1</v>
      </c>
      <c r="F15" s="5">
        <f t="shared" si="2"/>
        <v>0</v>
      </c>
      <c r="G15" s="6">
        <f t="shared" si="1"/>
        <v>0</v>
      </c>
      <c r="H15" s="6">
        <f t="shared" si="1"/>
        <v>1</v>
      </c>
      <c r="I15" s="6">
        <f t="shared" si="1"/>
        <v>1</v>
      </c>
      <c r="J15" s="6">
        <f t="shared" si="1"/>
        <v>2</v>
      </c>
      <c r="K15" s="7">
        <f t="shared" si="1"/>
        <v>2</v>
      </c>
    </row>
    <row r="16" spans="2:14" x14ac:dyDescent="0.15">
      <c r="D16" s="33" t="s">
        <v>15</v>
      </c>
      <c r="E16" s="46">
        <f t="shared" si="0"/>
        <v>1</v>
      </c>
      <c r="F16" s="5">
        <f t="shared" si="2"/>
        <v>0</v>
      </c>
      <c r="G16" s="6">
        <f t="shared" si="1"/>
        <v>0</v>
      </c>
      <c r="H16" s="6">
        <f t="shared" si="1"/>
        <v>1</v>
      </c>
      <c r="I16" s="6">
        <f t="shared" si="1"/>
        <v>1</v>
      </c>
      <c r="J16" s="6">
        <f t="shared" si="1"/>
        <v>2</v>
      </c>
      <c r="K16" s="7">
        <f t="shared" si="1"/>
        <v>2</v>
      </c>
    </row>
    <row r="17" spans="4:15" x14ac:dyDescent="0.15">
      <c r="D17" s="33" t="s">
        <v>17</v>
      </c>
      <c r="E17" s="46">
        <f t="shared" si="0"/>
        <v>2</v>
      </c>
      <c r="F17" s="5">
        <f t="shared" si="2"/>
        <v>0</v>
      </c>
      <c r="G17" s="6">
        <f t="shared" si="1"/>
        <v>0</v>
      </c>
      <c r="H17" s="6">
        <f t="shared" si="1"/>
        <v>2</v>
      </c>
      <c r="I17" s="6">
        <f t="shared" si="1"/>
        <v>2</v>
      </c>
      <c r="J17" s="6">
        <f t="shared" si="1"/>
        <v>4</v>
      </c>
      <c r="K17" s="7">
        <f t="shared" si="1"/>
        <v>4</v>
      </c>
    </row>
    <row r="18" spans="4:15" x14ac:dyDescent="0.15">
      <c r="D18" s="34" t="s">
        <v>19</v>
      </c>
      <c r="E18" s="47">
        <f t="shared" si="0"/>
        <v>2</v>
      </c>
      <c r="F18" s="8">
        <f t="shared" si="2"/>
        <v>0</v>
      </c>
      <c r="G18" s="9">
        <f t="shared" si="1"/>
        <v>0</v>
      </c>
      <c r="H18" s="9">
        <f t="shared" si="1"/>
        <v>2</v>
      </c>
      <c r="I18" s="9">
        <f t="shared" si="1"/>
        <v>2</v>
      </c>
      <c r="J18" s="9">
        <f t="shared" si="1"/>
        <v>4</v>
      </c>
      <c r="K18" s="10">
        <f t="shared" si="1"/>
        <v>4</v>
      </c>
    </row>
    <row r="20" spans="4:15" x14ac:dyDescent="0.15">
      <c r="F20" s="30" t="s">
        <v>21</v>
      </c>
      <c r="G20" s="38" t="s">
        <v>22</v>
      </c>
      <c r="H20" s="38" t="s">
        <v>23</v>
      </c>
      <c r="I20" s="38" t="s">
        <v>24</v>
      </c>
      <c r="J20" s="38" t="s">
        <v>25</v>
      </c>
      <c r="K20" s="31" t="s">
        <v>26</v>
      </c>
      <c r="O20" s="11"/>
    </row>
    <row r="21" spans="4:15" x14ac:dyDescent="0.15">
      <c r="F21" s="42">
        <f t="array" ref="F21:K21">TRANSPOSE(F4:F9)</f>
        <v>0</v>
      </c>
      <c r="G21" s="43">
        <v>1</v>
      </c>
      <c r="H21" s="43">
        <v>1</v>
      </c>
      <c r="I21" s="43">
        <v>0</v>
      </c>
      <c r="J21" s="43">
        <v>0</v>
      </c>
      <c r="K21" s="44">
        <v>1</v>
      </c>
      <c r="O21" s="11"/>
    </row>
    <row r="22" spans="4:15" x14ac:dyDescent="0.15">
      <c r="D22" s="32" t="s">
        <v>21</v>
      </c>
      <c r="E22" s="45">
        <f t="shared" ref="E22:E27" si="3">F4</f>
        <v>0</v>
      </c>
      <c r="F22" s="2">
        <f t="shared" ref="F22:K27" si="4">$E22*F$21</f>
        <v>0</v>
      </c>
      <c r="G22" s="3">
        <f t="shared" si="4"/>
        <v>0</v>
      </c>
      <c r="H22" s="3">
        <f t="shared" si="4"/>
        <v>0</v>
      </c>
      <c r="I22" s="3">
        <f t="shared" si="4"/>
        <v>0</v>
      </c>
      <c r="J22" s="3">
        <f t="shared" si="4"/>
        <v>0</v>
      </c>
      <c r="K22" s="4">
        <f t="shared" si="4"/>
        <v>0</v>
      </c>
      <c r="N22" s="23"/>
      <c r="O22" s="11"/>
    </row>
    <row r="23" spans="4:15" x14ac:dyDescent="0.15">
      <c r="D23" s="33" t="s">
        <v>22</v>
      </c>
      <c r="E23" s="46">
        <f t="shared" si="3"/>
        <v>1</v>
      </c>
      <c r="F23" s="5">
        <f t="shared" si="4"/>
        <v>0</v>
      </c>
      <c r="G23" s="6">
        <f t="shared" si="4"/>
        <v>1</v>
      </c>
      <c r="H23" s="6">
        <f t="shared" si="4"/>
        <v>1</v>
      </c>
      <c r="I23" s="6">
        <f t="shared" si="4"/>
        <v>0</v>
      </c>
      <c r="J23" s="6">
        <f t="shared" si="4"/>
        <v>0</v>
      </c>
      <c r="K23" s="7">
        <f t="shared" si="4"/>
        <v>1</v>
      </c>
      <c r="N23" s="23"/>
      <c r="O23" s="11"/>
    </row>
    <row r="24" spans="4:15" x14ac:dyDescent="0.15">
      <c r="D24" s="33" t="s">
        <v>23</v>
      </c>
      <c r="E24" s="46">
        <f t="shared" si="3"/>
        <v>1</v>
      </c>
      <c r="F24" s="5">
        <f t="shared" si="4"/>
        <v>0</v>
      </c>
      <c r="G24" s="6">
        <f t="shared" si="4"/>
        <v>1</v>
      </c>
      <c r="H24" s="6">
        <f t="shared" si="4"/>
        <v>1</v>
      </c>
      <c r="I24" s="6">
        <f t="shared" si="4"/>
        <v>0</v>
      </c>
      <c r="J24" s="6">
        <f t="shared" si="4"/>
        <v>0</v>
      </c>
      <c r="K24" s="7">
        <f t="shared" si="4"/>
        <v>1</v>
      </c>
    </row>
    <row r="25" spans="4:15" x14ac:dyDescent="0.15">
      <c r="D25" s="33" t="s">
        <v>24</v>
      </c>
      <c r="E25" s="46">
        <f t="shared" si="3"/>
        <v>0</v>
      </c>
      <c r="F25" s="5">
        <f t="shared" si="4"/>
        <v>0</v>
      </c>
      <c r="G25" s="6">
        <f t="shared" si="4"/>
        <v>0</v>
      </c>
      <c r="H25" s="6">
        <f t="shared" si="4"/>
        <v>0</v>
      </c>
      <c r="I25" s="6">
        <f t="shared" si="4"/>
        <v>0</v>
      </c>
      <c r="J25" s="6">
        <f t="shared" si="4"/>
        <v>0</v>
      </c>
      <c r="K25" s="7">
        <f t="shared" si="4"/>
        <v>0</v>
      </c>
    </row>
    <row r="26" spans="4:15" x14ac:dyDescent="0.15">
      <c r="D26" s="33" t="s">
        <v>25</v>
      </c>
      <c r="E26" s="46">
        <f t="shared" si="3"/>
        <v>0</v>
      </c>
      <c r="F26" s="5">
        <f t="shared" si="4"/>
        <v>0</v>
      </c>
      <c r="G26" s="6">
        <f t="shared" si="4"/>
        <v>0</v>
      </c>
      <c r="H26" s="6">
        <f t="shared" si="4"/>
        <v>0</v>
      </c>
      <c r="I26" s="6">
        <f t="shared" si="4"/>
        <v>0</v>
      </c>
      <c r="J26" s="6">
        <f t="shared" si="4"/>
        <v>0</v>
      </c>
      <c r="K26" s="7">
        <f t="shared" si="4"/>
        <v>0</v>
      </c>
    </row>
    <row r="27" spans="4:15" x14ac:dyDescent="0.15">
      <c r="D27" s="34" t="s">
        <v>26</v>
      </c>
      <c r="E27" s="47">
        <f t="shared" si="3"/>
        <v>1</v>
      </c>
      <c r="F27" s="8">
        <f t="shared" si="4"/>
        <v>0</v>
      </c>
      <c r="G27" s="9">
        <f t="shared" si="4"/>
        <v>1</v>
      </c>
      <c r="H27" s="9">
        <f t="shared" si="4"/>
        <v>1</v>
      </c>
      <c r="I27" s="9">
        <f t="shared" si="4"/>
        <v>0</v>
      </c>
      <c r="J27" s="9">
        <f t="shared" si="4"/>
        <v>0</v>
      </c>
      <c r="K27" s="10">
        <f t="shared" si="4"/>
        <v>1</v>
      </c>
    </row>
    <row r="29" spans="4:15" x14ac:dyDescent="0.15">
      <c r="F29" s="30" t="s">
        <v>28</v>
      </c>
      <c r="G29" s="38" t="s">
        <v>29</v>
      </c>
      <c r="H29" s="38" t="s">
        <v>30</v>
      </c>
      <c r="I29" s="38" t="s">
        <v>31</v>
      </c>
      <c r="J29" s="38" t="s">
        <v>32</v>
      </c>
      <c r="K29" s="31" t="s">
        <v>33</v>
      </c>
    </row>
    <row r="30" spans="4:15" x14ac:dyDescent="0.15">
      <c r="F30" s="42">
        <f t="array" ref="F30:K30">TRANSPOSE(G4:G9)</f>
        <v>-1</v>
      </c>
      <c r="G30" s="43">
        <v>-1</v>
      </c>
      <c r="H30" s="43">
        <v>-1</v>
      </c>
      <c r="I30" s="43">
        <v>1</v>
      </c>
      <c r="J30" s="43">
        <v>1</v>
      </c>
      <c r="K30" s="44">
        <v>1</v>
      </c>
    </row>
    <row r="31" spans="4:15" x14ac:dyDescent="0.15">
      <c r="D31" s="32" t="s">
        <v>28</v>
      </c>
      <c r="E31" s="45">
        <f t="shared" ref="E31:E36" si="5">G4</f>
        <v>-1</v>
      </c>
      <c r="F31" s="2">
        <f>$E31*F$30</f>
        <v>1</v>
      </c>
      <c r="G31" s="3">
        <f t="shared" ref="G31:K36" si="6">$E31*G$30</f>
        <v>1</v>
      </c>
      <c r="H31" s="3">
        <f t="shared" si="6"/>
        <v>1</v>
      </c>
      <c r="I31" s="3">
        <f t="shared" si="6"/>
        <v>-1</v>
      </c>
      <c r="J31" s="3">
        <f t="shared" si="6"/>
        <v>-1</v>
      </c>
      <c r="K31" s="4">
        <f t="shared" si="6"/>
        <v>-1</v>
      </c>
    </row>
    <row r="32" spans="4:15" x14ac:dyDescent="0.15">
      <c r="D32" s="33" t="s">
        <v>29</v>
      </c>
      <c r="E32" s="46">
        <f t="shared" si="5"/>
        <v>-1</v>
      </c>
      <c r="F32" s="5">
        <f t="shared" ref="F32:F36" si="7">$E32*F$30</f>
        <v>1</v>
      </c>
      <c r="G32" s="6">
        <f t="shared" si="6"/>
        <v>1</v>
      </c>
      <c r="H32" s="6">
        <f t="shared" si="6"/>
        <v>1</v>
      </c>
      <c r="I32" s="6">
        <f t="shared" si="6"/>
        <v>-1</v>
      </c>
      <c r="J32" s="6">
        <f t="shared" si="6"/>
        <v>-1</v>
      </c>
      <c r="K32" s="7">
        <f t="shared" si="6"/>
        <v>-1</v>
      </c>
    </row>
    <row r="33" spans="4:14" x14ac:dyDescent="0.15">
      <c r="D33" s="33" t="s">
        <v>30</v>
      </c>
      <c r="E33" s="46">
        <f t="shared" si="5"/>
        <v>-1</v>
      </c>
      <c r="F33" s="5">
        <f t="shared" si="7"/>
        <v>1</v>
      </c>
      <c r="G33" s="6">
        <f t="shared" si="6"/>
        <v>1</v>
      </c>
      <c r="H33" s="6">
        <f t="shared" si="6"/>
        <v>1</v>
      </c>
      <c r="I33" s="6">
        <f t="shared" si="6"/>
        <v>-1</v>
      </c>
      <c r="J33" s="6">
        <f t="shared" si="6"/>
        <v>-1</v>
      </c>
      <c r="K33" s="7">
        <f t="shared" si="6"/>
        <v>-1</v>
      </c>
    </row>
    <row r="34" spans="4:14" x14ac:dyDescent="0.15">
      <c r="D34" s="33" t="s">
        <v>31</v>
      </c>
      <c r="E34" s="46">
        <f t="shared" si="5"/>
        <v>1</v>
      </c>
      <c r="F34" s="5">
        <f t="shared" si="7"/>
        <v>-1</v>
      </c>
      <c r="G34" s="6">
        <f t="shared" si="6"/>
        <v>-1</v>
      </c>
      <c r="H34" s="6">
        <f t="shared" si="6"/>
        <v>-1</v>
      </c>
      <c r="I34" s="6">
        <f t="shared" si="6"/>
        <v>1</v>
      </c>
      <c r="J34" s="6">
        <f t="shared" si="6"/>
        <v>1</v>
      </c>
      <c r="K34" s="7">
        <f t="shared" si="6"/>
        <v>1</v>
      </c>
    </row>
    <row r="35" spans="4:14" x14ac:dyDescent="0.15">
      <c r="D35" s="33" t="s">
        <v>32</v>
      </c>
      <c r="E35" s="46">
        <f t="shared" si="5"/>
        <v>1</v>
      </c>
      <c r="F35" s="5">
        <f t="shared" si="7"/>
        <v>-1</v>
      </c>
      <c r="G35" s="6">
        <f t="shared" si="6"/>
        <v>-1</v>
      </c>
      <c r="H35" s="6">
        <f t="shared" si="6"/>
        <v>-1</v>
      </c>
      <c r="I35" s="6">
        <f t="shared" si="6"/>
        <v>1</v>
      </c>
      <c r="J35" s="6">
        <f t="shared" si="6"/>
        <v>1</v>
      </c>
      <c r="K35" s="7">
        <f t="shared" si="6"/>
        <v>1</v>
      </c>
    </row>
    <row r="36" spans="4:14" x14ac:dyDescent="0.15">
      <c r="D36" s="34" t="s">
        <v>33</v>
      </c>
      <c r="E36" s="47">
        <f t="shared" si="5"/>
        <v>1</v>
      </c>
      <c r="F36" s="8">
        <f t="shared" si="7"/>
        <v>-1</v>
      </c>
      <c r="G36" s="9">
        <f t="shared" si="6"/>
        <v>-1</v>
      </c>
      <c r="H36" s="9">
        <f t="shared" si="6"/>
        <v>-1</v>
      </c>
      <c r="I36" s="9">
        <f t="shared" si="6"/>
        <v>1</v>
      </c>
      <c r="J36" s="9">
        <f t="shared" si="6"/>
        <v>1</v>
      </c>
      <c r="K36" s="10">
        <f t="shared" si="6"/>
        <v>1</v>
      </c>
    </row>
    <row r="38" spans="4:14" x14ac:dyDescent="0.15">
      <c r="F38" s="30" t="s">
        <v>34</v>
      </c>
      <c r="G38" s="38" t="s">
        <v>35</v>
      </c>
      <c r="H38" s="38" t="s">
        <v>36</v>
      </c>
      <c r="I38" s="38" t="s">
        <v>37</v>
      </c>
      <c r="J38" s="38" t="s">
        <v>38</v>
      </c>
      <c r="K38" s="31" t="s">
        <v>39</v>
      </c>
    </row>
    <row r="39" spans="4:14" x14ac:dyDescent="0.15">
      <c r="E39" s="11"/>
      <c r="F39" s="39">
        <f t="array" ref="F39:K39">TRANSPOSE(J4:J9)</f>
        <v>1</v>
      </c>
      <c r="G39" s="40">
        <v>4</v>
      </c>
      <c r="H39" s="40">
        <v>1</v>
      </c>
      <c r="I39" s="40">
        <v>4</v>
      </c>
      <c r="J39" s="40">
        <v>2</v>
      </c>
      <c r="K39" s="41">
        <v>1</v>
      </c>
      <c r="L39" s="11"/>
      <c r="M39" s="11"/>
      <c r="N39" s="11"/>
    </row>
    <row r="40" spans="4:14" x14ac:dyDescent="0.15">
      <c r="D40" s="32" t="s">
        <v>34</v>
      </c>
      <c r="E40" s="35">
        <f t="array" ref="E40:E45">J4:J9</f>
        <v>1</v>
      </c>
      <c r="F40" s="12">
        <f>$E40*F$39</f>
        <v>1</v>
      </c>
      <c r="G40" s="13">
        <f t="shared" ref="G40:K45" si="8">$E40*G$39</f>
        <v>4</v>
      </c>
      <c r="H40" s="13">
        <f t="shared" si="8"/>
        <v>1</v>
      </c>
      <c r="I40" s="13">
        <f t="shared" si="8"/>
        <v>4</v>
      </c>
      <c r="J40" s="13">
        <f t="shared" si="8"/>
        <v>2</v>
      </c>
      <c r="K40" s="14">
        <f t="shared" si="8"/>
        <v>1</v>
      </c>
      <c r="L40" s="11"/>
      <c r="M40" s="11"/>
      <c r="N40" s="11"/>
    </row>
    <row r="41" spans="4:14" x14ac:dyDescent="0.15">
      <c r="D41" s="33" t="s">
        <v>35</v>
      </c>
      <c r="E41" s="36">
        <v>4</v>
      </c>
      <c r="F41" s="15">
        <f t="shared" ref="F41:F45" si="9">$E41*F$39</f>
        <v>4</v>
      </c>
      <c r="G41" s="16">
        <f t="shared" si="8"/>
        <v>16</v>
      </c>
      <c r="H41" s="16">
        <f t="shared" si="8"/>
        <v>4</v>
      </c>
      <c r="I41" s="16">
        <f t="shared" si="8"/>
        <v>16</v>
      </c>
      <c r="J41" s="16">
        <f t="shared" si="8"/>
        <v>8</v>
      </c>
      <c r="K41" s="17">
        <f t="shared" si="8"/>
        <v>4</v>
      </c>
      <c r="L41" s="11"/>
      <c r="M41" s="11"/>
      <c r="N41" s="11"/>
    </row>
    <row r="42" spans="4:14" x14ac:dyDescent="0.15">
      <c r="D42" s="33" t="s">
        <v>36</v>
      </c>
      <c r="E42" s="36">
        <v>1</v>
      </c>
      <c r="F42" s="15">
        <f t="shared" si="9"/>
        <v>1</v>
      </c>
      <c r="G42" s="16">
        <f t="shared" si="8"/>
        <v>4</v>
      </c>
      <c r="H42" s="16">
        <f t="shared" si="8"/>
        <v>1</v>
      </c>
      <c r="I42" s="16">
        <f t="shared" si="8"/>
        <v>4</v>
      </c>
      <c r="J42" s="16">
        <f t="shared" si="8"/>
        <v>2</v>
      </c>
      <c r="K42" s="17">
        <f t="shared" si="8"/>
        <v>1</v>
      </c>
      <c r="L42" s="11"/>
      <c r="M42" s="11"/>
      <c r="N42" s="11"/>
    </row>
    <row r="43" spans="4:14" x14ac:dyDescent="0.15">
      <c r="D43" s="33" t="s">
        <v>37</v>
      </c>
      <c r="E43" s="36">
        <v>4</v>
      </c>
      <c r="F43" s="15">
        <f t="shared" si="9"/>
        <v>4</v>
      </c>
      <c r="G43" s="16">
        <f t="shared" si="8"/>
        <v>16</v>
      </c>
      <c r="H43" s="16">
        <f t="shared" si="8"/>
        <v>4</v>
      </c>
      <c r="I43" s="16">
        <f t="shared" si="8"/>
        <v>16</v>
      </c>
      <c r="J43" s="16">
        <f t="shared" si="8"/>
        <v>8</v>
      </c>
      <c r="K43" s="17">
        <f t="shared" si="8"/>
        <v>4</v>
      </c>
      <c r="L43" s="11"/>
      <c r="M43" s="11"/>
      <c r="N43" s="11"/>
    </row>
    <row r="44" spans="4:14" x14ac:dyDescent="0.15">
      <c r="D44" s="33" t="s">
        <v>38</v>
      </c>
      <c r="E44" s="36">
        <v>2</v>
      </c>
      <c r="F44" s="15">
        <f t="shared" si="9"/>
        <v>2</v>
      </c>
      <c r="G44" s="16">
        <f t="shared" si="8"/>
        <v>8</v>
      </c>
      <c r="H44" s="16">
        <f t="shared" si="8"/>
        <v>2</v>
      </c>
      <c r="I44" s="16">
        <f t="shared" si="8"/>
        <v>8</v>
      </c>
      <c r="J44" s="16">
        <f t="shared" si="8"/>
        <v>4</v>
      </c>
      <c r="K44" s="17">
        <f t="shared" si="8"/>
        <v>2</v>
      </c>
      <c r="L44" s="11"/>
      <c r="M44" s="11"/>
      <c r="N44" s="11"/>
    </row>
    <row r="45" spans="4:14" x14ac:dyDescent="0.15">
      <c r="D45" s="34" t="s">
        <v>39</v>
      </c>
      <c r="E45" s="37">
        <v>1</v>
      </c>
      <c r="F45" s="18">
        <f t="shared" si="9"/>
        <v>1</v>
      </c>
      <c r="G45" s="19">
        <f t="shared" si="8"/>
        <v>4</v>
      </c>
      <c r="H45" s="19">
        <f t="shared" si="8"/>
        <v>1</v>
      </c>
      <c r="I45" s="19">
        <f t="shared" si="8"/>
        <v>4</v>
      </c>
      <c r="J45" s="19">
        <f t="shared" si="8"/>
        <v>2</v>
      </c>
      <c r="K45" s="20">
        <f t="shared" si="8"/>
        <v>1</v>
      </c>
      <c r="L45" s="11"/>
      <c r="M45" s="11"/>
      <c r="N45" s="11"/>
    </row>
    <row r="47" spans="4:14" x14ac:dyDescent="0.15">
      <c r="E47" t="s">
        <v>40</v>
      </c>
    </row>
    <row r="48" spans="4:14" x14ac:dyDescent="0.15">
      <c r="E48" s="21" t="s">
        <v>64</v>
      </c>
      <c r="F48" s="30">
        <v>1</v>
      </c>
      <c r="G48" s="38">
        <v>2</v>
      </c>
      <c r="H48" s="38">
        <v>3</v>
      </c>
      <c r="I48" s="38">
        <v>4</v>
      </c>
      <c r="J48" s="38">
        <v>5</v>
      </c>
      <c r="K48" s="31">
        <v>6</v>
      </c>
    </row>
    <row r="49" spans="5:11" x14ac:dyDescent="0.15">
      <c r="E49" s="32">
        <v>1</v>
      </c>
      <c r="F49" s="12">
        <f>F40*F31*(F13+F22)</f>
        <v>0</v>
      </c>
      <c r="G49" s="13">
        <f t="shared" ref="G49:K49" si="10">G40*G31*(G13+G22)</f>
        <v>0</v>
      </c>
      <c r="H49" s="13">
        <f t="shared" si="10"/>
        <v>0</v>
      </c>
      <c r="I49" s="13">
        <f t="shared" si="10"/>
        <v>0</v>
      </c>
      <c r="J49" s="13">
        <f t="shared" si="10"/>
        <v>0</v>
      </c>
      <c r="K49" s="14">
        <f t="shared" si="10"/>
        <v>0</v>
      </c>
    </row>
    <row r="50" spans="5:11" x14ac:dyDescent="0.15">
      <c r="E50" s="33">
        <v>2</v>
      </c>
      <c r="F50" s="15">
        <f t="shared" ref="F50:K54" si="11">F41*F32*(F14+F23)</f>
        <v>0</v>
      </c>
      <c r="G50" s="16">
        <f t="shared" si="11"/>
        <v>16</v>
      </c>
      <c r="H50" s="16">
        <f t="shared" si="11"/>
        <v>4</v>
      </c>
      <c r="I50" s="16">
        <f t="shared" si="11"/>
        <v>0</v>
      </c>
      <c r="J50" s="16">
        <f t="shared" si="11"/>
        <v>0</v>
      </c>
      <c r="K50" s="17">
        <f t="shared" si="11"/>
        <v>-4</v>
      </c>
    </row>
    <row r="51" spans="5:11" x14ac:dyDescent="0.15">
      <c r="E51" s="33">
        <v>3</v>
      </c>
      <c r="F51" s="15">
        <f t="shared" si="11"/>
        <v>0</v>
      </c>
      <c r="G51" s="16">
        <f t="shared" si="11"/>
        <v>4</v>
      </c>
      <c r="H51" s="16">
        <f t="shared" si="11"/>
        <v>2</v>
      </c>
      <c r="I51" s="16">
        <f t="shared" si="11"/>
        <v>-4</v>
      </c>
      <c r="J51" s="16">
        <f t="shared" si="11"/>
        <v>-4</v>
      </c>
      <c r="K51" s="17">
        <f t="shared" si="11"/>
        <v>-3</v>
      </c>
    </row>
    <row r="52" spans="5:11" x14ac:dyDescent="0.15">
      <c r="E52" s="33">
        <v>4</v>
      </c>
      <c r="F52" s="15">
        <f t="shared" si="11"/>
        <v>0</v>
      </c>
      <c r="G52" s="16">
        <f t="shared" si="11"/>
        <v>0</v>
      </c>
      <c r="H52" s="16">
        <f t="shared" si="11"/>
        <v>-4</v>
      </c>
      <c r="I52" s="16">
        <f t="shared" si="11"/>
        <v>16</v>
      </c>
      <c r="J52" s="16">
        <f t="shared" si="11"/>
        <v>16</v>
      </c>
      <c r="K52" s="17">
        <f t="shared" si="11"/>
        <v>8</v>
      </c>
    </row>
    <row r="53" spans="5:11" x14ac:dyDescent="0.15">
      <c r="E53" s="33">
        <v>5</v>
      </c>
      <c r="F53" s="15">
        <f t="shared" si="11"/>
        <v>0</v>
      </c>
      <c r="G53" s="16">
        <f t="shared" si="11"/>
        <v>0</v>
      </c>
      <c r="H53" s="16">
        <f t="shared" si="11"/>
        <v>-4</v>
      </c>
      <c r="I53" s="16">
        <f t="shared" si="11"/>
        <v>16</v>
      </c>
      <c r="J53" s="16">
        <f t="shared" si="11"/>
        <v>16</v>
      </c>
      <c r="K53" s="17">
        <f t="shared" si="11"/>
        <v>8</v>
      </c>
    </row>
    <row r="54" spans="5:11" x14ac:dyDescent="0.15">
      <c r="E54" s="34">
        <v>6</v>
      </c>
      <c r="F54" s="18">
        <f t="shared" si="11"/>
        <v>0</v>
      </c>
      <c r="G54" s="19">
        <f t="shared" si="11"/>
        <v>-4</v>
      </c>
      <c r="H54" s="19">
        <f t="shared" si="11"/>
        <v>-3</v>
      </c>
      <c r="I54" s="19">
        <f t="shared" si="11"/>
        <v>8</v>
      </c>
      <c r="J54" s="19">
        <f t="shared" si="11"/>
        <v>8</v>
      </c>
      <c r="K54" s="20">
        <f t="shared" si="11"/>
        <v>5</v>
      </c>
    </row>
  </sheetData>
  <mergeCells count="2">
    <mergeCell ref="B4:B6"/>
    <mergeCell ref="B7:B9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3A1CF-28A3-49CC-BA96-075420FAE699}">
  <dimension ref="B1:Z54"/>
  <sheetViews>
    <sheetView workbookViewId="0"/>
  </sheetViews>
  <sheetFormatPr defaultRowHeight="13.5" x14ac:dyDescent="0.15"/>
  <cols>
    <col min="1" max="1" width="1.5" customWidth="1"/>
    <col min="2" max="4" width="3.125" customWidth="1"/>
    <col min="5" max="13" width="7.25" customWidth="1"/>
    <col min="14" max="14" width="7.875" customWidth="1"/>
    <col min="15" max="16" width="3.125" customWidth="1"/>
    <col min="17" max="17" width="4.375" customWidth="1"/>
    <col min="18" max="20" width="5" customWidth="1"/>
    <col min="21" max="21" width="6.5" customWidth="1"/>
    <col min="22" max="22" width="7.125" customWidth="1"/>
    <col min="23" max="23" width="6.875" customWidth="1"/>
    <col min="24" max="24" width="7" customWidth="1"/>
    <col min="25" max="25" width="6.25" customWidth="1"/>
  </cols>
  <sheetData>
    <row r="1" spans="2:26" ht="15" customHeight="1" x14ac:dyDescent="0.15">
      <c r="B1" s="49" t="s">
        <v>55</v>
      </c>
      <c r="C1" s="49"/>
      <c r="D1" s="29"/>
      <c r="E1" s="29"/>
      <c r="F1" s="29"/>
    </row>
    <row r="2" spans="2:26" ht="15" x14ac:dyDescent="0.15">
      <c r="O2" t="s">
        <v>73</v>
      </c>
    </row>
    <row r="3" spans="2:26" ht="14.25" customHeight="1" x14ac:dyDescent="0.15">
      <c r="C3" s="21" t="s">
        <v>63</v>
      </c>
      <c r="D3" s="21" t="s">
        <v>62</v>
      </c>
      <c r="E3" s="21" t="s">
        <v>0</v>
      </c>
      <c r="F3" s="21" t="s">
        <v>1</v>
      </c>
      <c r="G3" s="25" t="s">
        <v>10</v>
      </c>
      <c r="I3" s="32" t="s">
        <v>27</v>
      </c>
      <c r="J3" s="48" t="s">
        <v>54</v>
      </c>
      <c r="L3" t="s">
        <v>59</v>
      </c>
      <c r="N3" s="1"/>
      <c r="P3" s="50" t="s">
        <v>64</v>
      </c>
      <c r="Q3" s="21" t="s">
        <v>63</v>
      </c>
      <c r="R3" s="21" t="s">
        <v>0</v>
      </c>
      <c r="S3" s="21" t="s">
        <v>1</v>
      </c>
      <c r="T3" s="21" t="s">
        <v>41</v>
      </c>
      <c r="U3" s="21" t="s">
        <v>50</v>
      </c>
      <c r="V3" s="21" t="s">
        <v>27</v>
      </c>
      <c r="W3" s="21" t="s">
        <v>52</v>
      </c>
      <c r="X3" s="51" t="s">
        <v>61</v>
      </c>
      <c r="Y3" s="24"/>
    </row>
    <row r="4" spans="2:26" ht="15" customHeight="1" x14ac:dyDescent="0.15">
      <c r="B4" s="53" t="s">
        <v>48</v>
      </c>
      <c r="C4" s="21" t="s">
        <v>4</v>
      </c>
      <c r="D4" s="21">
        <v>1</v>
      </c>
      <c r="E4" s="21">
        <v>0</v>
      </c>
      <c r="F4" s="21">
        <v>0</v>
      </c>
      <c r="G4" s="21">
        <v>-1</v>
      </c>
      <c r="I4" s="32" t="s">
        <v>42</v>
      </c>
      <c r="J4" s="35">
        <v>1.648196881377344</v>
      </c>
      <c r="L4" s="21" t="s">
        <v>60</v>
      </c>
      <c r="M4" s="26">
        <f>SUMPRODUCT(J4:J9,G4:G9)</f>
        <v>-1.6653345369377348E-16</v>
      </c>
      <c r="O4" s="53" t="s">
        <v>48</v>
      </c>
      <c r="P4" s="21">
        <v>1</v>
      </c>
      <c r="Q4" s="21" t="s">
        <v>65</v>
      </c>
      <c r="R4" s="21">
        <f t="array" ref="R4:S9">E4:F9</f>
        <v>0</v>
      </c>
      <c r="S4" s="21">
        <v>0</v>
      </c>
      <c r="T4" s="21" t="s">
        <v>57</v>
      </c>
      <c r="U4" s="21">
        <f t="array" ref="U4:U9">G4:G9</f>
        <v>-1</v>
      </c>
      <c r="V4" s="28">
        <f t="array" ref="V4:V9">J4:J9</f>
        <v>1.648196881377344</v>
      </c>
      <c r="W4" s="21" t="str">
        <f t="shared" ref="W4:W9" si="0">IF(ROUND(J4,4)&lt;&gt;0,"YES","NO")</f>
        <v>YES</v>
      </c>
      <c r="X4" s="26">
        <f t="shared" ref="X4:X9" si="1">IF(W4="YES",U4-SUMPRODUCT($L$9:$M$9,R4:S4),"")</f>
        <v>-1</v>
      </c>
      <c r="Y4" s="11"/>
    </row>
    <row r="5" spans="2:26" ht="15" customHeight="1" thickBot="1" x14ac:dyDescent="0.2">
      <c r="B5" s="54"/>
      <c r="C5" s="21" t="s">
        <v>5</v>
      </c>
      <c r="D5" s="21">
        <v>2</v>
      </c>
      <c r="E5" s="21">
        <v>0</v>
      </c>
      <c r="F5" s="21">
        <v>1</v>
      </c>
      <c r="G5" s="21">
        <v>-1</v>
      </c>
      <c r="I5" s="33" t="s">
        <v>43</v>
      </c>
      <c r="J5" s="36">
        <v>0</v>
      </c>
      <c r="L5" s="11" t="s">
        <v>72</v>
      </c>
      <c r="O5" s="54"/>
      <c r="P5" s="21">
        <v>2</v>
      </c>
      <c r="Q5" s="21" t="s">
        <v>66</v>
      </c>
      <c r="R5" s="21">
        <v>0</v>
      </c>
      <c r="S5" s="21">
        <v>1</v>
      </c>
      <c r="T5" s="21" t="s">
        <v>57</v>
      </c>
      <c r="U5" s="21">
        <v>-1</v>
      </c>
      <c r="V5" s="28">
        <v>0</v>
      </c>
      <c r="W5" s="21" t="str">
        <f t="shared" si="0"/>
        <v>NO</v>
      </c>
      <c r="X5" s="26" t="str">
        <f t="shared" si="1"/>
        <v/>
      </c>
      <c r="Y5" t="s">
        <v>56</v>
      </c>
    </row>
    <row r="6" spans="2:26" ht="15" customHeight="1" thickBot="1" x14ac:dyDescent="0.2">
      <c r="B6" s="55"/>
      <c r="C6" s="21" t="s">
        <v>6</v>
      </c>
      <c r="D6" s="21">
        <v>3</v>
      </c>
      <c r="E6" s="21">
        <v>1</v>
      </c>
      <c r="F6" s="21">
        <v>1</v>
      </c>
      <c r="G6" s="21">
        <v>-1</v>
      </c>
      <c r="I6" s="33" t="s">
        <v>44</v>
      </c>
      <c r="J6" s="36">
        <v>2.3517920727918291</v>
      </c>
      <c r="L6" s="30" t="s">
        <v>71</v>
      </c>
      <c r="M6" s="22">
        <f>-0.5*SUM(F49:K54)+SUM(J4:J9)</f>
        <v>3.9999999999608664</v>
      </c>
      <c r="O6" s="55"/>
      <c r="P6" s="21">
        <v>3</v>
      </c>
      <c r="Q6" s="21" t="s">
        <v>67</v>
      </c>
      <c r="R6" s="21">
        <v>1</v>
      </c>
      <c r="S6" s="21">
        <v>1</v>
      </c>
      <c r="T6" s="21" t="s">
        <v>57</v>
      </c>
      <c r="U6" s="21">
        <v>-1</v>
      </c>
      <c r="V6" s="28">
        <v>2.3517920727918291</v>
      </c>
      <c r="W6" s="21" t="str">
        <f t="shared" si="0"/>
        <v>YES</v>
      </c>
      <c r="X6" s="26">
        <f t="shared" si="1"/>
        <v>-0.99999412427115186</v>
      </c>
      <c r="Y6" s="11"/>
    </row>
    <row r="7" spans="2:26" ht="15" customHeight="1" x14ac:dyDescent="0.15">
      <c r="B7" s="53" t="s">
        <v>49</v>
      </c>
      <c r="C7" s="21" t="s">
        <v>7</v>
      </c>
      <c r="D7" s="21">
        <v>4</v>
      </c>
      <c r="E7" s="21">
        <v>1</v>
      </c>
      <c r="F7" s="21">
        <v>0</v>
      </c>
      <c r="G7" s="21">
        <v>1</v>
      </c>
      <c r="I7" s="33" t="s">
        <v>45</v>
      </c>
      <c r="J7" s="36">
        <v>3.6481942963263543</v>
      </c>
      <c r="O7" s="53" t="s">
        <v>49</v>
      </c>
      <c r="P7" s="21">
        <v>4</v>
      </c>
      <c r="Q7" s="21" t="s">
        <v>68</v>
      </c>
      <c r="R7" s="21">
        <v>1</v>
      </c>
      <c r="S7" s="21">
        <v>0</v>
      </c>
      <c r="T7" s="21" t="s">
        <v>58</v>
      </c>
      <c r="U7" s="21">
        <v>1</v>
      </c>
      <c r="V7" s="28">
        <v>3.6481942963263543</v>
      </c>
      <c r="W7" s="21" t="str">
        <f t="shared" si="0"/>
        <v>YES</v>
      </c>
      <c r="X7" s="26">
        <f t="shared" si="1"/>
        <v>-0.99999153922016237</v>
      </c>
      <c r="Y7" s="11"/>
    </row>
    <row r="8" spans="2:26" ht="15" customHeight="1" x14ac:dyDescent="0.15">
      <c r="B8" s="54"/>
      <c r="C8" s="21" t="s">
        <v>8</v>
      </c>
      <c r="D8" s="21">
        <v>5</v>
      </c>
      <c r="E8" s="21">
        <v>2</v>
      </c>
      <c r="F8" s="21">
        <v>0</v>
      </c>
      <c r="G8" s="21">
        <v>1</v>
      </c>
      <c r="I8" s="33" t="s">
        <v>46</v>
      </c>
      <c r="J8" s="36">
        <v>0</v>
      </c>
      <c r="L8" s="21" t="s">
        <v>2</v>
      </c>
      <c r="M8" s="21" t="s">
        <v>3</v>
      </c>
      <c r="O8" s="54"/>
      <c r="P8" s="21">
        <v>5</v>
      </c>
      <c r="Q8" s="21" t="s">
        <v>69</v>
      </c>
      <c r="R8" s="21">
        <v>2</v>
      </c>
      <c r="S8" s="21">
        <v>0</v>
      </c>
      <c r="T8" s="21" t="s">
        <v>58</v>
      </c>
      <c r="U8" s="21">
        <v>1</v>
      </c>
      <c r="V8" s="28">
        <v>0</v>
      </c>
      <c r="W8" s="21" t="str">
        <f t="shared" si="0"/>
        <v>NO</v>
      </c>
      <c r="X8" s="26" t="str">
        <f t="shared" si="1"/>
        <v/>
      </c>
      <c r="Y8" t="s">
        <v>56</v>
      </c>
    </row>
    <row r="9" spans="2:26" ht="15" customHeight="1" x14ac:dyDescent="0.15">
      <c r="B9" s="55"/>
      <c r="C9" s="21" t="s">
        <v>9</v>
      </c>
      <c r="D9" s="21">
        <v>6</v>
      </c>
      <c r="E9" s="21">
        <v>2</v>
      </c>
      <c r="F9" s="21">
        <v>1</v>
      </c>
      <c r="G9" s="21">
        <v>1</v>
      </c>
      <c r="I9" s="34" t="s">
        <v>47</v>
      </c>
      <c r="J9" s="37">
        <v>0.35179465784281866</v>
      </c>
      <c r="L9" s="26">
        <f>SUMPRODUCT(J4:J9,G4:G9,E4:E9)</f>
        <v>1.9999915392201624</v>
      </c>
      <c r="M9" s="26">
        <f>SUMPRODUCT(J4:J9,G4:G9,F4:F9)</f>
        <v>-1.9999974149490105</v>
      </c>
      <c r="O9" s="55"/>
      <c r="P9" s="21">
        <v>6</v>
      </c>
      <c r="Q9" s="21" t="s">
        <v>70</v>
      </c>
      <c r="R9" s="21">
        <v>2</v>
      </c>
      <c r="S9" s="21">
        <v>1</v>
      </c>
      <c r="T9" s="21" t="s">
        <v>58</v>
      </c>
      <c r="U9" s="21">
        <v>1</v>
      </c>
      <c r="V9" s="28">
        <v>0.35179465784281866</v>
      </c>
      <c r="W9" s="21" t="str">
        <f t="shared" si="0"/>
        <v>YES</v>
      </c>
      <c r="X9" s="26">
        <f t="shared" si="1"/>
        <v>-0.99998566349131424</v>
      </c>
      <c r="Y9" s="11"/>
    </row>
    <row r="10" spans="2:26" ht="15" x14ac:dyDescent="0.15">
      <c r="Y10" s="52" t="s">
        <v>53</v>
      </c>
      <c r="Z10" s="27" t="s">
        <v>51</v>
      </c>
    </row>
    <row r="11" spans="2:26" x14ac:dyDescent="0.15">
      <c r="F11" s="30" t="s">
        <v>11</v>
      </c>
      <c r="G11" s="38" t="s">
        <v>12</v>
      </c>
      <c r="H11" s="38" t="s">
        <v>14</v>
      </c>
      <c r="I11" s="38" t="s">
        <v>16</v>
      </c>
      <c r="J11" s="38" t="s">
        <v>18</v>
      </c>
      <c r="K11" s="31" t="s">
        <v>20</v>
      </c>
    </row>
    <row r="12" spans="2:26" x14ac:dyDescent="0.15">
      <c r="F12" s="42">
        <f t="array" ref="F12:K12">TRANSPOSE(E4:E9)</f>
        <v>0</v>
      </c>
      <c r="G12" s="43">
        <v>0</v>
      </c>
      <c r="H12" s="43">
        <v>1</v>
      </c>
      <c r="I12" s="43">
        <v>1</v>
      </c>
      <c r="J12" s="43">
        <v>2</v>
      </c>
      <c r="K12" s="44">
        <v>2</v>
      </c>
    </row>
    <row r="13" spans="2:26" x14ac:dyDescent="0.15">
      <c r="D13" s="32" t="s">
        <v>11</v>
      </c>
      <c r="E13" s="45">
        <f t="shared" ref="E13:E18" si="2">E4</f>
        <v>0</v>
      </c>
      <c r="F13" s="2">
        <f>$E13*F$12</f>
        <v>0</v>
      </c>
      <c r="G13" s="3">
        <f t="shared" ref="G13:K18" si="3">$E13*G$12</f>
        <v>0</v>
      </c>
      <c r="H13" s="3">
        <f t="shared" si="3"/>
        <v>0</v>
      </c>
      <c r="I13" s="3">
        <f t="shared" si="3"/>
        <v>0</v>
      </c>
      <c r="J13" s="3">
        <f t="shared" si="3"/>
        <v>0</v>
      </c>
      <c r="K13" s="4">
        <f t="shared" si="3"/>
        <v>0</v>
      </c>
    </row>
    <row r="14" spans="2:26" x14ac:dyDescent="0.15">
      <c r="D14" s="33" t="s">
        <v>12</v>
      </c>
      <c r="E14" s="46">
        <f t="shared" si="2"/>
        <v>0</v>
      </c>
      <c r="F14" s="5">
        <f t="shared" ref="F14:F18" si="4">$E14*F$12</f>
        <v>0</v>
      </c>
      <c r="G14" s="6">
        <f t="shared" si="3"/>
        <v>0</v>
      </c>
      <c r="H14" s="6">
        <f t="shared" si="3"/>
        <v>0</v>
      </c>
      <c r="I14" s="6">
        <f t="shared" si="3"/>
        <v>0</v>
      </c>
      <c r="J14" s="6">
        <f t="shared" si="3"/>
        <v>0</v>
      </c>
      <c r="K14" s="7">
        <f t="shared" si="3"/>
        <v>0</v>
      </c>
    </row>
    <row r="15" spans="2:26" x14ac:dyDescent="0.15">
      <c r="D15" s="33" t="s">
        <v>13</v>
      </c>
      <c r="E15" s="46">
        <f t="shared" si="2"/>
        <v>1</v>
      </c>
      <c r="F15" s="5">
        <f t="shared" si="4"/>
        <v>0</v>
      </c>
      <c r="G15" s="6">
        <f t="shared" si="3"/>
        <v>0</v>
      </c>
      <c r="H15" s="6">
        <f t="shared" si="3"/>
        <v>1</v>
      </c>
      <c r="I15" s="6">
        <f t="shared" si="3"/>
        <v>1</v>
      </c>
      <c r="J15" s="6">
        <f t="shared" si="3"/>
        <v>2</v>
      </c>
      <c r="K15" s="7">
        <f t="shared" si="3"/>
        <v>2</v>
      </c>
    </row>
    <row r="16" spans="2:26" x14ac:dyDescent="0.15">
      <c r="D16" s="33" t="s">
        <v>15</v>
      </c>
      <c r="E16" s="46">
        <f t="shared" si="2"/>
        <v>1</v>
      </c>
      <c r="F16" s="5">
        <f t="shared" si="4"/>
        <v>0</v>
      </c>
      <c r="G16" s="6">
        <f t="shared" si="3"/>
        <v>0</v>
      </c>
      <c r="H16" s="6">
        <f t="shared" si="3"/>
        <v>1</v>
      </c>
      <c r="I16" s="6">
        <f t="shared" si="3"/>
        <v>1</v>
      </c>
      <c r="J16" s="6">
        <f t="shared" si="3"/>
        <v>2</v>
      </c>
      <c r="K16" s="7">
        <f t="shared" si="3"/>
        <v>2</v>
      </c>
    </row>
    <row r="17" spans="4:14" x14ac:dyDescent="0.15">
      <c r="D17" s="33" t="s">
        <v>17</v>
      </c>
      <c r="E17" s="46">
        <f t="shared" si="2"/>
        <v>2</v>
      </c>
      <c r="F17" s="5">
        <f t="shared" si="4"/>
        <v>0</v>
      </c>
      <c r="G17" s="6">
        <f t="shared" si="3"/>
        <v>0</v>
      </c>
      <c r="H17" s="6">
        <f t="shared" si="3"/>
        <v>2</v>
      </c>
      <c r="I17" s="6">
        <f t="shared" si="3"/>
        <v>2</v>
      </c>
      <c r="J17" s="6">
        <f t="shared" si="3"/>
        <v>4</v>
      </c>
      <c r="K17" s="7">
        <f t="shared" si="3"/>
        <v>4</v>
      </c>
    </row>
    <row r="18" spans="4:14" x14ac:dyDescent="0.15">
      <c r="D18" s="34" t="s">
        <v>19</v>
      </c>
      <c r="E18" s="47">
        <f t="shared" si="2"/>
        <v>2</v>
      </c>
      <c r="F18" s="8">
        <f t="shared" si="4"/>
        <v>0</v>
      </c>
      <c r="G18" s="9">
        <f t="shared" si="3"/>
        <v>0</v>
      </c>
      <c r="H18" s="9">
        <f t="shared" si="3"/>
        <v>2</v>
      </c>
      <c r="I18" s="9">
        <f t="shared" si="3"/>
        <v>2</v>
      </c>
      <c r="J18" s="9">
        <f t="shared" si="3"/>
        <v>4</v>
      </c>
      <c r="K18" s="10">
        <f t="shared" si="3"/>
        <v>4</v>
      </c>
    </row>
    <row r="20" spans="4:14" x14ac:dyDescent="0.15">
      <c r="F20" s="30" t="s">
        <v>21</v>
      </c>
      <c r="G20" s="38" t="s">
        <v>22</v>
      </c>
      <c r="H20" s="38" t="s">
        <v>23</v>
      </c>
      <c r="I20" s="38" t="s">
        <v>24</v>
      </c>
      <c r="J20" s="38" t="s">
        <v>25</v>
      </c>
      <c r="K20" s="31" t="s">
        <v>26</v>
      </c>
    </row>
    <row r="21" spans="4:14" x14ac:dyDescent="0.15">
      <c r="F21" s="42">
        <f t="array" ref="F21:K21">TRANSPOSE(F4:F9)</f>
        <v>0</v>
      </c>
      <c r="G21" s="43">
        <v>1</v>
      </c>
      <c r="H21" s="43">
        <v>1</v>
      </c>
      <c r="I21" s="43">
        <v>0</v>
      </c>
      <c r="J21" s="43">
        <v>0</v>
      </c>
      <c r="K21" s="44">
        <v>1</v>
      </c>
    </row>
    <row r="22" spans="4:14" x14ac:dyDescent="0.15">
      <c r="D22" s="32" t="s">
        <v>21</v>
      </c>
      <c r="E22" s="45">
        <f t="shared" ref="E22:E27" si="5">F4</f>
        <v>0</v>
      </c>
      <c r="F22" s="2">
        <f t="shared" ref="F22:K27" si="6">$E22*F$21</f>
        <v>0</v>
      </c>
      <c r="G22" s="3">
        <f t="shared" si="6"/>
        <v>0</v>
      </c>
      <c r="H22" s="3">
        <f t="shared" si="6"/>
        <v>0</v>
      </c>
      <c r="I22" s="3">
        <f t="shared" si="6"/>
        <v>0</v>
      </c>
      <c r="J22" s="3">
        <f t="shared" si="6"/>
        <v>0</v>
      </c>
      <c r="K22" s="4">
        <f t="shared" si="6"/>
        <v>0</v>
      </c>
      <c r="N22" s="23"/>
    </row>
    <row r="23" spans="4:14" x14ac:dyDescent="0.15">
      <c r="D23" s="33" t="s">
        <v>22</v>
      </c>
      <c r="E23" s="46">
        <f t="shared" si="5"/>
        <v>1</v>
      </c>
      <c r="F23" s="5">
        <f t="shared" si="6"/>
        <v>0</v>
      </c>
      <c r="G23" s="6">
        <f t="shared" si="6"/>
        <v>1</v>
      </c>
      <c r="H23" s="6">
        <f t="shared" si="6"/>
        <v>1</v>
      </c>
      <c r="I23" s="6">
        <f t="shared" si="6"/>
        <v>0</v>
      </c>
      <c r="J23" s="6">
        <f t="shared" si="6"/>
        <v>0</v>
      </c>
      <c r="K23" s="7">
        <f t="shared" si="6"/>
        <v>1</v>
      </c>
      <c r="N23" s="23"/>
    </row>
    <row r="24" spans="4:14" x14ac:dyDescent="0.15">
      <c r="D24" s="33" t="s">
        <v>23</v>
      </c>
      <c r="E24" s="46">
        <f t="shared" si="5"/>
        <v>1</v>
      </c>
      <c r="F24" s="5">
        <f t="shared" si="6"/>
        <v>0</v>
      </c>
      <c r="G24" s="6">
        <f t="shared" si="6"/>
        <v>1</v>
      </c>
      <c r="H24" s="6">
        <f t="shared" si="6"/>
        <v>1</v>
      </c>
      <c r="I24" s="6">
        <f t="shared" si="6"/>
        <v>0</v>
      </c>
      <c r="J24" s="6">
        <f t="shared" si="6"/>
        <v>0</v>
      </c>
      <c r="K24" s="7">
        <f t="shared" si="6"/>
        <v>1</v>
      </c>
    </row>
    <row r="25" spans="4:14" x14ac:dyDescent="0.15">
      <c r="D25" s="33" t="s">
        <v>24</v>
      </c>
      <c r="E25" s="46">
        <f t="shared" si="5"/>
        <v>0</v>
      </c>
      <c r="F25" s="5">
        <f t="shared" si="6"/>
        <v>0</v>
      </c>
      <c r="G25" s="6">
        <f t="shared" si="6"/>
        <v>0</v>
      </c>
      <c r="H25" s="6">
        <f t="shared" si="6"/>
        <v>0</v>
      </c>
      <c r="I25" s="6">
        <f t="shared" si="6"/>
        <v>0</v>
      </c>
      <c r="J25" s="6">
        <f t="shared" si="6"/>
        <v>0</v>
      </c>
      <c r="K25" s="7">
        <f t="shared" si="6"/>
        <v>0</v>
      </c>
    </row>
    <row r="26" spans="4:14" x14ac:dyDescent="0.15">
      <c r="D26" s="33" t="s">
        <v>25</v>
      </c>
      <c r="E26" s="46">
        <f t="shared" si="5"/>
        <v>0</v>
      </c>
      <c r="F26" s="5">
        <f t="shared" si="6"/>
        <v>0</v>
      </c>
      <c r="G26" s="6">
        <f t="shared" si="6"/>
        <v>0</v>
      </c>
      <c r="H26" s="6">
        <f t="shared" si="6"/>
        <v>0</v>
      </c>
      <c r="I26" s="6">
        <f t="shared" si="6"/>
        <v>0</v>
      </c>
      <c r="J26" s="6">
        <f t="shared" si="6"/>
        <v>0</v>
      </c>
      <c r="K26" s="7">
        <f t="shared" si="6"/>
        <v>0</v>
      </c>
    </row>
    <row r="27" spans="4:14" x14ac:dyDescent="0.15">
      <c r="D27" s="34" t="s">
        <v>26</v>
      </c>
      <c r="E27" s="47">
        <f t="shared" si="5"/>
        <v>1</v>
      </c>
      <c r="F27" s="8">
        <f t="shared" si="6"/>
        <v>0</v>
      </c>
      <c r="G27" s="9">
        <f t="shared" si="6"/>
        <v>1</v>
      </c>
      <c r="H27" s="9">
        <f t="shared" si="6"/>
        <v>1</v>
      </c>
      <c r="I27" s="9">
        <f t="shared" si="6"/>
        <v>0</v>
      </c>
      <c r="J27" s="9">
        <f t="shared" si="6"/>
        <v>0</v>
      </c>
      <c r="K27" s="10">
        <f t="shared" si="6"/>
        <v>1</v>
      </c>
    </row>
    <row r="29" spans="4:14" x14ac:dyDescent="0.15">
      <c r="F29" s="30" t="s">
        <v>28</v>
      </c>
      <c r="G29" s="38" t="s">
        <v>29</v>
      </c>
      <c r="H29" s="38" t="s">
        <v>30</v>
      </c>
      <c r="I29" s="38" t="s">
        <v>31</v>
      </c>
      <c r="J29" s="38" t="s">
        <v>32</v>
      </c>
      <c r="K29" s="31" t="s">
        <v>33</v>
      </c>
    </row>
    <row r="30" spans="4:14" x14ac:dyDescent="0.15">
      <c r="F30" s="42">
        <f t="array" ref="F30:K30">TRANSPOSE(G4:G9)</f>
        <v>-1</v>
      </c>
      <c r="G30" s="43">
        <v>-1</v>
      </c>
      <c r="H30" s="43">
        <v>-1</v>
      </c>
      <c r="I30" s="43">
        <v>1</v>
      </c>
      <c r="J30" s="43">
        <v>1</v>
      </c>
      <c r="K30" s="44">
        <v>1</v>
      </c>
    </row>
    <row r="31" spans="4:14" x14ac:dyDescent="0.15">
      <c r="D31" s="32" t="s">
        <v>28</v>
      </c>
      <c r="E31" s="45">
        <f t="shared" ref="E31:E36" si="7">G4</f>
        <v>-1</v>
      </c>
      <c r="F31" s="2">
        <f>$E31*F$30</f>
        <v>1</v>
      </c>
      <c r="G31" s="3">
        <f t="shared" ref="G31:K36" si="8">$E31*G$30</f>
        <v>1</v>
      </c>
      <c r="H31" s="3">
        <f t="shared" si="8"/>
        <v>1</v>
      </c>
      <c r="I31" s="3">
        <f t="shared" si="8"/>
        <v>-1</v>
      </c>
      <c r="J31" s="3">
        <f t="shared" si="8"/>
        <v>-1</v>
      </c>
      <c r="K31" s="4">
        <f t="shared" si="8"/>
        <v>-1</v>
      </c>
    </row>
    <row r="32" spans="4:14" x14ac:dyDescent="0.15">
      <c r="D32" s="33" t="s">
        <v>29</v>
      </c>
      <c r="E32" s="46">
        <f t="shared" si="7"/>
        <v>-1</v>
      </c>
      <c r="F32" s="5">
        <f t="shared" ref="F32:F36" si="9">$E32*F$30</f>
        <v>1</v>
      </c>
      <c r="G32" s="6">
        <f t="shared" si="8"/>
        <v>1</v>
      </c>
      <c r="H32" s="6">
        <f t="shared" si="8"/>
        <v>1</v>
      </c>
      <c r="I32" s="6">
        <f t="shared" si="8"/>
        <v>-1</v>
      </c>
      <c r="J32" s="6">
        <f t="shared" si="8"/>
        <v>-1</v>
      </c>
      <c r="K32" s="7">
        <f t="shared" si="8"/>
        <v>-1</v>
      </c>
    </row>
    <row r="33" spans="4:14" x14ac:dyDescent="0.15">
      <c r="D33" s="33" t="s">
        <v>30</v>
      </c>
      <c r="E33" s="46">
        <f t="shared" si="7"/>
        <v>-1</v>
      </c>
      <c r="F33" s="5">
        <f t="shared" si="9"/>
        <v>1</v>
      </c>
      <c r="G33" s="6">
        <f t="shared" si="8"/>
        <v>1</v>
      </c>
      <c r="H33" s="6">
        <f t="shared" si="8"/>
        <v>1</v>
      </c>
      <c r="I33" s="6">
        <f t="shared" si="8"/>
        <v>-1</v>
      </c>
      <c r="J33" s="6">
        <f t="shared" si="8"/>
        <v>-1</v>
      </c>
      <c r="K33" s="7">
        <f t="shared" si="8"/>
        <v>-1</v>
      </c>
    </row>
    <row r="34" spans="4:14" x14ac:dyDescent="0.15">
      <c r="D34" s="33" t="s">
        <v>31</v>
      </c>
      <c r="E34" s="46">
        <f t="shared" si="7"/>
        <v>1</v>
      </c>
      <c r="F34" s="5">
        <f t="shared" si="9"/>
        <v>-1</v>
      </c>
      <c r="G34" s="6">
        <f t="shared" si="8"/>
        <v>-1</v>
      </c>
      <c r="H34" s="6">
        <f t="shared" si="8"/>
        <v>-1</v>
      </c>
      <c r="I34" s="6">
        <f t="shared" si="8"/>
        <v>1</v>
      </c>
      <c r="J34" s="6">
        <f t="shared" si="8"/>
        <v>1</v>
      </c>
      <c r="K34" s="7">
        <f t="shared" si="8"/>
        <v>1</v>
      </c>
    </row>
    <row r="35" spans="4:14" x14ac:dyDescent="0.15">
      <c r="D35" s="33" t="s">
        <v>32</v>
      </c>
      <c r="E35" s="46">
        <f t="shared" si="7"/>
        <v>1</v>
      </c>
      <c r="F35" s="5">
        <f t="shared" si="9"/>
        <v>-1</v>
      </c>
      <c r="G35" s="6">
        <f t="shared" si="8"/>
        <v>-1</v>
      </c>
      <c r="H35" s="6">
        <f t="shared" si="8"/>
        <v>-1</v>
      </c>
      <c r="I35" s="6">
        <f t="shared" si="8"/>
        <v>1</v>
      </c>
      <c r="J35" s="6">
        <f t="shared" si="8"/>
        <v>1</v>
      </c>
      <c r="K35" s="7">
        <f t="shared" si="8"/>
        <v>1</v>
      </c>
    </row>
    <row r="36" spans="4:14" x14ac:dyDescent="0.15">
      <c r="D36" s="34" t="s">
        <v>33</v>
      </c>
      <c r="E36" s="47">
        <f t="shared" si="7"/>
        <v>1</v>
      </c>
      <c r="F36" s="8">
        <f t="shared" si="9"/>
        <v>-1</v>
      </c>
      <c r="G36" s="9">
        <f t="shared" si="8"/>
        <v>-1</v>
      </c>
      <c r="H36" s="9">
        <f t="shared" si="8"/>
        <v>-1</v>
      </c>
      <c r="I36" s="9">
        <f t="shared" si="8"/>
        <v>1</v>
      </c>
      <c r="J36" s="9">
        <f t="shared" si="8"/>
        <v>1</v>
      </c>
      <c r="K36" s="10">
        <f t="shared" si="8"/>
        <v>1</v>
      </c>
    </row>
    <row r="38" spans="4:14" x14ac:dyDescent="0.15">
      <c r="F38" s="30" t="s">
        <v>34</v>
      </c>
      <c r="G38" s="38" t="s">
        <v>35</v>
      </c>
      <c r="H38" s="38" t="s">
        <v>36</v>
      </c>
      <c r="I38" s="38" t="s">
        <v>37</v>
      </c>
      <c r="J38" s="38" t="s">
        <v>38</v>
      </c>
      <c r="K38" s="31" t="s">
        <v>39</v>
      </c>
    </row>
    <row r="39" spans="4:14" x14ac:dyDescent="0.15">
      <c r="E39" s="11"/>
      <c r="F39" s="39">
        <f t="array" ref="F39:K39">TRANSPOSE(J4:J9)</f>
        <v>1.648196881377344</v>
      </c>
      <c r="G39" s="40">
        <v>0</v>
      </c>
      <c r="H39" s="40">
        <v>2.3517920727918291</v>
      </c>
      <c r="I39" s="40">
        <v>3.6481942963263543</v>
      </c>
      <c r="J39" s="40">
        <v>0</v>
      </c>
      <c r="K39" s="41">
        <v>0.35179465784281866</v>
      </c>
      <c r="L39" s="11"/>
      <c r="M39" s="11"/>
      <c r="N39" s="11"/>
    </row>
    <row r="40" spans="4:14" x14ac:dyDescent="0.15">
      <c r="D40" s="32" t="s">
        <v>34</v>
      </c>
      <c r="E40" s="35">
        <f t="array" ref="E40:E45">J4:J9</f>
        <v>1.648196881377344</v>
      </c>
      <c r="F40" s="12">
        <f>$E40*F$39</f>
        <v>2.7165529597820024</v>
      </c>
      <c r="G40" s="13">
        <f t="shared" ref="G40:K45" si="10">$E40*G$39</f>
        <v>0</v>
      </c>
      <c r="H40" s="13">
        <f t="shared" si="10"/>
        <v>3.8762163600234523</v>
      </c>
      <c r="I40" s="13">
        <f t="shared" si="10"/>
        <v>6.0129424618637115</v>
      </c>
      <c r="J40" s="13">
        <f t="shared" si="10"/>
        <v>0</v>
      </c>
      <c r="K40" s="14">
        <f t="shared" si="10"/>
        <v>0.57982685794174349</v>
      </c>
      <c r="L40" s="11"/>
      <c r="M40" s="11"/>
      <c r="N40" s="11"/>
    </row>
    <row r="41" spans="4:14" x14ac:dyDescent="0.15">
      <c r="D41" s="33" t="s">
        <v>35</v>
      </c>
      <c r="E41" s="36">
        <v>0</v>
      </c>
      <c r="F41" s="15">
        <f t="shared" ref="F41:F45" si="11">$E41*F$39</f>
        <v>0</v>
      </c>
      <c r="G41" s="16">
        <f t="shared" si="10"/>
        <v>0</v>
      </c>
      <c r="H41" s="16">
        <f t="shared" si="10"/>
        <v>0</v>
      </c>
      <c r="I41" s="16">
        <f t="shared" si="10"/>
        <v>0</v>
      </c>
      <c r="J41" s="16">
        <f t="shared" si="10"/>
        <v>0</v>
      </c>
      <c r="K41" s="17">
        <f t="shared" si="10"/>
        <v>0</v>
      </c>
      <c r="L41" s="11"/>
      <c r="M41" s="11"/>
      <c r="N41" s="11"/>
    </row>
    <row r="42" spans="4:14" x14ac:dyDescent="0.15">
      <c r="D42" s="33" t="s">
        <v>36</v>
      </c>
      <c r="E42" s="36">
        <v>2.3517920727918291</v>
      </c>
      <c r="F42" s="15">
        <f t="shared" si="11"/>
        <v>3.8762163600234523</v>
      </c>
      <c r="G42" s="16">
        <f t="shared" si="10"/>
        <v>0</v>
      </c>
      <c r="H42" s="16">
        <f t="shared" si="10"/>
        <v>5.5309259536464879</v>
      </c>
      <c r="I42" s="16">
        <f t="shared" si="10"/>
        <v>8.5797944261046855</v>
      </c>
      <c r="J42" s="16">
        <f t="shared" si="10"/>
        <v>0</v>
      </c>
      <c r="K42" s="17">
        <f t="shared" si="10"/>
        <v>0.82734788756525479</v>
      </c>
      <c r="L42" s="11"/>
      <c r="M42" s="11"/>
      <c r="N42" s="11"/>
    </row>
    <row r="43" spans="4:14" x14ac:dyDescent="0.15">
      <c r="D43" s="33" t="s">
        <v>37</v>
      </c>
      <c r="E43" s="36">
        <v>3.6481942963263543</v>
      </c>
      <c r="F43" s="15">
        <f t="shared" si="11"/>
        <v>6.0129424618637115</v>
      </c>
      <c r="G43" s="16">
        <f t="shared" si="10"/>
        <v>0</v>
      </c>
      <c r="H43" s="16">
        <f t="shared" si="10"/>
        <v>8.5797944261046855</v>
      </c>
      <c r="I43" s="16">
        <f t="shared" si="10"/>
        <v>13.309321623748144</v>
      </c>
      <c r="J43" s="16">
        <f t="shared" si="10"/>
        <v>0</v>
      </c>
      <c r="K43" s="17">
        <f t="shared" si="10"/>
        <v>1.2834152642202523</v>
      </c>
      <c r="L43" s="11"/>
      <c r="M43" s="11"/>
      <c r="N43" s="11"/>
    </row>
    <row r="44" spans="4:14" x14ac:dyDescent="0.15">
      <c r="D44" s="33" t="s">
        <v>38</v>
      </c>
      <c r="E44" s="36">
        <v>0</v>
      </c>
      <c r="F44" s="15">
        <f t="shared" si="11"/>
        <v>0</v>
      </c>
      <c r="G44" s="16">
        <f t="shared" si="10"/>
        <v>0</v>
      </c>
      <c r="H44" s="16">
        <f t="shared" si="10"/>
        <v>0</v>
      </c>
      <c r="I44" s="16">
        <f t="shared" si="10"/>
        <v>0</v>
      </c>
      <c r="J44" s="16">
        <f t="shared" si="10"/>
        <v>0</v>
      </c>
      <c r="K44" s="17">
        <f t="shared" si="10"/>
        <v>0</v>
      </c>
      <c r="L44" s="11"/>
      <c r="M44" s="11"/>
      <c r="N44" s="11"/>
    </row>
    <row r="45" spans="4:14" x14ac:dyDescent="0.15">
      <c r="D45" s="34" t="s">
        <v>39</v>
      </c>
      <c r="E45" s="37">
        <v>0.35179465784281866</v>
      </c>
      <c r="F45" s="18">
        <f t="shared" si="11"/>
        <v>0.57982685794174349</v>
      </c>
      <c r="G45" s="19">
        <f t="shared" si="10"/>
        <v>0</v>
      </c>
      <c r="H45" s="19">
        <f t="shared" si="10"/>
        <v>0.82734788756525479</v>
      </c>
      <c r="I45" s="19">
        <f t="shared" si="10"/>
        <v>1.2834152642202523</v>
      </c>
      <c r="J45" s="19">
        <f t="shared" si="10"/>
        <v>0</v>
      </c>
      <c r="K45" s="20">
        <f t="shared" si="10"/>
        <v>0.12375948128674585</v>
      </c>
      <c r="L45" s="11"/>
      <c r="M45" s="11"/>
      <c r="N45" s="11"/>
    </row>
    <row r="47" spans="4:14" x14ac:dyDescent="0.15">
      <c r="E47" t="s">
        <v>40</v>
      </c>
    </row>
    <row r="48" spans="4:14" x14ac:dyDescent="0.15">
      <c r="E48" s="21" t="s">
        <v>64</v>
      </c>
      <c r="F48" s="30">
        <v>1</v>
      </c>
      <c r="G48" s="38">
        <v>2</v>
      </c>
      <c r="H48" s="38">
        <v>3</v>
      </c>
      <c r="I48" s="38">
        <v>4</v>
      </c>
      <c r="J48" s="38">
        <v>5</v>
      </c>
      <c r="K48" s="31">
        <v>6</v>
      </c>
    </row>
    <row r="49" spans="5:11" x14ac:dyDescent="0.15">
      <c r="E49" s="32">
        <v>1</v>
      </c>
      <c r="F49" s="12">
        <f>F40*F31*(F13+F22)</f>
        <v>0</v>
      </c>
      <c r="G49" s="13">
        <f t="shared" ref="G49:K49" si="12">G40*G31*(G13+G22)</f>
        <v>0</v>
      </c>
      <c r="H49" s="13">
        <f t="shared" si="12"/>
        <v>0</v>
      </c>
      <c r="I49" s="13">
        <f t="shared" si="12"/>
        <v>0</v>
      </c>
      <c r="J49" s="13">
        <f t="shared" si="12"/>
        <v>0</v>
      </c>
      <c r="K49" s="14">
        <f t="shared" si="12"/>
        <v>0</v>
      </c>
    </row>
    <row r="50" spans="5:11" x14ac:dyDescent="0.15">
      <c r="E50" s="33">
        <v>2</v>
      </c>
      <c r="F50" s="15">
        <f t="shared" ref="F50:K54" si="13">F41*F32*(F14+F23)</f>
        <v>0</v>
      </c>
      <c r="G50" s="16">
        <f t="shared" si="13"/>
        <v>0</v>
      </c>
      <c r="H50" s="16">
        <f t="shared" si="13"/>
        <v>0</v>
      </c>
      <c r="I50" s="16">
        <f t="shared" si="13"/>
        <v>0</v>
      </c>
      <c r="J50" s="16">
        <f t="shared" si="13"/>
        <v>0</v>
      </c>
      <c r="K50" s="17">
        <f t="shared" si="13"/>
        <v>0</v>
      </c>
    </row>
    <row r="51" spans="5:11" x14ac:dyDescent="0.15">
      <c r="E51" s="33">
        <v>3</v>
      </c>
      <c r="F51" s="15">
        <f t="shared" si="13"/>
        <v>0</v>
      </c>
      <c r="G51" s="16">
        <f t="shared" si="13"/>
        <v>0</v>
      </c>
      <c r="H51" s="16">
        <f t="shared" si="13"/>
        <v>11.061851907292976</v>
      </c>
      <c r="I51" s="16">
        <f t="shared" si="13"/>
        <v>-8.5797944261046855</v>
      </c>
      <c r="J51" s="16">
        <f t="shared" si="13"/>
        <v>0</v>
      </c>
      <c r="K51" s="17">
        <f t="shared" si="13"/>
        <v>-2.4820436626957645</v>
      </c>
    </row>
    <row r="52" spans="5:11" x14ac:dyDescent="0.15">
      <c r="E52" s="33">
        <v>4</v>
      </c>
      <c r="F52" s="15">
        <f t="shared" si="13"/>
        <v>0</v>
      </c>
      <c r="G52" s="16">
        <f t="shared" si="13"/>
        <v>0</v>
      </c>
      <c r="H52" s="16">
        <f t="shared" si="13"/>
        <v>-8.5797944261046855</v>
      </c>
      <c r="I52" s="16">
        <f t="shared" si="13"/>
        <v>13.309321623748144</v>
      </c>
      <c r="J52" s="16">
        <f t="shared" si="13"/>
        <v>0</v>
      </c>
      <c r="K52" s="17">
        <f t="shared" si="13"/>
        <v>2.5668305284405046</v>
      </c>
    </row>
    <row r="53" spans="5:11" x14ac:dyDescent="0.15">
      <c r="E53" s="33">
        <v>5</v>
      </c>
      <c r="F53" s="15">
        <f t="shared" si="13"/>
        <v>0</v>
      </c>
      <c r="G53" s="16">
        <f t="shared" si="13"/>
        <v>0</v>
      </c>
      <c r="H53" s="16">
        <f t="shared" si="13"/>
        <v>0</v>
      </c>
      <c r="I53" s="16">
        <f t="shared" si="13"/>
        <v>0</v>
      </c>
      <c r="J53" s="16">
        <f t="shared" si="13"/>
        <v>0</v>
      </c>
      <c r="K53" s="17">
        <f t="shared" si="13"/>
        <v>0</v>
      </c>
    </row>
    <row r="54" spans="5:11" x14ac:dyDescent="0.15">
      <c r="E54" s="34">
        <v>6</v>
      </c>
      <c r="F54" s="18">
        <f t="shared" si="13"/>
        <v>0</v>
      </c>
      <c r="G54" s="19">
        <f t="shared" si="13"/>
        <v>0</v>
      </c>
      <c r="H54" s="19">
        <f t="shared" si="13"/>
        <v>-2.4820436626957645</v>
      </c>
      <c r="I54" s="19">
        <f t="shared" si="13"/>
        <v>2.5668305284405046</v>
      </c>
      <c r="J54" s="19">
        <f t="shared" si="13"/>
        <v>0</v>
      </c>
      <c r="K54" s="20">
        <f t="shared" si="13"/>
        <v>0.61879740643372927</v>
      </c>
    </row>
  </sheetData>
  <mergeCells count="4">
    <mergeCell ref="B4:B6"/>
    <mergeCell ref="B7:B9"/>
    <mergeCell ref="O4:O6"/>
    <mergeCell ref="O7:O9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双対問題_最適化前</vt:lpstr>
      <vt:lpstr>双対問題_最適化済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s_wakui</dc:creator>
  <cp:lastModifiedBy>涌井貞美</cp:lastModifiedBy>
  <dcterms:created xsi:type="dcterms:W3CDTF">2017-07-16T13:50:43Z</dcterms:created>
  <dcterms:modified xsi:type="dcterms:W3CDTF">2019-06-05T15:57:58Z</dcterms:modified>
</cp:coreProperties>
</file>