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Рабочий стол\"/>
    </mc:Choice>
  </mc:AlternateContent>
  <xr:revisionPtr revIDLastSave="0" documentId="13_ncr:1_{01B74D1C-F99F-44CF-9961-1BA496F9AE4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Антимаг 1" sheetId="1" r:id="rId1"/>
    <sheet name="Антимаг 2" sheetId="2" r:id="rId2"/>
    <sheet name="Антимаг 3" sheetId="3" r:id="rId3"/>
    <sheet name="КР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3" i="4"/>
  <c r="B6" i="4"/>
  <c r="G4" i="4"/>
  <c r="G5" i="4"/>
  <c r="G3" i="4"/>
  <c r="F4" i="4"/>
  <c r="F5" i="4"/>
  <c r="F3" i="4"/>
  <c r="B7" i="3"/>
  <c r="F6" i="1"/>
  <c r="F7" i="1"/>
  <c r="F8" i="1"/>
  <c r="F9" i="1"/>
  <c r="F10" i="1"/>
  <c r="F11" i="1"/>
  <c r="F12" i="1"/>
  <c r="F5" i="1"/>
  <c r="D6" i="1"/>
  <c r="D7" i="1"/>
  <c r="D8" i="1"/>
  <c r="D9" i="1"/>
  <c r="D10" i="1"/>
  <c r="D11" i="1"/>
  <c r="D12" i="1"/>
  <c r="D5" i="1"/>
  <c r="E6" i="1"/>
  <c r="E7" i="1"/>
  <c r="E8" i="1"/>
  <c r="E9" i="1"/>
  <c r="E10" i="1"/>
  <c r="E11" i="1"/>
  <c r="E12" i="1"/>
  <c r="E5" i="1"/>
  <c r="C12" i="2"/>
  <c r="E7" i="2"/>
  <c r="F7" i="2" s="1"/>
  <c r="E8" i="2"/>
  <c r="F8" i="2" s="1"/>
  <c r="E9" i="2"/>
  <c r="F9" i="2" s="1"/>
  <c r="E10" i="2"/>
  <c r="E11" i="2"/>
  <c r="F10" i="2"/>
  <c r="F11" i="2"/>
  <c r="F6" i="2"/>
  <c r="E6" i="2"/>
  <c r="G6" i="1"/>
  <c r="G7" i="1"/>
  <c r="G8" i="1"/>
  <c r="G9" i="1"/>
  <c r="G10" i="1"/>
  <c r="G11" i="1"/>
  <c r="G12" i="1"/>
  <c r="G5" i="1"/>
  <c r="B6" i="3" l="1"/>
  <c r="C6" i="3" s="1"/>
  <c r="B13" i="3"/>
  <c r="C13" i="3" s="1"/>
  <c r="B5" i="3"/>
  <c r="C5" i="3" s="1"/>
  <c r="C10" i="3"/>
  <c r="B12" i="3"/>
  <c r="C12" i="3" s="1"/>
  <c r="C4" i="3"/>
  <c r="B11" i="3"/>
  <c r="C11" i="3" s="1"/>
  <c r="B10" i="3"/>
  <c r="C7" i="3"/>
  <c r="B9" i="3"/>
  <c r="C9" i="3" s="1"/>
  <c r="B8" i="3"/>
  <c r="C8" i="3" s="1"/>
  <c r="H9" i="1"/>
  <c r="H6" i="1"/>
  <c r="H8" i="1"/>
  <c r="H7" i="1"/>
  <c r="H12" i="1"/>
  <c r="H11" i="1"/>
  <c r="H10" i="1"/>
  <c r="H5" i="1"/>
  <c r="H13" i="1" l="1"/>
</calcChain>
</file>

<file path=xl/sharedStrings.xml><?xml version="1.0" encoding="utf-8"?>
<sst xmlns="http://schemas.openxmlformats.org/spreadsheetml/2006/main" count="52" uniqueCount="50">
  <si>
    <t>№</t>
  </si>
  <si>
    <t>Иванов</t>
  </si>
  <si>
    <t>Петров</t>
  </si>
  <si>
    <t>Сидоров</t>
  </si>
  <si>
    <t>Омаров</t>
  </si>
  <si>
    <t>Сыздыков</t>
  </si>
  <si>
    <t>Садыкаов</t>
  </si>
  <si>
    <t>Осапов</t>
  </si>
  <si>
    <t>Ахметов</t>
  </si>
  <si>
    <t>ФИО</t>
  </si>
  <si>
    <t>Оклад</t>
  </si>
  <si>
    <t>Налоги</t>
  </si>
  <si>
    <t xml:space="preserve">Проф. Взносы 5% </t>
  </si>
  <si>
    <t>Подход. Налог 12%</t>
  </si>
  <si>
    <t>Пенс. Взносы 10%</t>
  </si>
  <si>
    <t>Премия 11%</t>
  </si>
  <si>
    <t>Всего на руки</t>
  </si>
  <si>
    <t>Всего:</t>
  </si>
  <si>
    <t>Отчет по зарплате АО "Апанко"</t>
  </si>
  <si>
    <t>АО "Белый ветер"</t>
  </si>
  <si>
    <t>Курс=</t>
  </si>
  <si>
    <t xml:space="preserve">Наименование продукции </t>
  </si>
  <si>
    <t>Цена за ед., долл</t>
  </si>
  <si>
    <t>Продано, шт</t>
  </si>
  <si>
    <t>Выручка от продажи, долл</t>
  </si>
  <si>
    <t>Выручка от продажи, руб</t>
  </si>
  <si>
    <t>Телевизоры</t>
  </si>
  <si>
    <t xml:space="preserve">Музыкальные центры </t>
  </si>
  <si>
    <t>Видеокамеры</t>
  </si>
  <si>
    <t>Видеоплееры</t>
  </si>
  <si>
    <t>Аудиоплееры</t>
  </si>
  <si>
    <t xml:space="preserve">Видеомагнитафоны </t>
  </si>
  <si>
    <t>Итог сумма выручки</t>
  </si>
  <si>
    <t>d=</t>
  </si>
  <si>
    <t>Вычисление n-го члена и суммы арифмитической прогрессии</t>
  </si>
  <si>
    <t>n</t>
  </si>
  <si>
    <r>
      <t>a</t>
    </r>
    <r>
      <rPr>
        <vertAlign val="subscript"/>
        <sz val="14"/>
        <color theme="1"/>
        <rFont val="Calibri"/>
        <family val="2"/>
        <scheme val="minor"/>
      </rPr>
      <t>n</t>
    </r>
  </si>
  <si>
    <r>
      <t>S</t>
    </r>
    <r>
      <rPr>
        <vertAlign val="subscript"/>
        <sz val="14"/>
        <color theme="1"/>
        <rFont val="Calibri"/>
        <family val="2"/>
        <scheme val="minor"/>
      </rPr>
      <t>n</t>
    </r>
  </si>
  <si>
    <t>Вариант 1</t>
  </si>
  <si>
    <t>Производство 1т</t>
  </si>
  <si>
    <t>Прибыль от реализации</t>
  </si>
  <si>
    <t>Расход молока (сырья)</t>
  </si>
  <si>
    <t>Расход молока на 1 т</t>
  </si>
  <si>
    <t>Молоко</t>
  </si>
  <si>
    <t>Кефир</t>
  </si>
  <si>
    <t>Сметана</t>
  </si>
  <si>
    <t>Общая прибыль:</t>
  </si>
  <si>
    <t>Доля (в процентах) прибыльности каждого вида изделий от общей суммы</t>
  </si>
  <si>
    <t>Прибыль от реализации каждого вида изделий</t>
  </si>
  <si>
    <t>Изготовленно,т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</si>
</sst>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textRotation="90" wrapText="1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5" fillId="0" borderId="0" xfId="0" applyFont="1" applyBorder="1" applyAlignment="1">
      <alignment horizontal="right"/>
    </xf>
    <xf numFmtId="165" fontId="1" fillId="0" borderId="0" xfId="0" applyNumberFormat="1" applyFont="1" applyFill="1" applyBorder="1"/>
    <xf numFmtId="165" fontId="1" fillId="0" borderId="15" xfId="0" applyNumberFormat="1" applyFont="1" applyBorder="1"/>
    <xf numFmtId="165" fontId="1" fillId="0" borderId="19" xfId="0" applyNumberFormat="1" applyFont="1" applyBorder="1"/>
    <xf numFmtId="165" fontId="0" fillId="0" borderId="1" xfId="0" applyNumberFormat="1" applyBorder="1"/>
    <xf numFmtId="165" fontId="0" fillId="0" borderId="18" xfId="0" applyNumberFormat="1" applyBorder="1"/>
    <xf numFmtId="0" fontId="0" fillId="0" borderId="23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24" xfId="0" applyFill="1" applyBorder="1"/>
    <xf numFmtId="14" fontId="0" fillId="2" borderId="5" xfId="0" applyNumberFormat="1" applyFill="1" applyBorder="1"/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28" xfId="0" applyBorder="1"/>
    <xf numFmtId="0" fontId="0" fillId="0" borderId="29" xfId="0" applyBorder="1"/>
    <xf numFmtId="0" fontId="0" fillId="0" borderId="18" xfId="0" applyBorder="1" applyAlignment="1">
      <alignment horizontal="left" vertical="center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2" borderId="3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1" xfId="0" applyFont="1" applyFill="1" applyBorder="1" applyAlignment="1">
      <alignment horizontal="center" vertical="top" wrapText="1"/>
    </xf>
    <xf numFmtId="0" fontId="2" fillId="0" borderId="14" xfId="0" applyFont="1" applyBorder="1"/>
    <xf numFmtId="0" fontId="2" fillId="0" borderId="15" xfId="0" applyFont="1" applyBorder="1"/>
    <xf numFmtId="10" fontId="0" fillId="0" borderId="0" xfId="0" applyNumberFormat="1"/>
    <xf numFmtId="0" fontId="0" fillId="0" borderId="25" xfId="0" applyBorder="1"/>
    <xf numFmtId="0" fontId="0" fillId="0" borderId="26" xfId="0" applyBorder="1"/>
    <xf numFmtId="10" fontId="0" fillId="0" borderId="15" xfId="0" applyNumberFormat="1" applyBorder="1"/>
    <xf numFmtId="10" fontId="0" fillId="0" borderId="19" xfId="0" applyNumberFormat="1" applyBorder="1"/>
    <xf numFmtId="0" fontId="0" fillId="0" borderId="1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19" sqref="I19"/>
    </sheetView>
  </sheetViews>
  <sheetFormatPr defaultRowHeight="14.4" x14ac:dyDescent="0.3"/>
  <cols>
    <col min="3" max="3" width="11" customWidth="1"/>
    <col min="4" max="4" width="10.6640625" customWidth="1"/>
    <col min="5" max="5" width="20.33203125" customWidth="1"/>
    <col min="6" max="6" width="22.109375" customWidth="1"/>
    <col min="7" max="7" width="21.44140625" customWidth="1"/>
    <col min="8" max="8" width="12.88671875" customWidth="1"/>
    <col min="9" max="9" width="14.6640625" customWidth="1"/>
  </cols>
  <sheetData>
    <row r="1" spans="1:9" ht="10.199999999999999" customHeight="1" x14ac:dyDescent="0.3">
      <c r="E1" s="2" t="s">
        <v>18</v>
      </c>
      <c r="F1" s="2"/>
    </row>
    <row r="2" spans="1:9" ht="16.8" customHeight="1" thickBot="1" x14ac:dyDescent="0.35"/>
    <row r="3" spans="1:9" ht="14.4" customHeight="1" x14ac:dyDescent="0.35">
      <c r="A3" s="12" t="s">
        <v>0</v>
      </c>
      <c r="B3" s="13" t="s">
        <v>9</v>
      </c>
      <c r="C3" s="13" t="s">
        <v>10</v>
      </c>
      <c r="D3" s="14" t="s">
        <v>11</v>
      </c>
      <c r="E3" s="15"/>
      <c r="F3" s="16"/>
      <c r="G3" s="17" t="s">
        <v>15</v>
      </c>
      <c r="H3" s="18" t="s">
        <v>16</v>
      </c>
    </row>
    <row r="4" spans="1:9" ht="39.6" customHeight="1" x14ac:dyDescent="0.3">
      <c r="A4" s="19"/>
      <c r="B4" s="5"/>
      <c r="C4" s="5"/>
      <c r="D4" s="6" t="s">
        <v>12</v>
      </c>
      <c r="E4" s="6" t="s">
        <v>13</v>
      </c>
      <c r="F4" s="6" t="s">
        <v>14</v>
      </c>
      <c r="G4" s="7"/>
      <c r="H4" s="20"/>
    </row>
    <row r="5" spans="1:9" x14ac:dyDescent="0.3">
      <c r="A5" s="21">
        <v>1</v>
      </c>
      <c r="B5" s="4" t="s">
        <v>1</v>
      </c>
      <c r="C5" s="31">
        <v>45200</v>
      </c>
      <c r="D5" s="31">
        <f>(C5+G5)*0.05</f>
        <v>2508.6000000000004</v>
      </c>
      <c r="E5" s="31">
        <f>(C5+G5)*0.12</f>
        <v>6020.6399999999994</v>
      </c>
      <c r="F5" s="31">
        <f>(C5+G5)*0.1</f>
        <v>5017.2000000000007</v>
      </c>
      <c r="G5" s="31">
        <f>C5*0.11</f>
        <v>4972</v>
      </c>
      <c r="H5" s="29">
        <f>C5+G5-D5-E5-F5</f>
        <v>36625.56</v>
      </c>
    </row>
    <row r="6" spans="1:9" ht="14.4" customHeight="1" x14ac:dyDescent="0.3">
      <c r="A6" s="21">
        <v>2</v>
      </c>
      <c r="B6" s="4" t="s">
        <v>2</v>
      </c>
      <c r="C6" s="31">
        <v>32100</v>
      </c>
      <c r="D6" s="31">
        <f t="shared" ref="D6:D12" si="0">(C6+G6)*0.05</f>
        <v>1781.5500000000002</v>
      </c>
      <c r="E6" s="31">
        <f t="shared" ref="E6:E12" si="1">(C6+G6)*0.12</f>
        <v>4275.72</v>
      </c>
      <c r="F6" s="31">
        <f t="shared" ref="F6:F12" si="2">(C6+G6)*0.1</f>
        <v>3563.1000000000004</v>
      </c>
      <c r="G6" s="31">
        <f t="shared" ref="G6:G12" si="3">C6*0.11</f>
        <v>3531</v>
      </c>
      <c r="H6" s="29">
        <f t="shared" ref="H6:H12" si="4">C6+G6-D6-E6-F6</f>
        <v>26010.629999999997</v>
      </c>
    </row>
    <row r="7" spans="1:9" x14ac:dyDescent="0.3">
      <c r="A7" s="21">
        <v>3</v>
      </c>
      <c r="B7" s="4" t="s">
        <v>3</v>
      </c>
      <c r="C7" s="31">
        <v>25000</v>
      </c>
      <c r="D7" s="31">
        <f t="shared" si="0"/>
        <v>1387.5</v>
      </c>
      <c r="E7" s="31">
        <f t="shared" si="1"/>
        <v>3330</v>
      </c>
      <c r="F7" s="31">
        <f t="shared" si="2"/>
        <v>2775</v>
      </c>
      <c r="G7" s="31">
        <f t="shared" si="3"/>
        <v>2750</v>
      </c>
      <c r="H7" s="29">
        <f t="shared" si="4"/>
        <v>20257.5</v>
      </c>
    </row>
    <row r="8" spans="1:9" x14ac:dyDescent="0.3">
      <c r="A8" s="21">
        <v>4</v>
      </c>
      <c r="B8" s="4" t="s">
        <v>4</v>
      </c>
      <c r="C8" s="31">
        <v>34000</v>
      </c>
      <c r="D8" s="31">
        <f t="shared" si="0"/>
        <v>1887</v>
      </c>
      <c r="E8" s="31">
        <f t="shared" si="1"/>
        <v>4528.8</v>
      </c>
      <c r="F8" s="31">
        <f t="shared" si="2"/>
        <v>3774</v>
      </c>
      <c r="G8" s="31">
        <f t="shared" si="3"/>
        <v>3740</v>
      </c>
      <c r="H8" s="29">
        <f t="shared" si="4"/>
        <v>27550.2</v>
      </c>
    </row>
    <row r="9" spans="1:9" x14ac:dyDescent="0.3">
      <c r="A9" s="21">
        <v>5</v>
      </c>
      <c r="B9" s="4" t="s">
        <v>5</v>
      </c>
      <c r="C9" s="31">
        <v>52300</v>
      </c>
      <c r="D9" s="31">
        <f t="shared" si="0"/>
        <v>2902.65</v>
      </c>
      <c r="E9" s="31">
        <f t="shared" si="1"/>
        <v>6966.36</v>
      </c>
      <c r="F9" s="31">
        <f t="shared" si="2"/>
        <v>5805.3</v>
      </c>
      <c r="G9" s="31">
        <f t="shared" si="3"/>
        <v>5753</v>
      </c>
      <c r="H9" s="29">
        <f t="shared" si="4"/>
        <v>42378.689999999995</v>
      </c>
    </row>
    <row r="10" spans="1:9" x14ac:dyDescent="0.3">
      <c r="A10" s="21">
        <v>6</v>
      </c>
      <c r="B10" s="4" t="s">
        <v>6</v>
      </c>
      <c r="C10" s="31">
        <v>17800</v>
      </c>
      <c r="D10" s="31">
        <f t="shared" si="0"/>
        <v>987.90000000000009</v>
      </c>
      <c r="E10" s="31">
        <f t="shared" si="1"/>
        <v>2370.96</v>
      </c>
      <c r="F10" s="31">
        <f t="shared" si="2"/>
        <v>1975.8000000000002</v>
      </c>
      <c r="G10" s="31">
        <f t="shared" si="3"/>
        <v>1958</v>
      </c>
      <c r="H10" s="29">
        <f t="shared" si="4"/>
        <v>14423.34</v>
      </c>
    </row>
    <row r="11" spans="1:9" x14ac:dyDescent="0.3">
      <c r="A11" s="21">
        <v>7</v>
      </c>
      <c r="B11" s="4" t="s">
        <v>7</v>
      </c>
      <c r="C11" s="31">
        <v>25000</v>
      </c>
      <c r="D11" s="31">
        <f t="shared" si="0"/>
        <v>1387.5</v>
      </c>
      <c r="E11" s="31">
        <f t="shared" si="1"/>
        <v>3330</v>
      </c>
      <c r="F11" s="31">
        <f t="shared" si="2"/>
        <v>2775</v>
      </c>
      <c r="G11" s="31">
        <f t="shared" si="3"/>
        <v>2750</v>
      </c>
      <c r="H11" s="29">
        <f t="shared" si="4"/>
        <v>20257.5</v>
      </c>
    </row>
    <row r="12" spans="1:9" ht="15" thickBot="1" x14ac:dyDescent="0.35">
      <c r="A12" s="22">
        <v>8</v>
      </c>
      <c r="B12" s="23" t="s">
        <v>8</v>
      </c>
      <c r="C12" s="32">
        <v>34500</v>
      </c>
      <c r="D12" s="31">
        <f t="shared" si="0"/>
        <v>1914.75</v>
      </c>
      <c r="E12" s="31">
        <f t="shared" si="1"/>
        <v>4595.3999999999996</v>
      </c>
      <c r="F12" s="31">
        <f t="shared" si="2"/>
        <v>3829.5</v>
      </c>
      <c r="G12" s="32">
        <f t="shared" si="3"/>
        <v>3795</v>
      </c>
      <c r="H12" s="30">
        <f t="shared" si="4"/>
        <v>27955.35</v>
      </c>
      <c r="I12" s="11"/>
    </row>
    <row r="13" spans="1:9" ht="23.4" x14ac:dyDescent="0.45">
      <c r="B13" s="9"/>
      <c r="C13" s="10"/>
      <c r="D13" s="11"/>
      <c r="E13" s="11"/>
      <c r="F13" s="11"/>
      <c r="G13" s="27" t="s">
        <v>17</v>
      </c>
      <c r="H13" s="28">
        <f>SUM(H5:H12)</f>
        <v>215458.77</v>
      </c>
    </row>
  </sheetData>
  <mergeCells count="7">
    <mergeCell ref="C3:C4"/>
    <mergeCell ref="D3:F3"/>
    <mergeCell ref="H3:H4"/>
    <mergeCell ref="G3:G4"/>
    <mergeCell ref="E1:F1"/>
    <mergeCell ref="A3:A4"/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3F6F-A1CA-487B-8FFD-3A5D5FB64B73}">
  <dimension ref="A1:H12"/>
  <sheetViews>
    <sheetView workbookViewId="0">
      <selection activeCell="I19" sqref="I19"/>
    </sheetView>
  </sheetViews>
  <sheetFormatPr defaultRowHeight="14.4" x14ac:dyDescent="0.3"/>
  <cols>
    <col min="2" max="2" width="19" customWidth="1"/>
    <col min="3" max="3" width="11.21875" customWidth="1"/>
    <col min="4" max="4" width="11" customWidth="1"/>
    <col min="5" max="5" width="11.77734375" customWidth="1"/>
    <col min="6" max="6" width="13.6640625" customWidth="1"/>
  </cols>
  <sheetData>
    <row r="1" spans="1:8" ht="15" thickBot="1" x14ac:dyDescent="0.35">
      <c r="A1" s="34" t="s">
        <v>19</v>
      </c>
      <c r="B1" s="35"/>
    </row>
    <row r="2" spans="1:8" ht="15" thickBot="1" x14ac:dyDescent="0.35"/>
    <row r="3" spans="1:8" ht="15" thickBot="1" x14ac:dyDescent="0.35">
      <c r="A3" s="33" t="s">
        <v>20</v>
      </c>
      <c r="B3" s="38">
        <v>130</v>
      </c>
      <c r="D3" s="39">
        <v>38408</v>
      </c>
    </row>
    <row r="4" spans="1:8" ht="15" thickBot="1" x14ac:dyDescent="0.35"/>
    <row r="5" spans="1:8" ht="42.6" customHeight="1" x14ac:dyDescent="0.3">
      <c r="A5" s="40" t="s">
        <v>0</v>
      </c>
      <c r="B5" s="41" t="s">
        <v>21</v>
      </c>
      <c r="C5" s="41" t="s">
        <v>22</v>
      </c>
      <c r="D5" s="41" t="s">
        <v>23</v>
      </c>
      <c r="E5" s="41" t="s">
        <v>24</v>
      </c>
      <c r="F5" s="42" t="s">
        <v>25</v>
      </c>
      <c r="G5" s="36"/>
      <c r="H5" s="36"/>
    </row>
    <row r="6" spans="1:8" x14ac:dyDescent="0.3">
      <c r="A6" s="43">
        <v>1</v>
      </c>
      <c r="B6" s="37" t="s">
        <v>26</v>
      </c>
      <c r="C6" s="4">
        <v>300</v>
      </c>
      <c r="D6" s="4">
        <v>10</v>
      </c>
      <c r="E6" s="1">
        <f>C6*D6</f>
        <v>3000</v>
      </c>
      <c r="F6" s="44">
        <f>E6*$B$3</f>
        <v>390000</v>
      </c>
    </row>
    <row r="7" spans="1:8" x14ac:dyDescent="0.3">
      <c r="A7" s="43">
        <v>2</v>
      </c>
      <c r="B7" s="37" t="s">
        <v>31</v>
      </c>
      <c r="C7" s="4">
        <v>320</v>
      </c>
      <c r="D7" s="4">
        <v>5</v>
      </c>
      <c r="E7" s="1">
        <f t="shared" ref="E7:E11" si="0">C7*D7</f>
        <v>1600</v>
      </c>
      <c r="F7" s="44">
        <f t="shared" ref="F7:F11" si="1">E7*$B$3</f>
        <v>208000</v>
      </c>
    </row>
    <row r="8" spans="1:8" ht="28.8" x14ac:dyDescent="0.3">
      <c r="A8" s="43">
        <v>3</v>
      </c>
      <c r="B8" s="37" t="s">
        <v>27</v>
      </c>
      <c r="C8" s="4">
        <v>550</v>
      </c>
      <c r="D8" s="4">
        <v>6</v>
      </c>
      <c r="E8" s="1">
        <f t="shared" si="0"/>
        <v>3300</v>
      </c>
      <c r="F8" s="44">
        <f t="shared" si="1"/>
        <v>429000</v>
      </c>
    </row>
    <row r="9" spans="1:8" x14ac:dyDescent="0.3">
      <c r="A9" s="43">
        <v>4</v>
      </c>
      <c r="B9" s="37" t="s">
        <v>28</v>
      </c>
      <c r="C9" s="4">
        <v>700</v>
      </c>
      <c r="D9" s="4">
        <v>2</v>
      </c>
      <c r="E9" s="1">
        <f t="shared" si="0"/>
        <v>1400</v>
      </c>
      <c r="F9" s="44">
        <f t="shared" si="1"/>
        <v>182000</v>
      </c>
    </row>
    <row r="10" spans="1:8" x14ac:dyDescent="0.3">
      <c r="A10" s="43">
        <v>5</v>
      </c>
      <c r="B10" s="37" t="s">
        <v>29</v>
      </c>
      <c r="C10" s="4">
        <v>198</v>
      </c>
      <c r="D10" s="4">
        <v>7</v>
      </c>
      <c r="E10" s="1">
        <f t="shared" si="0"/>
        <v>1386</v>
      </c>
      <c r="F10" s="44">
        <f t="shared" si="1"/>
        <v>180180</v>
      </c>
    </row>
    <row r="11" spans="1:8" ht="15" thickBot="1" x14ac:dyDescent="0.35">
      <c r="A11" s="25">
        <v>6</v>
      </c>
      <c r="B11" s="47" t="s">
        <v>30</v>
      </c>
      <c r="C11" s="23">
        <v>40</v>
      </c>
      <c r="D11" s="23">
        <v>4</v>
      </c>
      <c r="E11" s="24">
        <f t="shared" si="0"/>
        <v>160</v>
      </c>
      <c r="F11" s="26">
        <f t="shared" si="1"/>
        <v>20800</v>
      </c>
    </row>
    <row r="12" spans="1:8" ht="15" thickBot="1" x14ac:dyDescent="0.35">
      <c r="A12" s="48" t="s">
        <v>32</v>
      </c>
      <c r="B12" s="49"/>
      <c r="C12" s="45">
        <f>SUM(E6:E11)</f>
        <v>10846</v>
      </c>
      <c r="D12" s="45"/>
      <c r="E12" s="45"/>
      <c r="F12" s="46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AD1F-DC22-4B2F-906A-99C06A142876}">
  <dimension ref="A1:C13"/>
  <sheetViews>
    <sheetView workbookViewId="0">
      <selection activeCell="H12" sqref="H12"/>
    </sheetView>
  </sheetViews>
  <sheetFormatPr defaultRowHeight="14.4" x14ac:dyDescent="0.3"/>
  <cols>
    <col min="2" max="2" width="9.88671875" bestFit="1" customWidth="1"/>
    <col min="3" max="3" width="9.109375" customWidth="1"/>
  </cols>
  <sheetData>
    <row r="1" spans="1:3" x14ac:dyDescent="0.3">
      <c r="A1" s="50" t="s">
        <v>33</v>
      </c>
      <c r="B1" s="51">
        <v>0.72499999999999998</v>
      </c>
      <c r="C1" s="52"/>
    </row>
    <row r="2" spans="1:3" ht="54" customHeight="1" x14ac:dyDescent="0.3">
      <c r="A2" s="53" t="s">
        <v>34</v>
      </c>
      <c r="B2" s="54"/>
      <c r="C2" s="55"/>
    </row>
    <row r="3" spans="1:3" ht="20.399999999999999" x14ac:dyDescent="0.45">
      <c r="A3" s="56" t="s">
        <v>35</v>
      </c>
      <c r="B3" s="3" t="s">
        <v>36</v>
      </c>
      <c r="C3" s="57" t="s">
        <v>37</v>
      </c>
    </row>
    <row r="4" spans="1:3" x14ac:dyDescent="0.3">
      <c r="A4" s="43">
        <v>1</v>
      </c>
      <c r="B4" s="1">
        <v>-2</v>
      </c>
      <c r="C4" s="44">
        <f>($B$4+B4)*A4/2</f>
        <v>-2</v>
      </c>
    </row>
    <row r="5" spans="1:3" x14ac:dyDescent="0.3">
      <c r="A5" s="43">
        <v>2</v>
      </c>
      <c r="B5" s="1">
        <f>$B$4+$B$1*(A5-1)</f>
        <v>-1.2749999999999999</v>
      </c>
      <c r="C5" s="44">
        <f t="shared" ref="C5:C13" si="0">($B$4+B5)*A5/2</f>
        <v>-3.2749999999999999</v>
      </c>
    </row>
    <row r="6" spans="1:3" x14ac:dyDescent="0.3">
      <c r="A6" s="43">
        <v>3</v>
      </c>
      <c r="B6" s="1">
        <f t="shared" ref="B6:B13" si="1">$B$4+$B$1*(A6-1)</f>
        <v>-0.55000000000000004</v>
      </c>
      <c r="C6" s="44">
        <f t="shared" si="0"/>
        <v>-3.8249999999999997</v>
      </c>
    </row>
    <row r="7" spans="1:3" x14ac:dyDescent="0.3">
      <c r="A7" s="43">
        <v>4</v>
      </c>
      <c r="B7" s="1">
        <f t="shared" si="1"/>
        <v>0.17499999999999982</v>
      </c>
      <c r="C7" s="44">
        <f t="shared" si="0"/>
        <v>-3.6500000000000004</v>
      </c>
    </row>
    <row r="8" spans="1:3" x14ac:dyDescent="0.3">
      <c r="A8" s="43">
        <v>5</v>
      </c>
      <c r="B8" s="1">
        <f t="shared" si="1"/>
        <v>0.89999999999999991</v>
      </c>
      <c r="C8" s="44">
        <f t="shared" si="0"/>
        <v>-2.75</v>
      </c>
    </row>
    <row r="9" spans="1:3" x14ac:dyDescent="0.3">
      <c r="A9" s="43">
        <v>6</v>
      </c>
      <c r="B9" s="1">
        <f t="shared" si="1"/>
        <v>1.625</v>
      </c>
      <c r="C9" s="44">
        <f t="shared" si="0"/>
        <v>-1.125</v>
      </c>
    </row>
    <row r="10" spans="1:3" x14ac:dyDescent="0.3">
      <c r="A10" s="43">
        <v>7</v>
      </c>
      <c r="B10" s="1">
        <f t="shared" si="1"/>
        <v>2.3499999999999996</v>
      </c>
      <c r="C10" s="44">
        <f t="shared" si="0"/>
        <v>1.2249999999999988</v>
      </c>
    </row>
    <row r="11" spans="1:3" x14ac:dyDescent="0.3">
      <c r="A11" s="43">
        <v>8</v>
      </c>
      <c r="B11" s="1">
        <f t="shared" si="1"/>
        <v>3.0750000000000002</v>
      </c>
      <c r="C11" s="44">
        <f t="shared" si="0"/>
        <v>4.3000000000000007</v>
      </c>
    </row>
    <row r="12" spans="1:3" x14ac:dyDescent="0.3">
      <c r="A12" s="43">
        <v>9</v>
      </c>
      <c r="B12" s="1">
        <f t="shared" si="1"/>
        <v>3.8</v>
      </c>
      <c r="C12" s="44">
        <f t="shared" si="0"/>
        <v>8.1</v>
      </c>
    </row>
    <row r="13" spans="1:3" ht="15" thickBot="1" x14ac:dyDescent="0.35">
      <c r="A13" s="25">
        <v>10</v>
      </c>
      <c r="B13" s="24">
        <f t="shared" si="1"/>
        <v>4.5249999999999995</v>
      </c>
      <c r="C13" s="26">
        <f t="shared" si="0"/>
        <v>12.624999999999996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3CCD-C61B-4D90-B3BA-70367009A334}">
  <dimension ref="A1:J6"/>
  <sheetViews>
    <sheetView tabSelected="1" workbookViewId="0">
      <selection activeCell="D13" sqref="D13"/>
    </sheetView>
  </sheetViews>
  <sheetFormatPr defaultRowHeight="14.4" x14ac:dyDescent="0.3"/>
  <cols>
    <col min="1" max="1" width="16.5546875" customWidth="1"/>
    <col min="2" max="2" width="15.109375" customWidth="1"/>
    <col min="3" max="3" width="12.44140625" customWidth="1"/>
    <col min="4" max="4" width="14.109375" customWidth="1"/>
    <col min="5" max="6" width="13" customWidth="1"/>
    <col min="7" max="7" width="11.21875" customWidth="1"/>
    <col min="8" max="8" width="23.77734375" customWidth="1"/>
  </cols>
  <sheetData>
    <row r="1" spans="1:10" ht="15" thickBot="1" x14ac:dyDescent="0.35">
      <c r="A1" t="s">
        <v>38</v>
      </c>
    </row>
    <row r="2" spans="1:10" ht="69.599999999999994" customHeight="1" x14ac:dyDescent="0.3">
      <c r="A2" s="40" t="s">
        <v>0</v>
      </c>
      <c r="B2" s="41" t="s">
        <v>39</v>
      </c>
      <c r="C2" s="41" t="s">
        <v>40</v>
      </c>
      <c r="D2" s="41" t="s">
        <v>42</v>
      </c>
      <c r="E2" s="41" t="s">
        <v>49</v>
      </c>
      <c r="F2" s="41" t="s">
        <v>48</v>
      </c>
      <c r="G2" s="41" t="s">
        <v>41</v>
      </c>
      <c r="H2" s="42" t="s">
        <v>47</v>
      </c>
      <c r="I2" s="36"/>
      <c r="J2" s="36"/>
    </row>
    <row r="3" spans="1:10" x14ac:dyDescent="0.3">
      <c r="A3" s="43">
        <v>1</v>
      </c>
      <c r="B3" s="1" t="s">
        <v>43</v>
      </c>
      <c r="C3" s="31">
        <v>300</v>
      </c>
      <c r="D3" s="1">
        <v>1010</v>
      </c>
      <c r="E3" s="1">
        <v>132</v>
      </c>
      <c r="F3" s="31">
        <f>E3*C3</f>
        <v>39600</v>
      </c>
      <c r="G3" s="1">
        <f>D3*E3</f>
        <v>133320</v>
      </c>
      <c r="H3" s="61">
        <f>(F3/$B$6)</f>
        <v>8.5529157667386613E-2</v>
      </c>
      <c r="I3" s="58"/>
    </row>
    <row r="4" spans="1:10" x14ac:dyDescent="0.3">
      <c r="A4" s="43">
        <v>2</v>
      </c>
      <c r="B4" s="1" t="s">
        <v>44</v>
      </c>
      <c r="C4" s="31">
        <v>220</v>
      </c>
      <c r="D4" s="1">
        <v>1020</v>
      </c>
      <c r="E4" s="1">
        <v>342</v>
      </c>
      <c r="F4" s="31">
        <f>E4*C4</f>
        <v>75240</v>
      </c>
      <c r="G4" s="1">
        <f t="shared" ref="G4:G5" si="0">D4*E4</f>
        <v>348840</v>
      </c>
      <c r="H4" s="61">
        <f t="shared" ref="H4:H5" si="1">(F4/$B$6)</f>
        <v>0.16250539956803456</v>
      </c>
      <c r="I4" s="58"/>
    </row>
    <row r="5" spans="1:10" ht="15" thickBot="1" x14ac:dyDescent="0.35">
      <c r="A5" s="63">
        <v>3</v>
      </c>
      <c r="B5" s="8" t="s">
        <v>45</v>
      </c>
      <c r="C5" s="32">
        <v>1360</v>
      </c>
      <c r="D5" s="24">
        <v>9450</v>
      </c>
      <c r="E5" s="24">
        <v>256</v>
      </c>
      <c r="F5" s="32">
        <f>E5*C5</f>
        <v>348160</v>
      </c>
      <c r="G5" s="24">
        <f t="shared" si="0"/>
        <v>2419200</v>
      </c>
      <c r="H5" s="62">
        <f t="shared" si="1"/>
        <v>0.75196544276457888</v>
      </c>
      <c r="I5" s="58"/>
    </row>
    <row r="6" spans="1:10" ht="15" thickBot="1" x14ac:dyDescent="0.35">
      <c r="A6" s="59" t="s">
        <v>46</v>
      </c>
      <c r="B6" s="60">
        <f>SUM(F3:F5)</f>
        <v>463000</v>
      </c>
      <c r="C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Антимаг 1</vt:lpstr>
      <vt:lpstr>Антимаг 2</vt:lpstr>
      <vt:lpstr>Антимаг 3</vt:lpstr>
      <vt:lpstr>КР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Боровиков</dc:creator>
  <cp:lastModifiedBy>Егор Боровиков</cp:lastModifiedBy>
  <dcterms:created xsi:type="dcterms:W3CDTF">2015-06-05T18:19:34Z</dcterms:created>
  <dcterms:modified xsi:type="dcterms:W3CDTF">2022-10-19T13:53:33Z</dcterms:modified>
</cp:coreProperties>
</file>