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umarasheed\Documents\"/>
    </mc:Choice>
  </mc:AlternateContent>
  <xr:revisionPtr revIDLastSave="0" documentId="13_ncr:1_{1681ACE9-BBE0-4C40-A332-4DCC7847C7C2}" xr6:coauthVersionLast="47" xr6:coauthVersionMax="47" xr10:uidLastSave="{00000000-0000-0000-0000-000000000000}"/>
  <bookViews>
    <workbookView xWindow="-120" yWindow="-120" windowWidth="21840" windowHeight="13140" firstSheet="6" activeTab="9" xr2:uid="{F39B3582-6493-48E8-B0D7-7585867E170E}"/>
  </bookViews>
  <sheets>
    <sheet name="summary pivot" sheetId="9" r:id="rId1"/>
    <sheet name="SUMMARY" sheetId="1" r:id="rId2"/>
    <sheet name="INCOME" sheetId="2" r:id="rId3"/>
    <sheet name="EXPENSES" sheetId="3" r:id="rId4"/>
    <sheet name="savings pivot" sheetId="8" r:id="rId5"/>
    <sheet name="SAVINGS" sheetId="4" r:id="rId6"/>
    <sheet name="total expenses pivot" sheetId="6" r:id="rId7"/>
    <sheet name="income pivot" sheetId="7" r:id="rId8"/>
    <sheet name="COLOR PALATTE" sheetId="11" r:id="rId9"/>
    <sheet name="dashboard" sheetId="10" r:id="rId10"/>
  </sheets>
  <definedNames>
    <definedName name="Slicer_SUMMARY">#N/A</definedName>
  </definedNames>
  <calcPr calcId="191029"/>
  <pivotCaches>
    <pivotCache cacheId="0" r:id="rId11"/>
    <pivotCache cacheId="1" r:id="rId12"/>
    <pivotCache cacheId="2" r:id="rId13"/>
    <pivotCache cacheId="3"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0" l="1"/>
  <c r="H4" i="10"/>
  <c r="F4" i="10"/>
  <c r="C3" i="1"/>
  <c r="E6" i="3"/>
  <c r="E7" i="3"/>
  <c r="E8" i="3"/>
  <c r="E9" i="3"/>
  <c r="C10" i="3"/>
  <c r="D10" i="3"/>
  <c r="D3" i="1" s="1"/>
  <c r="B10" i="3"/>
  <c r="B3" i="1" s="1"/>
  <c r="E5" i="3"/>
  <c r="E4" i="3"/>
  <c r="E3" i="3"/>
  <c r="E2" i="3"/>
  <c r="E3" i="2"/>
  <c r="E4" i="2"/>
  <c r="E5" i="2"/>
  <c r="E2" i="2"/>
  <c r="E6" i="2" s="1"/>
  <c r="C6" i="2"/>
  <c r="B3" i="4" s="1"/>
  <c r="C3" i="4" s="1"/>
  <c r="D6" i="2"/>
  <c r="D2" i="1" s="1"/>
  <c r="B6" i="2"/>
  <c r="B2" i="1" s="1"/>
  <c r="C2" i="1" l="1"/>
  <c r="E10" i="3"/>
  <c r="B2" i="4"/>
  <c r="C2" i="4" s="1"/>
  <c r="C4" i="1"/>
  <c r="B4" i="4"/>
  <c r="C4" i="4" s="1"/>
  <c r="D4" i="1"/>
  <c r="B5" i="4"/>
  <c r="B4" i="1"/>
</calcChain>
</file>

<file path=xl/sharedStrings.xml><?xml version="1.0" encoding="utf-8"?>
<sst xmlns="http://schemas.openxmlformats.org/spreadsheetml/2006/main" count="88" uniqueCount="36">
  <si>
    <t>INCOME</t>
  </si>
  <si>
    <t>Freelancing</t>
  </si>
  <si>
    <t>Online cources</t>
  </si>
  <si>
    <t>Teaching</t>
  </si>
  <si>
    <t>youtube</t>
  </si>
  <si>
    <t>TOTAL</t>
  </si>
  <si>
    <t>October-2023</t>
  </si>
  <si>
    <t>November-2023</t>
  </si>
  <si>
    <t>December-2023</t>
  </si>
  <si>
    <t>EXPENSES</t>
  </si>
  <si>
    <t>FOOD</t>
  </si>
  <si>
    <t>CLOTHES</t>
  </si>
  <si>
    <t>INTERNET</t>
  </si>
  <si>
    <t>RENT</t>
  </si>
  <si>
    <t>SOFTWARE</t>
  </si>
  <si>
    <t xml:space="preserve">ENTERTAINMENT </t>
  </si>
  <si>
    <t>GROCERIES</t>
  </si>
  <si>
    <t>TRANSPORTATION</t>
  </si>
  <si>
    <t>SAVING</t>
  </si>
  <si>
    <t>SUMMARY</t>
  </si>
  <si>
    <t>TOTAL INCOME</t>
  </si>
  <si>
    <t>TOTAL EXPENSES</t>
  </si>
  <si>
    <t>SAVINGS</t>
  </si>
  <si>
    <t>TARGET</t>
  </si>
  <si>
    <t>Sum of TOTAL</t>
  </si>
  <si>
    <t>Grand Total</t>
  </si>
  <si>
    <t>Row Labels</t>
  </si>
  <si>
    <t>Sum of October-2023</t>
  </si>
  <si>
    <t>Sum of November-2023</t>
  </si>
  <si>
    <t>Sum of December-2023</t>
  </si>
  <si>
    <t>MONTHLY BUDGET DASHBOARD</t>
  </si>
  <si>
    <t>COLOR PALETTE</t>
  </si>
  <si>
    <t>#0A2647</t>
  </si>
  <si>
    <t>#144272</t>
  </si>
  <si>
    <t>#205295</t>
  </si>
  <si>
    <t>#2C74B3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</si>
</sst>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mmmm\-yyyy"/>
    <numFmt numFmtId="165" formatCode="_-[$₹-460]\ * #,##0.00_-;\-[$₹-460]\ * #,##0.00_-;_-[$₹-460]\ * &quot;-&quot;??_-;_-@_-"/>
    <numFmt numFmtId="166" formatCode="[$₹-860]\ #,##0.00"/>
  </numFmts>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8"/>
      <color theme="0"/>
      <name val="Calibri"/>
      <family val="2"/>
      <scheme val="minor"/>
    </font>
    <font>
      <sz val="20"/>
      <color theme="0"/>
      <name val="Calibri"/>
      <family val="2"/>
      <scheme val="minor"/>
    </font>
    <font>
      <sz val="16"/>
      <color theme="0"/>
      <name val="Calibri"/>
      <family val="2"/>
      <scheme val="minor"/>
    </font>
    <font>
      <sz val="26"/>
      <color theme="0"/>
      <name val="Calibri"/>
      <family val="2"/>
      <scheme val="minor"/>
    </font>
    <font>
      <i/>
      <sz val="11"/>
      <color theme="1"/>
      <name val="Calibri"/>
      <family val="2"/>
      <scheme val="minor"/>
    </font>
    <font>
      <sz val="14"/>
      <name val="Calibri"/>
      <family val="2"/>
      <scheme val="minor"/>
    </font>
    <font>
      <sz val="18"/>
      <name val="Calibri"/>
      <family val="2"/>
      <scheme val="minor"/>
    </font>
  </fonts>
  <fills count="16">
    <fill>
      <patternFill patternType="none"/>
    </fill>
    <fill>
      <patternFill patternType="gray125"/>
    </fill>
    <fill>
      <patternFill patternType="solid">
        <fgColor theme="7"/>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0A2647"/>
        <bgColor indexed="64"/>
      </patternFill>
    </fill>
    <fill>
      <patternFill patternType="solid">
        <fgColor rgb="FF205295"/>
        <bgColor indexed="64"/>
      </patternFill>
    </fill>
    <fill>
      <patternFill patternType="solid">
        <fgColor rgb="FF2C74B3"/>
        <bgColor indexed="64"/>
      </patternFill>
    </fill>
    <fill>
      <patternFill patternType="solid">
        <fgColor rgb="FFFFC000"/>
        <bgColor indexed="64"/>
      </patternFill>
    </fill>
    <fill>
      <patternFill patternType="solid">
        <fgColor rgb="FF144272"/>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9" tint="-0.249977111117893"/>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164" fontId="0" fillId="0" borderId="0" xfId="0" applyNumberFormat="1"/>
    <xf numFmtId="165" fontId="0" fillId="0" borderId="0" xfId="0" applyNumberFormat="1"/>
    <xf numFmtId="0" fontId="0" fillId="2" borderId="0" xfId="0" applyFill="1"/>
    <xf numFmtId="164" fontId="0" fillId="2" borderId="0" xfId="0" applyNumberFormat="1" applyFill="1"/>
    <xf numFmtId="0" fontId="0" fillId="3" borderId="0" xfId="0" applyFill="1"/>
    <xf numFmtId="164" fontId="2" fillId="2" borderId="0" xfId="0" applyNumberFormat="1" applyFont="1" applyFill="1"/>
    <xf numFmtId="0" fontId="0" fillId="4" borderId="0" xfId="0" applyFill="1"/>
    <xf numFmtId="0" fontId="0" fillId="5" borderId="0" xfId="0" applyFill="1"/>
    <xf numFmtId="164" fontId="2" fillId="6" borderId="0" xfId="0" applyNumberFormat="1" applyFont="1" applyFill="1"/>
    <xf numFmtId="165" fontId="0" fillId="6" borderId="0" xfId="1" applyNumberFormat="1" applyFont="1" applyFill="1"/>
    <xf numFmtId="165" fontId="0" fillId="6" borderId="0" xfId="0" applyNumberFormat="1" applyFill="1"/>
    <xf numFmtId="9" fontId="0" fillId="0" borderId="0" xfId="2" applyFont="1"/>
    <xf numFmtId="0" fontId="0" fillId="0" borderId="0" xfId="0" pivotButton="1"/>
    <xf numFmtId="0" fontId="0" fillId="7" borderId="0" xfId="0" applyFill="1"/>
    <xf numFmtId="164" fontId="0" fillId="7" borderId="0" xfId="0" applyNumberFormat="1" applyFill="1"/>
    <xf numFmtId="0" fontId="0" fillId="0" borderId="0" xfId="0" applyAlignment="1">
      <alignment horizontal="left"/>
    </xf>
    <xf numFmtId="0" fontId="8" fillId="0" borderId="0" xfId="0" applyFont="1"/>
    <xf numFmtId="0" fontId="7" fillId="8" borderId="0" xfId="0" applyFont="1" applyFill="1" applyAlignment="1">
      <alignment horizontal="center"/>
    </xf>
    <xf numFmtId="0" fontId="3" fillId="8" borderId="0" xfId="0" applyFont="1" applyFill="1" applyAlignment="1">
      <alignment horizontal="center"/>
    </xf>
    <xf numFmtId="0" fontId="3" fillId="9" borderId="0" xfId="0" applyFont="1" applyFill="1" applyAlignment="1">
      <alignment horizontal="center"/>
    </xf>
    <xf numFmtId="0" fontId="0" fillId="10" borderId="0" xfId="0" applyFill="1" applyAlignment="1">
      <alignment horizontal="center"/>
    </xf>
    <xf numFmtId="0" fontId="0" fillId="0" borderId="0" xfId="0" applyFill="1"/>
    <xf numFmtId="0" fontId="0" fillId="12" borderId="0" xfId="0" applyFill="1"/>
    <xf numFmtId="0" fontId="6" fillId="12" borderId="0" xfId="0" applyFont="1" applyFill="1" applyAlignment="1">
      <alignment horizontal="center"/>
    </xf>
    <xf numFmtId="166" fontId="4" fillId="12" borderId="0" xfId="0" applyNumberFormat="1" applyFont="1" applyFill="1" applyAlignment="1">
      <alignment horizontal="center"/>
    </xf>
    <xf numFmtId="0" fontId="0" fillId="11" borderId="0" xfId="0" applyFill="1"/>
    <xf numFmtId="0" fontId="0" fillId="0" borderId="0" xfId="0" applyNumberFormat="1"/>
    <xf numFmtId="0" fontId="5" fillId="13" borderId="0" xfId="0" applyFont="1" applyFill="1" applyAlignment="1">
      <alignment horizontal="center"/>
    </xf>
    <xf numFmtId="0" fontId="9" fillId="14" borderId="0" xfId="0" applyFont="1" applyFill="1" applyAlignment="1">
      <alignment horizontal="center"/>
    </xf>
    <xf numFmtId="166" fontId="10" fillId="14" borderId="0" xfId="0" applyNumberFormat="1" applyFont="1" applyFill="1" applyAlignment="1">
      <alignment horizontal="center"/>
    </xf>
    <xf numFmtId="0" fontId="6" fillId="15" borderId="0" xfId="0" applyFont="1" applyFill="1" applyAlignment="1">
      <alignment horizontal="center"/>
    </xf>
    <xf numFmtId="166" fontId="4" fillId="15" borderId="0" xfId="0" applyNumberFormat="1" applyFont="1" applyFill="1" applyAlignment="1">
      <alignment horizontal="center"/>
    </xf>
    <xf numFmtId="0" fontId="6" fillId="7" borderId="0" xfId="0" applyFont="1" applyFill="1" applyAlignment="1">
      <alignment horizontal="center"/>
    </xf>
    <xf numFmtId="166" fontId="5" fillId="7" borderId="0" xfId="0" applyNumberFormat="1" applyFont="1" applyFill="1" applyAlignment="1">
      <alignment horizontal="center"/>
    </xf>
    <xf numFmtId="0" fontId="0" fillId="0" borderId="0" xfId="0" applyFill="1" applyBorder="1"/>
  </cellXfs>
  <cellStyles count="3">
    <cellStyle name="Currency" xfId="1" builtinId="4"/>
    <cellStyle name="Normal" xfId="0" builtinId="0"/>
    <cellStyle name="Percent" xfId="2" builtinId="5"/>
  </cellStyles>
  <dxfs count="2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13" formatCode="0%"/>
    </dxf>
    <dxf>
      <font>
        <b val="0"/>
        <i val="0"/>
        <strike val="0"/>
        <condense val="0"/>
        <extend val="0"/>
        <outline val="0"/>
        <shadow val="0"/>
        <u val="none"/>
        <vertAlign val="baseline"/>
        <sz val="11"/>
        <color theme="1"/>
        <name val="Calibri"/>
        <family val="2"/>
        <scheme val="minor"/>
      </font>
      <numFmt numFmtId="165" formatCode="_-[$₹-460]\ * #,##0.00_-;\-[$₹-460]\ * #,##0.00_-;_-[$₹-460]\ * &quot;-&quot;??_-;_-@_-"/>
      <fill>
        <patternFill>
          <fgColor indexed="64"/>
          <bgColor theme="4" tint="0.59999389629810485"/>
        </patternFill>
      </fill>
    </dxf>
    <dxf>
      <font>
        <b/>
        <i val="0"/>
        <strike val="0"/>
        <condense val="0"/>
        <extend val="0"/>
        <outline val="0"/>
        <shadow val="0"/>
        <u val="none"/>
        <vertAlign val="baseline"/>
        <sz val="11"/>
        <color theme="0"/>
        <name val="Calibri"/>
        <family val="2"/>
        <scheme val="minor"/>
      </font>
      <numFmt numFmtId="164" formatCode="mmmm\-yyyy"/>
      <fill>
        <patternFill patternType="solid">
          <fgColor indexed="64"/>
          <bgColor theme="7"/>
        </patternFill>
      </fill>
    </dxf>
    <dxf>
      <fill>
        <patternFill patternType="solid">
          <fgColor indexed="64"/>
          <bgColor theme="4" tint="-0.249977111117893"/>
        </patternFill>
      </fill>
    </dxf>
    <dxf>
      <numFmt numFmtId="165" formatCode="_-[$₹-460]\ * #,##0.00_-;\-[$₹-460]\ * #,##0.00_-;_-[$₹-460]\ * &quot;-&quot;??_-;_-@_-"/>
    </dxf>
    <dxf>
      <numFmt numFmtId="165" formatCode="_-[$₹-460]\ * #,##0.00_-;\-[$₹-460]\ * #,##0.00_-;_-[$₹-460]\ * &quot;-&quot;??_-;_-@_-"/>
    </dxf>
    <dxf>
      <numFmt numFmtId="165" formatCode="_-[$₹-460]\ * #,##0.00_-;\-[$₹-460]\ * #,##0.00_-;_-[$₹-460]\ * &quot;-&quot;??_-;_-@_-"/>
    </dxf>
    <dxf>
      <numFmt numFmtId="165" formatCode="_-[$₹-460]\ * #,##0.00_-;\-[$₹-460]\ * #,##0.00_-;_-[$₹-460]\ * &quot;-&quot;??_-;_-@_-"/>
    </dxf>
    <dxf>
      <fill>
        <patternFill patternType="solid">
          <fgColor indexed="64"/>
          <bgColor theme="4" tint="0.79998168889431442"/>
        </patternFill>
      </fill>
    </dxf>
    <dxf>
      <numFmt numFmtId="164" formatCode="mmmm\-yyyy"/>
      <fill>
        <patternFill patternType="solid">
          <fgColor indexed="64"/>
          <bgColor theme="4" tint="0.39997558519241921"/>
        </patternFill>
      </fill>
    </dxf>
    <dxf>
      <numFmt numFmtId="165" formatCode="_-[$₹-460]\ * #,##0.00_-;\-[$₹-460]\ * #,##0.00_-;_-[$₹-460]\ * &quot;-&quot;??_-;_-@_-"/>
    </dxf>
    <dxf>
      <numFmt numFmtId="165" formatCode="_-[$₹-460]\ * #,##0.00_-;\-[$₹-460]\ * #,##0.00_-;_-[$₹-460]\ * &quot;-&quot;??_-;_-@_-"/>
    </dxf>
    <dxf>
      <numFmt numFmtId="165" formatCode="_-[$₹-460]\ * #,##0.00_-;\-[$₹-460]\ * #,##0.00_-;_-[$₹-460]\ * &quot;-&quot;??_-;_-@_-"/>
    </dxf>
    <dxf>
      <numFmt numFmtId="165" formatCode="_-[$₹-460]\ * #,##0.00_-;\-[$₹-460]\ * #,##0.00_-;_-[$₹-460]\ * &quot;-&quot;??_-;_-@_-"/>
    </dxf>
    <dxf>
      <fill>
        <patternFill patternType="solid">
          <fgColor indexed="64"/>
          <bgColor theme="4" tint="0.79998168889431442"/>
        </patternFill>
      </fill>
    </dxf>
    <dxf>
      <numFmt numFmtId="164" formatCode="mmmm\-yyyy"/>
      <fill>
        <patternFill patternType="solid">
          <fgColor indexed="64"/>
          <bgColor theme="7"/>
        </patternFill>
      </fill>
    </dxf>
    <dxf>
      <numFmt numFmtId="165" formatCode="_-[$₹-460]\ * #,##0.00_-;\-[$₹-460]\ * #,##0.00_-;_-[$₹-460]\ * &quot;-&quot;??_-;_-@_-"/>
    </dxf>
    <dxf>
      <numFmt numFmtId="165" formatCode="_-[$₹-460]\ * #,##0.00_-;\-[$₹-460]\ * #,##0.00_-;_-[$₹-460]\ * &quot;-&quot;??_-;_-@_-"/>
    </dxf>
    <dxf>
      <numFmt numFmtId="165" formatCode="_-[$₹-460]\ * #,##0.00_-;\-[$₹-460]\ * #,##0.00_-;_-[$₹-460]\ * &quot;-&quot;??_-;_-@_-"/>
    </dxf>
    <dxf>
      <numFmt numFmtId="164" formatCode="mmmm\-yyyy"/>
    </dxf>
  </dxfs>
  <tableStyles count="1" defaultTableStyle="TableStyleMedium2" defaultPivotStyle="PivotStyleLight16">
    <tableStyle name="Slicer Style 1" pivot="0" table="0" count="0" xr9:uid="{B39E220D-FF54-401F-9460-FCA57B7EB967}"/>
  </tableStyles>
  <colors>
    <mruColors>
      <color rgb="FF205295"/>
      <color rgb="FF144272"/>
      <color rgb="FF2C74B3"/>
      <color rgb="FF0A2647"/>
      <color rgb="FF909002"/>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Budget Excel Spreadsheet UMAR 1.xlsx]summary pivot!PivotTable3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'summary pivot'!$B$3</c:f>
              <c:strCache>
                <c:ptCount val="1"/>
                <c:pt idx="0">
                  <c:v>Sum of October-2023</c:v>
                </c:pt>
              </c:strCache>
            </c:strRef>
          </c:tx>
          <c:spPr>
            <a:solidFill>
              <a:schemeClr val="accent1"/>
            </a:solidFill>
            <a:ln>
              <a:noFill/>
            </a:ln>
            <a:effectLst/>
          </c:spPr>
          <c:invertIfNegative val="0"/>
          <c:cat>
            <c:strRef>
              <c:f>'summary pivot'!$A$4:$A$7</c:f>
              <c:strCache>
                <c:ptCount val="3"/>
                <c:pt idx="0">
                  <c:v>SAVINGS</c:v>
                </c:pt>
                <c:pt idx="1">
                  <c:v>TOTAL EXPENSES</c:v>
                </c:pt>
                <c:pt idx="2">
                  <c:v>TOTAL INCOME</c:v>
                </c:pt>
              </c:strCache>
            </c:strRef>
          </c:cat>
          <c:val>
            <c:numRef>
              <c:f>'summary pivot'!$B$4:$B$7</c:f>
              <c:numCache>
                <c:formatCode>General</c:formatCode>
                <c:ptCount val="3"/>
                <c:pt idx="0">
                  <c:v>10700</c:v>
                </c:pt>
                <c:pt idx="1">
                  <c:v>11800</c:v>
                </c:pt>
                <c:pt idx="2">
                  <c:v>22500</c:v>
                </c:pt>
              </c:numCache>
            </c:numRef>
          </c:val>
          <c:extLst>
            <c:ext xmlns:c16="http://schemas.microsoft.com/office/drawing/2014/chart" uri="{C3380CC4-5D6E-409C-BE32-E72D297353CC}">
              <c16:uniqueId val="{00000005-BB10-4C0E-BDF8-834745A0841B}"/>
            </c:ext>
          </c:extLst>
        </c:ser>
        <c:ser>
          <c:idx val="1"/>
          <c:order val="1"/>
          <c:tx>
            <c:strRef>
              <c:f>'summary pivot'!$C$3</c:f>
              <c:strCache>
                <c:ptCount val="1"/>
                <c:pt idx="0">
                  <c:v>Sum of December-2023</c:v>
                </c:pt>
              </c:strCache>
            </c:strRef>
          </c:tx>
          <c:spPr>
            <a:solidFill>
              <a:schemeClr val="accent2"/>
            </a:solidFill>
            <a:ln>
              <a:noFill/>
            </a:ln>
            <a:effectLst/>
          </c:spPr>
          <c:invertIfNegative val="0"/>
          <c:cat>
            <c:strRef>
              <c:f>'summary pivot'!$A$4:$A$7</c:f>
              <c:strCache>
                <c:ptCount val="3"/>
                <c:pt idx="0">
                  <c:v>SAVINGS</c:v>
                </c:pt>
                <c:pt idx="1">
                  <c:v>TOTAL EXPENSES</c:v>
                </c:pt>
                <c:pt idx="2">
                  <c:v>TOTAL INCOME</c:v>
                </c:pt>
              </c:strCache>
            </c:strRef>
          </c:cat>
          <c:val>
            <c:numRef>
              <c:f>'summary pivot'!$C$4:$C$7</c:f>
              <c:numCache>
                <c:formatCode>General</c:formatCode>
                <c:ptCount val="3"/>
                <c:pt idx="0">
                  <c:v>4750</c:v>
                </c:pt>
                <c:pt idx="1">
                  <c:v>13050</c:v>
                </c:pt>
                <c:pt idx="2">
                  <c:v>17800</c:v>
                </c:pt>
              </c:numCache>
            </c:numRef>
          </c:val>
          <c:extLst>
            <c:ext xmlns:c16="http://schemas.microsoft.com/office/drawing/2014/chart" uri="{C3380CC4-5D6E-409C-BE32-E72D297353CC}">
              <c16:uniqueId val="{00000006-BB10-4C0E-BDF8-834745A0841B}"/>
            </c:ext>
          </c:extLst>
        </c:ser>
        <c:ser>
          <c:idx val="2"/>
          <c:order val="2"/>
          <c:tx>
            <c:strRef>
              <c:f>'summary pivot'!$D$3</c:f>
              <c:strCache>
                <c:ptCount val="1"/>
                <c:pt idx="0">
                  <c:v>Sum of November-2023</c:v>
                </c:pt>
              </c:strCache>
            </c:strRef>
          </c:tx>
          <c:spPr>
            <a:solidFill>
              <a:schemeClr val="accent3"/>
            </a:solidFill>
            <a:ln>
              <a:noFill/>
            </a:ln>
            <a:effectLst/>
          </c:spPr>
          <c:invertIfNegative val="0"/>
          <c:cat>
            <c:strRef>
              <c:f>'summary pivot'!$A$4:$A$7</c:f>
              <c:strCache>
                <c:ptCount val="3"/>
                <c:pt idx="0">
                  <c:v>SAVINGS</c:v>
                </c:pt>
                <c:pt idx="1">
                  <c:v>TOTAL EXPENSES</c:v>
                </c:pt>
                <c:pt idx="2">
                  <c:v>TOTAL INCOME</c:v>
                </c:pt>
              </c:strCache>
            </c:strRef>
          </c:cat>
          <c:val>
            <c:numRef>
              <c:f>'summary pivot'!$D$4:$D$7</c:f>
              <c:numCache>
                <c:formatCode>General</c:formatCode>
                <c:ptCount val="3"/>
                <c:pt idx="0">
                  <c:v>5300</c:v>
                </c:pt>
                <c:pt idx="1">
                  <c:v>9700</c:v>
                </c:pt>
                <c:pt idx="2">
                  <c:v>15000</c:v>
                </c:pt>
              </c:numCache>
            </c:numRef>
          </c:val>
          <c:extLst>
            <c:ext xmlns:c16="http://schemas.microsoft.com/office/drawing/2014/chart" uri="{C3380CC4-5D6E-409C-BE32-E72D297353CC}">
              <c16:uniqueId val="{00000008-BB10-4C0E-BDF8-834745A0841B}"/>
            </c:ext>
          </c:extLst>
        </c:ser>
        <c:dLbls>
          <c:showLegendKey val="0"/>
          <c:showVal val="0"/>
          <c:showCatName val="0"/>
          <c:showSerName val="0"/>
          <c:showPercent val="0"/>
          <c:showBubbleSize val="0"/>
        </c:dLbls>
        <c:gapWidth val="182"/>
        <c:axId val="1395232799"/>
        <c:axId val="1353065967"/>
      </c:barChart>
      <c:catAx>
        <c:axId val="1395232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065967"/>
        <c:crosses val="autoZero"/>
        <c:auto val="1"/>
        <c:lblAlgn val="ctr"/>
        <c:lblOffset val="100"/>
        <c:noMultiLvlLbl val="0"/>
      </c:catAx>
      <c:valAx>
        <c:axId val="135306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23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Budget Excel Spreadsheet UMAR 1.xlsx]savings pivot!PivotTable2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'savings 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E1-4A89-A5B4-9486483A13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E1-4A89-A5B4-9486483A131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E1-4A89-A5B4-9486483A131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37-4914-BA39-3E895D31C822}"/>
              </c:ext>
            </c:extLst>
          </c:dPt>
          <c:cat>
            <c:strRef>
              <c:f>'savings pivot'!$A$4:$A$8</c:f>
              <c:strCache>
                <c:ptCount val="4"/>
                <c:pt idx="0">
                  <c:v>December-2023</c:v>
                </c:pt>
                <c:pt idx="1">
                  <c:v>November-2023</c:v>
                </c:pt>
                <c:pt idx="2">
                  <c:v>October-2023</c:v>
                </c:pt>
                <c:pt idx="3">
                  <c:v>TOTAL</c:v>
                </c:pt>
              </c:strCache>
            </c:strRef>
          </c:cat>
          <c:val>
            <c:numRef>
              <c:f>'savings pivot'!$B$4:$B$8</c:f>
              <c:numCache>
                <c:formatCode>General</c:formatCode>
                <c:ptCount val="4"/>
                <c:pt idx="0">
                  <c:v>4750</c:v>
                </c:pt>
                <c:pt idx="1">
                  <c:v>5300</c:v>
                </c:pt>
                <c:pt idx="2">
                  <c:v>10700</c:v>
                </c:pt>
                <c:pt idx="3">
                  <c:v>20750</c:v>
                </c:pt>
              </c:numCache>
            </c:numRef>
          </c:val>
          <c:extLst>
            <c:ext xmlns:c16="http://schemas.microsoft.com/office/drawing/2014/chart" uri="{C3380CC4-5D6E-409C-BE32-E72D297353CC}">
              <c16:uniqueId val="{00000000-AE81-4837-9396-D9E7AEA44CA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Budget Excel Spreadsheet UMAR 1.xlsx]total expenses pivot!PivotTable2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'total expenses pivot'!$B$2</c:f>
              <c:strCache>
                <c:ptCount val="1"/>
                <c:pt idx="0">
                  <c:v>Sum of TOTAL</c:v>
                </c:pt>
              </c:strCache>
            </c:strRef>
          </c:tx>
          <c:spPr>
            <a:solidFill>
              <a:schemeClr val="accent1"/>
            </a:solidFill>
            <a:ln>
              <a:noFill/>
            </a:ln>
            <a:effectLst/>
          </c:spPr>
          <c:cat>
            <c:strRef>
              <c:f>'total expenses pivot'!$A$3:$A$12</c:f>
              <c:strCache>
                <c:ptCount val="9"/>
                <c:pt idx="0">
                  <c:v>CLOTHES</c:v>
                </c:pt>
                <c:pt idx="1">
                  <c:v>ENTERTAINMENT </c:v>
                </c:pt>
                <c:pt idx="2">
                  <c:v>FOOD</c:v>
                </c:pt>
                <c:pt idx="3">
                  <c:v>GROCERIES</c:v>
                </c:pt>
                <c:pt idx="4">
                  <c:v>INTERNET</c:v>
                </c:pt>
                <c:pt idx="5">
                  <c:v>RENT</c:v>
                </c:pt>
                <c:pt idx="6">
                  <c:v>SOFTWARE</c:v>
                </c:pt>
                <c:pt idx="7">
                  <c:v>TOTAL</c:v>
                </c:pt>
                <c:pt idx="8">
                  <c:v>TRANSPORTATION</c:v>
                </c:pt>
              </c:strCache>
            </c:strRef>
          </c:cat>
          <c:val>
            <c:numRef>
              <c:f>'total expenses pivot'!$B$3:$B$12</c:f>
              <c:numCache>
                <c:formatCode>_-[$₹-460]\ * #,##0.00_-;\-[$₹-460]\ * #,##0.00_-;_-[$₹-460]\ * "-"??_-;_-@_-</c:formatCode>
                <c:ptCount val="9"/>
                <c:pt idx="0">
                  <c:v>4100</c:v>
                </c:pt>
                <c:pt idx="1">
                  <c:v>1500</c:v>
                </c:pt>
                <c:pt idx="2">
                  <c:v>8700</c:v>
                </c:pt>
                <c:pt idx="3">
                  <c:v>4400</c:v>
                </c:pt>
                <c:pt idx="4">
                  <c:v>1150</c:v>
                </c:pt>
                <c:pt idx="5">
                  <c:v>9300</c:v>
                </c:pt>
                <c:pt idx="6">
                  <c:v>1200</c:v>
                </c:pt>
                <c:pt idx="7">
                  <c:v>34550</c:v>
                </c:pt>
                <c:pt idx="8">
                  <c:v>4200</c:v>
                </c:pt>
              </c:numCache>
            </c:numRef>
          </c:val>
          <c:extLst>
            <c:ext xmlns:c16="http://schemas.microsoft.com/office/drawing/2014/chart" uri="{C3380CC4-5D6E-409C-BE32-E72D297353CC}">
              <c16:uniqueId val="{00000000-541B-4A8C-B0BF-F85CB4D52ACC}"/>
            </c:ext>
          </c:extLst>
        </c:ser>
        <c:ser>
          <c:idx val="1"/>
          <c:order val="1"/>
          <c:tx>
            <c:strRef>
              <c:f>'total expenses pivot'!$C$2</c:f>
              <c:strCache>
                <c:ptCount val="1"/>
                <c:pt idx="0">
                  <c:v>Sum of October-2023</c:v>
                </c:pt>
              </c:strCache>
            </c:strRef>
          </c:tx>
          <c:spPr>
            <a:solidFill>
              <a:schemeClr val="accent2"/>
            </a:solidFill>
            <a:ln w="25400">
              <a:noFill/>
            </a:ln>
            <a:effectLst/>
          </c:spPr>
          <c:cat>
            <c:strRef>
              <c:f>'total expenses pivot'!$A$3:$A$12</c:f>
              <c:strCache>
                <c:ptCount val="9"/>
                <c:pt idx="0">
                  <c:v>CLOTHES</c:v>
                </c:pt>
                <c:pt idx="1">
                  <c:v>ENTERTAINMENT </c:v>
                </c:pt>
                <c:pt idx="2">
                  <c:v>FOOD</c:v>
                </c:pt>
                <c:pt idx="3">
                  <c:v>GROCERIES</c:v>
                </c:pt>
                <c:pt idx="4">
                  <c:v>INTERNET</c:v>
                </c:pt>
                <c:pt idx="5">
                  <c:v>RENT</c:v>
                </c:pt>
                <c:pt idx="6">
                  <c:v>SOFTWARE</c:v>
                </c:pt>
                <c:pt idx="7">
                  <c:v>TOTAL</c:v>
                </c:pt>
                <c:pt idx="8">
                  <c:v>TRANSPORTATION</c:v>
                </c:pt>
              </c:strCache>
            </c:strRef>
          </c:cat>
          <c:val>
            <c:numRef>
              <c:f>'total expenses pivot'!$C$3:$C$12</c:f>
              <c:numCache>
                <c:formatCode>General</c:formatCode>
                <c:ptCount val="9"/>
                <c:pt idx="0">
                  <c:v>1200</c:v>
                </c:pt>
                <c:pt idx="1">
                  <c:v>200</c:v>
                </c:pt>
                <c:pt idx="2">
                  <c:v>3000</c:v>
                </c:pt>
                <c:pt idx="3">
                  <c:v>1500</c:v>
                </c:pt>
                <c:pt idx="4">
                  <c:v>500</c:v>
                </c:pt>
                <c:pt idx="5">
                  <c:v>3000</c:v>
                </c:pt>
                <c:pt idx="6">
                  <c:v>100</c:v>
                </c:pt>
                <c:pt idx="7">
                  <c:v>11800</c:v>
                </c:pt>
                <c:pt idx="8">
                  <c:v>2300</c:v>
                </c:pt>
              </c:numCache>
            </c:numRef>
          </c:val>
          <c:extLst>
            <c:ext xmlns:c16="http://schemas.microsoft.com/office/drawing/2014/chart" uri="{C3380CC4-5D6E-409C-BE32-E72D297353CC}">
              <c16:uniqueId val="{00000002-541B-4A8C-B0BF-F85CB4D52ACC}"/>
            </c:ext>
          </c:extLst>
        </c:ser>
        <c:ser>
          <c:idx val="2"/>
          <c:order val="2"/>
          <c:tx>
            <c:strRef>
              <c:f>'total expenses pivot'!$D$2</c:f>
              <c:strCache>
                <c:ptCount val="1"/>
                <c:pt idx="0">
                  <c:v>Sum of November-2023</c:v>
                </c:pt>
              </c:strCache>
            </c:strRef>
          </c:tx>
          <c:spPr>
            <a:solidFill>
              <a:schemeClr val="accent3"/>
            </a:solidFill>
            <a:ln w="25400">
              <a:noFill/>
            </a:ln>
            <a:effectLst/>
          </c:spPr>
          <c:cat>
            <c:strRef>
              <c:f>'total expenses pivot'!$A$3:$A$12</c:f>
              <c:strCache>
                <c:ptCount val="9"/>
                <c:pt idx="0">
                  <c:v>CLOTHES</c:v>
                </c:pt>
                <c:pt idx="1">
                  <c:v>ENTERTAINMENT </c:v>
                </c:pt>
                <c:pt idx="2">
                  <c:v>FOOD</c:v>
                </c:pt>
                <c:pt idx="3">
                  <c:v>GROCERIES</c:v>
                </c:pt>
                <c:pt idx="4">
                  <c:v>INTERNET</c:v>
                </c:pt>
                <c:pt idx="5">
                  <c:v>RENT</c:v>
                </c:pt>
                <c:pt idx="6">
                  <c:v>SOFTWARE</c:v>
                </c:pt>
                <c:pt idx="7">
                  <c:v>TOTAL</c:v>
                </c:pt>
                <c:pt idx="8">
                  <c:v>TRANSPORTATION</c:v>
                </c:pt>
              </c:strCache>
            </c:strRef>
          </c:cat>
          <c:val>
            <c:numRef>
              <c:f>'total expenses pivot'!$D$3:$D$12</c:f>
              <c:numCache>
                <c:formatCode>General</c:formatCode>
                <c:ptCount val="9"/>
                <c:pt idx="0">
                  <c:v>900</c:v>
                </c:pt>
                <c:pt idx="1">
                  <c:v>500</c:v>
                </c:pt>
                <c:pt idx="2">
                  <c:v>2900</c:v>
                </c:pt>
                <c:pt idx="3">
                  <c:v>1200</c:v>
                </c:pt>
                <c:pt idx="4">
                  <c:v>300</c:v>
                </c:pt>
                <c:pt idx="5">
                  <c:v>2300</c:v>
                </c:pt>
                <c:pt idx="6">
                  <c:v>400</c:v>
                </c:pt>
                <c:pt idx="7">
                  <c:v>9700</c:v>
                </c:pt>
                <c:pt idx="8">
                  <c:v>1200</c:v>
                </c:pt>
              </c:numCache>
            </c:numRef>
          </c:val>
          <c:extLst>
            <c:ext xmlns:c16="http://schemas.microsoft.com/office/drawing/2014/chart" uri="{C3380CC4-5D6E-409C-BE32-E72D297353CC}">
              <c16:uniqueId val="{00000003-541B-4A8C-B0BF-F85CB4D52ACC}"/>
            </c:ext>
          </c:extLst>
        </c:ser>
        <c:ser>
          <c:idx val="3"/>
          <c:order val="3"/>
          <c:tx>
            <c:strRef>
              <c:f>'total expenses pivot'!$E$2</c:f>
              <c:strCache>
                <c:ptCount val="1"/>
                <c:pt idx="0">
                  <c:v>Sum of December-2023</c:v>
                </c:pt>
              </c:strCache>
            </c:strRef>
          </c:tx>
          <c:spPr>
            <a:solidFill>
              <a:schemeClr val="accent4"/>
            </a:solidFill>
            <a:ln w="25400">
              <a:noFill/>
            </a:ln>
            <a:effectLst/>
          </c:spPr>
          <c:cat>
            <c:strRef>
              <c:f>'total expenses pivot'!$A$3:$A$12</c:f>
              <c:strCache>
                <c:ptCount val="9"/>
                <c:pt idx="0">
                  <c:v>CLOTHES</c:v>
                </c:pt>
                <c:pt idx="1">
                  <c:v>ENTERTAINMENT </c:v>
                </c:pt>
                <c:pt idx="2">
                  <c:v>FOOD</c:v>
                </c:pt>
                <c:pt idx="3">
                  <c:v>GROCERIES</c:v>
                </c:pt>
                <c:pt idx="4">
                  <c:v>INTERNET</c:v>
                </c:pt>
                <c:pt idx="5">
                  <c:v>RENT</c:v>
                </c:pt>
                <c:pt idx="6">
                  <c:v>SOFTWARE</c:v>
                </c:pt>
                <c:pt idx="7">
                  <c:v>TOTAL</c:v>
                </c:pt>
                <c:pt idx="8">
                  <c:v>TRANSPORTATION</c:v>
                </c:pt>
              </c:strCache>
            </c:strRef>
          </c:cat>
          <c:val>
            <c:numRef>
              <c:f>'total expenses pivot'!$E$3:$E$12</c:f>
              <c:numCache>
                <c:formatCode>General</c:formatCode>
                <c:ptCount val="9"/>
                <c:pt idx="0">
                  <c:v>2000</c:v>
                </c:pt>
                <c:pt idx="1">
                  <c:v>800</c:v>
                </c:pt>
                <c:pt idx="2">
                  <c:v>2800</c:v>
                </c:pt>
                <c:pt idx="3">
                  <c:v>1700</c:v>
                </c:pt>
                <c:pt idx="4">
                  <c:v>350</c:v>
                </c:pt>
                <c:pt idx="5">
                  <c:v>4000</c:v>
                </c:pt>
                <c:pt idx="6">
                  <c:v>700</c:v>
                </c:pt>
                <c:pt idx="7">
                  <c:v>13050</c:v>
                </c:pt>
                <c:pt idx="8">
                  <c:v>700</c:v>
                </c:pt>
              </c:numCache>
            </c:numRef>
          </c:val>
          <c:extLst>
            <c:ext xmlns:c16="http://schemas.microsoft.com/office/drawing/2014/chart" uri="{C3380CC4-5D6E-409C-BE32-E72D297353CC}">
              <c16:uniqueId val="{00000004-541B-4A8C-B0BF-F85CB4D52ACC}"/>
            </c:ext>
          </c:extLst>
        </c:ser>
        <c:dLbls>
          <c:showLegendKey val="0"/>
          <c:showVal val="0"/>
          <c:showCatName val="0"/>
          <c:showSerName val="0"/>
          <c:showPercent val="0"/>
          <c:showBubbleSize val="0"/>
        </c:dLbls>
        <c:axId val="204228175"/>
        <c:axId val="119020911"/>
      </c:areaChart>
      <c:catAx>
        <c:axId val="2042281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20911"/>
        <c:crosses val="autoZero"/>
        <c:auto val="1"/>
        <c:lblAlgn val="ctr"/>
        <c:lblOffset val="100"/>
        <c:noMultiLvlLbl val="0"/>
      </c:catAx>
      <c:valAx>
        <c:axId val="119020911"/>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_-[$₹-460]\ * #,##0.00_-;\-[$₹-460]\ * #,##0.00_-;_-[$₹-460]\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817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Budget Excel Spreadsheet UMAR 1.xlsx]income pivot!PivotTable1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'income pivot'!$B$3</c:f>
              <c:strCache>
                <c:ptCount val="1"/>
                <c:pt idx="0">
                  <c:v>Sum of October-2023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'income pivot'!$A$4:$A$9</c:f>
              <c:strCache>
                <c:ptCount val="5"/>
                <c:pt idx="0">
                  <c:v>Freelancing</c:v>
                </c:pt>
                <c:pt idx="1">
                  <c:v>Online cources</c:v>
                </c:pt>
                <c:pt idx="2">
                  <c:v>Teaching</c:v>
                </c:pt>
                <c:pt idx="3">
                  <c:v>TOTAL</c:v>
                </c:pt>
                <c:pt idx="4">
                  <c:v>youtube</c:v>
                </c:pt>
              </c:strCache>
            </c:strRef>
          </c:cat>
          <c:val>
            <c:numRef>
              <c:f>'income pivot'!$B$4:$B$9</c:f>
              <c:numCache>
                <c:formatCode>General</c:formatCode>
                <c:ptCount val="5"/>
                <c:pt idx="0">
                  <c:v>10000</c:v>
                </c:pt>
                <c:pt idx="1">
                  <c:v>2500</c:v>
                </c:pt>
                <c:pt idx="2">
                  <c:v>5000</c:v>
                </c:pt>
                <c:pt idx="3">
                  <c:v>22500</c:v>
                </c:pt>
                <c:pt idx="4">
                  <c:v>5000</c:v>
                </c:pt>
              </c:numCache>
            </c:numRef>
          </c:val>
          <c:smooth val="0"/>
          <c:extLst>
            <c:ext xmlns:c16="http://schemas.microsoft.com/office/drawing/2014/chart" uri="{C3380CC4-5D6E-409C-BE32-E72D297353CC}">
              <c16:uniqueId val="{00000000-1645-4DE1-B059-2248828F1BF1}"/>
            </c:ext>
          </c:extLst>
        </c:ser>
        <c:ser>
          <c:idx val="1"/>
          <c:order val="1"/>
          <c:tx>
            <c:strRef>
              <c:f>'income pivot'!$C$3</c:f>
              <c:strCache>
                <c:ptCount val="1"/>
                <c:pt idx="0">
                  <c:v>Sum of November-2023</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'income pivot'!$A$4:$A$9</c:f>
              <c:strCache>
                <c:ptCount val="5"/>
                <c:pt idx="0">
                  <c:v>Freelancing</c:v>
                </c:pt>
                <c:pt idx="1">
                  <c:v>Online cources</c:v>
                </c:pt>
                <c:pt idx="2">
                  <c:v>Teaching</c:v>
                </c:pt>
                <c:pt idx="3">
                  <c:v>TOTAL</c:v>
                </c:pt>
                <c:pt idx="4">
                  <c:v>youtube</c:v>
                </c:pt>
              </c:strCache>
            </c:strRef>
          </c:cat>
          <c:val>
            <c:numRef>
              <c:f>'income pivot'!$C$4:$C$9</c:f>
              <c:numCache>
                <c:formatCode>General</c:formatCode>
                <c:ptCount val="5"/>
                <c:pt idx="0">
                  <c:v>8000</c:v>
                </c:pt>
                <c:pt idx="1">
                  <c:v>2000</c:v>
                </c:pt>
                <c:pt idx="2">
                  <c:v>3000</c:v>
                </c:pt>
                <c:pt idx="3">
                  <c:v>15000</c:v>
                </c:pt>
                <c:pt idx="4">
                  <c:v>2000</c:v>
                </c:pt>
              </c:numCache>
            </c:numRef>
          </c:val>
          <c:smooth val="0"/>
          <c:extLst>
            <c:ext xmlns:c16="http://schemas.microsoft.com/office/drawing/2014/chart" uri="{C3380CC4-5D6E-409C-BE32-E72D297353CC}">
              <c16:uniqueId val="{00000001-1645-4DE1-B059-2248828F1BF1}"/>
            </c:ext>
          </c:extLst>
        </c:ser>
        <c:ser>
          <c:idx val="2"/>
          <c:order val="2"/>
          <c:tx>
            <c:strRef>
              <c:f>'income pivot'!$D$3</c:f>
              <c:strCache>
                <c:ptCount val="1"/>
                <c:pt idx="0">
                  <c:v>Sum of December-2023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'income pivot'!$A$4:$A$9</c:f>
              <c:strCache>
                <c:ptCount val="5"/>
                <c:pt idx="0">
                  <c:v>Freelancing</c:v>
                </c:pt>
                <c:pt idx="1">
                  <c:v>Online cources</c:v>
                </c:pt>
                <c:pt idx="2">
                  <c:v>Teaching</c:v>
                </c:pt>
                <c:pt idx="3">
                  <c:v>TOTAL</c:v>
                </c:pt>
                <c:pt idx="4">
                  <c:v>youtube</c:v>
                </c:pt>
              </c:strCache>
            </c:strRef>
          </c:cat>
          <c:val>
            <c:numRef>
              <c:f>'income pivot'!$D$4:$D$9</c:f>
              <c:numCache>
                <c:formatCode>General</c:formatCode>
                <c:ptCount val="5"/>
                <c:pt idx="0">
                  <c:v>9000</c:v>
                </c:pt>
                <c:pt idx="1">
                  <c:v>1800</c:v>
                </c:pt>
                <c:pt idx="2">
                  <c:v>4000</c:v>
                </c:pt>
                <c:pt idx="3">
                  <c:v>17800</c:v>
                </c:pt>
                <c:pt idx="4">
                  <c:v>3000</c:v>
                </c:pt>
              </c:numCache>
            </c:numRef>
          </c:val>
          <c:smooth val="0"/>
          <c:extLst>
            <c:ext xmlns:c16="http://schemas.microsoft.com/office/drawing/2014/chart" uri="{C3380CC4-5D6E-409C-BE32-E72D297353CC}">
              <c16:uniqueId val="{00000002-1645-4DE1-B059-2248828F1BF1}"/>
            </c:ext>
          </c:extLst>
        </c:ser>
        <c:ser>
          <c:idx val="3"/>
          <c:order val="3"/>
          <c:tx>
            <c:strRef>
              <c:f>'income pivot'!$E$3</c:f>
              <c:strCache>
                <c:ptCount val="1"/>
                <c:pt idx="0">
                  <c:v>Sum of TOTAL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'income pivot'!$A$4:$A$9</c:f>
              <c:strCache>
                <c:ptCount val="5"/>
                <c:pt idx="0">
                  <c:v>Freelancing</c:v>
                </c:pt>
                <c:pt idx="1">
                  <c:v>Online cources</c:v>
                </c:pt>
                <c:pt idx="2">
                  <c:v>Teaching</c:v>
                </c:pt>
                <c:pt idx="3">
                  <c:v>TOTAL</c:v>
                </c:pt>
                <c:pt idx="4">
                  <c:v>youtube</c:v>
                </c:pt>
              </c:strCache>
            </c:strRef>
          </c:cat>
          <c:val>
            <c:numRef>
              <c:f>'income pivot'!$E$4:$E$9</c:f>
              <c:numCache>
                <c:formatCode>General</c:formatCode>
                <c:ptCount val="5"/>
                <c:pt idx="0">
                  <c:v>27000</c:v>
                </c:pt>
                <c:pt idx="1">
                  <c:v>6300</c:v>
                </c:pt>
                <c:pt idx="2">
                  <c:v>12000</c:v>
                </c:pt>
                <c:pt idx="3">
                  <c:v>55300</c:v>
                </c:pt>
                <c:pt idx="4">
                  <c:v>10000</c:v>
                </c:pt>
              </c:numCache>
            </c:numRef>
          </c:val>
          <c:smooth val="0"/>
          <c:extLst>
            <c:ext xmlns:c16="http://schemas.microsoft.com/office/drawing/2014/chart" uri="{C3380CC4-5D6E-409C-BE32-E72D297353CC}">
              <c16:uniqueId val="{00000003-1645-4DE1-B059-2248828F1BF1}"/>
            </c:ext>
          </c:extLst>
        </c:ser>
        <c:dLbls>
          <c:showLegendKey val="0"/>
          <c:showVal val="0"/>
          <c:showCatName val="0"/>
          <c:showSerName val="0"/>
          <c:showPercent val="0"/>
          <c:showBubbleSize val="0"/>
        </c:dLbls>
        <c:marker val="1"/>
        <c:smooth val="0"/>
        <c:axId val="204233279"/>
        <c:axId val="124644511"/>
      </c:lineChart>
      <c:catAx>
        <c:axId val="20423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44511"/>
        <c:crosses val="autoZero"/>
        <c:auto val="1"/>
        <c:lblAlgn val="ctr"/>
        <c:lblOffset val="100"/>
        <c:noMultiLvlLbl val="0"/>
      </c:catAx>
      <c:valAx>
        <c:axId val="12464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3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Budget Excel Spreadsheet UMAR 1.xlsx]summary pivot!PivotTable3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'summary pivot'!$B$3</c:f>
              <c:strCache>
                <c:ptCount val="1"/>
                <c:pt idx="0">
                  <c:v>Sum of October-2023</c:v>
                </c:pt>
              </c:strCache>
            </c:strRef>
          </c:tx>
          <c:spPr>
            <a:solidFill>
              <a:schemeClr val="accent1"/>
            </a:solidFill>
            <a:ln>
              <a:noFill/>
            </a:ln>
            <a:effectLst/>
          </c:spPr>
          <c:invertIfNegative val="0"/>
          <c:cat>
            <c:strRef>
              <c:f>'summary pivot'!$A$4:$A$7</c:f>
              <c:strCache>
                <c:ptCount val="3"/>
                <c:pt idx="0">
                  <c:v>SAVINGS</c:v>
                </c:pt>
                <c:pt idx="1">
                  <c:v>TOTAL EXPENSES</c:v>
                </c:pt>
                <c:pt idx="2">
                  <c:v>TOTAL INCOME</c:v>
                </c:pt>
              </c:strCache>
            </c:strRef>
          </c:cat>
          <c:val>
            <c:numRef>
              <c:f>'summary pivot'!$B$4:$B$7</c:f>
              <c:numCache>
                <c:formatCode>General</c:formatCode>
                <c:ptCount val="3"/>
                <c:pt idx="0">
                  <c:v>10700</c:v>
                </c:pt>
                <c:pt idx="1">
                  <c:v>11800</c:v>
                </c:pt>
                <c:pt idx="2">
                  <c:v>22500</c:v>
                </c:pt>
              </c:numCache>
            </c:numRef>
          </c:val>
          <c:extLst>
            <c:ext xmlns:c16="http://schemas.microsoft.com/office/drawing/2014/chart" uri="{C3380CC4-5D6E-409C-BE32-E72D297353CC}">
              <c16:uniqueId val="{00000004-E119-47D4-9C24-D33E3F67C6B8}"/>
            </c:ext>
          </c:extLst>
        </c:ser>
        <c:ser>
          <c:idx val="1"/>
          <c:order val="1"/>
          <c:tx>
            <c:strRef>
              <c:f>'summary pivot'!$C$3</c:f>
              <c:strCache>
                <c:ptCount val="1"/>
                <c:pt idx="0">
                  <c:v>Sum of December-2023</c:v>
                </c:pt>
              </c:strCache>
            </c:strRef>
          </c:tx>
          <c:spPr>
            <a:solidFill>
              <a:schemeClr val="accent2"/>
            </a:solidFill>
            <a:ln>
              <a:noFill/>
            </a:ln>
            <a:effectLst/>
          </c:spPr>
          <c:invertIfNegative val="0"/>
          <c:cat>
            <c:strRef>
              <c:f>'summary pivot'!$A$4:$A$7</c:f>
              <c:strCache>
                <c:ptCount val="3"/>
                <c:pt idx="0">
                  <c:v>SAVINGS</c:v>
                </c:pt>
                <c:pt idx="1">
                  <c:v>TOTAL EXPENSES</c:v>
                </c:pt>
                <c:pt idx="2">
                  <c:v>TOTAL INCOME</c:v>
                </c:pt>
              </c:strCache>
            </c:strRef>
          </c:cat>
          <c:val>
            <c:numRef>
              <c:f>'summary pivot'!$C$4:$C$7</c:f>
              <c:numCache>
                <c:formatCode>General</c:formatCode>
                <c:ptCount val="3"/>
                <c:pt idx="0">
                  <c:v>4750</c:v>
                </c:pt>
                <c:pt idx="1">
                  <c:v>13050</c:v>
                </c:pt>
                <c:pt idx="2">
                  <c:v>17800</c:v>
                </c:pt>
              </c:numCache>
            </c:numRef>
          </c:val>
          <c:extLst>
            <c:ext xmlns:c16="http://schemas.microsoft.com/office/drawing/2014/chart" uri="{C3380CC4-5D6E-409C-BE32-E72D297353CC}">
              <c16:uniqueId val="{00000005-E119-47D4-9C24-D33E3F67C6B8}"/>
            </c:ext>
          </c:extLst>
        </c:ser>
        <c:ser>
          <c:idx val="2"/>
          <c:order val="2"/>
          <c:tx>
            <c:strRef>
              <c:f>'summary pivot'!$D$3</c:f>
              <c:strCache>
                <c:ptCount val="1"/>
                <c:pt idx="0">
                  <c:v>Sum of November-2023</c:v>
                </c:pt>
              </c:strCache>
            </c:strRef>
          </c:tx>
          <c:spPr>
            <a:solidFill>
              <a:schemeClr val="accent3"/>
            </a:solidFill>
            <a:ln>
              <a:noFill/>
            </a:ln>
            <a:effectLst/>
          </c:spPr>
          <c:invertIfNegative val="0"/>
          <c:cat>
            <c:strRef>
              <c:f>'summary pivot'!$A$4:$A$7</c:f>
              <c:strCache>
                <c:ptCount val="3"/>
                <c:pt idx="0">
                  <c:v>SAVINGS</c:v>
                </c:pt>
                <c:pt idx="1">
                  <c:v>TOTAL EXPENSES</c:v>
                </c:pt>
                <c:pt idx="2">
                  <c:v>TOTAL INCOME</c:v>
                </c:pt>
              </c:strCache>
            </c:strRef>
          </c:cat>
          <c:val>
            <c:numRef>
              <c:f>'summary pivot'!$D$4:$D$7</c:f>
              <c:numCache>
                <c:formatCode>General</c:formatCode>
                <c:ptCount val="3"/>
                <c:pt idx="0">
                  <c:v>5300</c:v>
                </c:pt>
                <c:pt idx="1">
                  <c:v>9700</c:v>
                </c:pt>
                <c:pt idx="2">
                  <c:v>15000</c:v>
                </c:pt>
              </c:numCache>
            </c:numRef>
          </c:val>
          <c:extLst>
            <c:ext xmlns:c16="http://schemas.microsoft.com/office/drawing/2014/chart" uri="{C3380CC4-5D6E-409C-BE32-E72D297353CC}">
              <c16:uniqueId val="{00000007-E119-47D4-9C24-D33E3F67C6B8}"/>
            </c:ext>
          </c:extLst>
        </c:ser>
        <c:dLbls>
          <c:showLegendKey val="0"/>
          <c:showVal val="0"/>
          <c:showCatName val="0"/>
          <c:showSerName val="0"/>
          <c:showPercent val="0"/>
          <c:showBubbleSize val="0"/>
        </c:dLbls>
        <c:gapWidth val="95"/>
        <c:overlap val="100"/>
        <c:axId val="1395232799"/>
        <c:axId val="1353065967"/>
      </c:barChart>
      <c:catAx>
        <c:axId val="139523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53065967"/>
        <c:crosses val="autoZero"/>
        <c:auto val="1"/>
        <c:lblAlgn val="ctr"/>
        <c:lblOffset val="100"/>
        <c:noMultiLvlLbl val="0"/>
      </c:catAx>
      <c:valAx>
        <c:axId val="135306596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952327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solidFill>
          <a:schemeClr val="lt1"/>
        </a:solidFill>
        <a:ln w="12700" cap="flat" cmpd="sng" algn="ctr">
          <a:solidFill>
            <a:schemeClr val="accent1"/>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8000">
          <a:schemeClr val="bg1"/>
        </a:gs>
        <a:gs pos="0">
          <a:schemeClr val="tx2">
            <a:lumMod val="40000"/>
            <a:lumOff val="60000"/>
          </a:schemeClr>
        </a:gs>
        <a:gs pos="100000">
          <a:schemeClr val="tx2">
            <a:lumMod val="40000"/>
            <a:lumOff val="60000"/>
          </a:schemeClr>
        </a:gs>
      </a:gsLst>
      <a:lin ang="5400000" scaled="0"/>
    </a:gradFill>
    <a:ln w="12700" cap="flat" cmpd="sng" algn="ctr">
      <a:solidFill>
        <a:schemeClr val="dk1"/>
      </a:solidFill>
      <a:prstDash val="solid"/>
      <a:miter lim="800000"/>
    </a:ln>
    <a:effectLst>
      <a:outerShdw blurRad="50800" dist="38100" dir="2700000" algn="t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Budget Excel Spreadsheet UMAR 1.xlsx]summary pivot!PivotTable3</c:name>
    <c:fmtId val="5"/>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'summary pivot'!$B$3</c:f>
              <c:strCache>
                <c:ptCount val="1"/>
                <c:pt idx="0">
                  <c:v>Sum of October-2023</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'summary pivot'!$A$4:$A$7</c:f>
              <c:strCache>
                <c:ptCount val="3"/>
                <c:pt idx="0">
                  <c:v>SAVINGS</c:v>
                </c:pt>
                <c:pt idx="1">
                  <c:v>TOTAL EXPENSES</c:v>
                </c:pt>
                <c:pt idx="2">
                  <c:v>TOTAL INCOME</c:v>
                </c:pt>
              </c:strCache>
            </c:strRef>
          </c:cat>
          <c:val>
            <c:numRef>
              <c:f>'summary pivot'!$B$4:$B$7</c:f>
              <c:numCache>
                <c:formatCode>General</c:formatCode>
                <c:ptCount val="3"/>
                <c:pt idx="0">
                  <c:v>10700</c:v>
                </c:pt>
                <c:pt idx="1">
                  <c:v>11800</c:v>
                </c:pt>
                <c:pt idx="2">
                  <c:v>22500</c:v>
                </c:pt>
              </c:numCache>
            </c:numRef>
          </c:val>
          <c:extLst>
            <c:ext xmlns:c16="http://schemas.microsoft.com/office/drawing/2014/chart" uri="{C3380CC4-5D6E-409C-BE32-E72D297353CC}">
              <c16:uniqueId val="{00000004-E119-47D4-9C24-D33E3F67C6B8}"/>
            </c:ext>
          </c:extLst>
        </c:ser>
        <c:ser>
          <c:idx val="1"/>
          <c:order val="1"/>
          <c:tx>
            <c:strRef>
              <c:f>'summary pivot'!$C$3</c:f>
              <c:strCache>
                <c:ptCount val="1"/>
                <c:pt idx="0">
                  <c:v>Sum of December-2023</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'summary pivot'!$A$4:$A$7</c:f>
              <c:strCache>
                <c:ptCount val="3"/>
                <c:pt idx="0">
                  <c:v>SAVINGS</c:v>
                </c:pt>
                <c:pt idx="1">
                  <c:v>TOTAL EXPENSES</c:v>
                </c:pt>
                <c:pt idx="2">
                  <c:v>TOTAL INCOME</c:v>
                </c:pt>
              </c:strCache>
            </c:strRef>
          </c:cat>
          <c:val>
            <c:numRef>
              <c:f>'summary pivot'!$C$4:$C$7</c:f>
              <c:numCache>
                <c:formatCode>General</c:formatCode>
                <c:ptCount val="3"/>
                <c:pt idx="0">
                  <c:v>4750</c:v>
                </c:pt>
                <c:pt idx="1">
                  <c:v>13050</c:v>
                </c:pt>
                <c:pt idx="2">
                  <c:v>17800</c:v>
                </c:pt>
              </c:numCache>
            </c:numRef>
          </c:val>
          <c:extLst>
            <c:ext xmlns:c16="http://schemas.microsoft.com/office/drawing/2014/chart" uri="{C3380CC4-5D6E-409C-BE32-E72D297353CC}">
              <c16:uniqueId val="{00000005-E119-47D4-9C24-D33E3F67C6B8}"/>
            </c:ext>
          </c:extLst>
        </c:ser>
        <c:ser>
          <c:idx val="2"/>
          <c:order val="2"/>
          <c:tx>
            <c:strRef>
              <c:f>'summary pivot'!$D$3</c:f>
              <c:strCache>
                <c:ptCount val="1"/>
                <c:pt idx="0">
                  <c:v>Sum of November-2023</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'summary pivot'!$A$4:$A$7</c:f>
              <c:strCache>
                <c:ptCount val="3"/>
                <c:pt idx="0">
                  <c:v>SAVINGS</c:v>
                </c:pt>
                <c:pt idx="1">
                  <c:v>TOTAL EXPENSES</c:v>
                </c:pt>
                <c:pt idx="2">
                  <c:v>TOTAL INCOME</c:v>
                </c:pt>
              </c:strCache>
            </c:strRef>
          </c:cat>
          <c:val>
            <c:numRef>
              <c:f>'summary pivot'!$D$4:$D$7</c:f>
              <c:numCache>
                <c:formatCode>General</c:formatCode>
                <c:ptCount val="3"/>
                <c:pt idx="0">
                  <c:v>5300</c:v>
                </c:pt>
                <c:pt idx="1">
                  <c:v>9700</c:v>
                </c:pt>
                <c:pt idx="2">
                  <c:v>15000</c:v>
                </c:pt>
              </c:numCache>
            </c:numRef>
          </c:val>
          <c:extLst>
            <c:ext xmlns:c16="http://schemas.microsoft.com/office/drawing/2014/chart" uri="{C3380CC4-5D6E-409C-BE32-E72D297353CC}">
              <c16:uniqueId val="{00000007-E119-47D4-9C24-D33E3F67C6B8}"/>
            </c:ext>
          </c:extLst>
        </c:ser>
        <c:dLbls>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35000">
          <a:schemeClr val="bg1"/>
        </a:gs>
        <a:gs pos="33000">
          <a:schemeClr val="bg1"/>
        </a:gs>
        <a:gs pos="0">
          <a:schemeClr val="accent1">
            <a:lumMod val="40000"/>
            <a:lumOff val="60000"/>
          </a:schemeClr>
        </a:gs>
        <a:gs pos="100000">
          <a:schemeClr val="accent1">
            <a:lumMod val="40000"/>
            <a:lumOff val="60000"/>
          </a:schemeClr>
        </a:gs>
      </a:gsLst>
      <a:lin ang="5400000" scaled="1"/>
    </a:gradFill>
    <a:ln w="12700" cap="flat" cmpd="sng" algn="ctr">
      <a:gradFill>
        <a:gsLst>
          <a:gs pos="0">
            <a:srgbClr val="205295"/>
          </a:gs>
          <a:gs pos="100000">
            <a:srgbClr val="144272"/>
          </a:gs>
        </a:gsLst>
        <a:lin ang="5400000" scaled="1"/>
      </a:gra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[Monthly Budget Excel Spreadsheet UMAR 1.xlsx]summary pivot!PivotTable3</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barChart>
        <c:barDir val="bar"/>
        <c:grouping val="clustered"/>
        <c:varyColors val="0"/>
        <c:ser>
          <c:idx val="0"/>
          <c:order val="0"/>
          <c:tx>
            <c:strRef>
              <c:f>'summary pivot'!$B$3</c:f>
              <c:strCache>
                <c:ptCount val="1"/>
                <c:pt idx="0">
                  <c:v>Sum of October-2023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9CB0-47FC-8D8A-0BAE118CED53}"/>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3-9CB0-47FC-8D8A-0BAE118CED53}"/>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5-9CB0-47FC-8D8A-0BAE118CED53}"/>
              </c:ext>
            </c:extLst>
          </c:dPt>
          <c:cat>
            <c:strRef>
              <c:f>'summary pivot'!$A$4:$A$7</c:f>
              <c:strCache>
                <c:ptCount val="3"/>
                <c:pt idx="0">
                  <c:v>SAVINGS</c:v>
                </c:pt>
                <c:pt idx="1">
                  <c:v>TOTAL EXPENSES</c:v>
                </c:pt>
                <c:pt idx="2">
                  <c:v>TOTAL INCOME</c:v>
                </c:pt>
              </c:strCache>
            </c:strRef>
          </c:cat>
          <c:val>
            <c:numRef>
              <c:f>'summary pivot'!$B$4:$B$7</c:f>
              <c:numCache>
                <c:formatCode>General</c:formatCode>
                <c:ptCount val="3"/>
                <c:pt idx="0">
                  <c:v>10700</c:v>
                </c:pt>
                <c:pt idx="1">
                  <c:v>11800</c:v>
                </c:pt>
                <c:pt idx="2">
                  <c:v>22500</c:v>
                </c:pt>
              </c:numCache>
            </c:numRef>
          </c:val>
          <c:extLst>
            <c:ext xmlns:c16="http://schemas.microsoft.com/office/drawing/2014/chart" uri="{C3380CC4-5D6E-409C-BE32-E72D297353CC}">
              <c16:uniqueId val="{00000004-E119-47D4-9C24-D33E3F67C6B8}"/>
            </c:ext>
          </c:extLst>
        </c:ser>
        <c:ser>
          <c:idx val="1"/>
          <c:order val="1"/>
          <c:tx>
            <c:strRef>
              <c:f>'summary pivot'!$C$3</c:f>
              <c:strCache>
                <c:ptCount val="1"/>
                <c:pt idx="0">
                  <c:v>Sum of December-2023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7-9CB0-47FC-8D8A-0BAE118CED53}"/>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9-9CB0-47FC-8D8A-0BAE118CED53}"/>
              </c:ext>
            </c:extLst>
          </c:dPt>
          <c:dPt>
            <c:idx val="2"/>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B-9CB0-47FC-8D8A-0BAE118CED53}"/>
              </c:ext>
            </c:extLst>
          </c:dPt>
          <c:cat>
            <c:strRef>
              <c:f>'summary pivot'!$A$4:$A$7</c:f>
              <c:strCache>
                <c:ptCount val="3"/>
                <c:pt idx="0">
                  <c:v>SAVINGS</c:v>
                </c:pt>
                <c:pt idx="1">
                  <c:v>TOTAL EXPENSES</c:v>
                </c:pt>
                <c:pt idx="2">
                  <c:v>TOTAL INCOME</c:v>
                </c:pt>
              </c:strCache>
            </c:strRef>
          </c:cat>
          <c:val>
            <c:numRef>
              <c:f>'summary pivot'!$C$4:$C$7</c:f>
              <c:numCache>
                <c:formatCode>General</c:formatCode>
                <c:ptCount val="3"/>
                <c:pt idx="0">
                  <c:v>4750</c:v>
                </c:pt>
                <c:pt idx="1">
                  <c:v>13050</c:v>
                </c:pt>
                <c:pt idx="2">
                  <c:v>17800</c:v>
                </c:pt>
              </c:numCache>
            </c:numRef>
          </c:val>
          <c:extLst>
            <c:ext xmlns:c16="http://schemas.microsoft.com/office/drawing/2014/chart" uri="{C3380CC4-5D6E-409C-BE32-E72D297353CC}">
              <c16:uniqueId val="{00000005-E119-47D4-9C24-D33E3F67C6B8}"/>
            </c:ext>
          </c:extLst>
        </c:ser>
        <c:ser>
          <c:idx val="2"/>
          <c:order val="2"/>
          <c:tx>
            <c:strRef>
              <c:f>'summary pivot'!$D$3</c:f>
              <c:strCache>
                <c:ptCount val="1"/>
                <c:pt idx="0">
                  <c:v>Sum of November-2023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Pt>
            <c:idx val="0"/>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D-9CB0-47FC-8D8A-0BAE118CED53}"/>
              </c:ext>
            </c:extLst>
          </c:dPt>
          <c:dPt>
            <c:idx val="1"/>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F-9CB0-47FC-8D8A-0BAE118CED53}"/>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11-9CB0-47FC-8D8A-0BAE118CED53}"/>
              </c:ext>
            </c:extLst>
          </c:dPt>
          <c:cat>
            <c:strRef>
              <c:f>'summary pivot'!$A$4:$A$7</c:f>
              <c:strCache>
                <c:ptCount val="3"/>
                <c:pt idx="0">
                  <c:v>SAVINGS</c:v>
                </c:pt>
                <c:pt idx="1">
                  <c:v>TOTAL EXPENSES</c:v>
                </c:pt>
                <c:pt idx="2">
                  <c:v>TOTAL INCOME</c:v>
                </c:pt>
              </c:strCache>
            </c:strRef>
          </c:cat>
          <c:val>
            <c:numRef>
              <c:f>'summary pivot'!$D$4:$D$7</c:f>
              <c:numCache>
                <c:formatCode>General</c:formatCode>
                <c:ptCount val="3"/>
                <c:pt idx="0">
                  <c:v>5300</c:v>
                </c:pt>
                <c:pt idx="1">
                  <c:v>9700</c:v>
                </c:pt>
                <c:pt idx="2">
                  <c:v>15000</c:v>
                </c:pt>
              </c:numCache>
            </c:numRef>
          </c:val>
          <c:extLst>
            <c:ext xmlns:c16="http://schemas.microsoft.com/office/drawing/2014/chart" uri="{C3380CC4-5D6E-409C-BE32-E72D297353CC}">
              <c16:uniqueId val="{00000007-E119-47D4-9C24-D33E3F67C6B8}"/>
            </c:ext>
          </c:extLst>
        </c:ser>
        <c:dLbls>
          <c:showLegendKey val="0"/>
          <c:showVal val="0"/>
          <c:showCatName val="0"/>
          <c:showSerName val="0"/>
          <c:showPercent val="0"/>
          <c:showBubbleSize val="0"/>
        </c:dLbls>
        <c:gapWidth val="100"/>
        <c:axId val="1138784240"/>
        <c:axId val="1163425888"/>
      </c:barChart>
      <c:valAx>
        <c:axId val="1163425888"/>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38784240"/>
        <c:crossBetween val="between"/>
      </c:valAx>
      <c:catAx>
        <c:axId val="1138784240"/>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63425888"/>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40000"/>
            <a:lumOff val="60000"/>
          </a:schemeClr>
        </a:gs>
        <a:gs pos="53000">
          <a:schemeClr val="accent1">
            <a:lumMod val="20000"/>
            <a:lumOff val="80000"/>
          </a:schemeClr>
        </a:gs>
        <a:gs pos="100000">
          <a:schemeClr val="accent1">
            <a:lumMod val="40000"/>
            <a:lumOff val="60000"/>
          </a:schemeClr>
        </a:gs>
      </a:gsLst>
      <a:lin ang="5400000" scaled="1"/>
    </a:gradFill>
    <a:ln w="9525" cap="flat" cmpd="sng" algn="ctr">
      <a:solidFill>
        <a:schemeClr val="tx2">
          <a:lumMod val="15000"/>
          <a:lumOff val="85000"/>
        </a:schemeClr>
      </a:solidFill>
      <a:round/>
    </a:ln>
    <a:effectLst>
      <a:outerShdw blurRad="50800" dist="38100" algn="l"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image" Target="../media/image2.svg"/><Relationship Id="rId7" Type="http://schemas.openxmlformats.org/officeDocument/2006/relationships/chart" Target="../charts/chart7.xml"/><Relationship Id="rId2" Type="http://schemas.openxmlformats.org/officeDocument/2006/relationships/image" Target="../media/image1.png"/><Relationship Id="rId1" Type="http://schemas.openxmlformats.org/officeDocument/2006/relationships/chart" Target="../charts/chart5.xml"/><Relationship Id="rId6" Type="http://schemas.openxmlformats.org/officeDocument/2006/relationships/chart" Target="../charts/chart6.xml"/><Relationship Id="rId5" Type="http://schemas.openxmlformats.org/officeDocument/2006/relationships/image" Target="../media/image4.sv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157162</xdr:colOff>
      <xdr:row>2</xdr:row>
      <xdr:rowOff>23812</xdr:rowOff>
    </xdr:from>
    <xdr:to>
      <xdr:col>12</xdr:col>
      <xdr:colOff>571500</xdr:colOff>
      <xdr:row>16</xdr:row>
      <xdr:rowOff>100012</xdr:rowOff>
    </xdr:to>
    <xdr:graphicFrame macro="">
      <xdr:nvGraphicFramePr>
        <xdr:cNvPr id="3" name="Chart 2">
          <a:extLst>
            <a:ext uri="{FF2B5EF4-FFF2-40B4-BE49-F238E27FC236}">
              <a16:creationId xmlns:a16="http://schemas.microsoft.com/office/drawing/2014/main" id="{980FB1A8-174E-E652-8F96-C2F060088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452438</xdr:colOff>
      <xdr:row>1</xdr:row>
      <xdr:rowOff>71437</xdr:rowOff>
    </xdr:from>
    <xdr:to>
      <xdr:col>7</xdr:col>
      <xdr:colOff>476251</xdr:colOff>
      <xdr:row>15</xdr:row>
      <xdr:rowOff>147637</xdr:rowOff>
    </xdr:to>
    <xdr:graphicFrame macro="">
      <xdr:nvGraphicFramePr>
        <xdr:cNvPr id="2" name="Chart 1">
          <a:extLst>
            <a:ext uri="{FF2B5EF4-FFF2-40B4-BE49-F238E27FC236}">
              <a16:creationId xmlns:a16="http://schemas.microsoft.com/office/drawing/2014/main" id="{6872C6ED-FE7A-8E32-637D-B54E178D5B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375987</xdr:colOff>
      <xdr:row>13</xdr:row>
      <xdr:rowOff>150394</xdr:rowOff>
    </xdr:from>
    <xdr:to>
      <xdr:col>5</xdr:col>
      <xdr:colOff>90238</xdr:colOff>
      <xdr:row>26</xdr:row>
      <xdr:rowOff>58152</xdr:rowOff>
    </xdr:to>
    <xdr:graphicFrame macro="">
      <xdr:nvGraphicFramePr>
        <xdr:cNvPr id="2" name="Chart 1">
          <a:extLst>
            <a:ext uri="{FF2B5EF4-FFF2-40B4-BE49-F238E27FC236}">
              <a16:creationId xmlns:a16="http://schemas.microsoft.com/office/drawing/2014/main" id="{2DF6E3ED-24B4-3DF0-1D89-D1C443BF3C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327422</xdr:colOff>
      <xdr:row>10</xdr:row>
      <xdr:rowOff>106760</xdr:rowOff>
    </xdr:from>
    <xdr:to>
      <xdr:col>3</xdr:col>
      <xdr:colOff>1148953</xdr:colOff>
      <xdr:row>25</xdr:row>
      <xdr:rowOff>22225</xdr:rowOff>
    </xdr:to>
    <xdr:graphicFrame macro="">
      <xdr:nvGraphicFramePr>
        <xdr:cNvPr id="2" name="Chart 1">
          <a:extLst>
            <a:ext uri="{FF2B5EF4-FFF2-40B4-BE49-F238E27FC236}">
              <a16:creationId xmlns:a16="http://schemas.microsoft.com/office/drawing/2014/main" id="{06F08B0C-8B12-6258-B9FF-79F4ECF0B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571500</xdr:colOff>
      <xdr:row>5</xdr:row>
      <xdr:rowOff>152400</xdr:rowOff>
    </xdr:from>
    <xdr:to>
      <xdr:col>2</xdr:col>
      <xdr:colOff>590550</xdr:colOff>
      <xdr:row>11</xdr:row>
      <xdr:rowOff>123825</xdr:rowOff>
    </xdr:to>
    <xdr:sp macro="" textlink="">
      <xdr:nvSpPr>
        <xdr:cNvPr id="2" name="Oval 1">
          <a:extLst>
            <a:ext uri="{FF2B5EF4-FFF2-40B4-BE49-F238E27FC236}">
              <a16:creationId xmlns:a16="http://schemas.microsoft.com/office/drawing/2014/main" id="{37D29D06-3957-81A7-0FE8-30FE315D9963}"/>
            </a:ext>
          </a:extLst>
        </xdr:cNvPr>
        <xdr:cNvSpPr/>
      </xdr:nvSpPr>
      <xdr:spPr>
        <a:xfrm>
          <a:off x="571500" y="1104900"/>
          <a:ext cx="1238250" cy="1114425"/>
        </a:xfrm>
        <a:prstGeom prst="ellipse">
          <a:avLst/>
        </a:prstGeom>
        <a:solidFill>
          <a:srgbClr val="0A264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6</xdr:row>
      <xdr:rowOff>28575</xdr:rowOff>
    </xdr:from>
    <xdr:to>
      <xdr:col>6</xdr:col>
      <xdr:colOff>19050</xdr:colOff>
      <xdr:row>12</xdr:row>
      <xdr:rowOff>0</xdr:rowOff>
    </xdr:to>
    <xdr:sp macro="" textlink="">
      <xdr:nvSpPr>
        <xdr:cNvPr id="3" name="Oval 2">
          <a:extLst>
            <a:ext uri="{FF2B5EF4-FFF2-40B4-BE49-F238E27FC236}">
              <a16:creationId xmlns:a16="http://schemas.microsoft.com/office/drawing/2014/main" id="{9D9ECA5C-034D-D0AC-6DA2-1B2A4C3A5F7C}"/>
            </a:ext>
          </a:extLst>
        </xdr:cNvPr>
        <xdr:cNvSpPr/>
      </xdr:nvSpPr>
      <xdr:spPr>
        <a:xfrm>
          <a:off x="2438400" y="1171575"/>
          <a:ext cx="1238250" cy="1114425"/>
        </a:xfrm>
        <a:prstGeom prst="ellipse">
          <a:avLst/>
        </a:prstGeom>
        <a:solidFill>
          <a:srgbClr val="14427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590550</xdr:colOff>
      <xdr:row>6</xdr:row>
      <xdr:rowOff>28575</xdr:rowOff>
    </xdr:from>
    <xdr:to>
      <xdr:col>9</xdr:col>
      <xdr:colOff>0</xdr:colOff>
      <xdr:row>12</xdr:row>
      <xdr:rowOff>0</xdr:rowOff>
    </xdr:to>
    <xdr:sp macro="" textlink="">
      <xdr:nvSpPr>
        <xdr:cNvPr id="4" name="Oval 3">
          <a:extLst>
            <a:ext uri="{FF2B5EF4-FFF2-40B4-BE49-F238E27FC236}">
              <a16:creationId xmlns:a16="http://schemas.microsoft.com/office/drawing/2014/main" id="{C11BBAD9-2380-DFC5-DAE2-AE88A3C01E84}"/>
            </a:ext>
          </a:extLst>
        </xdr:cNvPr>
        <xdr:cNvSpPr/>
      </xdr:nvSpPr>
      <xdr:spPr>
        <a:xfrm>
          <a:off x="4248150" y="1171575"/>
          <a:ext cx="1238250" cy="1114425"/>
        </a:xfrm>
        <a:prstGeom prst="ellipse">
          <a:avLst/>
        </a:prstGeom>
        <a:solidFill>
          <a:srgbClr val="20529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38100</xdr:colOff>
      <xdr:row>6</xdr:row>
      <xdr:rowOff>0</xdr:rowOff>
    </xdr:from>
    <xdr:to>
      <xdr:col>12</xdr:col>
      <xdr:colOff>57150</xdr:colOff>
      <xdr:row>11</xdr:row>
      <xdr:rowOff>161925</xdr:rowOff>
    </xdr:to>
    <xdr:sp macro="" textlink="">
      <xdr:nvSpPr>
        <xdr:cNvPr id="5" name="Oval 4">
          <a:extLst>
            <a:ext uri="{FF2B5EF4-FFF2-40B4-BE49-F238E27FC236}">
              <a16:creationId xmlns:a16="http://schemas.microsoft.com/office/drawing/2014/main" id="{B2CB482F-BFBC-2519-97C8-8302EAAFC2B3}"/>
            </a:ext>
          </a:extLst>
        </xdr:cNvPr>
        <xdr:cNvSpPr/>
      </xdr:nvSpPr>
      <xdr:spPr>
        <a:xfrm>
          <a:off x="6134100" y="1143000"/>
          <a:ext cx="1238250" cy="1114425"/>
        </a:xfrm>
        <a:prstGeom prst="ellipse">
          <a:avLst/>
        </a:prstGeom>
        <a:solidFill>
          <a:srgbClr val="2C74B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533400</xdr:colOff>
      <xdr:row>4</xdr:row>
      <xdr:rowOff>152400</xdr:rowOff>
    </xdr:from>
    <xdr:to>
      <xdr:col>7</xdr:col>
      <xdr:colOff>939800</xdr:colOff>
      <xdr:row>21</xdr:row>
      <xdr:rowOff>152400</xdr:rowOff>
    </xdr:to>
    <xdr:graphicFrame macro="">
      <xdr:nvGraphicFramePr>
        <xdr:cNvPr id="2" name="Chart 1">
          <a:extLst>
            <a:ext uri="{FF2B5EF4-FFF2-40B4-BE49-F238E27FC236}">
              <a16:creationId xmlns:a16="http://schemas.microsoft.com/office/drawing/2014/main" id="{3C7D936F-4A7E-4775-AC42-F422933B2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292100</xdr:colOff>
      <xdr:row>1</xdr:row>
      <xdr:rowOff>203200</xdr:rowOff>
    </xdr:from>
    <xdr:to>
      <xdr:col>3</xdr:col>
      <xdr:colOff>63500</xdr:colOff>
      <xdr:row>4</xdr:row>
      <xdr:rowOff>76200</xdr:rowOff>
    </xdr:to>
    <xdr:pic>
      <xdr:nvPicPr>
        <xdr:cNvPr id="7" name="Graphic 6" descr="Money with solid fill">
          <a:extLst>
            <a:ext uri="{FF2B5EF4-FFF2-40B4-BE49-F238E27FC236}">
              <a16:creationId xmlns:a16="http://schemas.microsoft.com/office/drawing/2014/main" id="{6794F3EE-F133-F97D-B222-9206CCDD76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3600" y="368300"/>
          <a:ext cx="914400" cy="914400"/>
        </a:xfrm>
        <a:prstGeom prst="rect">
          <a:avLst/>
        </a:prstGeom>
      </xdr:spPr>
    </xdr:pic>
    <xdr:clientData/>
  </xdr:twoCellAnchor>
  <xdr:twoCellAnchor editAs="oneCell">
    <xdr:from>
      <xdr:col>10</xdr:col>
      <xdr:colOff>558800</xdr:colOff>
      <xdr:row>1</xdr:row>
      <xdr:rowOff>203200</xdr:rowOff>
    </xdr:from>
    <xdr:to>
      <xdr:col>12</xdr:col>
      <xdr:colOff>152400</xdr:colOff>
      <xdr:row>4</xdr:row>
      <xdr:rowOff>76200</xdr:rowOff>
    </xdr:to>
    <xdr:pic>
      <xdr:nvPicPr>
        <xdr:cNvPr id="14" name="Graphic 13" descr="Wallet with solid fill">
          <a:extLst>
            <a:ext uri="{FF2B5EF4-FFF2-40B4-BE49-F238E27FC236}">
              <a16:creationId xmlns:a16="http://schemas.microsoft.com/office/drawing/2014/main" id="{D1452C62-69E3-D102-C16E-5F1A921188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267700" y="368300"/>
          <a:ext cx="914400" cy="914400"/>
        </a:xfrm>
        <a:prstGeom prst="rect">
          <a:avLst/>
        </a:prstGeom>
      </xdr:spPr>
    </xdr:pic>
    <xdr:clientData/>
  </xdr:twoCellAnchor>
  <xdr:twoCellAnchor>
    <xdr:from>
      <xdr:col>7</xdr:col>
      <xdr:colOff>1104900</xdr:colOff>
      <xdr:row>5</xdr:row>
      <xdr:rowOff>0</xdr:rowOff>
    </xdr:from>
    <xdr:to>
      <xdr:col>13</xdr:col>
      <xdr:colOff>584200</xdr:colOff>
      <xdr:row>21</xdr:row>
      <xdr:rowOff>114300</xdr:rowOff>
    </xdr:to>
    <xdr:graphicFrame macro="">
      <xdr:nvGraphicFramePr>
        <xdr:cNvPr id="6" name="Chart 5">
          <a:extLst>
            <a:ext uri="{FF2B5EF4-FFF2-40B4-BE49-F238E27FC236}">
              <a16:creationId xmlns:a16="http://schemas.microsoft.com/office/drawing/2014/main" id="{47A3AE14-0AB5-DFB8-4401-60FD29549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177800</xdr:colOff>
      <xdr:row>22</xdr:row>
      <xdr:rowOff>101600</xdr:rowOff>
    </xdr:from>
    <xdr:to>
      <xdr:col>13</xdr:col>
      <xdr:colOff>596900</xdr:colOff>
      <xdr:row>39</xdr:row>
      <xdr:rowOff>25400</xdr:rowOff>
    </xdr:to>
    <xdr:graphicFrame macro="">
      <xdr:nvGraphicFramePr>
        <xdr:cNvPr id="8" name="Chart 7">
          <a:extLst>
            <a:ext uri="{FF2B5EF4-FFF2-40B4-BE49-F238E27FC236}">
              <a16:creationId xmlns:a16="http://schemas.microsoft.com/office/drawing/2014/main" id="{9E6D8B5D-8A52-2A5F-E2DE-7BE431BA4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177800</xdr:colOff>
      <xdr:row>5</xdr:row>
      <xdr:rowOff>0</xdr:rowOff>
    </xdr:from>
    <xdr:to>
      <xdr:col>2</xdr:col>
      <xdr:colOff>431800</xdr:colOff>
      <xdr:row>21</xdr:row>
      <xdr:rowOff>127000</xdr:rowOff>
    </xdr:to>
    <mc:AlternateContent xmlns:mc="http://schemas.openxmlformats.org/markup-compatibility/2006">
      <mc:Choice xmlns:a14="http://schemas.microsoft.com/office/drawing/2010/main" Requires="a14">
        <xdr:graphicFrame macro="">
          <xdr:nvGraphicFramePr>
            <xdr:cNvPr id="10" name="SUMMARY">
              <a:extLst>
                <a:ext uri="{FF2B5EF4-FFF2-40B4-BE49-F238E27FC236}">
                  <a16:creationId xmlns:a16="http://schemas.microsoft.com/office/drawing/2014/main" id="{E6311F17-D72E-E41A-7165-C13257E7B1A3}"/>
                </a:ext>
              </a:extLst>
            </xdr:cNvPr>
            <xdr:cNvGraphicFramePr/>
          </xdr:nvGraphicFramePr>
          <xdr:xfrm>
            <a:off x="0" y="0"/>
            <a:ext cx="0" cy="0"/>
          </xdr:xfrm>
          <a:graphic>
            <a:graphicData uri="http://schemas.microsoft.com/office/drawing/2010/slicer">
              <sle:slicer xmlns:sle="http://schemas.microsoft.com/office/drawing/2010/slicer" name="SUMMARY"/>
            </a:graphicData>
          </a:graphic>
        </xdr:graphicFrame>
      </mc:Choice>
      <mc:Fallback>
        <xdr:sp macro="" textlink="">
          <xdr:nvSpPr>
            <xdr:cNvPr id="0" name=""/>
            <xdr:cNvSpPr>
              <a:spLocks noTextEdit="1"/>
            </xdr:cNvSpPr>
          </xdr:nvSpPr>
          <xdr:spPr>
            <a:xfrm>
              <a:off x="177800" y="1371600"/>
              <a:ext cx="1397000" cy="2768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arasheed" refreshedDate="45165.440807407409" createdVersion="8" refreshedVersion="8" minRefreshableVersion="3" recordCount="9" xr:uid="{929729C6-D59D-4135-9781-E40D42D87E60}">
  <cacheSource type="worksheet">
    <worksheetSource name="Table13"/>
  </cacheSource>
  <cacheFields count="5">
    <cacheField name="EXPENSES" numFmtId="0">
      <sharedItems count="9">
        <s v="FOOD"/>
        <s v="CLOTHES"/>
        <s v="INTERNET"/>
        <s v="RENT"/>
        <s v="SOFTWARE"/>
        <s v="ENTERTAINMENT "/>
        <s v="GROCERIES"/>
        <s v="TRANSPORTATION"/>
        <s v="TOTAL"/>
      </sharedItems>
    </cacheField>
    <cacheField name="October-2023" numFmtId="165">
      <sharedItems containsSemiMixedTypes="0" containsString="0" containsNumber="1" containsInteger="1" minValue="100" maxValue="11800"/>
    </cacheField>
    <cacheField name="November-2023" numFmtId="165">
      <sharedItems containsSemiMixedTypes="0" containsString="0" containsNumber="1" containsInteger="1" minValue="300" maxValue="9700"/>
    </cacheField>
    <cacheField name="December-2023" numFmtId="165">
      <sharedItems containsSemiMixedTypes="0" containsString="0" containsNumber="1" containsInteger="1" minValue="350" maxValue="13050"/>
    </cacheField>
    <cacheField name="TOTAL" numFmtId="165">
      <sharedItems containsSemiMixedTypes="0" containsString="0" containsNumber="1" containsInteger="1" minValue="1150" maxValue="34550"/>
    </cacheField>
  </cacheFields>
  <extLst>
    <ext xmlns:x14="http://schemas.microsoft.com/office/spreadsheetml/2009/9/main" uri="{725AE2AE-9491-48be-B2B4-4EB974FC3084}">
      <x14:pivotCacheDefinition pivotCacheId="20867916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arasheed" refreshedDate="45166.311889699071" createdVersion="8" refreshedVersion="8" minRefreshableVersion="3" recordCount="5" xr:uid="{D2074653-5BB4-4704-92E8-325420EFFB79}">
  <cacheSource type="worksheet">
    <worksheetSource name="income"/>
  </cacheSource>
  <cacheFields count="6">
    <cacheField name="INCOME" numFmtId="0">
      <sharedItems count="5">
        <s v="Freelancing"/>
        <s v="Online cources"/>
        <s v="Teaching"/>
        <s v="youtube"/>
        <s v="TOTAL"/>
      </sharedItems>
      <fieldGroup par="5"/>
    </cacheField>
    <cacheField name="October-2023" numFmtId="165">
      <sharedItems containsSemiMixedTypes="0" containsString="0" containsNumber="1" containsInteger="1" minValue="2500" maxValue="22500" count="4">
        <n v="10000"/>
        <n v="2500"/>
        <n v="5000"/>
        <n v="22500"/>
      </sharedItems>
    </cacheField>
    <cacheField name="November-2023" numFmtId="165">
      <sharedItems containsSemiMixedTypes="0" containsString="0" containsNumber="1" containsInteger="1" minValue="2000" maxValue="15000" count="4">
        <n v="8000"/>
        <n v="2000"/>
        <n v="3000"/>
        <n v="15000"/>
      </sharedItems>
    </cacheField>
    <cacheField name="December-2023" numFmtId="165">
      <sharedItems containsSemiMixedTypes="0" containsString="0" containsNumber="1" containsInteger="1" minValue="1800" maxValue="17800" count="5">
        <n v="9000"/>
        <n v="1800"/>
        <n v="4000"/>
        <n v="3000"/>
        <n v="17800"/>
      </sharedItems>
    </cacheField>
    <cacheField name="TOTAL" numFmtId="165">
      <sharedItems containsSemiMixedTypes="0" containsString="0" containsNumber="1" containsInteger="1" minValue="6300" maxValue="55300" count="5">
        <n v="27000"/>
        <n v="6300"/>
        <n v="12000"/>
        <n v="10000"/>
        <n v="55300"/>
      </sharedItems>
    </cacheField>
    <cacheField name="INCOME2" numFmtId="0" databaseField="0">
      <fieldGroup base="0">
        <discretePr count="5">
          <x v="1"/>
          <x v="1"/>
          <x v="1"/>
          <x v="1"/>
          <x v="0"/>
        </discretePr>
        <groupItems count="2">
          <s v="TOTAL"/>
          <s v="Group1"/>
        </groupItems>
      </fieldGroup>
    </cacheField>
  </cacheFields>
  <extLst>
    <ext xmlns:x14="http://schemas.microsoft.com/office/spreadsheetml/2009/9/main" uri="{725AE2AE-9491-48be-B2B4-4EB974FC3084}">
      <x14:pivotCacheDefinition pivotCacheId="115472706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arasheed" refreshedDate="45166.328953819444" createdVersion="8" refreshedVersion="8" minRefreshableVersion="3" recordCount="4" xr:uid="{5A02E33A-DA84-4698-B63E-3E05FC63E741}">
  <cacheSource type="worksheet">
    <worksheetSource name="Table4"/>
  </cacheSource>
  <cacheFields count="3">
    <cacheField name="SAVING" numFmtId="164">
      <sharedItems count="4">
        <s v="October-2023"/>
        <s v="November-2023"/>
        <s v="December-2023"/>
        <s v="TOTAL"/>
      </sharedItems>
    </cacheField>
    <cacheField name="TOTAL" numFmtId="165">
      <sharedItems containsSemiMixedTypes="0" containsString="0" containsNumber="1" containsInteger="1" minValue="4750" maxValue="20750" count="4">
        <n v="10700"/>
        <n v="5300"/>
        <n v="4750"/>
        <n v="20750"/>
      </sharedItems>
    </cacheField>
    <cacheField name="TARGET" numFmtId="9">
      <sharedItems containsString="0" containsBlank="1" containsNumber="1" minValue="0.47499999999999998" maxValue="1.07"/>
    </cacheField>
  </cacheFields>
  <extLst>
    <ext xmlns:x14="http://schemas.microsoft.com/office/spreadsheetml/2009/9/main" uri="{725AE2AE-9491-48be-B2B4-4EB974FC3084}">
      <x14:pivotCacheDefinition pivotCacheId="128806432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arasheed" refreshedDate="45166.332383912035" createdVersion="8" refreshedVersion="8" minRefreshableVersion="3" recordCount="3" xr:uid="{F90E40C5-9890-430E-B179-4BCD08274B97}">
  <cacheSource type="worksheet">
    <worksheetSource name="summary"/>
  </cacheSource>
  <cacheFields count="4">
    <cacheField name="SUMMARY" numFmtId="0">
      <sharedItems count="3">
        <s v="TOTAL INCOME"/>
        <s v="TOTAL EXPENSES"/>
        <s v="SAVINGS"/>
      </sharedItems>
    </cacheField>
    <cacheField name="October-2023" numFmtId="165">
      <sharedItems containsSemiMixedTypes="0" containsString="0" containsNumber="1" containsInteger="1" minValue="10700" maxValue="22500" count="3">
        <n v="22500"/>
        <n v="11800"/>
        <n v="10700"/>
      </sharedItems>
    </cacheField>
    <cacheField name="November-2023" numFmtId="165">
      <sharedItems containsSemiMixedTypes="0" containsString="0" containsNumber="1" containsInteger="1" minValue="5300" maxValue="15000" count="3">
        <n v="15000"/>
        <n v="9700"/>
        <n v="5300"/>
      </sharedItems>
    </cacheField>
    <cacheField name="December-2023" numFmtId="165">
      <sharedItems containsSemiMixedTypes="0" containsString="0" containsNumber="1" containsInteger="1" minValue="4750" maxValue="17800" count="3">
        <n v="17800"/>
        <n v="13050"/>
        <n v="4750"/>
      </sharedItems>
    </cacheField>
  </cacheFields>
  <extLst>
    <ext xmlns:x14="http://schemas.microsoft.com/office/spreadsheetml/2009/9/main" uri="{725AE2AE-9491-48be-B2B4-4EB974FC3084}">
      <x14:pivotCacheDefinition pivotCacheId="2537807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n v="3000"/>
    <n v="2900"/>
    <n v="2800"/>
    <n v="8700"/>
  </r>
  <r>
    <x v="1"/>
    <n v="1200"/>
    <n v="900"/>
    <n v="2000"/>
    <n v="4100"/>
  </r>
  <r>
    <x v="2"/>
    <n v="500"/>
    <n v="300"/>
    <n v="350"/>
    <n v="1150"/>
  </r>
  <r>
    <x v="3"/>
    <n v="3000"/>
    <n v="2300"/>
    <n v="4000"/>
    <n v="9300"/>
  </r>
  <r>
    <x v="4"/>
    <n v="100"/>
    <n v="400"/>
    <n v="700"/>
    <n v="1200"/>
  </r>
  <r>
    <x v="5"/>
    <n v="200"/>
    <n v="500"/>
    <n v="800"/>
    <n v="1500"/>
  </r>
  <r>
    <x v="6"/>
    <n v="1500"/>
    <n v="1200"/>
    <n v="1700"/>
    <n v="4400"/>
  </r>
  <r>
    <x v="7"/>
    <n v="2300"/>
    <n v="1200"/>
    <n v="700"/>
    <n v="4200"/>
  </r>
  <r>
    <x v="8"/>
    <n v="11800"/>
    <n v="9700"/>
    <n v="13050"/>
    <n v="345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x v="0"/>
    <x v="0"/>
    <x v="0"/>
  </r>
  <r>
    <x v="1"/>
    <x v="1"/>
    <x v="1"/>
    <x v="1"/>
    <x v="1"/>
  </r>
  <r>
    <x v="2"/>
    <x v="2"/>
    <x v="2"/>
    <x v="2"/>
    <x v="2"/>
  </r>
  <r>
    <x v="3"/>
    <x v="2"/>
    <x v="1"/>
    <x v="3"/>
    <x v="3"/>
  </r>
  <r>
    <x v="4"/>
    <x v="3"/>
    <x v="3"/>
    <x v="4"/>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n v="1.07"/>
  </r>
  <r>
    <x v="1"/>
    <x v="1"/>
    <n v="0.53"/>
  </r>
  <r>
    <x v="2"/>
    <x v="2"/>
    <n v="0.47499999999999998"/>
  </r>
  <r>
    <x v="3"/>
    <x v="3"/>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x v="0"/>
    <x v="0"/>
  </r>
  <r>
    <x v="1"/>
    <x v="1"/>
    <x v="1"/>
    <x v="1"/>
  </r>
  <r>
    <x v="2"/>
    <x v="2"/>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E15E13-65FC-4B4A-A1A1-8C0ED9A2F459}"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0" firstDataRow="1" firstDataCol="1"/>
  <pivotFields count="4">
    <pivotField axis="axisRow" showAll="0">
      <items count="4">
        <item x="2"/>
        <item x="1"/>
        <item x="0"/>
        <item t="default"/>
      </items>
    </pivotField>
    <pivotField dataField="1" numFmtId="165" showAll="0">
      <items count="4">
        <item x="2"/>
        <item x="1"/>
        <item h="1" x="0"/>
        <item t="default"/>
      </items>
    </pivotField>
    <pivotField dataField="1" numFmtId="165" showAll="0">
      <items count="4">
        <item x="2"/>
        <item x="1"/>
        <item h="1" x="0"/>
        <item t="default"/>
      </items>
    </pivotField>
    <pivotField dataField="1" numFmtId="165" showAll="0">
      <items count="4">
        <item x="2"/>
        <item x="1"/>
        <item x="0"/>
        <item t="default"/>
      </items>
    </pivotField>
  </pivotFields>
  <rowFields count="1">
    <field x="0"/>
  </rowFields>
  <rowItems count="4">
    <i>
      <x/>
    </i>
    <i>
      <x v="1"/>
    </i>
    <i>
      <x v="2"/>
    </i>
    <i t="grand">
      <x/>
    </i>
  </rowItems>
  <colFields count="1">
    <field x="-2"/>
  </colFields>
  <colItems count="3">
    <i>
      <x/>
    </i>
    <i i="1">
      <x v="1"/>
    </i>
    <i i="2">
      <x v="2"/>
    </i>
  </colItems>
  <dataFields count="3">
    <dataField name="Sum of October-2023" fld="1" baseField="0" baseItem="0"/>
    <dataField name="Sum of December-2023" fld="3" baseField="0" baseItem="0"/>
    <dataField name="Sum of November-2023" fld="2" baseField="0" baseItem="0"/>
  </dataFields>
  <chartFormats count="21">
    <chartFormat chart="4" format="1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1"/>
          </reference>
        </references>
      </pivotArea>
    </chartFormat>
    <chartFormat chart="1" format="6" series="1">
      <pivotArea type="data" outline="0" fieldPosition="0">
        <references count="1">
          <reference field="4294967294" count="1" selected="0">
            <x v="1"/>
          </reference>
        </references>
      </pivotArea>
    </chartFormat>
    <chartFormat chart="4" format="13" series="1">
      <pivotArea type="data" outline="0" fieldPosition="0">
        <references count="1">
          <reference field="4294967294" count="1" selected="0">
            <x v="2"/>
          </reference>
        </references>
      </pivotArea>
    </chartFormat>
    <chartFormat chart="1" format="7" series="1">
      <pivotArea type="data" outline="0" fieldPosition="0">
        <references count="1">
          <reference field="4294967294" count="1" selected="0">
            <x v="2"/>
          </reference>
        </references>
      </pivotArea>
    </chartFormat>
    <chartFormat chart="5" format="14"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1"/>
          </reference>
        </references>
      </pivotArea>
    </chartFormat>
    <chartFormat chart="5" format="16" series="1">
      <pivotArea type="data" outline="0" fieldPosition="0">
        <references count="1">
          <reference field="4294967294" count="1" selected="0">
            <x v="2"/>
          </reference>
        </references>
      </pivotArea>
    </chartFormat>
    <chartFormat chart="6" format="17" series="1">
      <pivotArea type="data" outline="0" fieldPosition="0">
        <references count="1">
          <reference field="4294967294" count="1" selected="0">
            <x v="0"/>
          </reference>
        </references>
      </pivotArea>
    </chartFormat>
    <chartFormat chart="6" format="18">
      <pivotArea type="data" outline="0" fieldPosition="0">
        <references count="2">
          <reference field="4294967294" count="1" selected="0">
            <x v="0"/>
          </reference>
          <reference field="0" count="1" selected="0">
            <x v="0"/>
          </reference>
        </references>
      </pivotArea>
    </chartFormat>
    <chartFormat chart="6" format="19">
      <pivotArea type="data" outline="0" fieldPosition="0">
        <references count="2">
          <reference field="4294967294" count="1" selected="0">
            <x v="0"/>
          </reference>
          <reference field="0" count="1" selected="0">
            <x v="1"/>
          </reference>
        </references>
      </pivotArea>
    </chartFormat>
    <chartFormat chart="6" format="20">
      <pivotArea type="data" outline="0" fieldPosition="0">
        <references count="2">
          <reference field="4294967294" count="1" selected="0">
            <x v="0"/>
          </reference>
          <reference field="0" count="1" selected="0">
            <x v="2"/>
          </reference>
        </references>
      </pivotArea>
    </chartFormat>
    <chartFormat chart="6" format="21" series="1">
      <pivotArea type="data" outline="0" fieldPosition="0">
        <references count="1">
          <reference field="4294967294" count="1" selected="0">
            <x v="1"/>
          </reference>
        </references>
      </pivotArea>
    </chartFormat>
    <chartFormat chart="6" format="22">
      <pivotArea type="data" outline="0" fieldPosition="0">
        <references count="2">
          <reference field="4294967294" count="1" selected="0">
            <x v="1"/>
          </reference>
          <reference field="0" count="1" selected="0">
            <x v="0"/>
          </reference>
        </references>
      </pivotArea>
    </chartFormat>
    <chartFormat chart="6" format="23">
      <pivotArea type="data" outline="0" fieldPosition="0">
        <references count="2">
          <reference field="4294967294" count="1" selected="0">
            <x v="1"/>
          </reference>
          <reference field="0" count="1" selected="0">
            <x v="1"/>
          </reference>
        </references>
      </pivotArea>
    </chartFormat>
    <chartFormat chart="6" format="24">
      <pivotArea type="data" outline="0" fieldPosition="0">
        <references count="2">
          <reference field="4294967294" count="1" selected="0">
            <x v="1"/>
          </reference>
          <reference field="0" count="1" selected="0">
            <x v="2"/>
          </reference>
        </references>
      </pivotArea>
    </chartFormat>
    <chartFormat chart="6" format="25" series="1">
      <pivotArea type="data" outline="0" fieldPosition="0">
        <references count="1">
          <reference field="4294967294" count="1" selected="0">
            <x v="2"/>
          </reference>
        </references>
      </pivotArea>
    </chartFormat>
    <chartFormat chart="6" format="26">
      <pivotArea type="data" outline="0" fieldPosition="0">
        <references count="2">
          <reference field="4294967294" count="1" selected="0">
            <x v="2"/>
          </reference>
          <reference field="0" count="1" selected="0">
            <x v="0"/>
          </reference>
        </references>
      </pivotArea>
    </chartFormat>
    <chartFormat chart="6" format="27">
      <pivotArea type="data" outline="0" fieldPosition="0">
        <references count="2">
          <reference field="4294967294" count="1" selected="0">
            <x v="2"/>
          </reference>
          <reference field="0" count="1" selected="0">
            <x v="1"/>
          </reference>
        </references>
      </pivotArea>
    </chartFormat>
    <chartFormat chart="6" format="28">
      <pivotArea type="data" outline="0" fieldPosition="0">
        <references count="2">
          <reference field="4294967294" count="1" selected="0">
            <x v="2"/>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97EC8D-346B-4C5C-BD02-B8A1E554F22C}"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3">
    <pivotField axis="axisRow" showAll="0">
      <items count="5">
        <item x="2"/>
        <item x="1"/>
        <item x="0"/>
        <item x="3"/>
        <item t="default"/>
      </items>
    </pivotField>
    <pivotField dataField="1" numFmtId="165" showAll="0">
      <items count="5">
        <item x="2"/>
        <item x="1"/>
        <item x="0"/>
        <item x="3"/>
        <item t="default"/>
      </items>
    </pivotField>
    <pivotField showAll="0"/>
  </pivotFields>
  <rowFields count="1">
    <field x="0"/>
  </rowFields>
  <rowItems count="5">
    <i>
      <x/>
    </i>
    <i>
      <x v="1"/>
    </i>
    <i>
      <x v="2"/>
    </i>
    <i>
      <x v="3"/>
    </i>
    <i t="grand">
      <x/>
    </i>
  </rowItems>
  <colItems count="1">
    <i/>
  </colItems>
  <dataFields count="1">
    <dataField name="Sum of TOTAL" fld="1" baseField="0" baseItem="0"/>
  </dataField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0" format="6">
      <pivotArea type="data" outline="0" fieldPosition="0">
        <references count="2">
          <reference field="4294967294" count="1" selected="0">
            <x v="0"/>
          </reference>
          <reference field="0" count="1" selected="0">
            <x v="2"/>
          </reference>
        </references>
      </pivotArea>
    </chartFormat>
    <chartFormat chart="0" format="7">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623CB5-4C4F-4A15-A659-FF98796F68B2}"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2:E12" firstHeaderRow="0" firstDataRow="1" firstDataCol="1"/>
  <pivotFields count="5">
    <pivotField axis="axisRow" compact="0" outline="0" showAll="0" sortType="ascending">
      <items count="10">
        <item x="1"/>
        <item x="5"/>
        <item x="0"/>
        <item x="6"/>
        <item x="2"/>
        <item x="3"/>
        <item x="4"/>
        <item x="8"/>
        <item x="7"/>
        <item t="default"/>
      </items>
    </pivotField>
    <pivotField dataField="1" compact="0" numFmtId="165" outline="0" showAll="0"/>
    <pivotField dataField="1" compact="0" numFmtId="165" outline="0" showAll="0"/>
    <pivotField dataField="1" compact="0" numFmtId="165" outline="0" showAll="0"/>
    <pivotField dataField="1" compact="0" numFmtId="165" outline="0" showAll="0"/>
  </pivotFields>
  <rowFields count="1">
    <field x="0"/>
  </rowFields>
  <rowItems count="10">
    <i>
      <x/>
    </i>
    <i>
      <x v="1"/>
    </i>
    <i>
      <x v="2"/>
    </i>
    <i>
      <x v="3"/>
    </i>
    <i>
      <x v="4"/>
    </i>
    <i>
      <x v="5"/>
    </i>
    <i>
      <x v="6"/>
    </i>
    <i>
      <x v="7"/>
    </i>
    <i>
      <x v="8"/>
    </i>
    <i t="grand">
      <x/>
    </i>
  </rowItems>
  <colFields count="1">
    <field x="-2"/>
  </colFields>
  <colItems count="4">
    <i>
      <x/>
    </i>
    <i i="1">
      <x v="1"/>
    </i>
    <i i="2">
      <x v="2"/>
    </i>
    <i i="3">
      <x v="3"/>
    </i>
  </colItems>
  <dataFields count="4">
    <dataField name="Sum of TOTAL" fld="4" baseField="0" baseItem="0" numFmtId="165"/>
    <dataField name="Sum of October-2023" fld="1" baseField="0" baseItem="0"/>
    <dataField name="Sum of November-2023" fld="2" baseField="0" baseItem="0"/>
    <dataField name="Sum of December-2023" fld="3"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85F14A-2403-44AB-A3AA-57BAEEE03C9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9" firstHeaderRow="0" firstDataRow="1" firstDataCol="1"/>
  <pivotFields count="6">
    <pivotField axis="axisRow" showAll="0">
      <items count="6">
        <item x="0"/>
        <item x="1"/>
        <item x="2"/>
        <item x="4"/>
        <item x="3"/>
        <item t="default"/>
      </items>
    </pivotField>
    <pivotField dataField="1" numFmtId="165" showAll="0">
      <items count="5">
        <item x="1"/>
        <item x="2"/>
        <item x="0"/>
        <item x="3"/>
        <item t="default"/>
      </items>
    </pivotField>
    <pivotField dataField="1" numFmtId="165" showAll="0">
      <items count="5">
        <item x="1"/>
        <item x="2"/>
        <item x="0"/>
        <item x="3"/>
        <item t="default"/>
      </items>
    </pivotField>
    <pivotField dataField="1" numFmtId="165" showAll="0">
      <items count="6">
        <item x="1"/>
        <item x="3"/>
        <item x="2"/>
        <item x="0"/>
        <item x="4"/>
        <item t="default"/>
      </items>
    </pivotField>
    <pivotField dataField="1" numFmtId="165" showAll="0">
      <items count="6">
        <item x="1"/>
        <item x="3"/>
        <item x="2"/>
        <item x="0"/>
        <item x="4"/>
        <item t="default"/>
      </items>
    </pivotField>
    <pivotField showAll="0">
      <items count="3">
        <item n="1st Qtr." sd="0" x="1"/>
        <item sd="0" x="0"/>
        <item t="default"/>
      </items>
    </pivotField>
  </pivotFields>
  <rowFields count="1">
    <field x="0"/>
  </rowFields>
  <rowItems count="6">
    <i>
      <x/>
    </i>
    <i>
      <x v="1"/>
    </i>
    <i>
      <x v="2"/>
    </i>
    <i>
      <x v="3"/>
    </i>
    <i>
      <x v="4"/>
    </i>
    <i t="grand">
      <x/>
    </i>
  </rowItems>
  <colFields count="1">
    <field x="-2"/>
  </colFields>
  <colItems count="4">
    <i>
      <x/>
    </i>
    <i i="1">
      <x v="1"/>
    </i>
    <i i="2">
      <x v="2"/>
    </i>
    <i i="3">
      <x v="3"/>
    </i>
  </colItems>
  <dataFields count="4">
    <dataField name="Sum of October-2023" fld="1" baseField="0" baseItem="0"/>
    <dataField name="Sum of November-2023" fld="2" baseField="0" baseItem="0"/>
    <dataField name="Sum of December-2023" fld="3" baseField="0" baseItem="0"/>
    <dataField name="Sum of TOTAL"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MMARY" xr10:uid="{F8AFCBA8-D5DD-4F92-B548-7D0CC6AF88C1}" sourceName="SUMMARY">
  <pivotTables>
    <pivotTable tabId="9" name="PivotTable3"/>
  </pivotTables>
  <data>
    <tabular pivotCacheId="25378074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MMARY" xr10:uid="{B91AB739-F2BA-4016-9F9D-6E520CA30651}" cache="Slicer_SUMMARY" caption="SUMMARY"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0A89D0-7756-44A6-98F7-1775435C7EE3}" name="summary" displayName="summary" ref="A1:D4" totalsRowShown="0" headerRowDxfId="24">
  <tableColumns count="4">
    <tableColumn id="1" xr3:uid="{CBF964C7-D3EB-40A6-83E7-BF9FFDB30611}" name="SUMMARY"/>
    <tableColumn id="2" xr3:uid="{1DDAB89E-1450-4393-AA1B-7FD795FD4662}" name="October-2023" dataDxfId="23"/>
    <tableColumn id="3" xr3:uid="{A07BA047-8A64-4540-BAA6-65600EA03325}" name="November-2023" dataDxfId="22"/>
    <tableColumn id="4" xr3:uid="{7AEBED71-C6E5-401F-8B74-2323AF2331BB}" name="December-2023"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6C5A57-EF5D-464E-BB6E-00270F1CC370}" name="income" displayName="income" ref="A1:E6" totalsRowShown="0" headerRowDxfId="20">
  <tableColumns count="5">
    <tableColumn id="1" xr3:uid="{697F01F1-E7B9-4DFE-9F4A-03BCD8CE4C7E}" name="INCOME" dataDxfId="19"/>
    <tableColumn id="2" xr3:uid="{3811FAA4-7140-42D8-87C3-524B6081DF3C}" name="October-2023" dataDxfId="18"/>
    <tableColumn id="3" xr3:uid="{576B265E-3D1F-487E-A0EF-AC172461520D}" name="November-2023" dataDxfId="17"/>
    <tableColumn id="4" xr3:uid="{79B5255A-6359-44D4-B76E-0058EBF2ECAA}" name="December-2023" dataDxfId="16"/>
    <tableColumn id="5" xr3:uid="{3BD5C42D-8254-4AE9-86DD-DD073423AA2B}" name="TOTAL" dataDxfId="15"/>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EED82E-64CA-4777-B4E1-8593EC8C6215}" name="Table13" displayName="Table13" ref="A1:E10" totalsRowShown="0" headerRowDxfId="14">
  <tableColumns count="5">
    <tableColumn id="1" xr3:uid="{686DF7EB-0269-46AE-9178-17D440421BD8}" name="EXPENSES" dataDxfId="13"/>
    <tableColumn id="2" xr3:uid="{347F6909-9D82-4412-A1C2-BD2319D1B178}" name="October-2023" dataDxfId="12"/>
    <tableColumn id="3" xr3:uid="{4332CCE3-EDE7-484E-B2B1-C601776D20FA}" name="November-2023" dataDxfId="11"/>
    <tableColumn id="4" xr3:uid="{780644E3-82D7-42DD-A9F8-ACB1BE08C041}" name="December-2023" dataDxfId="10"/>
    <tableColumn id="5" xr3:uid="{178AD178-66CE-42E8-BF73-911C5F7F7471}" name="TOTAL" dataDxfId="9"/>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DA13CA-7EC4-4489-9E27-5661BB199E4F}" name="Table4" displayName="Table4" ref="A1:C5" totalsRowShown="0" headerRowDxfId="8">
  <tableColumns count="3">
    <tableColumn id="1" xr3:uid="{B25CD687-755E-43CC-8619-DA09A07B91FD}" name="SAVING" dataDxfId="7"/>
    <tableColumn id="2" xr3:uid="{5583B1F1-90DE-40A1-AA44-627F2C585469}" name="TOTAL" dataDxfId="6" dataCellStyle="Currency"/>
    <tableColumn id="3" xr3:uid="{0C87A817-86BC-4D39-848B-6051091EA4CC}" name="TARGET" dataDxfId="5">
      <calculatedColumnFormula>B2/10000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DCAE-E1B6-492F-85E8-6604014206FC}">
  <sheetPr>
    <tabColor theme="6" tint="-0.499984740745262"/>
  </sheetPr>
  <dimension ref="A3:D7"/>
  <sheetViews>
    <sheetView topLeftCell="C1" workbookViewId="0">
      <selection activeCell="D17" sqref="D17"/>
    </sheetView>
  </sheetViews>
  <sheetFormatPr defaultRowHeight="15" x14ac:dyDescent="0.25"/>
  <cols>
    <col min="1" max="1" width="15.85546875" bestFit="1" customWidth="1"/>
    <col min="2" max="2" width="19.7109375" bestFit="1" customWidth="1"/>
    <col min="3" max="3" width="21.85546875" bestFit="1" customWidth="1"/>
    <col min="4" max="4" width="22.140625" bestFit="1" customWidth="1"/>
  </cols>
  <sheetData>
    <row r="3" spans="1:4" x14ac:dyDescent="0.25">
      <c r="A3" s="13" t="s">
        <v>26</v>
      </c>
      <c r="B3" t="s">
        <v>27</v>
      </c>
      <c r="C3" t="s">
        <v>29</v>
      </c>
      <c r="D3" t="s">
        <v>28</v>
      </c>
    </row>
    <row r="4" spans="1:4" x14ac:dyDescent="0.25">
      <c r="A4" s="16" t="s">
        <v>22</v>
      </c>
      <c r="B4" s="27">
        <v>10700</v>
      </c>
      <c r="C4" s="27">
        <v>4750</v>
      </c>
      <c r="D4" s="27">
        <v>5300</v>
      </c>
    </row>
    <row r="5" spans="1:4" x14ac:dyDescent="0.25">
      <c r="A5" s="16" t="s">
        <v>21</v>
      </c>
      <c r="B5" s="27">
        <v>11800</v>
      </c>
      <c r="C5" s="27">
        <v>13050</v>
      </c>
      <c r="D5" s="27">
        <v>9700</v>
      </c>
    </row>
    <row r="6" spans="1:4" x14ac:dyDescent="0.25">
      <c r="A6" s="16" t="s">
        <v>20</v>
      </c>
      <c r="B6" s="27">
        <v>22500</v>
      </c>
      <c r="C6" s="27">
        <v>17800</v>
      </c>
      <c r="D6" s="27">
        <v>15000</v>
      </c>
    </row>
    <row r="7" spans="1:4" x14ac:dyDescent="0.25">
      <c r="A7" s="16" t="s">
        <v>25</v>
      </c>
      <c r="B7" s="27">
        <v>45000</v>
      </c>
      <c r="C7" s="27">
        <v>35600</v>
      </c>
      <c r="D7" s="27">
        <v>30000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FE804-C4DE-478D-A414-2F0E788DA5A9}">
  <sheetPr>
    <tabColor theme="5" tint="0.39997558519241921"/>
  </sheetPr>
  <dimension ref="A1:D4"/>
  <sheetViews>
    <sheetView workbookViewId="0">
      <selection activeCell="A4" sqref="A4"/>
    </sheetView>
  </sheetViews>
  <sheetFormatPr defaultRowHeight="15" x14ac:dyDescent="0.25"/>
  <cols>
    <col min="1" max="1" width="15.85546875" bestFit="1" customWidth="1"/>
    <col min="2" max="2" width="16.140625" customWidth="1"/>
    <col min="3" max="3" width="15.28515625" bestFit="1" customWidth="1"/>
    <col min="4" max="4" width="17.5703125" customWidth="1"/>
    <col min="5" max="5" width="17" customWidth="1"/>
  </cols>
  <sheetData>
    <row r="1" spans="1:4" x14ac:dyDescent="0.25">
      <c r="A1" t="s">
        <v>19</v>
      </c>
      <c r="B1" s="1" t="s">
        <v>6</v>
      </c>
      <c r="C1" s="1" t="s">
        <v>7</v>
      </c>
      <c r="D1" s="1" t="s">
        <v>8</v>
      </c>
    </row>
    <row r="2" spans="1:4" x14ac:dyDescent="0.25">
      <c r="A2" t="s">
        <v>20</v>
      </c>
      <c r="B2" s="2">
        <f>INCOME!B6</f>
        <v>22500</v>
      </c>
      <c r="C2" s="2">
        <f>INCOME!C6</f>
        <v>15000</v>
      </c>
      <c r="D2" s="2">
        <f>INCOME!D6</f>
        <v>17800</v>
      </c>
    </row>
    <row r="3" spans="1:4" x14ac:dyDescent="0.25">
      <c r="A3" t="s">
        <v>21</v>
      </c>
      <c r="B3" s="2">
        <f>EXPENSES!B10</f>
        <v>11800</v>
      </c>
      <c r="C3" s="2">
        <f>EXPENSES!C10</f>
        <v>9700</v>
      </c>
      <c r="D3" s="2">
        <f>EXPENSES!D10</f>
        <v>13050</v>
      </c>
    </row>
    <row r="4" spans="1:4" x14ac:dyDescent="0.25">
      <c r="A4" t="s">
        <v>22</v>
      </c>
      <c r="B4" s="2">
        <f>(B2-B3)</f>
        <v>10700</v>
      </c>
      <c r="C4" s="2">
        <f>(C2-C3)</f>
        <v>5300</v>
      </c>
      <c r="D4" s="2">
        <f>(D2-D3)</f>
        <v>4750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9B1C-7E8D-409B-89AE-DA923583DA4C}">
  <sheetPr>
    <tabColor rgb="FFFFFF00"/>
  </sheetPr>
  <dimension ref="A1:E6"/>
  <sheetViews>
    <sheetView workbookViewId="0">
      <selection activeCell="E7" sqref="E7"/>
    </sheetView>
  </sheetViews>
  <sheetFormatPr defaultRowHeight="15" x14ac:dyDescent="0.25"/>
  <cols>
    <col min="1" max="1" width="14.28515625" bestFit="1" customWidth="1"/>
    <col min="2" max="2" width="15" customWidth="1"/>
    <col min="3" max="3" width="17.28515625" customWidth="1"/>
    <col min="4" max="4" width="17" customWidth="1"/>
    <col min="5" max="5" width="12.140625" bestFit="1" customWidth="1"/>
  </cols>
  <sheetData>
    <row r="1" spans="1:5" x14ac:dyDescent="0.25">
      <c r="A1" s="3" t="s">
        <v>0</v>
      </c>
      <c r="B1" s="4" t="s">
        <v>6</v>
      </c>
      <c r="C1" s="4" t="s">
        <v>7</v>
      </c>
      <c r="D1" s="4" t="s">
        <v>8</v>
      </c>
      <c r="E1" s="4" t="s">
        <v>5</v>
      </c>
    </row>
    <row r="2" spans="1:5" x14ac:dyDescent="0.25">
      <c r="A2" s="5" t="s">
        <v>1</v>
      </c>
      <c r="B2" s="2">
        <v>10000</v>
      </c>
      <c r="C2" s="2">
        <v>8000</v>
      </c>
      <c r="D2" s="2">
        <v>9000</v>
      </c>
      <c r="E2" s="2">
        <f>SUM(B2:D2)</f>
        <v>27000</v>
      </c>
    </row>
    <row r="3" spans="1:5" x14ac:dyDescent="0.25">
      <c r="A3" s="5" t="s">
        <v>2</v>
      </c>
      <c r="B3" s="2">
        <v>2500</v>
      </c>
      <c r="C3" s="2">
        <v>2000</v>
      </c>
      <c r="D3" s="2">
        <v>1800</v>
      </c>
      <c r="E3" s="2">
        <f>SUM(B3:D3)</f>
        <v>6300</v>
      </c>
    </row>
    <row r="4" spans="1:5" x14ac:dyDescent="0.25">
      <c r="A4" s="5" t="s">
        <v>3</v>
      </c>
      <c r="B4" s="2">
        <v>5000</v>
      </c>
      <c r="C4" s="2">
        <v>3000</v>
      </c>
      <c r="D4" s="2">
        <v>4000</v>
      </c>
      <c r="E4" s="2">
        <f>SUM(B4:D4)</f>
        <v>12000</v>
      </c>
    </row>
    <row r="5" spans="1:5" x14ac:dyDescent="0.25">
      <c r="A5" s="5" t="s">
        <v>4</v>
      </c>
      <c r="B5" s="2">
        <v>5000</v>
      </c>
      <c r="C5" s="2">
        <v>2000</v>
      </c>
      <c r="D5" s="2">
        <v>3000</v>
      </c>
      <c r="E5" s="2">
        <f>SUM(B5:D5)</f>
        <v>10000</v>
      </c>
    </row>
    <row r="6" spans="1:5" x14ac:dyDescent="0.25">
      <c r="A6" s="5" t="s">
        <v>5</v>
      </c>
      <c r="B6" s="2">
        <f>SUM(B2:B5)</f>
        <v>22500</v>
      </c>
      <c r="C6" s="2">
        <f>SUM(C2:C5)</f>
        <v>15000</v>
      </c>
      <c r="D6" s="2">
        <f>SUM(D2:D5)</f>
        <v>17800</v>
      </c>
      <c r="E6" s="2">
        <f>SUM(E2:E5)</f>
        <v>55300</v>
      </c>
    </row>
  </sheetData>
  <conditionalFormatting sqref="B2:E6">
    <cfRule type="cellIs" dxfId="4" priority="1" operator="greaterThan">
      <formula>3000</formula>
    </cfRule>
    <cfRule type="cellIs" dxfId="3" priority="2" operator="lessThan">
      <formula>3000</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14DF-569C-446E-9088-C07FFFBCEAFF}">
  <sheetPr>
    <tabColor theme="7" tint="-0.249977111117893"/>
  </sheetPr>
  <dimension ref="A1:E10"/>
  <sheetViews>
    <sheetView zoomScale="91" zoomScaleNormal="91" workbookViewId="0">
      <selection activeCell="C14" sqref="C14"/>
    </sheetView>
  </sheetViews>
  <sheetFormatPr defaultRowHeight="15" x14ac:dyDescent="0.25"/>
  <cols>
    <col min="1" max="1" width="17.5703125" bestFit="1" customWidth="1"/>
    <col min="2" max="2" width="13.140625" bestFit="1" customWidth="1"/>
    <col min="3" max="3" width="15.5703125" bestFit="1" customWidth="1"/>
    <col min="4" max="4" width="15.140625" bestFit="1" customWidth="1"/>
    <col min="5" max="5" width="12.5703125" bestFit="1" customWidth="1"/>
    <col min="6" max="6" width="12.140625" bestFit="1" customWidth="1"/>
  </cols>
  <sheetData>
    <row r="1" spans="1:5" x14ac:dyDescent="0.25">
      <c r="A1" s="14" t="s">
        <v>9</v>
      </c>
      <c r="B1" s="15" t="s">
        <v>6</v>
      </c>
      <c r="C1" s="15" t="s">
        <v>7</v>
      </c>
      <c r="D1" s="15" t="s">
        <v>8</v>
      </c>
      <c r="E1" s="15" t="s">
        <v>5</v>
      </c>
    </row>
    <row r="2" spans="1:5" x14ac:dyDescent="0.25">
      <c r="A2" s="5" t="s">
        <v>10</v>
      </c>
      <c r="B2" s="2">
        <v>3000</v>
      </c>
      <c r="C2" s="2">
        <v>2900</v>
      </c>
      <c r="D2" s="2">
        <v>2800</v>
      </c>
      <c r="E2" s="2">
        <f>SUM(B2:D2)</f>
        <v>8700</v>
      </c>
    </row>
    <row r="3" spans="1:5" x14ac:dyDescent="0.25">
      <c r="A3" s="5" t="s">
        <v>11</v>
      </c>
      <c r="B3" s="2">
        <v>1200</v>
      </c>
      <c r="C3" s="2">
        <v>900</v>
      </c>
      <c r="D3" s="2">
        <v>2000</v>
      </c>
      <c r="E3" s="2">
        <f t="shared" ref="E3:E9" si="0">SUM(B3:D3)</f>
        <v>4100</v>
      </c>
    </row>
    <row r="4" spans="1:5" x14ac:dyDescent="0.25">
      <c r="A4" s="5" t="s">
        <v>12</v>
      </c>
      <c r="B4" s="2">
        <v>500</v>
      </c>
      <c r="C4" s="2">
        <v>300</v>
      </c>
      <c r="D4" s="2">
        <v>350</v>
      </c>
      <c r="E4" s="2">
        <f t="shared" si="0"/>
        <v>1150</v>
      </c>
    </row>
    <row r="5" spans="1:5" x14ac:dyDescent="0.25">
      <c r="A5" s="5" t="s">
        <v>13</v>
      </c>
      <c r="B5" s="2">
        <v>3000</v>
      </c>
      <c r="C5" s="2">
        <v>2300</v>
      </c>
      <c r="D5" s="2">
        <v>4000</v>
      </c>
      <c r="E5" s="2">
        <f t="shared" si="0"/>
        <v>9300</v>
      </c>
    </row>
    <row r="6" spans="1:5" x14ac:dyDescent="0.25">
      <c r="A6" s="5" t="s">
        <v>14</v>
      </c>
      <c r="B6" s="2">
        <v>100</v>
      </c>
      <c r="C6" s="2">
        <v>400</v>
      </c>
      <c r="D6" s="2">
        <v>700</v>
      </c>
      <c r="E6" s="2">
        <f t="shared" si="0"/>
        <v>1200</v>
      </c>
    </row>
    <row r="7" spans="1:5" x14ac:dyDescent="0.25">
      <c r="A7" s="5" t="s">
        <v>15</v>
      </c>
      <c r="B7" s="2">
        <v>200</v>
      </c>
      <c r="C7" s="2">
        <v>500</v>
      </c>
      <c r="D7" s="2">
        <v>800</v>
      </c>
      <c r="E7" s="2">
        <f t="shared" si="0"/>
        <v>1500</v>
      </c>
    </row>
    <row r="8" spans="1:5" x14ac:dyDescent="0.25">
      <c r="A8" s="5" t="s">
        <v>16</v>
      </c>
      <c r="B8" s="2">
        <v>1500</v>
      </c>
      <c r="C8" s="2">
        <v>1200</v>
      </c>
      <c r="D8" s="2">
        <v>1700</v>
      </c>
      <c r="E8" s="2">
        <f t="shared" si="0"/>
        <v>4400</v>
      </c>
    </row>
    <row r="9" spans="1:5" x14ac:dyDescent="0.25">
      <c r="A9" s="5" t="s">
        <v>17</v>
      </c>
      <c r="B9" s="2">
        <v>2300</v>
      </c>
      <c r="C9" s="2">
        <v>1200</v>
      </c>
      <c r="D9" s="2">
        <v>700</v>
      </c>
      <c r="E9" s="2">
        <f t="shared" si="0"/>
        <v>4200</v>
      </c>
    </row>
    <row r="10" spans="1:5" x14ac:dyDescent="0.25">
      <c r="A10" s="5" t="s">
        <v>5</v>
      </c>
      <c r="B10" s="2">
        <f>SUM(B2:B9)</f>
        <v>11800</v>
      </c>
      <c r="C10" s="2">
        <f>SUM(C2:C9)</f>
        <v>9700</v>
      </c>
      <c r="D10" s="2">
        <f>SUM(D2:D9)</f>
        <v>13050</v>
      </c>
      <c r="E10" s="2">
        <f>SUM(E2:E9)</f>
        <v>34550</v>
      </c>
    </row>
  </sheetData>
  <conditionalFormatting sqref="B2:E10">
    <cfRule type="cellIs" dxfId="2" priority="1" operator="greaterThanOrEqual">
      <formula>3000</formula>
    </cfRule>
    <cfRule type="cellIs" dxfId="1" priority="2" operator="lessThan">
      <formula>3000</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D4A7-9667-4580-9FA0-61DCB342CAA1}">
  <sheetPr>
    <tabColor theme="1" tint="4.9989318521683403E-2"/>
  </sheetPr>
  <dimension ref="A3:B8"/>
  <sheetViews>
    <sheetView workbookViewId="0">
      <selection activeCell="D21" sqref="D21"/>
    </sheetView>
  </sheetViews>
  <sheetFormatPr defaultRowHeight="15" x14ac:dyDescent="0.25"/>
  <cols>
    <col min="1" max="1" width="15.28515625" bestFit="1" customWidth="1"/>
    <col min="2" max="3" width="13.28515625" bestFit="1" customWidth="1"/>
  </cols>
  <sheetData>
    <row r="3" spans="1:2" x14ac:dyDescent="0.25">
      <c r="A3" s="13" t="s">
        <v>26</v>
      </c>
      <c r="B3" t="s">
        <v>24</v>
      </c>
    </row>
    <row r="4" spans="1:2" x14ac:dyDescent="0.25">
      <c r="A4" s="16" t="s">
        <v>8</v>
      </c>
      <c r="B4" s="27">
        <v>4750</v>
      </c>
    </row>
    <row r="5" spans="1:2" x14ac:dyDescent="0.25">
      <c r="A5" s="16" t="s">
        <v>7</v>
      </c>
      <c r="B5" s="27">
        <v>5300</v>
      </c>
    </row>
    <row r="6" spans="1:2" x14ac:dyDescent="0.25">
      <c r="A6" s="16" t="s">
        <v>6</v>
      </c>
      <c r="B6" s="27">
        <v>10700</v>
      </c>
    </row>
    <row r="7" spans="1:2" x14ac:dyDescent="0.25">
      <c r="A7" s="16" t="s">
        <v>5</v>
      </c>
      <c r="B7" s="27">
        <v>20750</v>
      </c>
    </row>
    <row r="8" spans="1:2" x14ac:dyDescent="0.25">
      <c r="A8" s="16" t="s">
        <v>25</v>
      </c>
      <c r="B8" s="27">
        <v>41500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60341-0D61-45E8-822B-D3452C8B461D}">
  <sheetPr>
    <tabColor theme="9" tint="-0.499984740745262"/>
  </sheetPr>
  <dimension ref="A1:C5"/>
  <sheetViews>
    <sheetView workbookViewId="0">
      <selection activeCell="B6" sqref="B6"/>
    </sheetView>
  </sheetViews>
  <sheetFormatPr defaultRowHeight="15" x14ac:dyDescent="0.25"/>
  <cols>
    <col min="2" max="2" width="17.5703125" bestFit="1" customWidth="1"/>
    <col min="3" max="3" width="12.140625" bestFit="1" customWidth="1"/>
    <col min="4" max="4" width="9.5703125" bestFit="1" customWidth="1"/>
    <col min="5" max="5" width="14.28515625" bestFit="1" customWidth="1"/>
    <col min="6" max="6" width="12.140625" bestFit="1" customWidth="1"/>
    <col min="7" max="7" width="9.5703125" customWidth="1"/>
  </cols>
  <sheetData>
    <row r="1" spans="1:3" x14ac:dyDescent="0.25">
      <c r="A1" s="7" t="s">
        <v>18</v>
      </c>
      <c r="B1" s="9" t="s">
        <v>5</v>
      </c>
      <c r="C1" s="8" t="s">
        <v>23</v>
      </c>
    </row>
    <row r="2" spans="1:3" x14ac:dyDescent="0.25">
      <c r="A2" s="6" t="s">
        <v>6</v>
      </c>
      <c r="B2" s="10">
        <f>(INCOME!B6-EXPENSES!B10)</f>
        <v>10700</v>
      </c>
      <c r="C2" s="12">
        <f>B2/10000</f>
        <v>1.07</v>
      </c>
    </row>
    <row r="3" spans="1:3" x14ac:dyDescent="0.25">
      <c r="A3" s="6" t="s">
        <v>7</v>
      </c>
      <c r="B3" s="10">
        <f>(INCOME!C6-EXPENSES!C10)</f>
        <v>5300</v>
      </c>
      <c r="C3" s="12">
        <f>B3/10000</f>
        <v>0.53</v>
      </c>
    </row>
    <row r="4" spans="1:3" x14ac:dyDescent="0.25">
      <c r="A4" s="6" t="s">
        <v>8</v>
      </c>
      <c r="B4" s="10">
        <f>(INCOME!D6-EXPENSES!D10)</f>
        <v>4750</v>
      </c>
      <c r="C4" s="12">
        <f>B4/10000</f>
        <v>0.47499999999999998</v>
      </c>
    </row>
    <row r="5" spans="1:3" x14ac:dyDescent="0.25">
      <c r="A5" s="6" t="s">
        <v>5</v>
      </c>
      <c r="B5" s="11">
        <f>SUM(B2:B4)</f>
        <v>20750</v>
      </c>
      <c r="C5" s="12"/>
    </row>
  </sheetData>
  <conditionalFormatting sqref="C2:C4">
    <cfRule type="cellIs" dxfId="0" priority="1" operator="greaterThan">
      <formula>100</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0DBA5-DD6D-4825-B8AA-EC1CC2CC0865}">
  <sheetPr>
    <tabColor rgb="FF7030A0"/>
  </sheetPr>
  <dimension ref="A2:E12"/>
  <sheetViews>
    <sheetView zoomScale="95" zoomScaleNormal="95" workbookViewId="0">
      <selection activeCell="B11" sqref="B11"/>
    </sheetView>
  </sheetViews>
  <sheetFormatPr defaultRowHeight="15" x14ac:dyDescent="0.25"/>
  <cols>
    <col min="1" max="1" width="17.5703125" bestFit="1" customWidth="1"/>
    <col min="2" max="2" width="13.28515625" bestFit="1" customWidth="1"/>
    <col min="3" max="3" width="20" bestFit="1" customWidth="1"/>
    <col min="4" max="4" width="22.140625" bestFit="1" customWidth="1"/>
    <col min="5" max="5" width="21.85546875" bestFit="1" customWidth="1"/>
  </cols>
  <sheetData>
    <row r="2" spans="1:5" x14ac:dyDescent="0.25">
      <c r="A2" s="13" t="s">
        <v>9</v>
      </c>
      <c r="B2" t="s">
        <v>24</v>
      </c>
      <c r="C2" t="s">
        <v>27</v>
      </c>
      <c r="D2" t="s">
        <v>28</v>
      </c>
      <c r="E2" t="s">
        <v>29</v>
      </c>
    </row>
    <row r="3" spans="1:5" x14ac:dyDescent="0.25">
      <c r="A3" t="s">
        <v>11</v>
      </c>
      <c r="B3" s="2">
        <v>4100</v>
      </c>
      <c r="C3" s="27">
        <v>1200</v>
      </c>
      <c r="D3" s="27">
        <v>900</v>
      </c>
      <c r="E3" s="27">
        <v>2000</v>
      </c>
    </row>
    <row r="4" spans="1:5" x14ac:dyDescent="0.25">
      <c r="A4" t="s">
        <v>15</v>
      </c>
      <c r="B4" s="2">
        <v>1500</v>
      </c>
      <c r="C4" s="27">
        <v>200</v>
      </c>
      <c r="D4" s="27">
        <v>500</v>
      </c>
      <c r="E4" s="27">
        <v>800</v>
      </c>
    </row>
    <row r="5" spans="1:5" x14ac:dyDescent="0.25">
      <c r="A5" t="s">
        <v>10</v>
      </c>
      <c r="B5" s="2">
        <v>8700</v>
      </c>
      <c r="C5" s="27">
        <v>3000</v>
      </c>
      <c r="D5" s="27">
        <v>2900</v>
      </c>
      <c r="E5" s="27">
        <v>2800</v>
      </c>
    </row>
    <row r="6" spans="1:5" x14ac:dyDescent="0.25">
      <c r="A6" t="s">
        <v>16</v>
      </c>
      <c r="B6" s="2">
        <v>4400</v>
      </c>
      <c r="C6" s="27">
        <v>1500</v>
      </c>
      <c r="D6" s="27">
        <v>1200</v>
      </c>
      <c r="E6" s="27">
        <v>1700</v>
      </c>
    </row>
    <row r="7" spans="1:5" x14ac:dyDescent="0.25">
      <c r="A7" t="s">
        <v>12</v>
      </c>
      <c r="B7" s="2">
        <v>1150</v>
      </c>
      <c r="C7" s="27">
        <v>500</v>
      </c>
      <c r="D7" s="27">
        <v>300</v>
      </c>
      <c r="E7" s="27">
        <v>350</v>
      </c>
    </row>
    <row r="8" spans="1:5" x14ac:dyDescent="0.25">
      <c r="A8" t="s">
        <v>13</v>
      </c>
      <c r="B8" s="2">
        <v>9300</v>
      </c>
      <c r="C8" s="27">
        <v>3000</v>
      </c>
      <c r="D8" s="27">
        <v>2300</v>
      </c>
      <c r="E8" s="27">
        <v>4000</v>
      </c>
    </row>
    <row r="9" spans="1:5" x14ac:dyDescent="0.25">
      <c r="A9" t="s">
        <v>14</v>
      </c>
      <c r="B9" s="2">
        <v>1200</v>
      </c>
      <c r="C9" s="27">
        <v>100</v>
      </c>
      <c r="D9" s="27">
        <v>400</v>
      </c>
      <c r="E9" s="27">
        <v>700</v>
      </c>
    </row>
    <row r="10" spans="1:5" x14ac:dyDescent="0.25">
      <c r="A10" t="s">
        <v>5</v>
      </c>
      <c r="B10" s="2">
        <v>34550</v>
      </c>
      <c r="C10" s="27">
        <v>11800</v>
      </c>
      <c r="D10" s="27">
        <v>9700</v>
      </c>
      <c r="E10" s="27">
        <v>13050</v>
      </c>
    </row>
    <row r="11" spans="1:5" x14ac:dyDescent="0.25">
      <c r="A11" t="s">
        <v>17</v>
      </c>
      <c r="B11" s="2">
        <v>4200</v>
      </c>
      <c r="C11" s="27">
        <v>2300</v>
      </c>
      <c r="D11" s="27">
        <v>1200</v>
      </c>
      <c r="E11" s="27">
        <v>700</v>
      </c>
    </row>
    <row r="12" spans="1:5" x14ac:dyDescent="0.25">
      <c r="A12" t="s">
        <v>25</v>
      </c>
      <c r="B12" s="2">
        <v>69100</v>
      </c>
      <c r="C12" s="27">
        <v>23600</v>
      </c>
      <c r="D12" s="27">
        <v>19400</v>
      </c>
      <c r="E12" s="27">
        <v>26100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FC647-D8A5-477C-B868-70AFFEE2589B}">
  <sheetPr>
    <tabColor theme="4" tint="-0.499984740745262"/>
  </sheetPr>
  <dimension ref="A3:E9"/>
  <sheetViews>
    <sheetView zoomScale="96" zoomScaleNormal="96" workbookViewId="0">
      <selection activeCell="E34" sqref="E34"/>
    </sheetView>
  </sheetViews>
  <sheetFormatPr defaultRowHeight="15" x14ac:dyDescent="0.25"/>
  <cols>
    <col min="1" max="1" width="14.28515625" bestFit="1" customWidth="1"/>
    <col min="2" max="2" width="19.85546875" bestFit="1" customWidth="1"/>
    <col min="3" max="3" width="22.140625" bestFit="1" customWidth="1"/>
    <col min="4" max="4" width="21.85546875" bestFit="1" customWidth="1"/>
    <col min="5" max="5" width="13.28515625" bestFit="1" customWidth="1"/>
    <col min="6" max="7" width="11.42578125" bestFit="1" customWidth="1"/>
    <col min="8" max="10" width="19.85546875" bestFit="1" customWidth="1"/>
    <col min="11" max="11" width="24.85546875" bestFit="1" customWidth="1"/>
    <col min="12" max="13" width="18.28515625" bestFit="1" customWidth="1"/>
    <col min="14" max="14" width="8.85546875" bestFit="1" customWidth="1"/>
    <col min="15" max="15" width="6.5703125" bestFit="1" customWidth="1"/>
    <col min="16" max="16" width="8.5703125" bestFit="1" customWidth="1"/>
    <col min="17" max="17" width="27.140625" bestFit="1" customWidth="1"/>
    <col min="18" max="18" width="26.85546875" bestFit="1" customWidth="1"/>
    <col min="19" max="19" width="18.28515625" bestFit="1" customWidth="1"/>
    <col min="20" max="20" width="22.140625" bestFit="1" customWidth="1"/>
    <col min="21" max="21" width="24.85546875" bestFit="1" customWidth="1"/>
    <col min="22" max="22" width="27.140625" bestFit="1" customWidth="1"/>
    <col min="23" max="23" width="26.85546875" bestFit="1" customWidth="1"/>
    <col min="24" max="24" width="18.28515625" bestFit="1" customWidth="1"/>
  </cols>
  <sheetData>
    <row r="3" spans="1:5" x14ac:dyDescent="0.25">
      <c r="A3" s="13" t="s">
        <v>26</v>
      </c>
      <c r="B3" t="s">
        <v>27</v>
      </c>
      <c r="C3" t="s">
        <v>28</v>
      </c>
      <c r="D3" t="s">
        <v>29</v>
      </c>
      <c r="E3" t="s">
        <v>24</v>
      </c>
    </row>
    <row r="4" spans="1:5" x14ac:dyDescent="0.25">
      <c r="A4" s="16" t="s">
        <v>1</v>
      </c>
      <c r="B4" s="27">
        <v>10000</v>
      </c>
      <c r="C4" s="27">
        <v>8000</v>
      </c>
      <c r="D4" s="27">
        <v>9000</v>
      </c>
      <c r="E4" s="27">
        <v>27000</v>
      </c>
    </row>
    <row r="5" spans="1:5" x14ac:dyDescent="0.25">
      <c r="A5" s="16" t="s">
        <v>2</v>
      </c>
      <c r="B5" s="27">
        <v>2500</v>
      </c>
      <c r="C5" s="27">
        <v>2000</v>
      </c>
      <c r="D5" s="27">
        <v>1800</v>
      </c>
      <c r="E5" s="27">
        <v>6300</v>
      </c>
    </row>
    <row r="6" spans="1:5" x14ac:dyDescent="0.25">
      <c r="A6" s="16" t="s">
        <v>3</v>
      </c>
      <c r="B6" s="27">
        <v>5000</v>
      </c>
      <c r="C6" s="27">
        <v>3000</v>
      </c>
      <c r="D6" s="27">
        <v>4000</v>
      </c>
      <c r="E6" s="27">
        <v>12000</v>
      </c>
    </row>
    <row r="7" spans="1:5" x14ac:dyDescent="0.25">
      <c r="A7" s="16" t="s">
        <v>5</v>
      </c>
      <c r="B7" s="27">
        <v>22500</v>
      </c>
      <c r="C7" s="27">
        <v>15000</v>
      </c>
      <c r="D7" s="27">
        <v>17800</v>
      </c>
      <c r="E7" s="27">
        <v>55300</v>
      </c>
    </row>
    <row r="8" spans="1:5" x14ac:dyDescent="0.25">
      <c r="A8" s="16" t="s">
        <v>4</v>
      </c>
      <c r="B8" s="27">
        <v>5000</v>
      </c>
      <c r="C8" s="27">
        <v>2000</v>
      </c>
      <c r="D8" s="27">
        <v>3000</v>
      </c>
      <c r="E8" s="27">
        <v>10000</v>
      </c>
    </row>
    <row r="9" spans="1:5" x14ac:dyDescent="0.25">
      <c r="A9" s="16" t="s">
        <v>25</v>
      </c>
      <c r="B9" s="27">
        <v>45000</v>
      </c>
      <c r="C9" s="27">
        <v>30000</v>
      </c>
      <c r="D9" s="27">
        <v>35600</v>
      </c>
      <c r="E9" s="27">
        <v>110600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3D55E-03BE-4280-9B74-C7A709B245A3}">
  <sheetPr>
    <tabColor rgb="FF0A2647"/>
  </sheetPr>
  <dimension ref="B2:L17"/>
  <sheetViews>
    <sheetView workbookViewId="0">
      <selection activeCell="N25" sqref="N25"/>
    </sheetView>
  </sheetViews>
  <sheetFormatPr defaultRowHeight="15" x14ac:dyDescent="0.25"/>
  <cols>
    <col min="4" max="4" width="2" customWidth="1"/>
    <col min="7" max="7" width="1.28515625" customWidth="1"/>
    <col min="10" max="10" width="1.7109375" customWidth="1"/>
  </cols>
  <sheetData>
    <row r="2" spans="2:12" x14ac:dyDescent="0.25">
      <c r="B2" s="18" t="s">
        <v>31</v>
      </c>
      <c r="C2" s="18"/>
      <c r="D2" s="18"/>
      <c r="E2" s="18"/>
      <c r="F2" s="18"/>
      <c r="G2" s="18"/>
      <c r="H2" s="18"/>
      <c r="I2" s="18"/>
      <c r="J2" s="18"/>
      <c r="K2" s="18"/>
      <c r="L2" s="18"/>
    </row>
    <row r="3" spans="2:12" x14ac:dyDescent="0.25">
      <c r="B3" s="18"/>
      <c r="C3" s="18"/>
      <c r="D3" s="18"/>
      <c r="E3" s="18"/>
      <c r="F3" s="18"/>
      <c r="G3" s="18"/>
      <c r="H3" s="18"/>
      <c r="I3" s="18"/>
      <c r="J3" s="18"/>
      <c r="K3" s="18"/>
      <c r="L3" s="18"/>
    </row>
    <row r="4" spans="2:12" x14ac:dyDescent="0.25">
      <c r="B4" s="18"/>
      <c r="C4" s="18"/>
      <c r="D4" s="18"/>
      <c r="E4" s="18"/>
      <c r="F4" s="18"/>
      <c r="G4" s="18"/>
      <c r="H4" s="18"/>
      <c r="I4" s="18"/>
      <c r="J4" s="18"/>
      <c r="K4" s="18"/>
      <c r="L4" s="18"/>
    </row>
    <row r="13" spans="2:12" x14ac:dyDescent="0.25">
      <c r="B13" s="19" t="s">
        <v>32</v>
      </c>
      <c r="C13" s="19"/>
      <c r="E13" s="20" t="s">
        <v>33</v>
      </c>
      <c r="F13" s="20"/>
      <c r="H13" s="21" t="s">
        <v>34</v>
      </c>
      <c r="I13" s="21"/>
      <c r="K13" s="21" t="s">
        <v>35</v>
      </c>
      <c r="L13" s="21"/>
    </row>
    <row r="14" spans="2:12" x14ac:dyDescent="0.25">
      <c r="B14" s="19"/>
      <c r="C14" s="19"/>
      <c r="E14" s="20"/>
      <c r="F14" s="20"/>
      <c r="H14" s="21"/>
      <c r="I14" s="21"/>
      <c r="K14" s="21"/>
      <c r="L14" s="21"/>
    </row>
    <row r="17" spans="3:3" x14ac:dyDescent="0.25">
      <c r="C17" s="17"/>
    </row>
  </sheetData>
  <mergeCells count="5">
    <mergeCell ref="B2:L4"/>
    <mergeCell ref="B13:C14"/>
    <mergeCell ref="E13:F14"/>
    <mergeCell ref="H13:I14"/>
    <mergeCell ref="K13:L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8A58-1CC6-4940-A93C-BB3CDFC0A8A3}">
  <sheetPr>
    <tabColor theme="5" tint="-0.249977111117893"/>
  </sheetPr>
  <dimension ref="A1:Y40"/>
  <sheetViews>
    <sheetView showGridLines="0" tabSelected="1" showWhiteSpace="0" zoomScale="75" zoomScaleNormal="75" zoomScalePageLayoutView="77" workbookViewId="0">
      <selection activeCell="P6" sqref="P6"/>
    </sheetView>
  </sheetViews>
  <sheetFormatPr defaultRowHeight="15" x14ac:dyDescent="0.25"/>
  <cols>
    <col min="1" max="4" width="8.5703125" customWidth="1"/>
    <col min="5" max="5" width="14.42578125" customWidth="1"/>
    <col min="6" max="6" width="8.5703125" customWidth="1"/>
    <col min="7" max="7" width="12" customWidth="1"/>
    <col min="8" max="8" width="18" customWidth="1"/>
    <col min="9" max="9" width="18" bestFit="1" customWidth="1"/>
    <col min="10" max="10" width="10.140625" customWidth="1"/>
    <col min="11" max="11" width="8.5703125" customWidth="1"/>
    <col min="12" max="12" width="11.140625" customWidth="1"/>
    <col min="13" max="13" width="8.5703125" customWidth="1"/>
    <col min="14" max="14" width="10.85546875" customWidth="1"/>
  </cols>
  <sheetData>
    <row r="1" spans="1:25" ht="12.75" customHeight="1" x14ac:dyDescent="0.25">
      <c r="A1" s="28" t="s">
        <v>30</v>
      </c>
      <c r="B1" s="28"/>
      <c r="C1" s="28"/>
      <c r="D1" s="28"/>
      <c r="E1" s="28"/>
      <c r="F1" s="28"/>
      <c r="G1" s="28"/>
      <c r="H1" s="28"/>
      <c r="I1" s="28"/>
      <c r="J1" s="28"/>
      <c r="K1" s="28"/>
      <c r="L1" s="28"/>
      <c r="M1" s="28"/>
      <c r="N1" s="28"/>
      <c r="O1" s="22"/>
      <c r="P1" s="22"/>
      <c r="Q1" s="22"/>
      <c r="R1" s="22"/>
      <c r="S1" s="22"/>
      <c r="T1" s="22"/>
      <c r="U1" s="22"/>
      <c r="V1" s="22"/>
      <c r="W1" s="22"/>
      <c r="X1" s="22"/>
      <c r="Y1" s="22"/>
    </row>
    <row r="2" spans="1:25" ht="25.5" customHeight="1" x14ac:dyDescent="0.25">
      <c r="A2" s="28"/>
      <c r="B2" s="28"/>
      <c r="C2" s="28"/>
      <c r="D2" s="28"/>
      <c r="E2" s="28"/>
      <c r="F2" s="28"/>
      <c r="G2" s="28"/>
      <c r="H2" s="28"/>
      <c r="I2" s="28"/>
      <c r="J2" s="28"/>
      <c r="K2" s="28"/>
      <c r="L2" s="28"/>
      <c r="M2" s="28"/>
      <c r="N2" s="28"/>
      <c r="O2" s="35"/>
      <c r="P2" s="35"/>
      <c r="Q2" s="35"/>
      <c r="R2" s="35"/>
      <c r="S2" s="35"/>
      <c r="T2" s="35"/>
      <c r="U2" s="22"/>
      <c r="V2" s="22"/>
      <c r="W2" s="22"/>
      <c r="X2" s="22"/>
      <c r="Y2" s="22"/>
    </row>
    <row r="3" spans="1:25" ht="22.5" customHeight="1" x14ac:dyDescent="0.35">
      <c r="A3" s="23"/>
      <c r="B3" s="23"/>
      <c r="C3" s="23"/>
      <c r="D3" s="23"/>
      <c r="E3" s="23"/>
      <c r="F3" s="33" t="s">
        <v>0</v>
      </c>
      <c r="G3" s="33"/>
      <c r="H3" s="29" t="s">
        <v>9</v>
      </c>
      <c r="I3" s="31" t="s">
        <v>22</v>
      </c>
      <c r="J3" s="24"/>
      <c r="K3" s="23"/>
      <c r="L3" s="23"/>
      <c r="M3" s="23"/>
      <c r="N3" s="23"/>
      <c r="O3" s="35"/>
      <c r="P3" s="35"/>
      <c r="Q3" s="35"/>
      <c r="R3" s="35"/>
      <c r="S3" s="35"/>
      <c r="T3" s="35"/>
      <c r="U3" s="22"/>
      <c r="V3" s="22"/>
      <c r="W3" s="22"/>
      <c r="X3" s="22"/>
      <c r="Y3" s="22"/>
    </row>
    <row r="4" spans="1:25" ht="33" customHeight="1" x14ac:dyDescent="0.4">
      <c r="A4" s="23"/>
      <c r="B4" s="23"/>
      <c r="C4" s="23"/>
      <c r="D4" s="23"/>
      <c r="E4" s="23"/>
      <c r="F4" s="34">
        <f>INCOME!E6</f>
        <v>55300</v>
      </c>
      <c r="G4" s="34"/>
      <c r="H4" s="30">
        <f>EXPENSES!E10</f>
        <v>34550</v>
      </c>
      <c r="I4" s="32">
        <f>SAVINGS!B5</f>
        <v>20750</v>
      </c>
      <c r="J4" s="25"/>
      <c r="K4" s="23"/>
      <c r="L4" s="23"/>
      <c r="M4" s="23"/>
      <c r="N4" s="23"/>
      <c r="O4" s="35"/>
      <c r="P4" s="35"/>
      <c r="Q4" s="35"/>
      <c r="R4" s="35"/>
      <c r="S4" s="35"/>
      <c r="T4" s="35"/>
      <c r="U4" s="22"/>
      <c r="V4" s="22"/>
      <c r="W4" s="22"/>
      <c r="X4" s="22"/>
      <c r="Y4" s="22"/>
    </row>
    <row r="5" spans="1:25" ht="12.75" customHeight="1" x14ac:dyDescent="0.25">
      <c r="A5" s="26"/>
      <c r="B5" s="26"/>
      <c r="C5" s="26"/>
      <c r="D5" s="26"/>
      <c r="E5" s="26"/>
      <c r="F5" s="26"/>
      <c r="G5" s="26"/>
      <c r="H5" s="26"/>
      <c r="I5" s="26"/>
      <c r="J5" s="26"/>
      <c r="K5" s="26"/>
      <c r="L5" s="26"/>
      <c r="M5" s="26"/>
      <c r="N5" s="26"/>
      <c r="O5" s="35"/>
      <c r="P5" s="35"/>
      <c r="Q5" s="35"/>
      <c r="R5" s="35"/>
      <c r="S5" s="35"/>
      <c r="T5" s="35"/>
      <c r="U5" s="22"/>
      <c r="V5" s="22"/>
      <c r="W5" s="22"/>
      <c r="X5" s="22"/>
      <c r="Y5" s="22"/>
    </row>
    <row r="6" spans="1:25" ht="12.75" customHeight="1" x14ac:dyDescent="0.25">
      <c r="A6" s="26"/>
      <c r="B6" s="26"/>
      <c r="C6" s="26"/>
      <c r="D6" s="26"/>
      <c r="E6" s="26"/>
      <c r="F6" s="26"/>
      <c r="G6" s="26"/>
      <c r="H6" s="26"/>
      <c r="I6" s="26"/>
      <c r="J6" s="26"/>
      <c r="K6" s="26"/>
      <c r="L6" s="26"/>
      <c r="M6" s="26"/>
      <c r="N6" s="26"/>
      <c r="O6" s="35"/>
      <c r="P6" s="35"/>
      <c r="Q6" s="35"/>
      <c r="R6" s="35"/>
      <c r="S6" s="35"/>
      <c r="T6" s="35"/>
      <c r="U6" s="22"/>
      <c r="V6" s="22"/>
      <c r="W6" s="22"/>
      <c r="X6" s="22"/>
      <c r="Y6" s="22"/>
    </row>
    <row r="7" spans="1:25" ht="12.75" customHeight="1" x14ac:dyDescent="0.25">
      <c r="A7" s="26"/>
      <c r="B7" s="26"/>
      <c r="C7" s="26"/>
      <c r="D7" s="26"/>
      <c r="E7" s="26"/>
      <c r="F7" s="26"/>
      <c r="G7" s="26"/>
      <c r="H7" s="26"/>
      <c r="I7" s="26"/>
      <c r="J7" s="26"/>
      <c r="K7" s="26"/>
      <c r="L7" s="26"/>
      <c r="M7" s="26"/>
      <c r="N7" s="26"/>
      <c r="O7" s="35"/>
      <c r="P7" s="35"/>
      <c r="Q7" s="35"/>
      <c r="R7" s="35"/>
      <c r="S7" s="35"/>
      <c r="T7" s="35"/>
      <c r="U7" s="22"/>
      <c r="V7" s="22"/>
      <c r="W7" s="22"/>
      <c r="X7" s="22"/>
      <c r="Y7" s="22"/>
    </row>
    <row r="8" spans="1:25" ht="12.75" customHeight="1" x14ac:dyDescent="0.25">
      <c r="A8" s="26"/>
      <c r="B8" s="26"/>
      <c r="C8" s="26"/>
      <c r="D8" s="26"/>
      <c r="E8" s="26"/>
      <c r="F8" s="26"/>
      <c r="G8" s="26"/>
      <c r="H8" s="26"/>
      <c r="I8" s="26"/>
      <c r="J8" s="26"/>
      <c r="K8" s="26"/>
      <c r="L8" s="26"/>
      <c r="M8" s="26"/>
      <c r="N8" s="26"/>
      <c r="O8" s="35"/>
      <c r="P8" s="35"/>
      <c r="Q8" s="35"/>
      <c r="R8" s="35"/>
      <c r="S8" s="35"/>
      <c r="T8" s="35"/>
      <c r="U8" s="22"/>
      <c r="V8" s="22"/>
      <c r="W8" s="22"/>
      <c r="X8" s="22"/>
      <c r="Y8" s="22"/>
    </row>
    <row r="9" spans="1:25" ht="12.75" customHeight="1" x14ac:dyDescent="0.25">
      <c r="A9" s="26"/>
      <c r="B9" s="26"/>
      <c r="C9" s="26"/>
      <c r="D9" s="26"/>
      <c r="E9" s="26"/>
      <c r="F9" s="26"/>
      <c r="G9" s="26"/>
      <c r="H9" s="26"/>
      <c r="I9" s="26"/>
      <c r="J9" s="26"/>
      <c r="K9" s="26"/>
      <c r="L9" s="26"/>
      <c r="M9" s="26"/>
      <c r="N9" s="26"/>
      <c r="O9" s="35"/>
      <c r="P9" s="35"/>
      <c r="Q9" s="35"/>
      <c r="R9" s="35"/>
      <c r="S9" s="35"/>
      <c r="T9" s="35"/>
      <c r="U9" s="22"/>
      <c r="V9" s="22"/>
      <c r="W9" s="22"/>
      <c r="X9" s="22"/>
      <c r="Y9" s="22"/>
    </row>
    <row r="10" spans="1:25" ht="12.75" customHeight="1" x14ac:dyDescent="0.25">
      <c r="A10" s="26"/>
      <c r="B10" s="26"/>
      <c r="C10" s="26"/>
      <c r="D10" s="26"/>
      <c r="E10" s="26"/>
      <c r="F10" s="26"/>
      <c r="G10" s="26"/>
      <c r="H10" s="26"/>
      <c r="I10" s="26"/>
      <c r="J10" s="26"/>
      <c r="K10" s="26"/>
      <c r="L10" s="26"/>
      <c r="M10" s="26"/>
      <c r="N10" s="26"/>
      <c r="O10" s="35"/>
      <c r="P10" s="35"/>
      <c r="Q10" s="35"/>
      <c r="R10" s="35"/>
      <c r="S10" s="35"/>
      <c r="T10" s="35"/>
      <c r="U10" s="22"/>
      <c r="V10" s="22"/>
      <c r="W10" s="22"/>
      <c r="X10" s="22"/>
      <c r="Y10" s="22"/>
    </row>
    <row r="11" spans="1:25" ht="12.75" customHeight="1" x14ac:dyDescent="0.25">
      <c r="A11" s="26"/>
      <c r="B11" s="26"/>
      <c r="C11" s="26"/>
      <c r="D11" s="26"/>
      <c r="E11" s="26"/>
      <c r="F11" s="26"/>
      <c r="G11" s="26"/>
      <c r="H11" s="26"/>
      <c r="I11" s="26"/>
      <c r="J11" s="26"/>
      <c r="K11" s="26"/>
      <c r="L11" s="26"/>
      <c r="M11" s="26"/>
      <c r="N11" s="26"/>
      <c r="O11" s="35"/>
      <c r="P11" s="35"/>
      <c r="Q11" s="35"/>
      <c r="R11" s="35"/>
      <c r="S11" s="35"/>
      <c r="T11" s="35"/>
      <c r="U11" s="22"/>
      <c r="V11" s="22"/>
      <c r="W11" s="22"/>
      <c r="X11" s="22"/>
      <c r="Y11" s="22"/>
    </row>
    <row r="12" spans="1:25" ht="12.75" customHeight="1" x14ac:dyDescent="0.25">
      <c r="A12" s="26"/>
      <c r="B12" s="26"/>
      <c r="C12" s="26"/>
      <c r="D12" s="26"/>
      <c r="E12" s="26"/>
      <c r="F12" s="26"/>
      <c r="G12" s="26"/>
      <c r="H12" s="26"/>
      <c r="I12" s="26"/>
      <c r="J12" s="26"/>
      <c r="K12" s="26"/>
      <c r="L12" s="26"/>
      <c r="M12" s="26"/>
      <c r="N12" s="26"/>
      <c r="O12" s="35"/>
      <c r="P12" s="35"/>
      <c r="Q12" s="35"/>
      <c r="R12" s="35"/>
      <c r="S12" s="35"/>
      <c r="T12" s="35"/>
      <c r="U12" s="22"/>
      <c r="V12" s="22"/>
      <c r="W12" s="22"/>
      <c r="X12" s="22"/>
      <c r="Y12" s="22"/>
    </row>
    <row r="13" spans="1:25" ht="12.75" customHeight="1" x14ac:dyDescent="0.25">
      <c r="A13" s="26"/>
      <c r="B13" s="26"/>
      <c r="C13" s="26"/>
      <c r="D13" s="26"/>
      <c r="E13" s="26"/>
      <c r="F13" s="26"/>
      <c r="G13" s="26"/>
      <c r="H13" s="26"/>
      <c r="I13" s="26"/>
      <c r="J13" s="26"/>
      <c r="K13" s="26"/>
      <c r="L13" s="26"/>
      <c r="M13" s="26"/>
      <c r="N13" s="26"/>
      <c r="O13" s="35"/>
      <c r="P13" s="35"/>
      <c r="Q13" s="35"/>
      <c r="R13" s="35"/>
      <c r="S13" s="35"/>
      <c r="T13" s="35"/>
      <c r="U13" s="22"/>
      <c r="V13" s="22"/>
      <c r="W13" s="22"/>
      <c r="X13" s="22"/>
      <c r="Y13" s="22"/>
    </row>
    <row r="14" spans="1:25" ht="12.75" customHeight="1" x14ac:dyDescent="0.25">
      <c r="A14" s="26"/>
      <c r="B14" s="26"/>
      <c r="C14" s="26"/>
      <c r="D14" s="26"/>
      <c r="E14" s="26"/>
      <c r="F14" s="26"/>
      <c r="G14" s="26"/>
      <c r="H14" s="26"/>
      <c r="I14" s="26"/>
      <c r="J14" s="26"/>
      <c r="K14" s="26"/>
      <c r="L14" s="26"/>
      <c r="M14" s="26"/>
      <c r="N14" s="26"/>
      <c r="O14" s="35"/>
      <c r="P14" s="35"/>
      <c r="Q14" s="35"/>
      <c r="R14" s="35"/>
      <c r="S14" s="35"/>
      <c r="T14" s="35"/>
      <c r="U14" s="22"/>
      <c r="V14" s="22"/>
      <c r="W14" s="22"/>
      <c r="X14" s="22"/>
      <c r="Y14" s="22"/>
    </row>
    <row r="15" spans="1:25" ht="12.75" customHeight="1" x14ac:dyDescent="0.25">
      <c r="A15" s="26"/>
      <c r="B15" s="26"/>
      <c r="C15" s="26"/>
      <c r="D15" s="26"/>
      <c r="E15" s="26"/>
      <c r="F15" s="26"/>
      <c r="G15" s="26"/>
      <c r="H15" s="26"/>
      <c r="I15" s="26"/>
      <c r="J15" s="26"/>
      <c r="K15" s="26"/>
      <c r="L15" s="26"/>
      <c r="M15" s="26"/>
      <c r="N15" s="26"/>
      <c r="O15" s="35"/>
      <c r="P15" s="35"/>
      <c r="Q15" s="35"/>
      <c r="R15" s="35"/>
      <c r="S15" s="35"/>
      <c r="T15" s="35"/>
      <c r="U15" s="22"/>
      <c r="V15" s="22"/>
      <c r="W15" s="22"/>
      <c r="X15" s="22"/>
      <c r="Y15" s="22"/>
    </row>
    <row r="16" spans="1:25" ht="12.75" customHeight="1" x14ac:dyDescent="0.25">
      <c r="A16" s="26"/>
      <c r="B16" s="26"/>
      <c r="C16" s="26"/>
      <c r="D16" s="26"/>
      <c r="E16" s="26"/>
      <c r="F16" s="26"/>
      <c r="G16" s="26"/>
      <c r="H16" s="26"/>
      <c r="I16" s="26"/>
      <c r="J16" s="26"/>
      <c r="K16" s="26"/>
      <c r="L16" s="26"/>
      <c r="M16" s="26"/>
      <c r="N16" s="26"/>
      <c r="O16" s="35"/>
      <c r="P16" s="35"/>
      <c r="Q16" s="35"/>
      <c r="R16" s="35"/>
      <c r="S16" s="35"/>
      <c r="T16" s="35"/>
      <c r="U16" s="22"/>
      <c r="V16" s="22"/>
      <c r="W16" s="22"/>
      <c r="X16" s="22"/>
      <c r="Y16" s="22"/>
    </row>
    <row r="17" spans="1:25" ht="12.75" customHeight="1" x14ac:dyDescent="0.25">
      <c r="A17" s="26"/>
      <c r="B17" s="26"/>
      <c r="C17" s="26"/>
      <c r="D17" s="26"/>
      <c r="E17" s="26"/>
      <c r="F17" s="26"/>
      <c r="G17" s="26"/>
      <c r="H17" s="26"/>
      <c r="I17" s="26"/>
      <c r="J17" s="26"/>
      <c r="K17" s="26"/>
      <c r="L17" s="26"/>
      <c r="M17" s="26"/>
      <c r="N17" s="26"/>
      <c r="O17" s="35"/>
      <c r="P17" s="35"/>
      <c r="Q17" s="35"/>
      <c r="R17" s="35"/>
      <c r="S17" s="35"/>
      <c r="T17" s="35"/>
      <c r="U17" s="22"/>
      <c r="V17" s="22"/>
      <c r="W17" s="22"/>
      <c r="X17" s="22"/>
      <c r="Y17" s="22"/>
    </row>
    <row r="18" spans="1:25" ht="12.75" customHeight="1" x14ac:dyDescent="0.25">
      <c r="A18" s="26"/>
      <c r="B18" s="26"/>
      <c r="C18" s="26"/>
      <c r="D18" s="26"/>
      <c r="E18" s="26"/>
      <c r="F18" s="26"/>
      <c r="G18" s="26"/>
      <c r="H18" s="26"/>
      <c r="I18" s="26"/>
      <c r="J18" s="26"/>
      <c r="K18" s="26"/>
      <c r="L18" s="26"/>
      <c r="M18" s="26"/>
      <c r="N18" s="26"/>
      <c r="O18" s="35"/>
      <c r="P18" s="35"/>
      <c r="Q18" s="35"/>
      <c r="R18" s="35"/>
      <c r="S18" s="35"/>
      <c r="T18" s="35"/>
      <c r="U18" s="22"/>
      <c r="V18" s="22"/>
      <c r="W18" s="22"/>
      <c r="X18" s="22"/>
      <c r="Y18" s="22"/>
    </row>
    <row r="19" spans="1:25" ht="12.75" customHeight="1" x14ac:dyDescent="0.25">
      <c r="A19" s="26"/>
      <c r="B19" s="26"/>
      <c r="C19" s="26"/>
      <c r="D19" s="26"/>
      <c r="E19" s="26"/>
      <c r="F19" s="26"/>
      <c r="G19" s="26"/>
      <c r="H19" s="26"/>
      <c r="I19" s="26"/>
      <c r="J19" s="26"/>
      <c r="K19" s="26"/>
      <c r="L19" s="26"/>
      <c r="M19" s="26"/>
      <c r="N19" s="26"/>
      <c r="O19" s="35"/>
      <c r="P19" s="35"/>
      <c r="Q19" s="35"/>
      <c r="R19" s="35"/>
      <c r="S19" s="35"/>
      <c r="T19" s="35"/>
      <c r="U19" s="22"/>
      <c r="V19" s="22"/>
      <c r="W19" s="22"/>
      <c r="X19" s="22"/>
      <c r="Y19" s="22"/>
    </row>
    <row r="20" spans="1:25" ht="12.75" customHeight="1" x14ac:dyDescent="0.25">
      <c r="A20" s="26"/>
      <c r="B20" s="26"/>
      <c r="C20" s="26"/>
      <c r="D20" s="26"/>
      <c r="E20" s="26"/>
      <c r="F20" s="26"/>
      <c r="G20" s="26"/>
      <c r="H20" s="26"/>
      <c r="I20" s="26"/>
      <c r="J20" s="26"/>
      <c r="K20" s="26"/>
      <c r="L20" s="26"/>
      <c r="M20" s="26"/>
      <c r="N20" s="26"/>
      <c r="O20" s="35"/>
      <c r="P20" s="35"/>
      <c r="Q20" s="35"/>
      <c r="R20" s="35"/>
      <c r="S20" s="35"/>
      <c r="T20" s="35"/>
      <c r="U20" s="22"/>
      <c r="V20" s="22"/>
      <c r="W20" s="22"/>
      <c r="X20" s="22"/>
      <c r="Y20" s="22"/>
    </row>
    <row r="21" spans="1:25" ht="12.75" customHeight="1" x14ac:dyDescent="0.25">
      <c r="A21" s="26"/>
      <c r="B21" s="26"/>
      <c r="C21" s="26"/>
      <c r="D21" s="26"/>
      <c r="E21" s="26"/>
      <c r="F21" s="26"/>
      <c r="G21" s="26"/>
      <c r="H21" s="26"/>
      <c r="I21" s="26"/>
      <c r="J21" s="26"/>
      <c r="K21" s="26"/>
      <c r="L21" s="26"/>
      <c r="M21" s="26"/>
      <c r="N21" s="26"/>
      <c r="O21" s="35"/>
      <c r="P21" s="35"/>
      <c r="Q21" s="35"/>
      <c r="R21" s="35"/>
      <c r="S21" s="35"/>
      <c r="T21" s="35"/>
      <c r="U21" s="22"/>
      <c r="V21" s="22"/>
      <c r="W21" s="22"/>
      <c r="X21" s="22"/>
      <c r="Y21" s="22"/>
    </row>
    <row r="22" spans="1:25" ht="12.75" customHeight="1" x14ac:dyDescent="0.25">
      <c r="A22" s="26"/>
      <c r="B22" s="26"/>
      <c r="C22" s="26"/>
      <c r="D22" s="26"/>
      <c r="E22" s="26"/>
      <c r="F22" s="26"/>
      <c r="G22" s="26"/>
      <c r="H22" s="26"/>
      <c r="I22" s="26"/>
      <c r="J22" s="26"/>
      <c r="K22" s="26"/>
      <c r="L22" s="26"/>
      <c r="M22" s="26"/>
      <c r="N22" s="26"/>
      <c r="O22" s="35"/>
      <c r="P22" s="35"/>
      <c r="Q22" s="35"/>
      <c r="R22" s="35"/>
      <c r="S22" s="35"/>
      <c r="T22" s="35"/>
      <c r="U22" s="22"/>
      <c r="V22" s="22"/>
      <c r="W22" s="22"/>
      <c r="X22" s="22"/>
      <c r="Y22" s="22"/>
    </row>
    <row r="23" spans="1:25" ht="12.75" customHeight="1" x14ac:dyDescent="0.25">
      <c r="A23" s="26"/>
      <c r="B23" s="26"/>
      <c r="C23" s="26"/>
      <c r="D23" s="26"/>
      <c r="E23" s="26"/>
      <c r="F23" s="26"/>
      <c r="G23" s="26"/>
      <c r="H23" s="26"/>
      <c r="I23" s="26"/>
      <c r="J23" s="26"/>
      <c r="K23" s="26"/>
      <c r="L23" s="26"/>
      <c r="M23" s="26"/>
      <c r="N23" s="26"/>
      <c r="O23" s="35"/>
      <c r="P23" s="35"/>
      <c r="Q23" s="35"/>
      <c r="R23" s="35"/>
      <c r="S23" s="35"/>
      <c r="T23" s="35"/>
      <c r="U23" s="22"/>
      <c r="V23" s="22"/>
      <c r="W23" s="22"/>
      <c r="X23" s="22"/>
      <c r="Y23" s="22"/>
    </row>
    <row r="24" spans="1:25" ht="12.75" customHeight="1" x14ac:dyDescent="0.25">
      <c r="A24" s="26"/>
      <c r="B24" s="26"/>
      <c r="C24" s="26"/>
      <c r="D24" s="26"/>
      <c r="E24" s="26"/>
      <c r="F24" s="26"/>
      <c r="G24" s="26"/>
      <c r="H24" s="26"/>
      <c r="I24" s="26"/>
      <c r="J24" s="26"/>
      <c r="K24" s="26"/>
      <c r="L24" s="26"/>
      <c r="M24" s="26"/>
      <c r="N24" s="26"/>
      <c r="O24" s="35"/>
      <c r="P24" s="35"/>
      <c r="Q24" s="35"/>
      <c r="R24" s="35"/>
      <c r="S24" s="35"/>
      <c r="T24" s="35"/>
      <c r="U24" s="22"/>
      <c r="V24" s="22"/>
      <c r="W24" s="22"/>
      <c r="X24" s="22"/>
      <c r="Y24" s="22"/>
    </row>
    <row r="25" spans="1:25" ht="12.75" customHeight="1" x14ac:dyDescent="0.25">
      <c r="A25" s="26"/>
      <c r="B25" s="26"/>
      <c r="C25" s="26"/>
      <c r="D25" s="26"/>
      <c r="E25" s="26"/>
      <c r="F25" s="26"/>
      <c r="G25" s="26"/>
      <c r="H25" s="26"/>
      <c r="I25" s="26"/>
      <c r="J25" s="26"/>
      <c r="K25" s="26"/>
      <c r="L25" s="26"/>
      <c r="M25" s="26"/>
      <c r="N25" s="26"/>
      <c r="O25" s="35"/>
      <c r="P25" s="35"/>
      <c r="Q25" s="35"/>
      <c r="R25" s="35"/>
      <c r="S25" s="35"/>
      <c r="T25" s="35"/>
      <c r="U25" s="22"/>
      <c r="V25" s="22"/>
      <c r="W25" s="22"/>
      <c r="X25" s="22"/>
      <c r="Y25" s="22"/>
    </row>
    <row r="26" spans="1:25" ht="12.75" customHeight="1" x14ac:dyDescent="0.25">
      <c r="A26" s="26"/>
      <c r="B26" s="26"/>
      <c r="C26" s="26"/>
      <c r="D26" s="26"/>
      <c r="E26" s="26"/>
      <c r="F26" s="26"/>
      <c r="G26" s="26"/>
      <c r="H26" s="26"/>
      <c r="I26" s="26"/>
      <c r="J26" s="26"/>
      <c r="K26" s="26"/>
      <c r="L26" s="26"/>
      <c r="M26" s="26"/>
      <c r="N26" s="26"/>
      <c r="O26" s="35"/>
      <c r="P26" s="35"/>
      <c r="Q26" s="35"/>
      <c r="R26" s="35"/>
      <c r="S26" s="35"/>
      <c r="T26" s="35"/>
      <c r="U26" s="22"/>
      <c r="V26" s="22"/>
      <c r="W26" s="22"/>
      <c r="X26" s="22"/>
      <c r="Y26" s="22"/>
    </row>
    <row r="27" spans="1:25" ht="12.75" customHeight="1" x14ac:dyDescent="0.25">
      <c r="A27" s="26"/>
      <c r="B27" s="26"/>
      <c r="C27" s="26"/>
      <c r="D27" s="26"/>
      <c r="E27" s="26"/>
      <c r="F27" s="26"/>
      <c r="G27" s="26"/>
      <c r="H27" s="26"/>
      <c r="I27" s="26"/>
      <c r="J27" s="26"/>
      <c r="K27" s="26"/>
      <c r="L27" s="26"/>
      <c r="M27" s="26"/>
      <c r="N27" s="26"/>
      <c r="O27" s="35"/>
      <c r="P27" s="35"/>
      <c r="Q27" s="35"/>
      <c r="R27" s="35"/>
      <c r="S27" s="35"/>
      <c r="T27" s="35"/>
      <c r="U27" s="22"/>
      <c r="V27" s="22"/>
      <c r="W27" s="22"/>
      <c r="X27" s="22"/>
      <c r="Y27" s="22"/>
    </row>
    <row r="28" spans="1:25" ht="12.75" customHeight="1" x14ac:dyDescent="0.25">
      <c r="A28" s="26"/>
      <c r="B28" s="26"/>
      <c r="C28" s="26"/>
      <c r="D28" s="26"/>
      <c r="E28" s="26"/>
      <c r="F28" s="26"/>
      <c r="G28" s="26"/>
      <c r="H28" s="26"/>
      <c r="I28" s="26"/>
      <c r="J28" s="26"/>
      <c r="K28" s="26"/>
      <c r="L28" s="26"/>
      <c r="M28" s="26"/>
      <c r="N28" s="26"/>
      <c r="O28" s="35"/>
      <c r="P28" s="35"/>
      <c r="Q28" s="35"/>
      <c r="R28" s="35"/>
      <c r="S28" s="35"/>
      <c r="T28" s="35"/>
      <c r="U28" s="22"/>
      <c r="V28" s="22"/>
      <c r="W28" s="22"/>
      <c r="X28" s="22"/>
      <c r="Y28" s="22"/>
    </row>
    <row r="29" spans="1:25" ht="12.75" customHeight="1" x14ac:dyDescent="0.25">
      <c r="A29" s="26"/>
      <c r="B29" s="26"/>
      <c r="C29" s="26"/>
      <c r="D29" s="26"/>
      <c r="E29" s="26"/>
      <c r="F29" s="26"/>
      <c r="G29" s="26"/>
      <c r="H29" s="26"/>
      <c r="I29" s="26"/>
      <c r="J29" s="26"/>
      <c r="K29" s="26"/>
      <c r="L29" s="26"/>
      <c r="M29" s="26"/>
      <c r="N29" s="26"/>
      <c r="O29" s="35"/>
      <c r="P29" s="35"/>
      <c r="Q29" s="35"/>
      <c r="R29" s="35"/>
      <c r="S29" s="35"/>
      <c r="T29" s="35"/>
      <c r="U29" s="22"/>
      <c r="V29" s="22"/>
      <c r="W29" s="22"/>
      <c r="X29" s="22"/>
      <c r="Y29" s="22"/>
    </row>
    <row r="30" spans="1:25" ht="12.75" customHeight="1" x14ac:dyDescent="0.25">
      <c r="A30" s="26"/>
      <c r="B30" s="26"/>
      <c r="C30" s="26"/>
      <c r="D30" s="26"/>
      <c r="E30" s="26"/>
      <c r="F30" s="26"/>
      <c r="G30" s="26"/>
      <c r="H30" s="26"/>
      <c r="I30" s="26"/>
      <c r="J30" s="26"/>
      <c r="K30" s="26"/>
      <c r="L30" s="26"/>
      <c r="M30" s="26"/>
      <c r="N30" s="26"/>
      <c r="O30" s="35"/>
      <c r="P30" s="35"/>
      <c r="Q30" s="35"/>
      <c r="R30" s="35"/>
      <c r="S30" s="35"/>
      <c r="T30" s="35"/>
      <c r="U30" s="22"/>
      <c r="V30" s="22"/>
      <c r="W30" s="22"/>
      <c r="X30" s="22"/>
      <c r="Y30" s="22"/>
    </row>
    <row r="31" spans="1:25" ht="12.75" customHeight="1" x14ac:dyDescent="0.25">
      <c r="A31" s="26"/>
      <c r="B31" s="26"/>
      <c r="C31" s="26"/>
      <c r="D31" s="26"/>
      <c r="E31" s="26"/>
      <c r="F31" s="26"/>
      <c r="G31" s="26"/>
      <c r="H31" s="26"/>
      <c r="I31" s="26"/>
      <c r="J31" s="26"/>
      <c r="K31" s="26"/>
      <c r="L31" s="26"/>
      <c r="M31" s="26"/>
      <c r="N31" s="26"/>
      <c r="O31" s="35"/>
      <c r="P31" s="35"/>
      <c r="Q31" s="35"/>
      <c r="R31" s="35"/>
      <c r="S31" s="35"/>
      <c r="T31" s="35"/>
      <c r="U31" s="22"/>
      <c r="V31" s="22"/>
      <c r="W31" s="22"/>
      <c r="X31" s="22"/>
      <c r="Y31" s="22"/>
    </row>
    <row r="32" spans="1:25" ht="12.75" customHeight="1" x14ac:dyDescent="0.25">
      <c r="A32" s="26"/>
      <c r="B32" s="26"/>
      <c r="C32" s="26"/>
      <c r="D32" s="26"/>
      <c r="E32" s="26"/>
      <c r="F32" s="26"/>
      <c r="G32" s="26"/>
      <c r="H32" s="26"/>
      <c r="I32" s="26"/>
      <c r="J32" s="26"/>
      <c r="K32" s="26"/>
      <c r="L32" s="26"/>
      <c r="M32" s="26"/>
      <c r="N32" s="26"/>
      <c r="O32" s="35"/>
      <c r="P32" s="35"/>
      <c r="Q32" s="35"/>
      <c r="R32" s="35"/>
      <c r="S32" s="35"/>
      <c r="T32" s="35"/>
      <c r="U32" s="22"/>
      <c r="V32" s="22"/>
      <c r="W32" s="22"/>
      <c r="X32" s="22"/>
      <c r="Y32" s="22"/>
    </row>
    <row r="33" spans="1:25" ht="12.75" customHeight="1" x14ac:dyDescent="0.25">
      <c r="A33" s="26"/>
      <c r="B33" s="26"/>
      <c r="C33" s="26"/>
      <c r="D33" s="26"/>
      <c r="E33" s="26"/>
      <c r="F33" s="26"/>
      <c r="G33" s="26"/>
      <c r="H33" s="26"/>
      <c r="I33" s="26"/>
      <c r="J33" s="26"/>
      <c r="K33" s="26"/>
      <c r="L33" s="26"/>
      <c r="M33" s="26"/>
      <c r="N33" s="26"/>
      <c r="O33" s="35"/>
      <c r="P33" s="35"/>
      <c r="Q33" s="35"/>
      <c r="R33" s="35"/>
      <c r="S33" s="35"/>
      <c r="T33" s="35"/>
      <c r="U33" s="22"/>
      <c r="V33" s="22"/>
      <c r="W33" s="22"/>
      <c r="X33" s="22"/>
      <c r="Y33" s="22"/>
    </row>
    <row r="34" spans="1:25" ht="12.75" customHeight="1" x14ac:dyDescent="0.25">
      <c r="A34" s="26"/>
      <c r="B34" s="26"/>
      <c r="C34" s="26"/>
      <c r="D34" s="26"/>
      <c r="E34" s="26"/>
      <c r="F34" s="26"/>
      <c r="G34" s="26"/>
      <c r="H34" s="26"/>
      <c r="I34" s="26"/>
      <c r="J34" s="26"/>
      <c r="K34" s="26"/>
      <c r="L34" s="26"/>
      <c r="M34" s="26"/>
      <c r="N34" s="26"/>
      <c r="O34" s="35"/>
      <c r="P34" s="35"/>
      <c r="Q34" s="35"/>
      <c r="R34" s="35"/>
      <c r="S34" s="35"/>
      <c r="T34" s="35"/>
      <c r="U34" s="22"/>
      <c r="V34" s="22"/>
      <c r="W34" s="22"/>
      <c r="X34" s="22"/>
      <c r="Y34" s="22"/>
    </row>
    <row r="35" spans="1:25" ht="12.75" customHeight="1" x14ac:dyDescent="0.25">
      <c r="A35" s="26"/>
      <c r="B35" s="26"/>
      <c r="C35" s="26"/>
      <c r="D35" s="26"/>
      <c r="E35" s="26"/>
      <c r="F35" s="26"/>
      <c r="G35" s="26"/>
      <c r="H35" s="26"/>
      <c r="I35" s="26"/>
      <c r="J35" s="26"/>
      <c r="K35" s="26"/>
      <c r="L35" s="26"/>
      <c r="M35" s="26"/>
      <c r="N35" s="26"/>
      <c r="O35" s="35"/>
      <c r="P35" s="35"/>
      <c r="Q35" s="35"/>
      <c r="R35" s="35"/>
      <c r="S35" s="35"/>
      <c r="T35" s="35"/>
      <c r="U35" s="22"/>
      <c r="V35" s="22"/>
      <c r="W35" s="22"/>
      <c r="X35" s="22"/>
      <c r="Y35" s="22"/>
    </row>
    <row r="36" spans="1:25" ht="12.75" customHeight="1" x14ac:dyDescent="0.25">
      <c r="A36" s="26"/>
      <c r="B36" s="26"/>
      <c r="C36" s="26"/>
      <c r="D36" s="26"/>
      <c r="E36" s="26"/>
      <c r="F36" s="26"/>
      <c r="G36" s="26"/>
      <c r="H36" s="26"/>
      <c r="I36" s="26"/>
      <c r="J36" s="26"/>
      <c r="K36" s="26"/>
      <c r="L36" s="26"/>
      <c r="M36" s="26"/>
      <c r="N36" s="26"/>
      <c r="O36" s="35"/>
      <c r="P36" s="35"/>
      <c r="Q36" s="35"/>
      <c r="R36" s="35"/>
      <c r="S36" s="35"/>
      <c r="T36" s="35"/>
      <c r="U36" s="22"/>
      <c r="V36" s="22"/>
      <c r="W36" s="22"/>
      <c r="X36" s="22"/>
      <c r="Y36" s="22"/>
    </row>
    <row r="37" spans="1:25" x14ac:dyDescent="0.25">
      <c r="A37" s="26"/>
      <c r="B37" s="26"/>
      <c r="C37" s="26"/>
      <c r="D37" s="26"/>
      <c r="E37" s="26"/>
      <c r="F37" s="26"/>
      <c r="G37" s="26"/>
      <c r="H37" s="26"/>
      <c r="I37" s="26"/>
      <c r="J37" s="26"/>
      <c r="K37" s="26"/>
      <c r="L37" s="26"/>
      <c r="M37" s="26"/>
      <c r="N37" s="26"/>
      <c r="O37" s="22"/>
      <c r="P37" s="22"/>
      <c r="Q37" s="22"/>
      <c r="R37" s="22"/>
      <c r="S37" s="22"/>
      <c r="T37" s="22"/>
      <c r="U37" s="22"/>
      <c r="V37" s="22"/>
      <c r="W37" s="22"/>
      <c r="X37" s="22"/>
      <c r="Y37" s="22"/>
    </row>
    <row r="38" spans="1:25" x14ac:dyDescent="0.25">
      <c r="A38" s="26"/>
      <c r="B38" s="26"/>
      <c r="C38" s="26"/>
      <c r="D38" s="26"/>
      <c r="E38" s="26"/>
      <c r="F38" s="26"/>
      <c r="G38" s="26"/>
      <c r="H38" s="26"/>
      <c r="I38" s="26"/>
      <c r="J38" s="26"/>
      <c r="K38" s="26"/>
      <c r="L38" s="26"/>
      <c r="M38" s="26"/>
      <c r="N38" s="26"/>
      <c r="O38" s="22"/>
      <c r="P38" s="22"/>
      <c r="Q38" s="22"/>
      <c r="R38" s="22"/>
      <c r="S38" s="22"/>
      <c r="T38" s="22"/>
      <c r="U38" s="22"/>
      <c r="V38" s="22"/>
      <c r="W38" s="22"/>
      <c r="X38" s="22"/>
      <c r="Y38" s="22"/>
    </row>
    <row r="39" spans="1:25" x14ac:dyDescent="0.25">
      <c r="A39" s="26"/>
      <c r="B39" s="26"/>
      <c r="C39" s="26"/>
      <c r="D39" s="26"/>
      <c r="E39" s="26"/>
      <c r="F39" s="26"/>
      <c r="G39" s="26"/>
      <c r="H39" s="26"/>
      <c r="I39" s="26"/>
      <c r="J39" s="26"/>
      <c r="K39" s="26"/>
      <c r="L39" s="26"/>
      <c r="M39" s="26"/>
      <c r="N39" s="26"/>
      <c r="O39" s="22"/>
      <c r="P39" s="22"/>
      <c r="Q39" s="22"/>
      <c r="R39" s="22"/>
      <c r="S39" s="22"/>
      <c r="T39" s="22"/>
      <c r="U39" s="22"/>
      <c r="V39" s="22"/>
      <c r="W39" s="22"/>
      <c r="X39" s="22"/>
      <c r="Y39" s="22"/>
    </row>
    <row r="40" spans="1:25" x14ac:dyDescent="0.25">
      <c r="A40" s="26"/>
      <c r="B40" s="26"/>
      <c r="C40" s="26"/>
      <c r="D40" s="26"/>
      <c r="E40" s="26"/>
      <c r="F40" s="26"/>
      <c r="G40" s="26"/>
      <c r="H40" s="26"/>
      <c r="I40" s="26"/>
      <c r="J40" s="26"/>
      <c r="K40" s="26"/>
      <c r="L40" s="26"/>
      <c r="M40" s="26"/>
      <c r="N40" s="26"/>
      <c r="O40" s="22"/>
      <c r="P40" s="22"/>
      <c r="Q40" s="22"/>
      <c r="R40" s="22"/>
      <c r="S40" s="22"/>
      <c r="T40" s="22"/>
      <c r="U40" s="22"/>
      <c r="V40" s="22"/>
      <c r="W40" s="22"/>
      <c r="X40" s="22"/>
      <c r="Y40" s="22"/>
    </row>
  </sheetData>
  <mergeCells count="3">
    <mergeCell ref="A1:N2"/>
    <mergeCell ref="F3:G3"/>
    <mergeCell ref="F4:G4"/>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 pivot</vt:lpstr>
      <vt:lpstr>SUMMARY</vt:lpstr>
      <vt:lpstr>INCOME</vt:lpstr>
      <vt:lpstr>EXPENSES</vt:lpstr>
      <vt:lpstr>savings pivot</vt:lpstr>
      <vt:lpstr>SAVINGS</vt:lpstr>
      <vt:lpstr>total expenses pivot</vt:lpstr>
      <vt:lpstr>income pivot</vt:lpstr>
      <vt:lpstr>COLOR PALATTE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umarasheed</dc:creator>
  <cp:lastModifiedBy>umarasheed</cp:lastModifiedBy>
  <cp:lastPrinted>2023-08-28T19:44:31Z</cp:lastPrinted>
  <dcterms:created xsi:type="dcterms:W3CDTF">2023-08-27T15:15:23Z</dcterms:created>
  <dcterms:modified xsi:type="dcterms:W3CDTF">2023-08-28T21:03:47Z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2023-08-27T16:25:40Z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dba7f819-99fd-4919-b7a4-13debc0cf6c1</vt:lpwstr>
  </property>
  <property fmtid="{D5CDD505-2E9C-101B-9397-08002B2CF9AE}" pid="7" name="MSIP_Label_defa4170-0d19-0005-0004-bc88714345d2_ActionId">
    <vt:lpwstr>1d5dccaf-bcf9-4bbc-8a17-e291f10262aa</vt:lpwstr>
  </property>
  <property fmtid="{D5CDD505-2E9C-101B-9397-08002B2CF9AE}" pid="8" name="MSIP_Label_defa4170-0d19-0005-0004-bc88714345d2_ContentBits">
    <vt:lpwstr>0</vt:lpwstr>
  </property>
</Properties>
</file>