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30" documentId="8_{914B82D7-E2BF-4B88-B629-B9367B8BF019}" xr6:coauthVersionLast="47" xr6:coauthVersionMax="47" xr10:uidLastSave="{47226EB6-F08D-40D6-8AE3-72C90361DA28}"/>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T6" i="11" l="1"/>
  <c r="BV5" i="11"/>
  <c r="BV6" i="11" s="1"/>
  <c r="BU5" i="11"/>
  <c r="BU6" i="11" s="1"/>
  <c r="BT5" i="11"/>
  <c r="BT4" i="11"/>
  <c r="BM6" i="11"/>
  <c r="BM5" i="11"/>
  <c r="BN5" i="11" s="1"/>
  <c r="BM4" i="11"/>
  <c r="E3" i="11"/>
  <c r="H7" i="11"/>
  <c r="BW5" i="11" l="1"/>
  <c r="BN6" i="11"/>
  <c r="BO5" i="11"/>
  <c r="E9" i="11"/>
  <c r="E21" i="11" s="1"/>
  <c r="F21" i="11" s="1"/>
  <c r="E22" i="11" s="1"/>
  <c r="BW6" i="11" l="1"/>
  <c r="BX5" i="11"/>
  <c r="BO6" i="11"/>
  <c r="BP5" i="11"/>
  <c r="F22" i="11"/>
  <c r="H22" i="11" s="1"/>
  <c r="E23" i="11"/>
  <c r="F9" i="11"/>
  <c r="E10" i="11" s="1"/>
  <c r="I5" i="11"/>
  <c r="H33" i="11"/>
  <c r="H32" i="11"/>
  <c r="H31" i="11"/>
  <c r="H30" i="11"/>
  <c r="H29" i="11"/>
  <c r="H28" i="11"/>
  <c r="H26" i="11"/>
  <c r="H21" i="11"/>
  <c r="H20" i="11"/>
  <c r="H14" i="11"/>
  <c r="H8" i="11"/>
  <c r="BY5" i="11" l="1"/>
  <c r="BX6" i="11"/>
  <c r="BQ5" i="11"/>
  <c r="BP6" i="11"/>
  <c r="H9" i="11"/>
  <c r="F23" i="11"/>
  <c r="E25" i="11"/>
  <c r="F10" i="11"/>
  <c r="E11" i="11" s="1"/>
  <c r="E13" i="11"/>
  <c r="E15" i="11" s="1"/>
  <c r="E16" i="11" s="1"/>
  <c r="I6" i="11"/>
  <c r="BZ5" i="11" l="1"/>
  <c r="BZ6" i="11" s="1"/>
  <c r="BY6" i="11"/>
  <c r="BR5" i="11"/>
  <c r="BQ6" i="11"/>
  <c r="H27" i="11"/>
  <c r="F25" i="11"/>
  <c r="H25" i="11" s="1"/>
  <c r="H10" i="11"/>
  <c r="E24" i="11"/>
  <c r="H23" i="11"/>
  <c r="F16" i="11"/>
  <c r="F15" i="11"/>
  <c r="H15" i="11" s="1"/>
  <c r="F13" i="11"/>
  <c r="H13" i="11" s="1"/>
  <c r="F11" i="11"/>
  <c r="E12" i="11" s="1"/>
  <c r="J5" i="11"/>
  <c r="K5" i="11" s="1"/>
  <c r="L5" i="11" s="1"/>
  <c r="M5" i="11" s="1"/>
  <c r="N5" i="11" s="1"/>
  <c r="O5" i="11" s="1"/>
  <c r="P5" i="11" s="1"/>
  <c r="I4" i="11"/>
  <c r="BR6" i="11" l="1"/>
  <c r="BS5" i="11"/>
  <c r="BS6"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<sst xmlns="http://schemas.openxmlformats.org/spreadsheetml/2006/main" count="83" uniqueCount="65">
  <si>
    <t>Phase 1 Title</t>
  </si>
  <si>
    <t>Phase 2 Title</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</si>
  <si>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</si>
  <si>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</si>
  <si>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</si>
  <si>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</si>
  <si>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</si>
  <si>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</si>
  <si>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</si>
  <si>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</si>
  <si>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</si>
  <si>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</si>
  <si>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</si>
  <si>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</si>
  <si>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</si>
  <si>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</si>
  <si>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</si>
  <si>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</si>
  <si>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</si>
  <si>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</si>
  <si>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</si>
  <si>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</si>
  <si>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</si>
  <si>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</si>
  <si>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</si>
  <si>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</si>
  <si>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</si>
  <si>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</si>
  <si>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</si>
  <si>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</si>
  <si>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</si>
  <si>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</si>
  <si>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</si>
  <si>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</si>
  <si>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</si>
  <si>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</si>
  <si>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</si>
  <si>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</si>
  <si>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</si>
  <si>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</si>
  <si>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</si>
  <si>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</si>
  <si>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Airline Reservation System</t>
  </si>
  <si>
    <t>Making home page</t>
  </si>
  <si>
    <t>Making login page</t>
  </si>
  <si>
    <t>Sign in Page Creation</t>
  </si>
  <si>
    <t>Logout mechanism</t>
  </si>
  <si>
    <t>Testing</t>
  </si>
  <si>
    <t>Backend optimization (Imp checks)</t>
  </si>
  <si>
    <t>New user stories implementation</t>
  </si>
  <si>
    <t>Booking page creation</t>
  </si>
  <si>
    <t>Home Page Optimization</t>
  </si>
  <si>
    <t>Booking page Optimization</t>
  </si>
  <si>
    <t>Booking form (fronend)</t>
  </si>
  <si>
    <t>Previous backend optimization</t>
  </si>
  <si>
    <t>Flight availability check (backend)</t>
  </si>
  <si>
    <t>Logout checks</t>
  </si>
  <si>
    <t>Login checks</t>
  </si>
  <si>
    <t>Flight booked by the client (backend)</t>
  </si>
  <si>
    <t>Show whether the flight is booked or not (backend confirmation)</t>
  </si>
  <si>
    <t>FAST NUCES</t>
  </si>
  <si>
    <t>Faizan</t>
  </si>
  <si>
    <t>Umer</t>
  </si>
  <si>
    <t>Umer &amp; Faizan</t>
  </si>
  <si>
    <t>Umer &amp; faizan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</si>
</sst>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6"/>
  <sheetViews>
    <sheetView showGridLines="0" tabSelected="1" showRuler="0" zoomScale="55" zoomScaleNormal="55" zoomScalePageLayoutView="70" workbookViewId="0">
      <pane ySplit="6" topLeftCell="A22" activePane="bottomLeft" state="frozen"/>
      <selection pane="bottomLeft" activeCell="D20" sqref="D20"/>
    </sheetView>
  </sheetViews>
  <sheetFormatPr defaultRowHeight="30" customHeight="1"/>
  <cols>
    <col min="1" max="1" width="2.6640625" style="58" customWidth="1"/>
    <col min="2" max="2" width="65.332031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78" width="2.5546875" customWidth="1"/>
  </cols>
  <sheetData>
    <row r="1" spans="1:78" ht="30" customHeight="1">
      <c r="A1" s="59" t="s">
        <v>33</v>
      </c>
      <c r="B1" s="63" t="s">
        <v>42</v>
      </c>
      <c r="C1" s="1"/>
      <c r="D1" s="2"/>
      <c r="E1" s="4"/>
      <c r="F1" s="47"/>
      <c r="H1" s="2"/>
      <c r="I1" s="14" t="s">
        <v>15</v>
      </c>
    </row>
    <row r="2" spans="1:78" ht="30" customHeight="1">
      <c r="A2" s="58" t="s">
        <v>28</v>
      </c>
      <c r="B2" s="64" t="s">
        <v>60</v>
      </c>
      <c r="I2" s="61" t="s">
        <v>20</v>
      </c>
    </row>
    <row r="3" spans="1:78" ht="30" customHeight="1">
      <c r="A3" s="58" t="s">
        <v>34</v>
      </c>
      <c r="B3" s="65"/>
      <c r="C3" s="89" t="s">
        <v>3</v>
      </c>
      <c r="D3" s="90"/>
      <c r="E3" s="88">
        <f>DATEVALUE("10-sep-2021")</f>
        <v>44449</v>
      </c>
      <c r="F3" s="88"/>
    </row>
    <row r="4" spans="1:78" ht="30" customHeight="1">
      <c r="A4" s="59" t="s">
        <v>35</v>
      </c>
      <c r="C4" s="89" t="s">
        <v>10</v>
      </c>
      <c r="D4" s="90"/>
      <c r="E4" s="7">
        <v>1</v>
      </c>
      <c r="I4" s="85">
        <f>I5</f>
        <v>44445</v>
      </c>
      <c r="J4" s="86"/>
      <c r="K4" s="86"/>
      <c r="L4" s="86"/>
      <c r="M4" s="86"/>
      <c r="N4" s="86"/>
      <c r="O4" s="87"/>
      <c r="P4" s="85">
        <f>P5</f>
        <v>44452</v>
      </c>
      <c r="Q4" s="86"/>
      <c r="R4" s="86"/>
      <c r="S4" s="86"/>
      <c r="T4" s="86"/>
      <c r="U4" s="86"/>
      <c r="V4" s="87"/>
      <c r="W4" s="85">
        <f>W5</f>
        <v>44459</v>
      </c>
      <c r="X4" s="86"/>
      <c r="Y4" s="86"/>
      <c r="Z4" s="86"/>
      <c r="AA4" s="86"/>
      <c r="AB4" s="86"/>
      <c r="AC4" s="87"/>
      <c r="AD4" s="85">
        <f>AD5</f>
        <v>44466</v>
      </c>
      <c r="AE4" s="86"/>
      <c r="AF4" s="86"/>
      <c r="AG4" s="86"/>
      <c r="AH4" s="86"/>
      <c r="AI4" s="86"/>
      <c r="AJ4" s="87"/>
      <c r="AK4" s="85">
        <f>AK5</f>
        <v>44473</v>
      </c>
      <c r="AL4" s="86"/>
      <c r="AM4" s="86"/>
      <c r="AN4" s="86"/>
      <c r="AO4" s="86"/>
      <c r="AP4" s="86"/>
      <c r="AQ4" s="87"/>
      <c r="AR4" s="85">
        <f>AR5</f>
        <v>44480</v>
      </c>
      <c r="AS4" s="86"/>
      <c r="AT4" s="86"/>
      <c r="AU4" s="86"/>
      <c r="AV4" s="86"/>
      <c r="AW4" s="86"/>
      <c r="AX4" s="87"/>
      <c r="AY4" s="85">
        <f>AY5</f>
        <v>44487</v>
      </c>
      <c r="AZ4" s="86"/>
      <c r="BA4" s="86"/>
      <c r="BB4" s="86"/>
      <c r="BC4" s="86"/>
      <c r="BD4" s="86"/>
      <c r="BE4" s="87"/>
      <c r="BF4" s="85">
        <f>BF5</f>
        <v>44494</v>
      </c>
      <c r="BG4" s="86"/>
      <c r="BH4" s="86"/>
      <c r="BI4" s="86"/>
      <c r="BJ4" s="86"/>
      <c r="BK4" s="86"/>
      <c r="BL4" s="87"/>
      <c r="BM4" s="85">
        <f>BM5</f>
        <v>44501</v>
      </c>
      <c r="BN4" s="86"/>
      <c r="BO4" s="86"/>
      <c r="BP4" s="86"/>
      <c r="BQ4" s="86"/>
      <c r="BR4" s="86"/>
      <c r="BS4" s="87"/>
      <c r="BT4" s="85">
        <f>BT5</f>
        <v>44508</v>
      </c>
      <c r="BU4" s="86"/>
      <c r="BV4" s="86"/>
      <c r="BW4" s="86"/>
      <c r="BX4" s="86"/>
      <c r="BY4" s="86"/>
      <c r="BZ4" s="87"/>
    </row>
    <row r="5" spans="1:78" ht="15" customHeight="1">
      <c r="A5" s="59" t="s">
        <v>36</v>
      </c>
      <c r="B5" s="91"/>
      <c r="C5" s="91"/>
      <c r="D5" s="91"/>
      <c r="E5" s="91"/>
      <c r="F5" s="91"/>
      <c r="G5" s="91"/>
      <c r="I5" s="11">
        <f>Project_Start-WEEKDAY(Project_Start,1)+2+7*(Display_Week-1)</f>
        <v>44445</v>
      </c>
      <c r="J5" s="10">
        <f>I5+1</f>
        <v>44446</v>
      </c>
      <c r="K5" s="10">
        <f t="shared" ref="K5:AX5" si="0">J5+1</f>
        <v>44447</v>
      </c>
      <c r="L5" s="10">
        <f t="shared" si="0"/>
        <v>44448</v>
      </c>
      <c r="M5" s="10">
        <f t="shared" si="0"/>
        <v>44449</v>
      </c>
      <c r="N5" s="10">
        <f t="shared" si="0"/>
        <v>44450</v>
      </c>
      <c r="O5" s="12">
        <f t="shared" si="0"/>
        <v>44451</v>
      </c>
      <c r="P5" s="11">
        <f>O5+1</f>
        <v>44452</v>
      </c>
      <c r="Q5" s="10">
        <f>P5+1</f>
        <v>44453</v>
      </c>
      <c r="R5" s="10">
        <f t="shared" si="0"/>
        <v>44454</v>
      </c>
      <c r="S5" s="10">
        <f t="shared" si="0"/>
        <v>44455</v>
      </c>
      <c r="T5" s="10">
        <f t="shared" si="0"/>
        <v>44456</v>
      </c>
      <c r="U5" s="10">
        <f t="shared" si="0"/>
        <v>44457</v>
      </c>
      <c r="V5" s="12">
        <f t="shared" si="0"/>
        <v>44458</v>
      </c>
      <c r="W5" s="11">
        <f>V5+1</f>
        <v>44459</v>
      </c>
      <c r="X5" s="10">
        <f>W5+1</f>
        <v>44460</v>
      </c>
      <c r="Y5" s="10">
        <f t="shared" si="0"/>
        <v>44461</v>
      </c>
      <c r="Z5" s="10">
        <f t="shared" si="0"/>
        <v>44462</v>
      </c>
      <c r="AA5" s="10">
        <f t="shared" si="0"/>
        <v>44463</v>
      </c>
      <c r="AB5" s="10">
        <f t="shared" si="0"/>
        <v>44464</v>
      </c>
      <c r="AC5" s="12">
        <f t="shared" si="0"/>
        <v>44465</v>
      </c>
      <c r="AD5" s="11">
        <f>AC5+1</f>
        <v>44466</v>
      </c>
      <c r="AE5" s="10">
        <f>AD5+1</f>
        <v>44467</v>
      </c>
      <c r="AF5" s="10">
        <f t="shared" si="0"/>
        <v>44468</v>
      </c>
      <c r="AG5" s="10">
        <f t="shared" si="0"/>
        <v>44469</v>
      </c>
      <c r="AH5" s="10">
        <f t="shared" si="0"/>
        <v>44470</v>
      </c>
      <c r="AI5" s="10">
        <f t="shared" si="0"/>
        <v>44471</v>
      </c>
      <c r="AJ5" s="12">
        <f t="shared" si="0"/>
        <v>44472</v>
      </c>
      <c r="AK5" s="11">
        <f>AJ5+1</f>
        <v>44473</v>
      </c>
      <c r="AL5" s="10">
        <f>AK5+1</f>
        <v>44474</v>
      </c>
      <c r="AM5" s="10">
        <f t="shared" si="0"/>
        <v>44475</v>
      </c>
      <c r="AN5" s="10">
        <f t="shared" si="0"/>
        <v>44476</v>
      </c>
      <c r="AO5" s="10">
        <f t="shared" si="0"/>
        <v>44477</v>
      </c>
      <c r="AP5" s="10">
        <f t="shared" si="0"/>
        <v>44478</v>
      </c>
      <c r="AQ5" s="12">
        <f t="shared" si="0"/>
        <v>44479</v>
      </c>
      <c r="AR5" s="11">
        <f>AQ5+1</f>
        <v>44480</v>
      </c>
      <c r="AS5" s="10">
        <f>AR5+1</f>
        <v>44481</v>
      </c>
      <c r="AT5" s="10">
        <f t="shared" si="0"/>
        <v>44482</v>
      </c>
      <c r="AU5" s="10">
        <f t="shared" si="0"/>
        <v>44483</v>
      </c>
      <c r="AV5" s="10">
        <f t="shared" si="0"/>
        <v>44484</v>
      </c>
      <c r="AW5" s="10">
        <f t="shared" si="0"/>
        <v>44485</v>
      </c>
      <c r="AX5" s="12">
        <f t="shared" si="0"/>
        <v>44486</v>
      </c>
      <c r="AY5" s="11">
        <f>AX5+1</f>
        <v>44487</v>
      </c>
      <c r="AZ5" s="10">
        <f>AY5+1</f>
        <v>44488</v>
      </c>
      <c r="BA5" s="10">
        <f t="shared" ref="BA5:BE5" si="1">AZ5+1</f>
        <v>44489</v>
      </c>
      <c r="BB5" s="10">
        <f t="shared" si="1"/>
        <v>44490</v>
      </c>
      <c r="BC5" s="10">
        <f t="shared" si="1"/>
        <v>44491</v>
      </c>
      <c r="BD5" s="10">
        <f t="shared" si="1"/>
        <v>44492</v>
      </c>
      <c r="BE5" s="12">
        <f t="shared" si="1"/>
        <v>44493</v>
      </c>
      <c r="BF5" s="11">
        <f>BE5+1</f>
        <v>44494</v>
      </c>
      <c r="BG5" s="10">
        <f>BF5+1</f>
        <v>44495</v>
      </c>
      <c r="BH5" s="10">
        <f t="shared" ref="BH5:BL5" si="2">BG5+1</f>
        <v>44496</v>
      </c>
      <c r="BI5" s="10">
        <f t="shared" si="2"/>
        <v>44497</v>
      </c>
      <c r="BJ5" s="10">
        <f t="shared" si="2"/>
        <v>44498</v>
      </c>
      <c r="BK5" s="10">
        <f t="shared" si="2"/>
        <v>44499</v>
      </c>
      <c r="BL5" s="12">
        <f t="shared" si="2"/>
        <v>44500</v>
      </c>
      <c r="BM5" s="11">
        <f>BL5+1</f>
        <v>44501</v>
      </c>
      <c r="BN5" s="10">
        <f>BM5+1</f>
        <v>44502</v>
      </c>
      <c r="BO5" s="10">
        <f t="shared" ref="BO5" si="3">BN5+1</f>
        <v>44503</v>
      </c>
      <c r="BP5" s="10">
        <f t="shared" ref="BP5" si="4">BO5+1</f>
        <v>44504</v>
      </c>
      <c r="BQ5" s="10">
        <f t="shared" ref="BQ5" si="5">BP5+1</f>
        <v>44505</v>
      </c>
      <c r="BR5" s="10">
        <f t="shared" ref="BR5" si="6">BQ5+1</f>
        <v>44506</v>
      </c>
      <c r="BS5" s="12">
        <f t="shared" ref="BS5" si="7">BR5+1</f>
        <v>44507</v>
      </c>
      <c r="BT5" s="11">
        <f>BS5+1</f>
        <v>44508</v>
      </c>
      <c r="BU5" s="10">
        <f>BT5+1</f>
        <v>44509</v>
      </c>
      <c r="BV5" s="10">
        <f t="shared" ref="BV5" si="8">BU5+1</f>
        <v>44510</v>
      </c>
      <c r="BW5" s="10">
        <f t="shared" ref="BW5" si="9">BV5+1</f>
        <v>44511</v>
      </c>
      <c r="BX5" s="10">
        <f t="shared" ref="BX5" si="10">BW5+1</f>
        <v>44512</v>
      </c>
      <c r="BY5" s="10">
        <f t="shared" ref="BY5" si="11">BX5+1</f>
        <v>44513</v>
      </c>
      <c r="BZ5" s="12">
        <f t="shared" ref="BZ5" si="12">BY5+1</f>
        <v>44514</v>
      </c>
    </row>
    <row r="6" spans="1:78" ht="30" customHeight="1" thickBot="1">
      <c r="A6" s="59" t="s">
        <v>37</v>
      </c>
      <c r="B6" s="8" t="s">
        <v>11</v>
      </c>
      <c r="C6" s="9" t="s">
        <v>5</v>
      </c>
      <c r="D6" s="9" t="s">
        <v>4</v>
      </c>
      <c r="E6" s="9" t="s">
        <v>7</v>
      </c>
      <c r="F6" s="9" t="s">
        <v>8</v>
      </c>
      <c r="G6" s="9"/>
      <c r="H6" s="9" t="s">
        <v>9</v>
      </c>
      <c r="I6" s="13" t="str">
        <f t="shared" ref="I6" si="13">LEFT(TEXT(I5,"ddd"),1)</f>
        <v>M</v>
      </c>
      <c r="J6" s="13" t="str">
        <f t="shared" ref="J6:AR6" si="14">LEFT(TEXT(J5,"ddd"),1)</f>
        <v>T</v>
      </c>
      <c r="K6" s="13" t="str">
        <f t="shared" si="14"/>
        <v>W</v>
      </c>
      <c r="L6" s="13" t="str">
        <f t="shared" si="14"/>
        <v>T</v>
      </c>
      <c r="M6" s="13" t="str">
        <f t="shared" si="14"/>
        <v>F</v>
      </c>
      <c r="N6" s="13" t="str">
        <f t="shared" si="14"/>
        <v>S</v>
      </c>
      <c r="O6" s="13" t="str">
        <f t="shared" si="14"/>
        <v>S</v>
      </c>
      <c r="P6" s="13" t="str">
        <f t="shared" si="14"/>
        <v>M</v>
      </c>
      <c r="Q6" s="13" t="str">
        <f t="shared" si="14"/>
        <v>T</v>
      </c>
      <c r="R6" s="13" t="str">
        <f t="shared" si="14"/>
        <v>W</v>
      </c>
      <c r="S6" s="13" t="str">
        <f t="shared" si="14"/>
        <v>T</v>
      </c>
      <c r="T6" s="13" t="str">
        <f t="shared" si="14"/>
        <v>F</v>
      </c>
      <c r="U6" s="13" t="str">
        <f t="shared" si="14"/>
        <v>S</v>
      </c>
      <c r="V6" s="13" t="str">
        <f t="shared" si="14"/>
        <v>S</v>
      </c>
      <c r="W6" s="13" t="str">
        <f t="shared" si="14"/>
        <v>M</v>
      </c>
      <c r="X6" s="13" t="str">
        <f t="shared" si="14"/>
        <v>T</v>
      </c>
      <c r="Y6" s="13" t="str">
        <f t="shared" si="14"/>
        <v>W</v>
      </c>
      <c r="Z6" s="13" t="str">
        <f t="shared" si="14"/>
        <v>T</v>
      </c>
      <c r="AA6" s="13" t="str">
        <f t="shared" si="14"/>
        <v>F</v>
      </c>
      <c r="AB6" s="13" t="str">
        <f t="shared" si="14"/>
        <v>S</v>
      </c>
      <c r="AC6" s="13" t="str">
        <f t="shared" si="14"/>
        <v>S</v>
      </c>
      <c r="AD6" s="13" t="str">
        <f t="shared" si="14"/>
        <v>M</v>
      </c>
      <c r="AE6" s="13" t="str">
        <f t="shared" si="14"/>
        <v>T</v>
      </c>
      <c r="AF6" s="13" t="str">
        <f t="shared" si="14"/>
        <v>W</v>
      </c>
      <c r="AG6" s="13" t="str">
        <f t="shared" si="14"/>
        <v>T</v>
      </c>
      <c r="AH6" s="13" t="str">
        <f t="shared" si="14"/>
        <v>F</v>
      </c>
      <c r="AI6" s="13" t="str">
        <f t="shared" si="14"/>
        <v>S</v>
      </c>
      <c r="AJ6" s="13" t="str">
        <f t="shared" si="14"/>
        <v>S</v>
      </c>
      <c r="AK6" s="13" t="str">
        <f t="shared" si="14"/>
        <v>M</v>
      </c>
      <c r="AL6" s="13" t="str">
        <f t="shared" si="14"/>
        <v>T</v>
      </c>
      <c r="AM6" s="13" t="str">
        <f t="shared" si="14"/>
        <v>W</v>
      </c>
      <c r="AN6" s="13" t="str">
        <f t="shared" si="14"/>
        <v>T</v>
      </c>
      <c r="AO6" s="13" t="str">
        <f t="shared" si="14"/>
        <v>F</v>
      </c>
      <c r="AP6" s="13" t="str">
        <f t="shared" si="14"/>
        <v>S</v>
      </c>
      <c r="AQ6" s="13" t="str">
        <f t="shared" si="14"/>
        <v>S</v>
      </c>
      <c r="AR6" s="13" t="str">
        <f t="shared" si="14"/>
        <v>M</v>
      </c>
      <c r="AS6" s="13" t="str">
        <f t="shared" ref="AS6:BL6" si="15">LEFT(TEXT(AS5,"ddd"),1)</f>
        <v>T</v>
      </c>
      <c r="AT6" s="13" t="str">
        <f t="shared" si="15"/>
        <v>W</v>
      </c>
      <c r="AU6" s="13" t="str">
        <f t="shared" si="15"/>
        <v>T</v>
      </c>
      <c r="AV6" s="13" t="str">
        <f t="shared" si="15"/>
        <v>F</v>
      </c>
      <c r="AW6" s="13" t="str">
        <f t="shared" si="15"/>
        <v>S</v>
      </c>
      <c r="AX6" s="13" t="str">
        <f t="shared" si="15"/>
        <v>S</v>
      </c>
      <c r="AY6" s="13" t="str">
        <f t="shared" si="15"/>
        <v>M</v>
      </c>
      <c r="AZ6" s="13" t="str">
        <f t="shared" si="15"/>
        <v>T</v>
      </c>
      <c r="BA6" s="13" t="str">
        <f t="shared" si="15"/>
        <v>W</v>
      </c>
      <c r="BB6" s="13" t="str">
        <f t="shared" si="15"/>
        <v>T</v>
      </c>
      <c r="BC6" s="13" t="str">
        <f t="shared" si="15"/>
        <v>F</v>
      </c>
      <c r="BD6" s="13" t="str">
        <f t="shared" si="15"/>
        <v>S</v>
      </c>
      <c r="BE6" s="13" t="str">
        <f t="shared" si="15"/>
        <v>S</v>
      </c>
      <c r="BF6" s="13" t="str">
        <f t="shared" si="15"/>
        <v>M</v>
      </c>
      <c r="BG6" s="13" t="str">
        <f t="shared" si="15"/>
        <v>T</v>
      </c>
      <c r="BH6" s="13" t="str">
        <f t="shared" si="15"/>
        <v>W</v>
      </c>
      <c r="BI6" s="13" t="str">
        <f t="shared" si="15"/>
        <v>T</v>
      </c>
      <c r="BJ6" s="13" t="str">
        <f t="shared" si="15"/>
        <v>F</v>
      </c>
      <c r="BK6" s="13" t="str">
        <f t="shared" si="15"/>
        <v>S</v>
      </c>
      <c r="BL6" s="13" t="str">
        <f t="shared" si="15"/>
        <v>S</v>
      </c>
      <c r="BM6" s="13" t="str">
        <f t="shared" ref="BM6:BZ6" si="16">LEFT(TEXT(BM5,"ddd"),1)</f>
        <v>M</v>
      </c>
      <c r="BN6" s="13" t="str">
        <f t="shared" si="16"/>
        <v>T</v>
      </c>
      <c r="BO6" s="13" t="str">
        <f t="shared" si="16"/>
        <v>W</v>
      </c>
      <c r="BP6" s="13" t="str">
        <f t="shared" si="16"/>
        <v>T</v>
      </c>
      <c r="BQ6" s="13" t="str">
        <f t="shared" si="16"/>
        <v>F</v>
      </c>
      <c r="BR6" s="13" t="str">
        <f t="shared" si="16"/>
        <v>S</v>
      </c>
      <c r="BS6" s="13" t="str">
        <f t="shared" si="16"/>
        <v>S</v>
      </c>
      <c r="BT6" s="13" t="str">
        <f t="shared" si="16"/>
        <v>M</v>
      </c>
      <c r="BU6" s="13" t="str">
        <f t="shared" si="16"/>
        <v>T</v>
      </c>
      <c r="BV6" s="13" t="str">
        <f t="shared" si="16"/>
        <v>W</v>
      </c>
      <c r="BW6" s="13" t="str">
        <f t="shared" si="16"/>
        <v>T</v>
      </c>
      <c r="BX6" s="13" t="str">
        <f t="shared" si="16"/>
        <v>F</v>
      </c>
      <c r="BY6" s="13" t="str">
        <f t="shared" si="16"/>
        <v>S</v>
      </c>
      <c r="BZ6" s="13" t="str">
        <f t="shared" si="16"/>
        <v>S</v>
      </c>
    </row>
    <row r="7" spans="1:78" ht="30" hidden="1" customHeight="1" thickBot="1">
      <c r="A7" s="58" t="s">
        <v>32</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row>
    <row r="8" spans="1:78" s="3" customFormat="1" ht="30" customHeight="1" thickBot="1">
      <c r="A8" s="59" t="s">
        <v>38</v>
      </c>
      <c r="B8" s="18" t="s">
        <v>0</v>
      </c>
      <c r="C8" s="71"/>
      <c r="D8" s="19"/>
      <c r="E8" s="20"/>
      <c r="F8" s="21"/>
      <c r="G8" s="17"/>
      <c r="H8" s="17" t="str">
        <f t="shared" ref="H8:H33" si="17">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row>
    <row r="9" spans="1:78" s="3" customFormat="1" ht="30" customHeight="1" thickBot="1">
      <c r="A9" s="59" t="s">
        <v>39</v>
      </c>
      <c r="B9" s="80" t="s">
        <v>43</v>
      </c>
      <c r="C9" s="72" t="s">
        <v>61</v>
      </c>
      <c r="D9" s="22">
        <v>0.5</v>
      </c>
      <c r="E9" s="66">
        <f>Project_Start</f>
        <v>44449</v>
      </c>
      <c r="F9" s="66">
        <f>E9+3</f>
        <v>44452</v>
      </c>
      <c r="G9" s="17"/>
      <c r="H9" s="17">
        <f t="shared" si="17"/>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row>
    <row r="10" spans="1:78" s="3" customFormat="1" ht="30" customHeight="1" thickBot="1">
      <c r="A10" s="59" t="s">
        <v>40</v>
      </c>
      <c r="B10" s="80" t="s">
        <v>44</v>
      </c>
      <c r="C10" s="72" t="s">
        <v>61</v>
      </c>
      <c r="D10" s="22">
        <v>0.6</v>
      </c>
      <c r="E10" s="66">
        <f>F9</f>
        <v>44452</v>
      </c>
      <c r="F10" s="66">
        <f>E10+2</f>
        <v>44454</v>
      </c>
      <c r="G10" s="17"/>
      <c r="H10" s="17">
        <f t="shared" si="17"/>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row>
    <row r="11" spans="1:78" s="3" customFormat="1" ht="30" customHeight="1" thickBot="1">
      <c r="A11" s="58"/>
      <c r="B11" s="80" t="s">
        <v>45</v>
      </c>
      <c r="C11" s="72" t="s">
        <v>61</v>
      </c>
      <c r="D11" s="22">
        <v>0.5</v>
      </c>
      <c r="E11" s="66">
        <f>F10</f>
        <v>44454</v>
      </c>
      <c r="F11" s="66">
        <f>E11+4</f>
        <v>44458</v>
      </c>
      <c r="G11" s="17"/>
      <c r="H11" s="17">
        <f t="shared" si="17"/>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row>
    <row r="12" spans="1:78" s="3" customFormat="1" ht="30" customHeight="1" thickBot="1">
      <c r="A12" s="58"/>
      <c r="B12" s="80" t="s">
        <v>46</v>
      </c>
      <c r="C12" s="72" t="s">
        <v>62</v>
      </c>
      <c r="D12" s="22">
        <v>0.25</v>
      </c>
      <c r="E12" s="66">
        <f>F11</f>
        <v>44458</v>
      </c>
      <c r="F12" s="66">
        <f>E12+5</f>
        <v>44463</v>
      </c>
      <c r="G12" s="17"/>
      <c r="H12" s="17">
        <f t="shared" si="17"/>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row>
    <row r="13" spans="1:78" s="3" customFormat="1" ht="30" customHeight="1" thickBot="1">
      <c r="A13" s="58"/>
      <c r="B13" s="80" t="s">
        <v>47</v>
      </c>
      <c r="C13" s="72" t="s">
        <v>63</v>
      </c>
      <c r="D13" s="22"/>
      <c r="E13" s="66">
        <f>E10+1</f>
        <v>44453</v>
      </c>
      <c r="F13" s="66">
        <f>E13+2</f>
        <v>44455</v>
      </c>
      <c r="G13" s="17"/>
      <c r="H13" s="17">
        <f t="shared" si="17"/>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row>
    <row r="14" spans="1:78" s="3" customFormat="1" ht="30" customHeight="1" thickBot="1">
      <c r="A14" s="59" t="s">
        <v>41</v>
      </c>
      <c r="B14" s="23" t="s">
        <v>1</v>
      </c>
      <c r="C14" s="73"/>
      <c r="D14" s="24"/>
      <c r="E14" s="25"/>
      <c r="F14" s="26"/>
      <c r="G14" s="17"/>
      <c r="H14" s="17" t="str">
        <f t="shared" si="17"/>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row>
    <row r="15" spans="1:78" s="3" customFormat="1" ht="30" customHeight="1" thickBot="1">
      <c r="A15" s="59"/>
      <c r="B15" s="81" t="s">
        <v>48</v>
      </c>
      <c r="C15" s="74" t="s">
        <v>62</v>
      </c>
      <c r="D15" s="27">
        <v>0.5</v>
      </c>
      <c r="E15" s="67">
        <f>E13+1</f>
        <v>44454</v>
      </c>
      <c r="F15" s="67">
        <f>E15+4</f>
        <v>44458</v>
      </c>
      <c r="G15" s="17"/>
      <c r="H15" s="17">
        <f t="shared" si="17"/>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row>
    <row r="16" spans="1:78" s="3" customFormat="1" ht="30" customHeight="1" thickBot="1">
      <c r="A16" s="58"/>
      <c r="B16" s="81" t="s">
        <v>49</v>
      </c>
      <c r="C16" s="74" t="s">
        <v>62</v>
      </c>
      <c r="D16" s="27">
        <v>0.5</v>
      </c>
      <c r="E16" s="67">
        <f>E15+2</f>
        <v>44456</v>
      </c>
      <c r="F16" s="67">
        <f>E16+5</f>
        <v>44461</v>
      </c>
      <c r="G16" s="17"/>
      <c r="H16" s="17">
        <f t="shared" si="17"/>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row>
    <row r="17" spans="1:78" s="3" customFormat="1" ht="30" customHeight="1" thickBot="1">
      <c r="A17" s="58"/>
      <c r="B17" s="81" t="s">
        <v>50</v>
      </c>
      <c r="C17" s="74" t="s">
        <v>61</v>
      </c>
      <c r="D17" s="27">
        <v>0.9</v>
      </c>
      <c r="E17" s="67">
        <f>F16</f>
        <v>44461</v>
      </c>
      <c r="F17" s="67">
        <f>E17+3</f>
        <v>44464</v>
      </c>
      <c r="G17" s="17"/>
      <c r="H17" s="17">
        <f t="shared" si="17"/>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row>
    <row r="18" spans="1:78" s="3" customFormat="1" ht="30" customHeight="1" thickBot="1">
      <c r="A18" s="58"/>
      <c r="B18" s="81" t="s">
        <v>51</v>
      </c>
      <c r="C18" s="74" t="s">
        <v>62</v>
      </c>
      <c r="D18" s="27">
        <v>1</v>
      </c>
      <c r="E18" s="67">
        <f>E17</f>
        <v>44461</v>
      </c>
      <c r="F18" s="67">
        <f>E18+2</f>
        <v>44463</v>
      </c>
      <c r="G18" s="17"/>
      <c r="H18" s="17">
        <f t="shared" si="17"/>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row>
    <row r="19" spans="1:78" s="3" customFormat="1" ht="30" customHeight="1" thickBot="1">
      <c r="A19" s="58"/>
      <c r="B19" s="81" t="s">
        <v>52</v>
      </c>
      <c r="C19" s="74" t="s">
        <v>62</v>
      </c>
      <c r="D19" s="27">
        <v>1</v>
      </c>
      <c r="E19" s="67">
        <f>E18</f>
        <v>44461</v>
      </c>
      <c r="F19" s="67">
        <f>E19+3</f>
        <v>44464</v>
      </c>
      <c r="G19" s="17"/>
      <c r="H19" s="17">
        <f t="shared" si="17"/>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row>
    <row r="20" spans="1:78" s="3" customFormat="1" ht="30" customHeight="1" thickBot="1">
      <c r="A20" s="58" t="s">
        <v>29</v>
      </c>
      <c r="B20" s="28" t="s">
        <v>12</v>
      </c>
      <c r="C20" s="75"/>
      <c r="D20" s="29"/>
      <c r="E20" s="30"/>
      <c r="F20" s="31"/>
      <c r="G20" s="17"/>
      <c r="H20" s="17" t="str">
        <f t="shared" si="17"/>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row>
    <row r="21" spans="1:78" s="3" customFormat="1" ht="30" customHeight="1" thickBot="1">
      <c r="A21" s="58"/>
      <c r="B21" s="82" t="s">
        <v>53</v>
      </c>
      <c r="C21" s="76" t="s">
        <v>61</v>
      </c>
      <c r="D21" s="32">
        <v>0.8</v>
      </c>
      <c r="E21" s="68">
        <f>E9+15</f>
        <v>44464</v>
      </c>
      <c r="F21" s="68">
        <f>E21+5</f>
        <v>44469</v>
      </c>
      <c r="G21" s="17"/>
      <c r="H21" s="17">
        <f t="shared" si="17"/>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row>
    <row r="22" spans="1:78" s="3" customFormat="1" ht="30" customHeight="1" thickBot="1">
      <c r="A22" s="58"/>
      <c r="B22" s="82" t="s">
        <v>54</v>
      </c>
      <c r="C22" s="76" t="s">
        <v>62</v>
      </c>
      <c r="D22" s="32">
        <v>1</v>
      </c>
      <c r="E22" s="68">
        <f>F21+1</f>
        <v>44470</v>
      </c>
      <c r="F22" s="68">
        <f>E22+4</f>
        <v>44474</v>
      </c>
      <c r="G22" s="17"/>
      <c r="H22" s="17">
        <f t="shared" si="17"/>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row>
    <row r="23" spans="1:78" s="3" customFormat="1" ht="30" customHeight="1" thickBot="1">
      <c r="A23" s="58"/>
      <c r="B23" s="82" t="s">
        <v>55</v>
      </c>
      <c r="C23" s="76" t="s">
        <v>62</v>
      </c>
      <c r="D23" s="32">
        <v>0.8</v>
      </c>
      <c r="E23" s="68">
        <f>E22+5</f>
        <v>44475</v>
      </c>
      <c r="F23" s="68">
        <f>E23+5</f>
        <v>44480</v>
      </c>
      <c r="G23" s="17"/>
      <c r="H23" s="17">
        <f t="shared" si="17"/>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row>
    <row r="24" spans="1:78" s="3" customFormat="1" ht="30" customHeight="1" thickBot="1">
      <c r="A24" s="58"/>
      <c r="B24" s="82" t="s">
        <v>56</v>
      </c>
      <c r="C24" s="76" t="s">
        <v>62</v>
      </c>
      <c r="D24" s="32">
        <v>1</v>
      </c>
      <c r="E24" s="68">
        <f>F23+1</f>
        <v>44481</v>
      </c>
      <c r="F24" s="68">
        <f>E24+4</f>
        <v>44485</v>
      </c>
      <c r="G24" s="17"/>
      <c r="H24" s="17">
        <f t="shared" si="17"/>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row>
    <row r="25" spans="1:78" s="3" customFormat="1" ht="30" customHeight="1" thickBot="1">
      <c r="A25" s="58"/>
      <c r="B25" s="82" t="s">
        <v>57</v>
      </c>
      <c r="C25" s="76" t="s">
        <v>62</v>
      </c>
      <c r="D25" s="32">
        <v>1</v>
      </c>
      <c r="E25" s="68">
        <f>E23</f>
        <v>44475</v>
      </c>
      <c r="F25" s="68">
        <f>E25+4</f>
        <v>44479</v>
      </c>
      <c r="G25" s="17"/>
      <c r="H25" s="17">
        <f t="shared" si="17"/>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row>
    <row r="26" spans="1:78" s="3" customFormat="1" ht="30" customHeight="1" thickBot="1">
      <c r="A26" s="58" t="s">
        <v>29</v>
      </c>
      <c r="B26" s="33" t="s">
        <v>24</v>
      </c>
      <c r="C26" s="77"/>
      <c r="D26" s="34"/>
      <c r="E26" s="35"/>
      <c r="F26" s="36"/>
      <c r="G26" s="17"/>
      <c r="H26" s="17" t="str">
        <f t="shared" si="17"/>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row>
    <row r="27" spans="1:78" s="3" customFormat="1" ht="30" customHeight="1" thickBot="1">
      <c r="A27" s="58"/>
      <c r="B27" s="83" t="s">
        <v>58</v>
      </c>
      <c r="C27" s="78" t="s">
        <v>62</v>
      </c>
      <c r="D27" s="37">
        <v>0.8</v>
      </c>
      <c r="E27" s="69">
        <v>44494</v>
      </c>
      <c r="F27" s="69">
        <v>44501</v>
      </c>
      <c r="G27" s="17"/>
      <c r="H27" s="17">
        <f t="shared" si="17"/>
        <v>8</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row>
    <row r="28" spans="1:78" s="3" customFormat="1" ht="30" customHeight="1" thickBot="1">
      <c r="A28" s="58"/>
      <c r="B28" s="83" t="s">
        <v>59</v>
      </c>
      <c r="C28" s="78" t="s">
        <v>61</v>
      </c>
      <c r="D28" s="37">
        <v>1</v>
      </c>
      <c r="E28" s="69">
        <v>44501</v>
      </c>
      <c r="F28" s="69">
        <v>44503</v>
      </c>
      <c r="G28" s="17"/>
      <c r="H28" s="17">
        <f t="shared" si="17"/>
        <v>3</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row>
    <row r="29" spans="1:78" s="3" customFormat="1" ht="30" customHeight="1" thickBot="1">
      <c r="A29" s="58"/>
      <c r="B29" s="83" t="s">
        <v>47</v>
      </c>
      <c r="C29" s="78" t="s">
        <v>64</v>
      </c>
      <c r="D29" s="37">
        <v>0.9</v>
      </c>
      <c r="E29" s="69">
        <v>44504</v>
      </c>
      <c r="F29" s="69">
        <v>44507</v>
      </c>
      <c r="G29" s="17"/>
      <c r="H29" s="17">
        <f t="shared" si="17"/>
        <v>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row>
    <row r="30" spans="1:78" s="3" customFormat="1" ht="30" customHeight="1" thickBot="1">
      <c r="A30" s="58"/>
      <c r="B30" s="83"/>
      <c r="C30" s="78"/>
      <c r="D30" s="37"/>
      <c r="E30" s="69"/>
      <c r="F30" s="69"/>
      <c r="G30" s="17"/>
      <c r="H30" s="17" t="str">
        <f t="shared" si="17"/>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row>
    <row r="31" spans="1:78" s="3" customFormat="1" ht="30" customHeight="1" thickBot="1">
      <c r="A31" s="58"/>
      <c r="B31" s="83"/>
      <c r="C31" s="78"/>
      <c r="D31" s="37"/>
      <c r="E31" s="69"/>
      <c r="F31" s="69"/>
      <c r="G31" s="17"/>
      <c r="H31" s="17" t="str">
        <f t="shared" si="17"/>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row>
    <row r="32" spans="1:78" s="3" customFormat="1" ht="30" customHeight="1" thickBot="1">
      <c r="A32" s="58" t="s">
        <v>31</v>
      </c>
      <c r="B32" s="84"/>
      <c r="C32" s="79"/>
      <c r="D32" s="16"/>
      <c r="E32" s="70"/>
      <c r="F32" s="70"/>
      <c r="G32" s="17"/>
      <c r="H32" s="17" t="str">
        <f t="shared" si="17"/>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row>
    <row r="33" spans="1:78" s="3" customFormat="1" ht="30" customHeight="1" thickBot="1">
      <c r="A33" s="59" t="s">
        <v>30</v>
      </c>
      <c r="B33" s="38" t="s">
        <v>2</v>
      </c>
      <c r="C33" s="39"/>
      <c r="D33" s="40"/>
      <c r="E33" s="41"/>
      <c r="F33" s="42"/>
      <c r="G33" s="43"/>
      <c r="H33" s="43" t="str">
        <f t="shared" si="17"/>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row>
    <row r="34" spans="1:78" ht="30" customHeight="1">
      <c r="G34" s="6"/>
    </row>
    <row r="35" spans="1:78" ht="30" customHeight="1">
      <c r="C35" s="14"/>
      <c r="F35" s="60"/>
    </row>
    <row r="36" spans="1:78" ht="30" customHeight="1">
      <c r="C36" s="15"/>
    </row>
  </sheetData>
  <mergeCells count="14">
    <mergeCell ref="C3:D3"/>
    <mergeCell ref="C4:D4"/>
    <mergeCell ref="B5:G5"/>
    <mergeCell ref="AK4:AQ4"/>
    <mergeCell ref="AR4:AX4"/>
    <mergeCell ref="BM4:BS4"/>
    <mergeCell ref="BT4:BZ4"/>
    <mergeCell ref="AY4:BE4"/>
    <mergeCell ref="BF4:BL4"/>
    <mergeCell ref="E3:F3"/>
    <mergeCell ref="I4:O4"/>
    <mergeCell ref="P4:V4"/>
    <mergeCell ref="W4:AC4"/>
    <mergeCell ref="AD4:AJ4"/>
  </mergeCells>
  <conditionalFormatting sqref="D7:D33">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8" priority="39">
      <formula>AND(TODAY()&gt;=I$5,TODAY()&lt;J$5)</formula>
    </cfRule>
  </conditionalFormatting>
  <conditionalFormatting sqref="I7:BL33">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BM5:BS33">
    <cfRule type="expression" dxfId="5" priority="6">
      <formula>AND(TODAY()&gt;=BM$5,TODAY()&lt;BN$5)</formula>
    </cfRule>
  </conditionalFormatting>
  <conditionalFormatting sqref="BM7:BS33">
    <cfRule type="expression" dxfId="4" priority="4">
      <formula>AND(task_start&lt;=BM$5,ROUNDDOWN((task_end-task_start+1)*task_progress,0)+task_start-1&gt;=BM$5)</formula>
    </cfRule>
    <cfRule type="expression" dxfId="3" priority="5" stopIfTrue="1">
      <formula>AND(task_end&gt;=BM$5,task_start&lt;BN$5)</formula>
    </cfRule>
  </conditionalFormatting>
  <conditionalFormatting sqref="BT5:BZ33">
    <cfRule type="expression" dxfId="2" priority="3">
      <formula>AND(TODAY()&gt;=BT$5,TODAY()&lt;BU$5)</formula>
    </cfRule>
  </conditionalFormatting>
  <conditionalFormatting sqref="BT7:BZ33">
    <cfRule type="expression" dxfId="1" priority="1">
      <formula>AND(task_start&lt;=BT$5,ROUNDDOWN((task_end-task_start+1)*task_progress,0)+task_start-1&gt;=BT$5)</formula>
    </cfRule>
    <cfRule type="expression" dxfId="0" priority="2" stopIfTrue="1">
      <formula>AND(task_end&gt;=BT$5,task_start&lt;BU$5)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cols>
    <col min="1" max="1" width="87.109375" style="48" customWidth="1"/>
    <col min="2" max="16384" width="9.109375" style="2"/>
  </cols>
  <sheetData>
    <row r="1" spans="1:2" ht="46.5" customHeight="1"/>
    <row r="2" spans="1:2" s="50" customFormat="1" ht="15.6">
      <c r="A2" s="49" t="s">
        <v>15</v>
      </c>
      <c r="B2" s="49"/>
    </row>
    <row r="3" spans="1:2" s="54" customFormat="1" ht="27" customHeight="1">
      <c r="A3" s="55" t="s">
        <v>20</v>
      </c>
      <c r="B3" s="55"/>
    </row>
    <row r="4" spans="1:2" s="51" customFormat="1" ht="25.8">
      <c r="A4" s="52" t="s">
        <v>14</v>
      </c>
    </row>
    <row r="5" spans="1:2" ht="74.099999999999994" customHeight="1">
      <c r="A5" s="53" t="s">
        <v>23</v>
      </c>
    </row>
    <row r="6" spans="1:2" ht="26.25" customHeight="1">
      <c r="A6" s="52" t="s">
        <v>27</v>
      </c>
    </row>
    <row r="7" spans="1:2" s="48" customFormat="1" ht="204.9" customHeight="1">
      <c r="A7" s="57" t="s">
        <v>26</v>
      </c>
    </row>
    <row r="8" spans="1:2" s="51" customFormat="1" ht="25.8">
      <c r="A8" s="52" t="s">
        <v>16</v>
      </c>
    </row>
    <row r="9" spans="1:2" ht="57.6">
      <c r="A9" s="53" t="s">
        <v>25</v>
      </c>
    </row>
    <row r="10" spans="1:2" s="48" customFormat="1" ht="27.9" customHeight="1">
      <c r="A10" s="56" t="s">
        <v>22</v>
      </c>
    </row>
    <row r="11" spans="1:2" s="51" customFormat="1" ht="25.8">
      <c r="A11" s="52" t="s">
        <v>13</v>
      </c>
    </row>
    <row r="12" spans="1:2" ht="28.8">
      <c r="A12" s="53" t="s">
        <v>21</v>
      </c>
    </row>
    <row r="13" spans="1:2" s="48" customFormat="1" ht="27.9" customHeight="1">
      <c r="A13" s="56" t="s">
        <v>6</v>
      </c>
    </row>
    <row r="14" spans="1:2" s="51" customFormat="1" ht="25.8">
      <c r="A14" s="52" t="s">
        <v>17</v>
      </c>
    </row>
    <row r="15" spans="1:2" ht="75" customHeight="1">
      <c r="A15" s="53" t="s">
        <v>18</v>
      </c>
    </row>
    <row r="16" spans="1:2" ht="72">
      <c r="A16" s="53" t="s">
        <v>19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2021-11-08T08:25:00Z</dcterms:modified>
</cp:coreProperties>
</file>